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59" i="1" l="1"/>
  <c r="J59" i="1"/>
  <c r="K59" i="1"/>
  <c r="L59" i="1"/>
  <c r="M59" i="1"/>
  <c r="N59" i="1"/>
  <c r="O59" i="1"/>
  <c r="M62" i="1" l="1"/>
  <c r="I45" i="1" l="1"/>
  <c r="J45" i="1"/>
  <c r="K45" i="1"/>
  <c r="L45" i="1"/>
  <c r="M45" i="1"/>
  <c r="N45" i="1"/>
  <c r="O45" i="1"/>
  <c r="I42" i="1"/>
  <c r="J42" i="1"/>
  <c r="K42" i="1"/>
  <c r="L42" i="1"/>
  <c r="M42" i="1"/>
  <c r="N42" i="1"/>
  <c r="O42" i="1"/>
  <c r="H45" i="1"/>
  <c r="H35" i="1"/>
  <c r="I73" i="1"/>
  <c r="J73" i="1"/>
  <c r="K73" i="1"/>
  <c r="L73" i="1"/>
  <c r="H73" i="1"/>
  <c r="I71" i="1"/>
  <c r="J71" i="1"/>
  <c r="K71" i="1"/>
  <c r="L71" i="1"/>
  <c r="M71" i="1"/>
  <c r="N71" i="1"/>
  <c r="O71" i="1"/>
  <c r="H71" i="1"/>
  <c r="H70" i="1" s="1"/>
  <c r="M70" i="1"/>
  <c r="N70" i="1"/>
  <c r="I81" i="1"/>
  <c r="J81" i="1"/>
  <c r="K81" i="1"/>
  <c r="K80" i="1" s="1"/>
  <c r="L81" i="1"/>
  <c r="L80" i="1" s="1"/>
  <c r="M81" i="1"/>
  <c r="N81" i="1"/>
  <c r="O81" i="1"/>
  <c r="H81" i="1"/>
  <c r="H80" i="1" s="1"/>
  <c r="I78" i="1"/>
  <c r="I76" i="1" s="1"/>
  <c r="J78" i="1"/>
  <c r="J76" i="1" s="1"/>
  <c r="K78" i="1"/>
  <c r="K76" i="1" s="1"/>
  <c r="L78" i="1"/>
  <c r="L76" i="1" s="1"/>
  <c r="M78" i="1"/>
  <c r="M76" i="1" s="1"/>
  <c r="N78" i="1"/>
  <c r="N76" i="1" s="1"/>
  <c r="O78" i="1"/>
  <c r="O76" i="1" s="1"/>
  <c r="H78" i="1"/>
  <c r="H76" i="1" s="1"/>
  <c r="I51" i="1"/>
  <c r="J51" i="1"/>
  <c r="K51" i="1"/>
  <c r="L51" i="1"/>
  <c r="M51" i="1"/>
  <c r="N51" i="1"/>
  <c r="O51" i="1"/>
  <c r="H51" i="1"/>
  <c r="I55" i="1"/>
  <c r="J55" i="1"/>
  <c r="K55" i="1"/>
  <c r="L55" i="1"/>
  <c r="M55" i="1"/>
  <c r="N55" i="1"/>
  <c r="O55" i="1"/>
  <c r="H59" i="1"/>
  <c r="I39" i="1"/>
  <c r="J39" i="1"/>
  <c r="K39" i="1"/>
  <c r="L39" i="1"/>
  <c r="M39" i="1"/>
  <c r="N39" i="1"/>
  <c r="O39" i="1"/>
  <c r="H39" i="1"/>
  <c r="I80" i="1" l="1"/>
  <c r="K70" i="1"/>
  <c r="J70" i="1"/>
  <c r="L70" i="1"/>
  <c r="I70" i="1"/>
  <c r="O70" i="1"/>
  <c r="J80" i="1"/>
  <c r="O80" i="1"/>
  <c r="N80" i="1"/>
  <c r="M80" i="1"/>
  <c r="O66" i="1"/>
  <c r="N66" i="1"/>
  <c r="M66" i="1"/>
  <c r="L66" i="1"/>
  <c r="K66" i="1"/>
  <c r="J66" i="1"/>
  <c r="I66" i="1"/>
  <c r="O62" i="1"/>
  <c r="N62" i="1"/>
  <c r="L62" i="1"/>
  <c r="K62" i="1"/>
  <c r="J62" i="1"/>
  <c r="I62" i="1"/>
  <c r="H57" i="1"/>
  <c r="H56" i="1"/>
  <c r="O41" i="1"/>
  <c r="N41" i="1"/>
  <c r="M41" i="1"/>
  <c r="L41" i="1"/>
  <c r="K41" i="1"/>
  <c r="J41" i="1"/>
  <c r="I41" i="1"/>
  <c r="O35" i="1"/>
  <c r="N35" i="1"/>
  <c r="M35" i="1"/>
  <c r="L35" i="1"/>
  <c r="K35" i="1"/>
  <c r="J35" i="1"/>
  <c r="I35" i="1"/>
  <c r="O24" i="1"/>
  <c r="N24" i="1"/>
  <c r="M24" i="1"/>
  <c r="L24" i="1"/>
  <c r="K24" i="1"/>
  <c r="J24" i="1"/>
  <c r="I24" i="1"/>
  <c r="H24" i="1"/>
  <c r="O20" i="1"/>
  <c r="N20" i="1"/>
  <c r="M20" i="1"/>
  <c r="L20" i="1"/>
  <c r="K20" i="1"/>
  <c r="J20" i="1"/>
  <c r="I20" i="1"/>
  <c r="H20" i="1"/>
  <c r="O9" i="1"/>
  <c r="O8" i="1" s="1"/>
  <c r="N9" i="1"/>
  <c r="N8" i="1" s="1"/>
  <c r="M9" i="1"/>
  <c r="M8" i="1" s="1"/>
  <c r="L9" i="1"/>
  <c r="K9" i="1"/>
  <c r="J9" i="1"/>
  <c r="I9" i="1"/>
  <c r="L8" i="1" l="1"/>
  <c r="I8" i="1"/>
  <c r="J8" i="1"/>
  <c r="K8" i="1"/>
  <c r="H55" i="1"/>
  <c r="J61" i="1"/>
  <c r="J34" i="1" s="1"/>
  <c r="O61" i="1"/>
  <c r="O34" i="1" s="1"/>
  <c r="K61" i="1"/>
  <c r="K34" i="1" s="1"/>
  <c r="I61" i="1"/>
  <c r="I34" i="1" s="1"/>
  <c r="M61" i="1"/>
  <c r="M34" i="1" s="1"/>
  <c r="H62" i="1"/>
  <c r="H66" i="1"/>
  <c r="L61" i="1"/>
  <c r="L34" i="1" s="1"/>
  <c r="N61" i="1"/>
  <c r="N34" i="1" s="1"/>
  <c r="H42" i="1"/>
  <c r="H9" i="1"/>
  <c r="H8" i="1" s="1"/>
  <c r="H41" i="1"/>
  <c r="H61" i="1" l="1"/>
  <c r="H34" i="1" s="1"/>
</calcChain>
</file>

<file path=xl/sharedStrings.xml><?xml version="1.0" encoding="utf-8"?>
<sst xmlns="http://schemas.openxmlformats.org/spreadsheetml/2006/main" count="159" uniqueCount="120">
  <si>
    <t>COMUNA BALILESTI</t>
  </si>
  <si>
    <t>JUDETUL ARGES</t>
  </si>
  <si>
    <t>PROIECTUL</t>
  </si>
  <si>
    <t xml:space="preserve"> BUGETULUI LOCAL DE VENITURI SI CHELTUIELI PE ANUL 2017</t>
  </si>
  <si>
    <t>mii lei</t>
  </si>
  <si>
    <t>prevederi</t>
  </si>
  <si>
    <t>Trimestrul</t>
  </si>
  <si>
    <t>estimari</t>
  </si>
  <si>
    <t>I</t>
  </si>
  <si>
    <t>II</t>
  </si>
  <si>
    <t>III</t>
  </si>
  <si>
    <t>IV</t>
  </si>
  <si>
    <t xml:space="preserve">VENITURI  </t>
  </si>
  <si>
    <t>COD</t>
  </si>
  <si>
    <t>TOTAL VENITURI:</t>
  </si>
  <si>
    <t>Venituri proprii</t>
  </si>
  <si>
    <t>impozit pe venit</t>
  </si>
  <si>
    <t>03.02</t>
  </si>
  <si>
    <t>imp.si taxe pe proprietate</t>
  </si>
  <si>
    <t>07.02</t>
  </si>
  <si>
    <t>taxe pe utilizarea bunurilor-TMT</t>
  </si>
  <si>
    <t>16.02</t>
  </si>
  <si>
    <t>alte imp.si taxe</t>
  </si>
  <si>
    <t>18.02</t>
  </si>
  <si>
    <t>venituri din proprietate</t>
  </si>
  <si>
    <t>30.02</t>
  </si>
  <si>
    <t>venituri din prestari de servicii</t>
  </si>
  <si>
    <t>33.02</t>
  </si>
  <si>
    <t>venituri din taxe administrative</t>
  </si>
  <si>
    <t>34.02</t>
  </si>
  <si>
    <t>amenzi</t>
  </si>
  <si>
    <t>35.02</t>
  </si>
  <si>
    <t>diverse venituri</t>
  </si>
  <si>
    <t>36.02</t>
  </si>
  <si>
    <t>Cote si sume defalcate din imp.pe venit</t>
  </si>
  <si>
    <t>04,02</t>
  </si>
  <si>
    <t xml:space="preserve">      - Cote defalcate din imp.pe venit</t>
  </si>
  <si>
    <t>04,02,01</t>
  </si>
  <si>
    <t xml:space="preserve">      - sume alocate din cotele defalcate din imp.pe venit ptr.echilib.bug.locale</t>
  </si>
  <si>
    <t>04,02,04</t>
  </si>
  <si>
    <t>Sume defalcate din TVA</t>
  </si>
  <si>
    <t>11,02</t>
  </si>
  <si>
    <r>
      <t xml:space="preserve">  - </t>
    </r>
    <r>
      <rPr>
        <sz val="10"/>
        <rFont val="Arial"/>
        <family val="2"/>
      </rPr>
      <t>sume def. din TVA ptr.finan. ch.descentralizate</t>
    </r>
  </si>
  <si>
    <t>11,02,02</t>
  </si>
  <si>
    <t xml:space="preserve">  - sume defalcate din TVA ptr.echil. bugetelor locale ( AJFP)</t>
  </si>
  <si>
    <t>11,02,06</t>
  </si>
  <si>
    <t>11,02,05</t>
  </si>
  <si>
    <t>Varsaminte din sect.de funct.pt.sectiunea de dezvoltare</t>
  </si>
  <si>
    <t>37,02,03</t>
  </si>
  <si>
    <t>Varsaminte din sectiunea de functionare</t>
  </si>
  <si>
    <t>37,02,04</t>
  </si>
  <si>
    <t>Sume alocate pentru incalzirea locuintei</t>
  </si>
  <si>
    <t>42,02,34</t>
  </si>
  <si>
    <t>Subv.din bug.de stat pt.finantarea sanatatii</t>
  </si>
  <si>
    <t>42,02,41</t>
  </si>
  <si>
    <t xml:space="preserve">CHELTUIELI - </t>
  </si>
  <si>
    <t xml:space="preserve">TOTAL CHELTUIELI: </t>
  </si>
  <si>
    <r>
      <t xml:space="preserve">ADMINISTRATIE. Total, </t>
    </r>
    <r>
      <rPr>
        <sz val="10"/>
        <rFont val="Arial"/>
        <family val="2"/>
      </rPr>
      <t>din care:</t>
    </r>
  </si>
  <si>
    <t>Cheltuieli de personal</t>
  </si>
  <si>
    <t>10</t>
  </si>
  <si>
    <t xml:space="preserve">Bunuri si servicii </t>
  </si>
  <si>
    <t>20</t>
  </si>
  <si>
    <t>transferuri</t>
  </si>
  <si>
    <t>51</t>
  </si>
  <si>
    <t xml:space="preserve">cheltuieli de capital </t>
  </si>
  <si>
    <t>70</t>
  </si>
  <si>
    <t>ALTE SERVICII PUBLICE GENERALE Total,  din care;</t>
  </si>
  <si>
    <t>54.02</t>
  </si>
  <si>
    <t>bunuri si servicii</t>
  </si>
  <si>
    <t>fond de rezerva</t>
  </si>
  <si>
    <t>50</t>
  </si>
  <si>
    <r>
      <t xml:space="preserve">ORDINE PUBLICA SI SIGURANTA NATIONALA Total </t>
    </r>
    <r>
      <rPr>
        <sz val="10"/>
        <rFont val="Arial"/>
        <family val="2"/>
      </rPr>
      <t>din care:</t>
    </r>
  </si>
  <si>
    <t>61,02</t>
  </si>
  <si>
    <t>Protectie civila si protectie contra incendiilor</t>
  </si>
  <si>
    <t>61.02.05</t>
  </si>
  <si>
    <t>Bunuri si servicii</t>
  </si>
  <si>
    <t>ajut.pt.daune provocate de calamit.</t>
  </si>
  <si>
    <t>59</t>
  </si>
  <si>
    <r>
      <t xml:space="preserve">INVATAMANT. Total, </t>
    </r>
    <r>
      <rPr>
        <sz val="10"/>
        <rFont val="Arial"/>
        <family val="2"/>
      </rPr>
      <t>din care:</t>
    </r>
  </si>
  <si>
    <t>ajutoare sociale</t>
  </si>
  <si>
    <t>57</t>
  </si>
  <si>
    <t>Alte cheltuieli - Burse</t>
  </si>
  <si>
    <t>Cheltuieli de capital</t>
  </si>
  <si>
    <t>SANATATE.TOTAL, din care:</t>
  </si>
  <si>
    <t>66,02</t>
  </si>
  <si>
    <r>
      <t xml:space="preserve">CULTURA. Total </t>
    </r>
    <r>
      <rPr>
        <sz val="10"/>
        <rFont val="Arial"/>
        <family val="2"/>
      </rPr>
      <t>din care:</t>
    </r>
  </si>
  <si>
    <t>67,02</t>
  </si>
  <si>
    <t xml:space="preserve">Cheltuieli de personal </t>
  </si>
  <si>
    <r>
      <t xml:space="preserve">ASIGURARI SI ASISTENTA SOCIALA. Total, </t>
    </r>
    <r>
      <rPr>
        <sz val="10"/>
        <rFont val="Arial"/>
        <family val="2"/>
        <charset val="238"/>
      </rPr>
      <t>din care:</t>
    </r>
  </si>
  <si>
    <t>asistenta sociala</t>
  </si>
  <si>
    <t>68,02,05</t>
  </si>
  <si>
    <r>
      <t>Bunuri si servicii</t>
    </r>
    <r>
      <rPr>
        <sz val="10"/>
        <rFont val="Arial"/>
        <family val="2"/>
      </rPr>
      <t xml:space="preserve"> </t>
    </r>
  </si>
  <si>
    <t>indemnizatii</t>
  </si>
  <si>
    <t>Ajutoare sociale</t>
  </si>
  <si>
    <t>68,02,15</t>
  </si>
  <si>
    <t>incalzire benef.aj.social</t>
  </si>
  <si>
    <t>incalzire populatie</t>
  </si>
  <si>
    <t>situatii de urgenta</t>
  </si>
  <si>
    <r>
      <t xml:space="preserve">LOCUINTE,SERVICII SI DEZVOLTARE PUBLICA,  total, </t>
    </r>
    <r>
      <rPr>
        <sz val="10"/>
        <rFont val="Arial"/>
        <family val="2"/>
      </rPr>
      <t>din care:</t>
    </r>
  </si>
  <si>
    <t>70.02</t>
  </si>
  <si>
    <t>Iluminat public</t>
  </si>
  <si>
    <t>70.02.06</t>
  </si>
  <si>
    <t>Alte servicii in domeniul locuintelor</t>
  </si>
  <si>
    <t>70.02.50</t>
  </si>
  <si>
    <t>PROTECTIA MEDIULUI.TOTAL, din care:</t>
  </si>
  <si>
    <t>74,02</t>
  </si>
  <si>
    <r>
      <t xml:space="preserve">TRANSPORTURI. Total </t>
    </r>
    <r>
      <rPr>
        <sz val="10"/>
        <rFont val="Arial"/>
        <family val="2"/>
      </rPr>
      <t>din care:</t>
    </r>
  </si>
  <si>
    <t>84,02</t>
  </si>
  <si>
    <t>Drumuri si poduri</t>
  </si>
  <si>
    <t>84.02.03.01</t>
  </si>
  <si>
    <t>ORDONATOR DE CREDITE</t>
  </si>
  <si>
    <t>SEF SFCAA</t>
  </si>
  <si>
    <t>42,02,65</t>
  </si>
  <si>
    <t>Finantarea Programului National de Dezvoltare Locala</t>
  </si>
  <si>
    <t xml:space="preserve">Alte cheltuieli </t>
  </si>
  <si>
    <t>sustinerea cultelor</t>
  </si>
  <si>
    <t>cheltuieli de capital</t>
  </si>
  <si>
    <t>71</t>
  </si>
  <si>
    <t>71,01,01</t>
  </si>
  <si>
    <t>constructii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</si>
</sst>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  <charset val="238"/>
    </font>
    <font>
      <sz val="11"/>
      <name val="Calibri"/>
      <family val="2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1" fillId="0" borderId="0" xfId="1"/>
    <xf numFmtId="0" fontId="3" fillId="0" borderId="0" xfId="0" applyFont="1" applyAlignment="1">
      <alignment horizontal="center"/>
    </xf>
    <xf numFmtId="0" fontId="2" fillId="0" borderId="0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49" fontId="2" fillId="0" borderId="2" xfId="1" applyNumberFormat="1" applyFont="1" applyBorder="1" applyAlignment="1">
      <alignment vertical="center"/>
    </xf>
    <xf numFmtId="4" fontId="2" fillId="0" borderId="2" xfId="1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49" fontId="1" fillId="0" borderId="2" xfId="1" applyNumberFormat="1" applyBorder="1" applyAlignment="1">
      <alignment horizontal="right"/>
    </xf>
    <xf numFmtId="2" fontId="2" fillId="0" borderId="2" xfId="1" applyNumberFormat="1" applyFont="1" applyBorder="1" applyProtection="1">
      <protection locked="0"/>
    </xf>
    <xf numFmtId="49" fontId="5" fillId="0" borderId="2" xfId="1" applyNumberFormat="1" applyFont="1" applyBorder="1" applyAlignment="1">
      <alignment horizontal="right"/>
    </xf>
    <xf numFmtId="4" fontId="2" fillId="0" borderId="2" xfId="1" applyNumberFormat="1" applyFont="1" applyBorder="1" applyProtection="1">
      <protection locked="0"/>
    </xf>
    <xf numFmtId="49" fontId="1" fillId="0" borderId="2" xfId="1" applyNumberFormat="1" applyFont="1" applyBorder="1" applyAlignment="1">
      <alignment horizontal="right"/>
    </xf>
    <xf numFmtId="4" fontId="1" fillId="0" borderId="2" xfId="1" applyNumberFormat="1" applyFont="1" applyBorder="1" applyProtection="1"/>
    <xf numFmtId="4" fontId="1" fillId="0" borderId="2" xfId="1" applyNumberFormat="1" applyFont="1" applyBorder="1" applyAlignment="1">
      <alignment horizontal="right"/>
    </xf>
    <xf numFmtId="0" fontId="3" fillId="0" borderId="2" xfId="0" applyFont="1" applyBorder="1"/>
    <xf numFmtId="0" fontId="1" fillId="0" borderId="2" xfId="1" applyFont="1" applyBorder="1"/>
    <xf numFmtId="0" fontId="0" fillId="0" borderId="2" xfId="0" applyFont="1" applyBorder="1"/>
    <xf numFmtId="49" fontId="2" fillId="0" borderId="2" xfId="1" applyNumberFormat="1" applyFont="1" applyBorder="1" applyAlignment="1" applyProtection="1">
      <alignment horizontal="right"/>
      <protection locked="0"/>
    </xf>
    <xf numFmtId="4" fontId="1" fillId="0" borderId="2" xfId="1" applyNumberFormat="1" applyBorder="1" applyProtection="1"/>
    <xf numFmtId="4" fontId="1" fillId="0" borderId="2" xfId="1" applyNumberFormat="1" applyBorder="1" applyAlignment="1">
      <alignment horizontal="right"/>
    </xf>
    <xf numFmtId="0" fontId="1" fillId="0" borderId="2" xfId="1" applyBorder="1"/>
    <xf numFmtId="0" fontId="0" fillId="0" borderId="2" xfId="0" applyBorder="1"/>
    <xf numFmtId="0" fontId="0" fillId="0" borderId="3" xfId="0" applyBorder="1"/>
    <xf numFmtId="49" fontId="2" fillId="0" borderId="2" xfId="1" applyNumberFormat="1" applyFont="1" applyBorder="1" applyAlignment="1">
      <alignment horizontal="right"/>
    </xf>
    <xf numFmtId="4" fontId="2" fillId="0" borderId="2" xfId="1" applyNumberFormat="1" applyFont="1" applyBorder="1" applyProtection="1"/>
    <xf numFmtId="4" fontId="0" fillId="0" borderId="2" xfId="0" applyNumberFormat="1" applyBorder="1"/>
    <xf numFmtId="0" fontId="3" fillId="0" borderId="3" xfId="0" applyFont="1" applyBorder="1"/>
    <xf numFmtId="0" fontId="2" fillId="0" borderId="6" xfId="1" applyFont="1" applyBorder="1" applyAlignment="1">
      <alignment horizontal="left"/>
    </xf>
    <xf numFmtId="49" fontId="2" fillId="0" borderId="4" xfId="1" applyNumberFormat="1" applyFont="1" applyBorder="1" applyAlignment="1">
      <alignment horizontal="right"/>
    </xf>
    <xf numFmtId="49" fontId="1" fillId="0" borderId="2" xfId="1" applyNumberFormat="1" applyBorder="1"/>
    <xf numFmtId="164" fontId="0" fillId="0" borderId="0" xfId="0" applyNumberFormat="1"/>
    <xf numFmtId="49" fontId="2" fillId="2" borderId="2" xfId="1" applyNumberFormat="1" applyFont="1" applyFill="1" applyBorder="1" applyAlignment="1">
      <alignment horizontal="right"/>
    </xf>
    <xf numFmtId="4" fontId="1" fillId="2" borderId="2" xfId="1" applyNumberFormat="1" applyFill="1" applyBorder="1" applyProtection="1">
      <protection locked="0"/>
    </xf>
    <xf numFmtId="4" fontId="1" fillId="0" borderId="2" xfId="1" applyNumberFormat="1" applyBorder="1" applyAlignment="1" applyProtection="1">
      <alignment horizontal="right"/>
      <protection locked="0"/>
    </xf>
    <xf numFmtId="2" fontId="1" fillId="0" borderId="2" xfId="1" applyNumberFormat="1" applyBorder="1" applyAlignment="1" applyProtection="1">
      <alignment horizontal="right"/>
      <protection locked="0"/>
    </xf>
    <xf numFmtId="4" fontId="1" fillId="0" borderId="2" xfId="1" applyNumberFormat="1" applyFill="1" applyBorder="1" applyAlignment="1" applyProtection="1">
      <alignment horizontal="right"/>
      <protection locked="0"/>
    </xf>
    <xf numFmtId="4" fontId="3" fillId="2" borderId="2" xfId="0" applyNumberFormat="1" applyFont="1" applyFill="1" applyBorder="1" applyProtection="1">
      <protection locked="0"/>
    </xf>
    <xf numFmtId="0" fontId="2" fillId="0" borderId="3" xfId="1" applyFont="1" applyBorder="1" applyAlignment="1">
      <alignment horizontal="left"/>
    </xf>
    <xf numFmtId="4" fontId="3" fillId="0" borderId="2" xfId="0" applyNumberFormat="1" applyFont="1" applyBorder="1" applyProtection="1"/>
    <xf numFmtId="4" fontId="3" fillId="0" borderId="2" xfId="0" applyNumberFormat="1" applyFont="1" applyBorder="1" applyAlignment="1">
      <alignment horizontal="right"/>
    </xf>
    <xf numFmtId="0" fontId="3" fillId="0" borderId="2" xfId="0" applyFont="1" applyFill="1" applyBorder="1"/>
    <xf numFmtId="4" fontId="0" fillId="0" borderId="2" xfId="0" applyNumberFormat="1" applyBorder="1" applyProtection="1"/>
    <xf numFmtId="4" fontId="0" fillId="0" borderId="2" xfId="0" applyNumberFormat="1" applyBorder="1" applyAlignment="1">
      <alignment horizontal="right"/>
    </xf>
    <xf numFmtId="0" fontId="2" fillId="0" borderId="2" xfId="1" applyFont="1" applyBorder="1" applyAlignment="1">
      <alignment horizontal="left"/>
    </xf>
    <xf numFmtId="4" fontId="0" fillId="0" borderId="2" xfId="0" applyNumberFormat="1" applyFont="1" applyBorder="1" applyProtection="1"/>
    <xf numFmtId="4" fontId="0" fillId="0" borderId="2" xfId="0" applyNumberFormat="1" applyFont="1" applyBorder="1" applyAlignment="1">
      <alignment horizontal="right"/>
    </xf>
    <xf numFmtId="49" fontId="2" fillId="2" borderId="2" xfId="0" applyNumberFormat="1" applyFont="1" applyFill="1" applyBorder="1" applyAlignment="1">
      <alignment horizontal="right"/>
    </xf>
    <xf numFmtId="49" fontId="1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4" fontId="0" fillId="0" borderId="7" xfId="0" applyNumberFormat="1" applyBorder="1" applyAlignment="1">
      <alignment horizontal="right"/>
    </xf>
    <xf numFmtId="0" fontId="0" fillId="0" borderId="7" xfId="0" applyBorder="1"/>
    <xf numFmtId="0" fontId="0" fillId="0" borderId="7" xfId="0" applyBorder="1" applyAlignment="1"/>
    <xf numFmtId="4" fontId="2" fillId="2" borderId="2" xfId="1" applyNumberFormat="1" applyFont="1" applyFill="1" applyBorder="1" applyProtection="1">
      <protection locked="0"/>
    </xf>
    <xf numFmtId="0" fontId="1" fillId="0" borderId="7" xfId="1" applyBorder="1" applyAlignment="1">
      <alignment horizontal="center"/>
    </xf>
    <xf numFmtId="49" fontId="2" fillId="0" borderId="3" xfId="1" applyNumberFormat="1" applyFont="1" applyBorder="1" applyAlignment="1">
      <alignment horizontal="right"/>
    </xf>
    <xf numFmtId="0" fontId="1" fillId="0" borderId="6" xfId="1" applyFont="1" applyBorder="1" applyAlignment="1">
      <alignment horizontal="left"/>
    </xf>
    <xf numFmtId="0" fontId="2" fillId="0" borderId="7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9" fontId="2" fillId="0" borderId="8" xfId="1" applyNumberFormat="1" applyFont="1" applyBorder="1" applyAlignment="1">
      <alignment horizontal="right"/>
    </xf>
    <xf numFmtId="0" fontId="2" fillId="0" borderId="1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49" fontId="2" fillId="0" borderId="8" xfId="1" applyNumberFormat="1" applyFont="1" applyFill="1" applyBorder="1" applyAlignment="1">
      <alignment horizontal="right"/>
    </xf>
    <xf numFmtId="4" fontId="3" fillId="0" borderId="2" xfId="0" applyNumberFormat="1" applyFont="1" applyFill="1" applyBorder="1" applyProtection="1"/>
    <xf numFmtId="4" fontId="3" fillId="0" borderId="2" xfId="0" applyNumberFormat="1" applyFont="1" applyFill="1" applyBorder="1" applyAlignment="1">
      <alignment horizontal="right"/>
    </xf>
    <xf numFmtId="49" fontId="2" fillId="2" borderId="1" xfId="1" applyNumberFormat="1" applyFont="1" applyFill="1" applyBorder="1" applyAlignment="1">
      <alignment horizontal="right"/>
    </xf>
    <xf numFmtId="49" fontId="2" fillId="0" borderId="1" xfId="1" applyNumberFormat="1" applyFont="1" applyBorder="1" applyAlignment="1">
      <alignment horizontal="right"/>
    </xf>
    <xf numFmtId="0" fontId="2" fillId="0" borderId="7" xfId="1" applyFont="1" applyBorder="1" applyAlignment="1">
      <alignment horizontal="left"/>
    </xf>
    <xf numFmtId="4" fontId="0" fillId="0" borderId="0" xfId="0" applyNumberFormat="1"/>
    <xf numFmtId="0" fontId="0" fillId="0" borderId="7" xfId="0" applyBorder="1" applyAlignment="1"/>
    <xf numFmtId="0" fontId="2" fillId="0" borderId="6" xfId="1" applyFont="1" applyFill="1" applyBorder="1" applyAlignment="1">
      <alignment horizontal="left"/>
    </xf>
    <xf numFmtId="0" fontId="1" fillId="0" borderId="1" xfId="1" applyBorder="1" applyAlignment="1"/>
    <xf numFmtId="0" fontId="1" fillId="0" borderId="7" xfId="1" applyBorder="1" applyAlignment="1"/>
    <xf numFmtId="0" fontId="2" fillId="0" borderId="7" xfId="0" applyFont="1" applyBorder="1" applyAlignment="1"/>
    <xf numFmtId="0" fontId="0" fillId="0" borderId="2" xfId="0" applyFill="1" applyBorder="1"/>
    <xf numFmtId="0" fontId="2" fillId="0" borderId="4" xfId="1" applyFont="1" applyBorder="1" applyAlignment="1">
      <alignment horizontal="left"/>
    </xf>
    <xf numFmtId="0" fontId="2" fillId="0" borderId="8" xfId="1" applyFont="1" applyFill="1" applyBorder="1" applyAlignment="1">
      <alignment horizontal="left"/>
    </xf>
    <xf numFmtId="49" fontId="2" fillId="0" borderId="2" xfId="1" applyNumberFormat="1" applyFont="1" applyFill="1" applyBorder="1" applyAlignment="1">
      <alignment horizontal="right"/>
    </xf>
    <xf numFmtId="4" fontId="2" fillId="0" borderId="2" xfId="1" applyNumberFormat="1" applyFont="1" applyFill="1" applyBorder="1" applyProtection="1">
      <protection locked="0"/>
    </xf>
    <xf numFmtId="0" fontId="0" fillId="0" borderId="0" xfId="0" applyFill="1"/>
    <xf numFmtId="0" fontId="6" fillId="0" borderId="2" xfId="0" applyFont="1" applyFill="1" applyBorder="1" applyProtection="1">
      <protection locked="0"/>
    </xf>
    <xf numFmtId="0" fontId="4" fillId="0" borderId="2" xfId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2" fillId="2" borderId="3" xfId="1" applyFont="1" applyFill="1" applyBorder="1" applyAlignment="1">
      <alignment horizontal="left"/>
    </xf>
    <xf numFmtId="0" fontId="2" fillId="2" borderId="5" xfId="1" applyFont="1" applyFill="1" applyBorder="1" applyAlignment="1">
      <alignment horizontal="left"/>
    </xf>
    <xf numFmtId="0" fontId="2" fillId="2" borderId="6" xfId="1" applyFont="1" applyFill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5" xfId="1" applyFont="1" applyBorder="1" applyAlignment="1">
      <alignment horizontal="left"/>
    </xf>
    <xf numFmtId="0" fontId="2" fillId="0" borderId="6" xfId="1" applyFont="1" applyBorder="1" applyAlignment="1">
      <alignment horizontal="left"/>
    </xf>
    <xf numFmtId="0" fontId="0" fillId="0" borderId="0" xfId="0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2" xfId="1" applyFont="1" applyBorder="1" applyAlignment="1">
      <alignment horizontal="left"/>
    </xf>
    <xf numFmtId="0" fontId="1" fillId="0" borderId="5" xfId="1" applyFont="1" applyBorder="1" applyAlignment="1">
      <alignment horizontal="left"/>
    </xf>
    <xf numFmtId="0" fontId="1" fillId="0" borderId="6" xfId="1" applyFont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1" xfId="1" applyBorder="1" applyAlignment="1">
      <alignment horizontal="center"/>
    </xf>
    <xf numFmtId="0" fontId="1" fillId="0" borderId="7" xfId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0" fillId="0" borderId="7" xfId="0" applyBorder="1" applyAlignment="1"/>
    <xf numFmtId="0" fontId="2" fillId="0" borderId="3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3" xfId="1" applyFont="1" applyBorder="1" applyAlignment="1">
      <alignment horizontal="left"/>
    </xf>
    <xf numFmtId="0" fontId="1" fillId="0" borderId="3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2" fillId="0" borderId="2" xfId="1" applyFont="1" applyBorder="1" applyAlignment="1"/>
    <xf numFmtId="0" fontId="2" fillId="0" borderId="0" xfId="1" applyFont="1" applyAlignment="1">
      <alignment horizontal="left"/>
    </xf>
    <xf numFmtId="49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1" fillId="0" borderId="2" xfId="1" applyFont="1" applyBorder="1" applyAlignment="1"/>
    <xf numFmtId="0" fontId="2" fillId="0" borderId="2" xfId="1" applyFont="1" applyFill="1" applyBorder="1" applyAlignment="1"/>
    <xf numFmtId="0" fontId="1" fillId="0" borderId="2" xfId="1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tabSelected="1" topLeftCell="A7" workbookViewId="0">
      <selection activeCell="K29" sqref="K29"/>
    </sheetView>
  </sheetViews>
  <sheetFormatPr defaultRowHeight="15" x14ac:dyDescent="0.25"/>
  <cols>
    <col min="6" max="6" width="5.28515625" customWidth="1"/>
    <col min="11" max="11" width="9.28515625" customWidth="1"/>
    <col min="12" max="12" width="8.42578125" customWidth="1"/>
    <col min="13" max="13" width="8.140625" customWidth="1"/>
    <col min="14" max="14" width="8.28515625" customWidth="1"/>
  </cols>
  <sheetData>
    <row r="1" spans="1:15" x14ac:dyDescent="0.25">
      <c r="A1" s="127" t="s">
        <v>0</v>
      </c>
      <c r="B1" s="127"/>
      <c r="C1" s="127"/>
      <c r="D1" s="1"/>
      <c r="E1" s="1"/>
      <c r="F1" s="1"/>
      <c r="H1" s="128"/>
      <c r="I1" s="128"/>
      <c r="J1" s="128"/>
      <c r="K1" s="128"/>
      <c r="L1" s="128"/>
      <c r="M1" s="128"/>
      <c r="N1" s="128"/>
      <c r="O1" s="128"/>
    </row>
    <row r="2" spans="1:15" x14ac:dyDescent="0.25">
      <c r="A2" s="127" t="s">
        <v>1</v>
      </c>
      <c r="B2" s="127"/>
      <c r="C2" s="127"/>
      <c r="D2" s="129" t="s">
        <v>2</v>
      </c>
      <c r="E2" s="129"/>
      <c r="F2" s="129"/>
      <c r="G2" s="129"/>
      <c r="H2" s="129"/>
      <c r="I2" s="129"/>
      <c r="J2" s="129"/>
      <c r="K2" s="129"/>
      <c r="L2" s="129"/>
      <c r="M2" s="1"/>
    </row>
    <row r="3" spans="1:15" x14ac:dyDescent="0.25">
      <c r="A3" s="1"/>
      <c r="B3" s="129" t="s">
        <v>3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5" x14ac:dyDescent="0.25">
      <c r="A4" s="1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2" t="s">
        <v>4</v>
      </c>
    </row>
    <row r="5" spans="1:15" x14ac:dyDescent="0.25">
      <c r="A5" s="1"/>
      <c r="B5" s="3"/>
      <c r="C5" s="3"/>
      <c r="D5" s="3"/>
      <c r="E5" s="3"/>
      <c r="F5" s="3"/>
      <c r="G5" s="3"/>
      <c r="H5" s="4" t="s">
        <v>5</v>
      </c>
      <c r="I5" s="123" t="s">
        <v>6</v>
      </c>
      <c r="J5" s="123"/>
      <c r="K5" s="123"/>
      <c r="L5" s="123"/>
      <c r="M5" s="124" t="s">
        <v>7</v>
      </c>
      <c r="N5" s="124"/>
      <c r="O5" s="115"/>
    </row>
    <row r="6" spans="1:15" x14ac:dyDescent="0.25">
      <c r="A6" s="1"/>
      <c r="B6" s="1"/>
      <c r="C6" s="1"/>
      <c r="D6" s="1"/>
      <c r="E6" s="1"/>
      <c r="F6" s="1"/>
      <c r="G6" s="1"/>
      <c r="H6" s="5">
        <v>2017</v>
      </c>
      <c r="I6" s="6" t="s">
        <v>8</v>
      </c>
      <c r="J6" s="6" t="s">
        <v>9</v>
      </c>
      <c r="K6" s="6" t="s">
        <v>10</v>
      </c>
      <c r="L6" s="6" t="s">
        <v>11</v>
      </c>
      <c r="M6" s="7">
        <v>2018</v>
      </c>
      <c r="N6" s="8">
        <v>2019</v>
      </c>
      <c r="O6" s="8">
        <v>2020</v>
      </c>
    </row>
    <row r="7" spans="1:15" ht="15.75" x14ac:dyDescent="0.25">
      <c r="A7" s="125" t="s">
        <v>12</v>
      </c>
      <c r="B7" s="125"/>
      <c r="C7" s="125"/>
      <c r="D7" s="125"/>
      <c r="E7" s="125"/>
      <c r="F7" s="125"/>
      <c r="G7" s="9" t="s">
        <v>13</v>
      </c>
      <c r="H7" s="6" t="s">
        <v>4</v>
      </c>
      <c r="I7" s="10"/>
      <c r="J7" s="10"/>
      <c r="K7" s="10"/>
      <c r="L7" s="10"/>
      <c r="M7" s="7" t="s">
        <v>4</v>
      </c>
      <c r="N7" s="11" t="s">
        <v>4</v>
      </c>
      <c r="O7" s="11" t="s">
        <v>4</v>
      </c>
    </row>
    <row r="8" spans="1:15" x14ac:dyDescent="0.25">
      <c r="A8" s="106" t="s">
        <v>14</v>
      </c>
      <c r="B8" s="106"/>
      <c r="C8" s="106"/>
      <c r="D8" s="106"/>
      <c r="E8" s="106"/>
      <c r="F8" s="106"/>
      <c r="G8" s="12"/>
      <c r="H8" s="13">
        <f>H9+H20+H24+H30+H31+H32</f>
        <v>5331.34</v>
      </c>
      <c r="I8" s="13">
        <f t="shared" ref="I8:O8" si="0">I9+I20+I24+I30+I31+I32</f>
        <v>1212</v>
      </c>
      <c r="J8" s="13">
        <f t="shared" si="0"/>
        <v>2016.48</v>
      </c>
      <c r="K8" s="13">
        <f t="shared" si="0"/>
        <v>1321</v>
      </c>
      <c r="L8" s="13">
        <f t="shared" si="0"/>
        <v>781.86</v>
      </c>
      <c r="M8" s="13">
        <f t="shared" si="0"/>
        <v>5111.8600000000006</v>
      </c>
      <c r="N8" s="13">
        <f t="shared" si="0"/>
        <v>5305.76</v>
      </c>
      <c r="O8" s="13">
        <f t="shared" si="0"/>
        <v>5530.0599999999995</v>
      </c>
    </row>
    <row r="9" spans="1:15" x14ac:dyDescent="0.25">
      <c r="A9" s="126" t="s">
        <v>15</v>
      </c>
      <c r="B9" s="126"/>
      <c r="C9" s="126"/>
      <c r="D9" s="126"/>
      <c r="E9" s="126"/>
      <c r="F9" s="126"/>
      <c r="G9" s="14">
        <v>48.02</v>
      </c>
      <c r="H9" s="15">
        <f>I9+J9+K9+L9</f>
        <v>760</v>
      </c>
      <c r="I9" s="15">
        <f t="shared" ref="I9:O9" si="1">I10+I11+I12+I13+I14+I15+I16+I17+I18</f>
        <v>256</v>
      </c>
      <c r="J9" s="15">
        <f t="shared" si="1"/>
        <v>187</v>
      </c>
      <c r="K9" s="15">
        <f t="shared" si="1"/>
        <v>181</v>
      </c>
      <c r="L9" s="15">
        <f t="shared" si="1"/>
        <v>136</v>
      </c>
      <c r="M9" s="15">
        <f t="shared" si="1"/>
        <v>768</v>
      </c>
      <c r="N9" s="15">
        <f t="shared" si="1"/>
        <v>778</v>
      </c>
      <c r="O9" s="15">
        <f t="shared" si="1"/>
        <v>787</v>
      </c>
    </row>
    <row r="10" spans="1:15" x14ac:dyDescent="0.25">
      <c r="A10" s="119" t="s">
        <v>16</v>
      </c>
      <c r="B10" s="107"/>
      <c r="C10" s="107"/>
      <c r="D10" s="107"/>
      <c r="E10" s="107"/>
      <c r="F10" s="108"/>
      <c r="G10" s="16" t="s">
        <v>17</v>
      </c>
      <c r="H10" s="17">
        <v>15</v>
      </c>
      <c r="I10" s="18">
        <v>4</v>
      </c>
      <c r="J10" s="18">
        <v>4</v>
      </c>
      <c r="K10" s="18">
        <v>3</v>
      </c>
      <c r="L10" s="18">
        <v>4</v>
      </c>
      <c r="M10" s="20">
        <v>16</v>
      </c>
      <c r="N10" s="21">
        <v>17</v>
      </c>
      <c r="O10" s="21">
        <v>18</v>
      </c>
    </row>
    <row r="11" spans="1:15" x14ac:dyDescent="0.25">
      <c r="A11" s="119" t="s">
        <v>18</v>
      </c>
      <c r="B11" s="107"/>
      <c r="C11" s="107"/>
      <c r="D11" s="107"/>
      <c r="E11" s="107"/>
      <c r="F11" s="108"/>
      <c r="G11" s="16" t="s">
        <v>19</v>
      </c>
      <c r="H11" s="17">
        <v>362</v>
      </c>
      <c r="I11" s="18">
        <v>118</v>
      </c>
      <c r="J11" s="18">
        <v>84</v>
      </c>
      <c r="K11" s="18">
        <v>95</v>
      </c>
      <c r="L11" s="18">
        <v>65</v>
      </c>
      <c r="M11" s="20">
        <v>364</v>
      </c>
      <c r="N11" s="21">
        <v>365</v>
      </c>
      <c r="O11" s="21">
        <v>366</v>
      </c>
    </row>
    <row r="12" spans="1:15" x14ac:dyDescent="0.25">
      <c r="A12" s="119" t="s">
        <v>20</v>
      </c>
      <c r="B12" s="107"/>
      <c r="C12" s="107"/>
      <c r="D12" s="107"/>
      <c r="E12" s="107"/>
      <c r="F12" s="108"/>
      <c r="G12" s="16" t="s">
        <v>21</v>
      </c>
      <c r="H12" s="17">
        <v>106</v>
      </c>
      <c r="I12" s="18">
        <v>41</v>
      </c>
      <c r="J12" s="18">
        <v>31</v>
      </c>
      <c r="K12" s="18">
        <v>21</v>
      </c>
      <c r="L12" s="18">
        <v>13</v>
      </c>
      <c r="M12" s="20">
        <v>107</v>
      </c>
      <c r="N12" s="21">
        <v>108</v>
      </c>
      <c r="O12" s="21">
        <v>109</v>
      </c>
    </row>
    <row r="13" spans="1:15" x14ac:dyDescent="0.25">
      <c r="A13" s="119" t="s">
        <v>22</v>
      </c>
      <c r="B13" s="107"/>
      <c r="C13" s="107"/>
      <c r="D13" s="107"/>
      <c r="E13" s="107"/>
      <c r="F13" s="108"/>
      <c r="G13" s="16" t="s">
        <v>23</v>
      </c>
      <c r="H13" s="17">
        <v>44</v>
      </c>
      <c r="I13" s="18">
        <v>14</v>
      </c>
      <c r="J13" s="18">
        <v>10</v>
      </c>
      <c r="K13" s="18">
        <v>10</v>
      </c>
      <c r="L13" s="18">
        <v>10</v>
      </c>
      <c r="M13" s="20">
        <v>45</v>
      </c>
      <c r="N13" s="21">
        <v>46</v>
      </c>
      <c r="O13" s="21">
        <v>47</v>
      </c>
    </row>
    <row r="14" spans="1:15" x14ac:dyDescent="0.25">
      <c r="A14" s="119" t="s">
        <v>24</v>
      </c>
      <c r="B14" s="107"/>
      <c r="C14" s="107"/>
      <c r="D14" s="107"/>
      <c r="E14" s="107"/>
      <c r="F14" s="108"/>
      <c r="G14" s="16" t="s">
        <v>25</v>
      </c>
      <c r="H14" s="17">
        <v>18</v>
      </c>
      <c r="I14" s="18">
        <v>5</v>
      </c>
      <c r="J14" s="18">
        <v>4</v>
      </c>
      <c r="K14" s="18">
        <v>5</v>
      </c>
      <c r="L14" s="18">
        <v>4</v>
      </c>
      <c r="M14" s="20">
        <v>19</v>
      </c>
      <c r="N14" s="21">
        <v>20</v>
      </c>
      <c r="O14" s="21">
        <v>21</v>
      </c>
    </row>
    <row r="15" spans="1:15" x14ac:dyDescent="0.25">
      <c r="A15" s="119" t="s">
        <v>26</v>
      </c>
      <c r="B15" s="107"/>
      <c r="C15" s="107"/>
      <c r="D15" s="107"/>
      <c r="E15" s="107"/>
      <c r="F15" s="108"/>
      <c r="G15" s="16" t="s">
        <v>27</v>
      </c>
      <c r="H15" s="17">
        <v>30</v>
      </c>
      <c r="I15" s="18">
        <v>12</v>
      </c>
      <c r="J15" s="18">
        <v>8</v>
      </c>
      <c r="K15" s="18">
        <v>5</v>
      </c>
      <c r="L15" s="18">
        <v>5</v>
      </c>
      <c r="M15" s="20">
        <v>31</v>
      </c>
      <c r="N15" s="21">
        <v>32</v>
      </c>
      <c r="O15" s="21">
        <v>33</v>
      </c>
    </row>
    <row r="16" spans="1:15" x14ac:dyDescent="0.25">
      <c r="A16" s="119" t="s">
        <v>28</v>
      </c>
      <c r="B16" s="107"/>
      <c r="C16" s="107"/>
      <c r="D16" s="107"/>
      <c r="E16" s="107"/>
      <c r="F16" s="108"/>
      <c r="G16" s="16" t="s">
        <v>29</v>
      </c>
      <c r="H16" s="17">
        <v>2</v>
      </c>
      <c r="I16" s="18">
        <v>1</v>
      </c>
      <c r="J16" s="18">
        <v>1</v>
      </c>
      <c r="K16" s="18">
        <v>0</v>
      </c>
      <c r="L16" s="18">
        <v>0</v>
      </c>
      <c r="M16" s="20">
        <v>2</v>
      </c>
      <c r="N16" s="21">
        <v>3</v>
      </c>
      <c r="O16" s="21">
        <v>4</v>
      </c>
    </row>
    <row r="17" spans="1:15" x14ac:dyDescent="0.25">
      <c r="A17" s="119" t="s">
        <v>30</v>
      </c>
      <c r="B17" s="107"/>
      <c r="C17" s="107"/>
      <c r="D17" s="107"/>
      <c r="E17" s="107"/>
      <c r="F17" s="108"/>
      <c r="G17" s="16" t="s">
        <v>31</v>
      </c>
      <c r="H17" s="17">
        <v>87</v>
      </c>
      <c r="I17" s="18">
        <v>25</v>
      </c>
      <c r="J17" s="18">
        <v>20</v>
      </c>
      <c r="K17" s="18">
        <v>22</v>
      </c>
      <c r="L17" s="18">
        <v>20</v>
      </c>
      <c r="M17" s="20">
        <v>87</v>
      </c>
      <c r="N17" s="21">
        <v>89</v>
      </c>
      <c r="O17" s="21">
        <v>90</v>
      </c>
    </row>
    <row r="18" spans="1:15" x14ac:dyDescent="0.25">
      <c r="A18" s="119" t="s">
        <v>32</v>
      </c>
      <c r="B18" s="107"/>
      <c r="C18" s="107"/>
      <c r="D18" s="107"/>
      <c r="E18" s="107"/>
      <c r="F18" s="108"/>
      <c r="G18" s="16" t="s">
        <v>33</v>
      </c>
      <c r="H18" s="17">
        <v>96</v>
      </c>
      <c r="I18" s="18">
        <v>36</v>
      </c>
      <c r="J18" s="18">
        <v>25</v>
      </c>
      <c r="K18" s="18">
        <v>20</v>
      </c>
      <c r="L18" s="18">
        <v>15</v>
      </c>
      <c r="M18" s="20">
        <v>97</v>
      </c>
      <c r="N18" s="21">
        <v>98</v>
      </c>
      <c r="O18" s="21">
        <v>99</v>
      </c>
    </row>
    <row r="19" spans="1:15" x14ac:dyDescent="0.25">
      <c r="A19" s="120"/>
      <c r="B19" s="121"/>
      <c r="C19" s="121"/>
      <c r="D19" s="121"/>
      <c r="E19" s="121"/>
      <c r="F19" s="122"/>
      <c r="G19" s="16"/>
      <c r="H19" s="17"/>
      <c r="I19" s="18"/>
      <c r="J19" s="18"/>
      <c r="K19" s="18"/>
      <c r="L19" s="18"/>
      <c r="M19" s="20"/>
      <c r="N19" s="21"/>
      <c r="O19" s="21"/>
    </row>
    <row r="20" spans="1:15" x14ac:dyDescent="0.25">
      <c r="A20" s="106" t="s">
        <v>34</v>
      </c>
      <c r="B20" s="106"/>
      <c r="C20" s="106"/>
      <c r="D20" s="106"/>
      <c r="E20" s="106"/>
      <c r="F20" s="106"/>
      <c r="G20" s="22" t="s">
        <v>35</v>
      </c>
      <c r="H20" s="15">
        <f>H21+H22</f>
        <v>1447</v>
      </c>
      <c r="I20" s="15">
        <f t="shared" ref="I20:O20" si="2">I21+I22</f>
        <v>217</v>
      </c>
      <c r="J20" s="15">
        <f t="shared" si="2"/>
        <v>591</v>
      </c>
      <c r="K20" s="15">
        <f t="shared" si="2"/>
        <v>418</v>
      </c>
      <c r="L20" s="15">
        <f t="shared" si="2"/>
        <v>221</v>
      </c>
      <c r="M20" s="15">
        <f t="shared" si="2"/>
        <v>1450</v>
      </c>
      <c r="N20" s="15">
        <f t="shared" si="2"/>
        <v>1543</v>
      </c>
      <c r="O20" s="15">
        <f t="shared" si="2"/>
        <v>1655</v>
      </c>
    </row>
    <row r="21" spans="1:15" x14ac:dyDescent="0.25">
      <c r="A21" s="130" t="s">
        <v>36</v>
      </c>
      <c r="B21" s="130"/>
      <c r="C21" s="130"/>
      <c r="D21" s="130"/>
      <c r="E21" s="130"/>
      <c r="F21" s="130"/>
      <c r="G21" s="12" t="s">
        <v>37</v>
      </c>
      <c r="H21" s="23">
        <v>264</v>
      </c>
      <c r="I21" s="24">
        <v>46</v>
      </c>
      <c r="J21" s="24">
        <v>135</v>
      </c>
      <c r="K21" s="24">
        <v>40</v>
      </c>
      <c r="L21" s="24">
        <v>43</v>
      </c>
      <c r="M21" s="25">
        <v>279</v>
      </c>
      <c r="N21" s="26">
        <v>293</v>
      </c>
      <c r="O21" s="26">
        <v>310</v>
      </c>
    </row>
    <row r="22" spans="1:15" x14ac:dyDescent="0.25">
      <c r="A22" s="130" t="s">
        <v>38</v>
      </c>
      <c r="B22" s="126"/>
      <c r="C22" s="126"/>
      <c r="D22" s="126"/>
      <c r="E22" s="126"/>
      <c r="F22" s="126"/>
      <c r="G22" s="12" t="s">
        <v>39</v>
      </c>
      <c r="H22" s="23">
        <v>1183</v>
      </c>
      <c r="I22" s="24">
        <v>171</v>
      </c>
      <c r="J22" s="24">
        <v>456</v>
      </c>
      <c r="K22" s="24">
        <v>378</v>
      </c>
      <c r="L22" s="24">
        <v>178</v>
      </c>
      <c r="M22" s="25">
        <v>1171</v>
      </c>
      <c r="N22" s="26">
        <v>1250</v>
      </c>
      <c r="O22" s="26">
        <v>1345</v>
      </c>
    </row>
    <row r="23" spans="1:15" x14ac:dyDescent="0.25">
      <c r="A23" s="119"/>
      <c r="B23" s="107"/>
      <c r="C23" s="107"/>
      <c r="D23" s="107"/>
      <c r="E23" s="107"/>
      <c r="F23" s="108"/>
      <c r="G23" s="12"/>
      <c r="H23" s="23"/>
      <c r="I23" s="24"/>
      <c r="J23" s="24"/>
      <c r="K23" s="24"/>
      <c r="L23" s="24"/>
      <c r="M23" s="25"/>
      <c r="N23" s="26"/>
      <c r="O23" s="26"/>
    </row>
    <row r="24" spans="1:15" x14ac:dyDescent="0.25">
      <c r="A24" s="131" t="s">
        <v>40</v>
      </c>
      <c r="B24" s="131"/>
      <c r="C24" s="131"/>
      <c r="D24" s="131"/>
      <c r="E24" s="131"/>
      <c r="F24" s="131"/>
      <c r="G24" s="22" t="s">
        <v>41</v>
      </c>
      <c r="H24" s="15">
        <f>H25+H26+H27</f>
        <v>2582.86</v>
      </c>
      <c r="I24" s="15">
        <f>I25+I26+I27</f>
        <v>722</v>
      </c>
      <c r="J24" s="15">
        <f>J25+J26+J27</f>
        <v>755</v>
      </c>
      <c r="K24" s="15">
        <f>K25+K26+K27</f>
        <v>706</v>
      </c>
      <c r="L24" s="15">
        <f t="shared" ref="L24:O24" si="3">L25+L26+L27</f>
        <v>399.86</v>
      </c>
      <c r="M24" s="15">
        <f t="shared" si="3"/>
        <v>2816.86</v>
      </c>
      <c r="N24" s="15">
        <f t="shared" si="3"/>
        <v>2906.76</v>
      </c>
      <c r="O24" s="15">
        <f t="shared" si="3"/>
        <v>3009.06</v>
      </c>
    </row>
    <row r="25" spans="1:15" x14ac:dyDescent="0.25">
      <c r="A25" s="106" t="s">
        <v>42</v>
      </c>
      <c r="B25" s="106"/>
      <c r="C25" s="106"/>
      <c r="D25" s="106"/>
      <c r="E25" s="106"/>
      <c r="F25" s="106"/>
      <c r="G25" s="12" t="s">
        <v>43</v>
      </c>
      <c r="H25" s="23">
        <v>2121.86</v>
      </c>
      <c r="I25" s="24">
        <v>607</v>
      </c>
      <c r="J25" s="24">
        <v>639</v>
      </c>
      <c r="K25" s="24">
        <v>591</v>
      </c>
      <c r="L25" s="24">
        <v>284.86</v>
      </c>
      <c r="M25" s="25">
        <v>2374.86</v>
      </c>
      <c r="N25" s="26">
        <v>2456.7600000000002</v>
      </c>
      <c r="O25" s="26">
        <v>2540.06</v>
      </c>
    </row>
    <row r="26" spans="1:15" x14ac:dyDescent="0.25">
      <c r="A26" s="132" t="s">
        <v>44</v>
      </c>
      <c r="B26" s="132"/>
      <c r="C26" s="132"/>
      <c r="D26" s="132"/>
      <c r="E26" s="132"/>
      <c r="F26" s="132"/>
      <c r="G26" s="12" t="s">
        <v>45</v>
      </c>
      <c r="H26" s="23">
        <v>461</v>
      </c>
      <c r="I26" s="24">
        <v>115</v>
      </c>
      <c r="J26" s="24">
        <v>116</v>
      </c>
      <c r="K26" s="24">
        <v>115</v>
      </c>
      <c r="L26" s="24">
        <v>115</v>
      </c>
      <c r="M26" s="26">
        <v>442</v>
      </c>
      <c r="N26" s="26">
        <v>450</v>
      </c>
      <c r="O26" s="26">
        <v>469</v>
      </c>
    </row>
    <row r="27" spans="1:15" x14ac:dyDescent="0.25">
      <c r="A27" s="119"/>
      <c r="B27" s="107"/>
      <c r="C27" s="107"/>
      <c r="D27" s="107"/>
      <c r="E27" s="107"/>
      <c r="F27" s="108"/>
      <c r="G27" s="12" t="s">
        <v>46</v>
      </c>
      <c r="H27" s="23"/>
      <c r="I27" s="24"/>
      <c r="J27" s="24"/>
      <c r="K27" s="24"/>
      <c r="L27" s="24"/>
      <c r="M27" s="26"/>
      <c r="N27" s="27"/>
      <c r="O27" s="26"/>
    </row>
    <row r="28" spans="1:15" x14ac:dyDescent="0.25">
      <c r="A28" s="90" t="s">
        <v>47</v>
      </c>
      <c r="B28" s="91"/>
      <c r="C28" s="91"/>
      <c r="D28" s="91"/>
      <c r="E28" s="91"/>
      <c r="F28" s="92"/>
      <c r="G28" s="28" t="s">
        <v>48</v>
      </c>
      <c r="H28" s="29">
        <v>-321.5</v>
      </c>
      <c r="I28" s="24"/>
      <c r="J28" s="24">
        <v>-236.5</v>
      </c>
      <c r="K28" s="24">
        <v>-85</v>
      </c>
      <c r="L28" s="24"/>
      <c r="M28" s="26">
        <v>-132</v>
      </c>
      <c r="N28" s="27">
        <v>-231</v>
      </c>
      <c r="O28" s="26">
        <v>-343</v>
      </c>
    </row>
    <row r="29" spans="1:15" x14ac:dyDescent="0.25">
      <c r="A29" s="90" t="s">
        <v>49</v>
      </c>
      <c r="B29" s="91"/>
      <c r="C29" s="91"/>
      <c r="D29" s="91"/>
      <c r="E29" s="91"/>
      <c r="F29" s="92"/>
      <c r="G29" s="28" t="s">
        <v>50</v>
      </c>
      <c r="H29" s="29">
        <v>321.5</v>
      </c>
      <c r="I29" s="24"/>
      <c r="J29" s="24">
        <v>236.5</v>
      </c>
      <c r="K29" s="24">
        <v>85</v>
      </c>
      <c r="L29" s="24"/>
      <c r="M29" s="26">
        <v>132</v>
      </c>
      <c r="N29" s="27">
        <v>231</v>
      </c>
      <c r="O29" s="26">
        <v>343</v>
      </c>
    </row>
    <row r="30" spans="1:15" x14ac:dyDescent="0.25">
      <c r="A30" s="106" t="s">
        <v>51</v>
      </c>
      <c r="B30" s="106"/>
      <c r="C30" s="106"/>
      <c r="D30" s="106"/>
      <c r="E30" s="106"/>
      <c r="F30" s="106"/>
      <c r="G30" s="28" t="s">
        <v>52</v>
      </c>
      <c r="H30" s="29">
        <v>10</v>
      </c>
      <c r="I30" s="30">
        <v>1</v>
      </c>
      <c r="J30" s="30"/>
      <c r="K30" s="30"/>
      <c r="L30" s="30">
        <v>9</v>
      </c>
      <c r="M30" s="19">
        <v>10</v>
      </c>
      <c r="N30" s="31">
        <v>10</v>
      </c>
      <c r="O30" s="19">
        <v>10</v>
      </c>
    </row>
    <row r="31" spans="1:15" x14ac:dyDescent="0.25">
      <c r="A31" s="90" t="s">
        <v>53</v>
      </c>
      <c r="B31" s="91"/>
      <c r="C31" s="91"/>
      <c r="D31" s="91"/>
      <c r="E31" s="91"/>
      <c r="F31" s="32"/>
      <c r="G31" s="33" t="s">
        <v>54</v>
      </c>
      <c r="H31" s="29">
        <v>66</v>
      </c>
      <c r="I31" s="10">
        <v>16</v>
      </c>
      <c r="J31" s="10">
        <v>18</v>
      </c>
      <c r="K31" s="10">
        <v>16</v>
      </c>
      <c r="L31" s="10">
        <v>16</v>
      </c>
      <c r="M31" s="19">
        <v>67</v>
      </c>
      <c r="N31" s="19">
        <v>68</v>
      </c>
      <c r="O31" s="19">
        <v>69</v>
      </c>
    </row>
    <row r="32" spans="1:15" x14ac:dyDescent="0.25">
      <c r="A32" s="115" t="s">
        <v>113</v>
      </c>
      <c r="B32" s="116"/>
      <c r="C32" s="116"/>
      <c r="D32" s="116"/>
      <c r="E32" s="116"/>
      <c r="F32" s="117"/>
      <c r="G32" s="33" t="s">
        <v>112</v>
      </c>
      <c r="H32" s="29">
        <v>465.48</v>
      </c>
      <c r="I32" s="10"/>
      <c r="J32" s="10">
        <v>465.48</v>
      </c>
      <c r="K32" s="10"/>
      <c r="L32" s="10"/>
      <c r="M32" s="19"/>
      <c r="N32" s="19"/>
      <c r="O32" s="19"/>
    </row>
    <row r="33" spans="1:16" ht="15.75" x14ac:dyDescent="0.25">
      <c r="A33" s="125" t="s">
        <v>55</v>
      </c>
      <c r="B33" s="125"/>
      <c r="C33" s="125"/>
      <c r="D33" s="125"/>
      <c r="E33" s="125"/>
      <c r="F33" s="125"/>
      <c r="G33" s="85"/>
      <c r="H33" s="23"/>
      <c r="I33" s="24"/>
      <c r="J33" s="24"/>
      <c r="K33" s="24"/>
      <c r="L33" s="24"/>
      <c r="M33" s="26"/>
      <c r="N33" s="26"/>
      <c r="O33" s="26"/>
    </row>
    <row r="34" spans="1:16" x14ac:dyDescent="0.25">
      <c r="A34" s="106" t="s">
        <v>56</v>
      </c>
      <c r="B34" s="106"/>
      <c r="C34" s="106"/>
      <c r="D34" s="106"/>
      <c r="E34" s="106"/>
      <c r="F34" s="106"/>
      <c r="G34" s="34"/>
      <c r="H34" s="29">
        <f t="shared" ref="H34:O34" si="4">H35+H39+H41+H45+H51+H55+H61+H70+H76+H80</f>
        <v>5591.34</v>
      </c>
      <c r="I34" s="29">
        <f t="shared" si="4"/>
        <v>1212</v>
      </c>
      <c r="J34" s="29">
        <f t="shared" si="4"/>
        <v>2276.48</v>
      </c>
      <c r="K34" s="29">
        <f t="shared" si="4"/>
        <v>1321</v>
      </c>
      <c r="L34" s="29">
        <f t="shared" si="4"/>
        <v>781.86</v>
      </c>
      <c r="M34" s="29">
        <f t="shared" si="4"/>
        <v>5111.8599999999997</v>
      </c>
      <c r="N34" s="29">
        <f t="shared" si="4"/>
        <v>5305.76</v>
      </c>
      <c r="O34" s="29">
        <f t="shared" si="4"/>
        <v>5530.0599999999995</v>
      </c>
      <c r="P34" s="35"/>
    </row>
    <row r="35" spans="1:16" x14ac:dyDescent="0.25">
      <c r="A35" s="94" t="s">
        <v>57</v>
      </c>
      <c r="B35" s="94"/>
      <c r="C35" s="94"/>
      <c r="D35" s="94"/>
      <c r="E35" s="94"/>
      <c r="F35" s="94"/>
      <c r="G35" s="36">
        <v>51.02</v>
      </c>
      <c r="H35" s="37">
        <f t="shared" ref="H35:O35" si="5">H36+H37+H38</f>
        <v>1929</v>
      </c>
      <c r="I35" s="37">
        <f t="shared" si="5"/>
        <v>387</v>
      </c>
      <c r="J35" s="37">
        <f t="shared" si="5"/>
        <v>755</v>
      </c>
      <c r="K35" s="37">
        <f t="shared" si="5"/>
        <v>444</v>
      </c>
      <c r="L35" s="37">
        <f t="shared" si="5"/>
        <v>343</v>
      </c>
      <c r="M35" s="37">
        <f t="shared" si="5"/>
        <v>1763</v>
      </c>
      <c r="N35" s="37">
        <f t="shared" si="5"/>
        <v>1771</v>
      </c>
      <c r="O35" s="37">
        <f t="shared" si="5"/>
        <v>1803</v>
      </c>
    </row>
    <row r="36" spans="1:16" x14ac:dyDescent="0.25">
      <c r="A36" s="75"/>
      <c r="B36" s="106" t="s">
        <v>58</v>
      </c>
      <c r="C36" s="106"/>
      <c r="D36" s="106"/>
      <c r="E36" s="106"/>
      <c r="F36" s="106"/>
      <c r="G36" s="16" t="s">
        <v>59</v>
      </c>
      <c r="H36" s="23">
        <v>1201</v>
      </c>
      <c r="I36" s="24">
        <v>257</v>
      </c>
      <c r="J36" s="24">
        <v>330</v>
      </c>
      <c r="K36" s="24">
        <v>350</v>
      </c>
      <c r="L36" s="24">
        <v>264</v>
      </c>
      <c r="M36" s="26">
        <v>1300</v>
      </c>
      <c r="N36" s="26">
        <v>1300</v>
      </c>
      <c r="O36" s="26">
        <v>1300</v>
      </c>
    </row>
    <row r="37" spans="1:16" x14ac:dyDescent="0.25">
      <c r="A37" s="76"/>
      <c r="B37" s="90" t="s">
        <v>60</v>
      </c>
      <c r="C37" s="91"/>
      <c r="D37" s="91"/>
      <c r="E37" s="91"/>
      <c r="F37" s="92"/>
      <c r="G37" s="28" t="s">
        <v>61</v>
      </c>
      <c r="H37" s="23">
        <v>412.5</v>
      </c>
      <c r="I37" s="38">
        <v>130</v>
      </c>
      <c r="J37" s="38">
        <v>114.5</v>
      </c>
      <c r="K37" s="38">
        <v>89</v>
      </c>
      <c r="L37" s="38">
        <v>79</v>
      </c>
      <c r="M37" s="39">
        <v>455</v>
      </c>
      <c r="N37" s="39">
        <v>460</v>
      </c>
      <c r="O37" s="39">
        <v>465</v>
      </c>
    </row>
    <row r="38" spans="1:16" x14ac:dyDescent="0.25">
      <c r="A38" s="76"/>
      <c r="B38" s="90" t="s">
        <v>64</v>
      </c>
      <c r="C38" s="91"/>
      <c r="D38" s="91"/>
      <c r="E38" s="91"/>
      <c r="F38" s="92"/>
      <c r="G38" s="16" t="s">
        <v>65</v>
      </c>
      <c r="H38" s="23">
        <v>315.5</v>
      </c>
      <c r="I38" s="40">
        <v>0</v>
      </c>
      <c r="J38" s="40">
        <v>310.5</v>
      </c>
      <c r="K38" s="40">
        <v>5</v>
      </c>
      <c r="L38" s="40"/>
      <c r="M38" s="84">
        <v>8</v>
      </c>
      <c r="N38" s="84">
        <v>11</v>
      </c>
      <c r="O38" s="84">
        <v>38</v>
      </c>
    </row>
    <row r="39" spans="1:16" x14ac:dyDescent="0.25">
      <c r="A39" s="87" t="s">
        <v>66</v>
      </c>
      <c r="B39" s="88"/>
      <c r="C39" s="88"/>
      <c r="D39" s="88"/>
      <c r="E39" s="88"/>
      <c r="F39" s="89"/>
      <c r="G39" s="36" t="s">
        <v>67</v>
      </c>
      <c r="H39" s="41">
        <f>H40</f>
        <v>20</v>
      </c>
      <c r="I39" s="41">
        <f t="shared" ref="I39:O39" si="6">I40</f>
        <v>0</v>
      </c>
      <c r="J39" s="41">
        <f t="shared" si="6"/>
        <v>0</v>
      </c>
      <c r="K39" s="41">
        <f t="shared" si="6"/>
        <v>20</v>
      </c>
      <c r="L39" s="41">
        <f t="shared" si="6"/>
        <v>0</v>
      </c>
      <c r="M39" s="41">
        <f t="shared" si="6"/>
        <v>0</v>
      </c>
      <c r="N39" s="41">
        <f t="shared" si="6"/>
        <v>0</v>
      </c>
      <c r="O39" s="41">
        <f t="shared" si="6"/>
        <v>0</v>
      </c>
    </row>
    <row r="40" spans="1:16" x14ac:dyDescent="0.25">
      <c r="A40" s="42"/>
      <c r="B40" s="106" t="s">
        <v>69</v>
      </c>
      <c r="C40" s="106"/>
      <c r="D40" s="106"/>
      <c r="E40" s="106"/>
      <c r="F40" s="106"/>
      <c r="G40" s="28" t="s">
        <v>70</v>
      </c>
      <c r="H40" s="46">
        <v>20</v>
      </c>
      <c r="I40" s="47"/>
      <c r="J40" s="47"/>
      <c r="K40" s="47">
        <v>20</v>
      </c>
      <c r="L40" s="47"/>
      <c r="M40" s="26"/>
      <c r="N40" s="26"/>
      <c r="O40" s="26"/>
    </row>
    <row r="41" spans="1:16" x14ac:dyDescent="0.25">
      <c r="A41" s="94" t="s">
        <v>71</v>
      </c>
      <c r="B41" s="94"/>
      <c r="C41" s="94"/>
      <c r="D41" s="94"/>
      <c r="E41" s="94"/>
      <c r="F41" s="94"/>
      <c r="G41" s="36" t="s">
        <v>72</v>
      </c>
      <c r="H41" s="41">
        <f>H43+H44</f>
        <v>24</v>
      </c>
      <c r="I41" s="41">
        <f t="shared" ref="I41:O41" si="7">I43+I44</f>
        <v>15</v>
      </c>
      <c r="J41" s="41">
        <f t="shared" si="7"/>
        <v>4</v>
      </c>
      <c r="K41" s="41">
        <f t="shared" si="7"/>
        <v>2</v>
      </c>
      <c r="L41" s="41">
        <f t="shared" si="7"/>
        <v>3</v>
      </c>
      <c r="M41" s="41">
        <f t="shared" si="7"/>
        <v>34</v>
      </c>
      <c r="N41" s="41">
        <f t="shared" si="7"/>
        <v>37</v>
      </c>
      <c r="O41" s="41">
        <f t="shared" si="7"/>
        <v>38</v>
      </c>
    </row>
    <row r="42" spans="1:16" x14ac:dyDescent="0.25">
      <c r="A42" s="48"/>
      <c r="B42" s="106" t="s">
        <v>73</v>
      </c>
      <c r="C42" s="106"/>
      <c r="D42" s="106"/>
      <c r="E42" s="106"/>
      <c r="F42" s="106"/>
      <c r="G42" s="16" t="s">
        <v>74</v>
      </c>
      <c r="H42" s="46">
        <f>H43+H44</f>
        <v>24</v>
      </c>
      <c r="I42" s="46">
        <f t="shared" ref="I42:O42" si="8">I43+I44</f>
        <v>15</v>
      </c>
      <c r="J42" s="46">
        <f t="shared" si="8"/>
        <v>4</v>
      </c>
      <c r="K42" s="46">
        <f t="shared" si="8"/>
        <v>2</v>
      </c>
      <c r="L42" s="46">
        <f t="shared" si="8"/>
        <v>3</v>
      </c>
      <c r="M42" s="46">
        <f t="shared" si="8"/>
        <v>34</v>
      </c>
      <c r="N42" s="46">
        <f t="shared" si="8"/>
        <v>37</v>
      </c>
      <c r="O42" s="46">
        <f t="shared" si="8"/>
        <v>38</v>
      </c>
    </row>
    <row r="43" spans="1:16" x14ac:dyDescent="0.25">
      <c r="A43" s="48"/>
      <c r="B43" s="106" t="s">
        <v>75</v>
      </c>
      <c r="C43" s="106"/>
      <c r="D43" s="106"/>
      <c r="E43" s="106"/>
      <c r="F43" s="106"/>
      <c r="G43" s="16" t="s">
        <v>61</v>
      </c>
      <c r="H43" s="49">
        <v>14</v>
      </c>
      <c r="I43" s="50">
        <v>13</v>
      </c>
      <c r="J43" s="50">
        <v>1</v>
      </c>
      <c r="K43" s="50">
        <v>0</v>
      </c>
      <c r="L43" s="50">
        <v>0</v>
      </c>
      <c r="M43" s="26">
        <v>30</v>
      </c>
      <c r="N43" s="26">
        <v>32</v>
      </c>
      <c r="O43" s="26">
        <v>34</v>
      </c>
    </row>
    <row r="44" spans="1:16" x14ac:dyDescent="0.25">
      <c r="A44" s="48"/>
      <c r="B44" s="90" t="s">
        <v>76</v>
      </c>
      <c r="C44" s="91"/>
      <c r="D44" s="91"/>
      <c r="E44" s="91"/>
      <c r="F44" s="32"/>
      <c r="G44" s="16" t="s">
        <v>77</v>
      </c>
      <c r="H44" s="49">
        <v>10</v>
      </c>
      <c r="I44" s="50">
        <v>2</v>
      </c>
      <c r="J44" s="50">
        <v>3</v>
      </c>
      <c r="K44" s="50">
        <v>2</v>
      </c>
      <c r="L44" s="50">
        <v>3</v>
      </c>
      <c r="M44" s="26">
        <v>4</v>
      </c>
      <c r="N44" s="26">
        <v>5</v>
      </c>
      <c r="O44" s="26">
        <v>4</v>
      </c>
    </row>
    <row r="45" spans="1:16" x14ac:dyDescent="0.25">
      <c r="A45" s="95" t="s">
        <v>78</v>
      </c>
      <c r="B45" s="95"/>
      <c r="C45" s="95"/>
      <c r="D45" s="95"/>
      <c r="E45" s="95"/>
      <c r="F45" s="95"/>
      <c r="G45" s="51">
        <v>65.02</v>
      </c>
      <c r="H45" s="41">
        <f>H46+H47+H48+H49+H50</f>
        <v>2069.6800000000003</v>
      </c>
      <c r="I45" s="41">
        <f t="shared" ref="I45:O45" si="9">I46+I47+I48+I49+I50</f>
        <v>481</v>
      </c>
      <c r="J45" s="41">
        <f t="shared" si="9"/>
        <v>1009.48</v>
      </c>
      <c r="K45" s="41">
        <f t="shared" si="9"/>
        <v>451</v>
      </c>
      <c r="L45" s="41">
        <f t="shared" si="9"/>
        <v>128.19999999999999</v>
      </c>
      <c r="M45" s="41">
        <f t="shared" si="9"/>
        <v>1799.2</v>
      </c>
      <c r="N45" s="41">
        <f t="shared" si="9"/>
        <v>1873.2</v>
      </c>
      <c r="O45" s="41">
        <f t="shared" si="9"/>
        <v>1910.2</v>
      </c>
    </row>
    <row r="46" spans="1:16" x14ac:dyDescent="0.25">
      <c r="A46" s="113"/>
      <c r="B46" s="96" t="s">
        <v>58</v>
      </c>
      <c r="C46" s="109"/>
      <c r="D46" s="109"/>
      <c r="E46" s="109"/>
      <c r="F46" s="110"/>
      <c r="G46" s="53" t="s">
        <v>59</v>
      </c>
      <c r="H46" s="46">
        <v>1327</v>
      </c>
      <c r="I46" s="54">
        <v>405</v>
      </c>
      <c r="J46" s="54">
        <v>414</v>
      </c>
      <c r="K46" s="54">
        <v>405</v>
      </c>
      <c r="L46" s="54">
        <v>103</v>
      </c>
      <c r="M46" s="55">
        <v>1517</v>
      </c>
      <c r="N46" s="55">
        <v>1551</v>
      </c>
      <c r="O46" s="26">
        <v>1587</v>
      </c>
    </row>
    <row r="47" spans="1:16" x14ac:dyDescent="0.25">
      <c r="A47" s="114"/>
      <c r="B47" s="99" t="s">
        <v>60</v>
      </c>
      <c r="C47" s="99"/>
      <c r="D47" s="99"/>
      <c r="E47" s="99"/>
      <c r="F47" s="99"/>
      <c r="G47" s="53" t="s">
        <v>61</v>
      </c>
      <c r="H47" s="46">
        <v>248</v>
      </c>
      <c r="I47" s="47">
        <v>69</v>
      </c>
      <c r="J47" s="47">
        <v>115</v>
      </c>
      <c r="K47" s="47">
        <v>42</v>
      </c>
      <c r="L47" s="47">
        <v>22</v>
      </c>
      <c r="M47" s="26">
        <v>250</v>
      </c>
      <c r="N47" s="26">
        <v>250</v>
      </c>
      <c r="O47" s="26">
        <v>250</v>
      </c>
    </row>
    <row r="48" spans="1:16" x14ac:dyDescent="0.25">
      <c r="A48" s="114"/>
      <c r="B48" s="90" t="s">
        <v>79</v>
      </c>
      <c r="C48" s="91"/>
      <c r="D48" s="91"/>
      <c r="E48" s="91"/>
      <c r="F48" s="32"/>
      <c r="G48" s="28" t="s">
        <v>80</v>
      </c>
      <c r="H48" s="46">
        <v>12.2</v>
      </c>
      <c r="I48" s="24">
        <v>4</v>
      </c>
      <c r="J48" s="24">
        <v>5</v>
      </c>
      <c r="K48" s="24">
        <v>1</v>
      </c>
      <c r="L48" s="24">
        <v>2.2000000000000002</v>
      </c>
      <c r="M48" s="26">
        <v>8.1999999999999993</v>
      </c>
      <c r="N48" s="26">
        <v>8.1999999999999993</v>
      </c>
      <c r="O48" s="26">
        <v>8.1999999999999993</v>
      </c>
    </row>
    <row r="49" spans="1:15" x14ac:dyDescent="0.25">
      <c r="A49" s="114"/>
      <c r="B49" s="99" t="s">
        <v>81</v>
      </c>
      <c r="C49" s="99"/>
      <c r="D49" s="99"/>
      <c r="E49" s="99"/>
      <c r="F49" s="99"/>
      <c r="G49" s="53" t="s">
        <v>77</v>
      </c>
      <c r="H49" s="46">
        <v>10</v>
      </c>
      <c r="I49" s="50">
        <v>3</v>
      </c>
      <c r="J49" s="50">
        <v>3</v>
      </c>
      <c r="K49" s="50">
        <v>3</v>
      </c>
      <c r="L49" s="50">
        <v>1</v>
      </c>
      <c r="M49" s="26">
        <v>14</v>
      </c>
      <c r="N49" s="26">
        <v>14</v>
      </c>
      <c r="O49" s="26">
        <v>15</v>
      </c>
    </row>
    <row r="50" spans="1:15" x14ac:dyDescent="0.25">
      <c r="A50" s="56"/>
      <c r="B50" s="96" t="s">
        <v>82</v>
      </c>
      <c r="C50" s="97"/>
      <c r="D50" s="97"/>
      <c r="E50" s="97"/>
      <c r="F50" s="98"/>
      <c r="G50" s="52" t="s">
        <v>65</v>
      </c>
      <c r="H50" s="46">
        <v>472.48</v>
      </c>
      <c r="I50" s="50"/>
      <c r="J50" s="50">
        <v>472.48</v>
      </c>
      <c r="K50" s="50"/>
      <c r="L50" s="50"/>
      <c r="M50" s="78">
        <v>10</v>
      </c>
      <c r="N50" s="78">
        <v>50</v>
      </c>
      <c r="O50" s="78">
        <v>50</v>
      </c>
    </row>
    <row r="51" spans="1:15" x14ac:dyDescent="0.25">
      <c r="A51" s="95" t="s">
        <v>83</v>
      </c>
      <c r="B51" s="95"/>
      <c r="C51" s="95"/>
      <c r="D51" s="95"/>
      <c r="E51" s="95"/>
      <c r="F51" s="95"/>
      <c r="G51" s="51" t="s">
        <v>84</v>
      </c>
      <c r="H51" s="41">
        <f>H52+H53+H54</f>
        <v>80</v>
      </c>
      <c r="I51" s="41">
        <f t="shared" ref="I51:O51" si="10">I52+I53+I54</f>
        <v>18</v>
      </c>
      <c r="J51" s="41">
        <f t="shared" si="10"/>
        <v>23</v>
      </c>
      <c r="K51" s="41">
        <f t="shared" si="10"/>
        <v>23</v>
      </c>
      <c r="L51" s="41">
        <f t="shared" si="10"/>
        <v>16</v>
      </c>
      <c r="M51" s="41">
        <f t="shared" si="10"/>
        <v>95</v>
      </c>
      <c r="N51" s="41">
        <f t="shared" si="10"/>
        <v>95</v>
      </c>
      <c r="O51" s="41">
        <f t="shared" si="10"/>
        <v>96</v>
      </c>
    </row>
    <row r="52" spans="1:15" x14ac:dyDescent="0.25">
      <c r="A52" s="77"/>
      <c r="B52" s="96" t="s">
        <v>58</v>
      </c>
      <c r="C52" s="109"/>
      <c r="D52" s="109"/>
      <c r="E52" s="109"/>
      <c r="F52" s="110"/>
      <c r="G52" s="53" t="s">
        <v>59</v>
      </c>
      <c r="H52" s="46">
        <v>64</v>
      </c>
      <c r="I52" s="54">
        <v>16</v>
      </c>
      <c r="J52" s="54">
        <v>16</v>
      </c>
      <c r="K52" s="54">
        <v>16</v>
      </c>
      <c r="L52" s="54">
        <v>16</v>
      </c>
      <c r="M52" s="55">
        <v>65</v>
      </c>
      <c r="N52" s="55">
        <v>65</v>
      </c>
      <c r="O52" s="26">
        <v>66</v>
      </c>
    </row>
    <row r="53" spans="1:15" x14ac:dyDescent="0.25">
      <c r="A53" s="73"/>
      <c r="B53" s="99" t="s">
        <v>60</v>
      </c>
      <c r="C53" s="99"/>
      <c r="D53" s="99"/>
      <c r="E53" s="99"/>
      <c r="F53" s="99"/>
      <c r="G53" s="53" t="s">
        <v>61</v>
      </c>
      <c r="H53" s="46">
        <v>14</v>
      </c>
      <c r="I53" s="47">
        <v>2</v>
      </c>
      <c r="J53" s="47">
        <v>7</v>
      </c>
      <c r="K53" s="47">
        <v>5</v>
      </c>
      <c r="L53" s="47"/>
      <c r="M53" s="26">
        <v>20</v>
      </c>
      <c r="N53" s="26">
        <v>20</v>
      </c>
      <c r="O53" s="26">
        <v>20</v>
      </c>
    </row>
    <row r="54" spans="1:15" x14ac:dyDescent="0.25">
      <c r="A54" s="56"/>
      <c r="B54" s="96" t="s">
        <v>82</v>
      </c>
      <c r="C54" s="97"/>
      <c r="D54" s="97"/>
      <c r="E54" s="97"/>
      <c r="F54" s="98"/>
      <c r="G54" s="52" t="s">
        <v>65</v>
      </c>
      <c r="H54" s="43">
        <v>2</v>
      </c>
      <c r="I54" s="44">
        <v>0</v>
      </c>
      <c r="J54" s="44">
        <v>0</v>
      </c>
      <c r="K54" s="44">
        <v>2</v>
      </c>
      <c r="L54" s="44"/>
      <c r="M54" s="78">
        <v>10</v>
      </c>
      <c r="N54" s="78">
        <v>10</v>
      </c>
      <c r="O54" s="78">
        <v>10</v>
      </c>
    </row>
    <row r="55" spans="1:15" x14ac:dyDescent="0.25">
      <c r="A55" s="87" t="s">
        <v>85</v>
      </c>
      <c r="B55" s="88"/>
      <c r="C55" s="88"/>
      <c r="D55" s="88"/>
      <c r="E55" s="88"/>
      <c r="F55" s="89"/>
      <c r="G55" s="36" t="s">
        <v>86</v>
      </c>
      <c r="H55" s="57">
        <f>H56+H57+H58+H59</f>
        <v>186</v>
      </c>
      <c r="I55" s="57">
        <f t="shared" ref="I55:O55" si="11">I56+I57+I58+I59</f>
        <v>49</v>
      </c>
      <c r="J55" s="57">
        <f t="shared" si="11"/>
        <v>38</v>
      </c>
      <c r="K55" s="57">
        <f t="shared" si="11"/>
        <v>46</v>
      </c>
      <c r="L55" s="57">
        <f t="shared" si="11"/>
        <v>53</v>
      </c>
      <c r="M55" s="57">
        <f t="shared" si="11"/>
        <v>193</v>
      </c>
      <c r="N55" s="57">
        <f t="shared" si="11"/>
        <v>201</v>
      </c>
      <c r="O55" s="57">
        <f t="shared" si="11"/>
        <v>225</v>
      </c>
    </row>
    <row r="56" spans="1:15" x14ac:dyDescent="0.25">
      <c r="A56" s="111"/>
      <c r="B56" s="90" t="s">
        <v>87</v>
      </c>
      <c r="C56" s="91"/>
      <c r="D56" s="91"/>
      <c r="E56" s="91"/>
      <c r="F56" s="92"/>
      <c r="G56" s="16" t="s">
        <v>59</v>
      </c>
      <c r="H56" s="23">
        <f>I56+J56+K56+L56</f>
        <v>44</v>
      </c>
      <c r="I56" s="24">
        <v>9</v>
      </c>
      <c r="J56" s="24">
        <v>12</v>
      </c>
      <c r="K56" s="24">
        <v>12</v>
      </c>
      <c r="L56" s="24">
        <v>11</v>
      </c>
      <c r="M56" s="25">
        <v>45</v>
      </c>
      <c r="N56" s="26">
        <v>45</v>
      </c>
      <c r="O56" s="26">
        <v>45</v>
      </c>
    </row>
    <row r="57" spans="1:15" x14ac:dyDescent="0.25">
      <c r="A57" s="112"/>
      <c r="B57" s="90" t="s">
        <v>60</v>
      </c>
      <c r="C57" s="91"/>
      <c r="D57" s="91"/>
      <c r="E57" s="91"/>
      <c r="F57" s="92"/>
      <c r="G57" s="28" t="s">
        <v>61</v>
      </c>
      <c r="H57" s="23">
        <f>I57+J57+K57+L57</f>
        <v>2</v>
      </c>
      <c r="I57" s="18">
        <v>0</v>
      </c>
      <c r="J57" s="18">
        <v>2</v>
      </c>
      <c r="K57" s="18"/>
      <c r="L57" s="18">
        <v>0</v>
      </c>
      <c r="M57" s="20">
        <v>2</v>
      </c>
      <c r="N57" s="26">
        <v>2</v>
      </c>
      <c r="O57" s="26">
        <v>2</v>
      </c>
    </row>
    <row r="58" spans="1:15" x14ac:dyDescent="0.25">
      <c r="A58" s="112"/>
      <c r="B58" s="90" t="s">
        <v>62</v>
      </c>
      <c r="C58" s="91"/>
      <c r="D58" s="91"/>
      <c r="E58" s="91"/>
      <c r="F58" s="32"/>
      <c r="G58" s="28" t="s">
        <v>63</v>
      </c>
      <c r="H58" s="23">
        <v>100</v>
      </c>
      <c r="I58" s="24">
        <v>27</v>
      </c>
      <c r="J58" s="24">
        <v>22</v>
      </c>
      <c r="K58" s="24">
        <v>21</v>
      </c>
      <c r="L58" s="24">
        <v>30</v>
      </c>
      <c r="M58" s="26">
        <v>126</v>
      </c>
      <c r="N58" s="26">
        <v>127</v>
      </c>
      <c r="O58" s="26">
        <v>128</v>
      </c>
    </row>
    <row r="59" spans="1:15" x14ac:dyDescent="0.25">
      <c r="A59" s="112"/>
      <c r="B59" s="90" t="s">
        <v>114</v>
      </c>
      <c r="C59" s="91"/>
      <c r="D59" s="91"/>
      <c r="E59" s="91"/>
      <c r="F59" s="92"/>
      <c r="G59" s="28" t="s">
        <v>77</v>
      </c>
      <c r="H59" s="23">
        <f>H60</f>
        <v>40</v>
      </c>
      <c r="I59" s="23">
        <f t="shared" ref="I59:O59" si="12">I60</f>
        <v>13</v>
      </c>
      <c r="J59" s="23">
        <f t="shared" si="12"/>
        <v>2</v>
      </c>
      <c r="K59" s="23">
        <f t="shared" si="12"/>
        <v>13</v>
      </c>
      <c r="L59" s="23">
        <f t="shared" si="12"/>
        <v>12</v>
      </c>
      <c r="M59" s="23">
        <f t="shared" si="12"/>
        <v>20</v>
      </c>
      <c r="N59" s="23">
        <f t="shared" si="12"/>
        <v>27</v>
      </c>
      <c r="O59" s="23">
        <f t="shared" si="12"/>
        <v>50</v>
      </c>
    </row>
    <row r="60" spans="1:15" x14ac:dyDescent="0.25">
      <c r="A60" s="58"/>
      <c r="B60" s="90" t="s">
        <v>115</v>
      </c>
      <c r="C60" s="91"/>
      <c r="D60" s="91"/>
      <c r="E60" s="91"/>
      <c r="F60" s="32"/>
      <c r="G60" s="59"/>
      <c r="H60" s="23">
        <v>40</v>
      </c>
      <c r="I60" s="24">
        <v>13</v>
      </c>
      <c r="J60" s="24">
        <v>2</v>
      </c>
      <c r="K60" s="24">
        <v>13</v>
      </c>
      <c r="L60" s="24">
        <v>12</v>
      </c>
      <c r="M60" s="25">
        <v>20</v>
      </c>
      <c r="N60" s="26">
        <v>27</v>
      </c>
      <c r="O60" s="26">
        <v>50</v>
      </c>
    </row>
    <row r="61" spans="1:15" x14ac:dyDescent="0.25">
      <c r="A61" s="87" t="s">
        <v>88</v>
      </c>
      <c r="B61" s="88"/>
      <c r="C61" s="88"/>
      <c r="D61" s="88"/>
      <c r="E61" s="88"/>
      <c r="F61" s="89"/>
      <c r="G61" s="36">
        <v>68.02</v>
      </c>
      <c r="H61" s="57">
        <f>H62+H66</f>
        <v>727.66000000000008</v>
      </c>
      <c r="I61" s="57">
        <f t="shared" ref="I61:O61" si="13">I62+I66</f>
        <v>180</v>
      </c>
      <c r="J61" s="57">
        <f t="shared" si="13"/>
        <v>180</v>
      </c>
      <c r="K61" s="57">
        <f t="shared" si="13"/>
        <v>178</v>
      </c>
      <c r="L61" s="57">
        <f t="shared" si="13"/>
        <v>189.66</v>
      </c>
      <c r="M61" s="57">
        <f t="shared" si="13"/>
        <v>798.66000000000008</v>
      </c>
      <c r="N61" s="57">
        <f t="shared" si="13"/>
        <v>843.56</v>
      </c>
      <c r="O61" s="57">
        <f t="shared" si="13"/>
        <v>887.8599999999999</v>
      </c>
    </row>
    <row r="62" spans="1:15" s="83" customFormat="1" x14ac:dyDescent="0.25">
      <c r="A62" s="80"/>
      <c r="B62" s="103" t="s">
        <v>89</v>
      </c>
      <c r="C62" s="103"/>
      <c r="D62" s="103"/>
      <c r="E62" s="103"/>
      <c r="F62" s="74"/>
      <c r="G62" s="81" t="s">
        <v>90</v>
      </c>
      <c r="H62" s="82">
        <f>H63+H64+H65</f>
        <v>689.1</v>
      </c>
      <c r="I62" s="82">
        <f t="shared" ref="I62:O62" si="14">I63+I64+I65</f>
        <v>176</v>
      </c>
      <c r="J62" s="82">
        <f t="shared" si="14"/>
        <v>177</v>
      </c>
      <c r="K62" s="82">
        <f t="shared" si="14"/>
        <v>176</v>
      </c>
      <c r="L62" s="82">
        <f t="shared" si="14"/>
        <v>160.1</v>
      </c>
      <c r="M62" s="82">
        <f>M63+M64+M65</f>
        <v>754.1</v>
      </c>
      <c r="N62" s="82">
        <f t="shared" si="14"/>
        <v>799</v>
      </c>
      <c r="O62" s="82">
        <f t="shared" si="14"/>
        <v>843.3</v>
      </c>
    </row>
    <row r="63" spans="1:15" x14ac:dyDescent="0.25">
      <c r="A63" s="104"/>
      <c r="B63" s="106" t="s">
        <v>87</v>
      </c>
      <c r="C63" s="106"/>
      <c r="D63" s="106"/>
      <c r="E63" s="106"/>
      <c r="F63" s="106"/>
      <c r="G63" s="28" t="s">
        <v>59</v>
      </c>
      <c r="H63" s="23">
        <v>432.1</v>
      </c>
      <c r="I63" s="24">
        <v>110</v>
      </c>
      <c r="J63" s="24">
        <v>111</v>
      </c>
      <c r="K63" s="24">
        <v>112</v>
      </c>
      <c r="L63" s="24">
        <v>99.1</v>
      </c>
      <c r="M63" s="26">
        <v>474.1</v>
      </c>
      <c r="N63" s="26">
        <v>519</v>
      </c>
      <c r="O63" s="26">
        <v>563.29999999999995</v>
      </c>
    </row>
    <row r="64" spans="1:15" x14ac:dyDescent="0.25">
      <c r="A64" s="105"/>
      <c r="B64" s="90" t="s">
        <v>91</v>
      </c>
      <c r="C64" s="107"/>
      <c r="D64" s="107"/>
      <c r="E64" s="107"/>
      <c r="F64" s="108"/>
      <c r="G64" s="16" t="s">
        <v>61</v>
      </c>
      <c r="H64" s="23">
        <v>26</v>
      </c>
      <c r="I64" s="24">
        <v>7</v>
      </c>
      <c r="J64" s="24">
        <v>7</v>
      </c>
      <c r="K64" s="24">
        <v>6</v>
      </c>
      <c r="L64" s="24">
        <v>6</v>
      </c>
      <c r="M64" s="26">
        <v>30</v>
      </c>
      <c r="N64" s="26">
        <v>30</v>
      </c>
      <c r="O64" s="26">
        <v>30</v>
      </c>
    </row>
    <row r="65" spans="1:15" x14ac:dyDescent="0.25">
      <c r="A65" s="105"/>
      <c r="B65" s="90" t="s">
        <v>92</v>
      </c>
      <c r="C65" s="91"/>
      <c r="D65" s="91"/>
      <c r="E65" s="91"/>
      <c r="F65" s="60"/>
      <c r="G65" s="16" t="s">
        <v>80</v>
      </c>
      <c r="H65" s="23">
        <v>231</v>
      </c>
      <c r="I65" s="24">
        <v>59</v>
      </c>
      <c r="J65" s="24">
        <v>59</v>
      </c>
      <c r="K65" s="24">
        <v>58</v>
      </c>
      <c r="L65" s="24">
        <v>55</v>
      </c>
      <c r="M65" s="26">
        <v>250</v>
      </c>
      <c r="N65" s="26">
        <v>250</v>
      </c>
      <c r="O65" s="26">
        <v>250</v>
      </c>
    </row>
    <row r="66" spans="1:15" x14ac:dyDescent="0.25">
      <c r="A66" s="105"/>
      <c r="B66" s="90" t="s">
        <v>93</v>
      </c>
      <c r="C66" s="91"/>
      <c r="D66" s="91"/>
      <c r="E66" s="91"/>
      <c r="F66" s="92"/>
      <c r="G66" s="28" t="s">
        <v>94</v>
      </c>
      <c r="H66" s="15">
        <f>H67+H68+H69</f>
        <v>38.56</v>
      </c>
      <c r="I66" s="15">
        <f>I67+I68+I69</f>
        <v>4</v>
      </c>
      <c r="J66" s="15">
        <f t="shared" ref="J66:O66" si="15">J67+J68+J69</f>
        <v>3</v>
      </c>
      <c r="K66" s="15">
        <f t="shared" si="15"/>
        <v>2</v>
      </c>
      <c r="L66" s="15">
        <f t="shared" si="15"/>
        <v>29.56</v>
      </c>
      <c r="M66" s="15">
        <f t="shared" si="15"/>
        <v>44.56</v>
      </c>
      <c r="N66" s="15">
        <f t="shared" si="15"/>
        <v>44.56</v>
      </c>
      <c r="O66" s="15">
        <f t="shared" si="15"/>
        <v>44.56</v>
      </c>
    </row>
    <row r="67" spans="1:15" x14ac:dyDescent="0.25">
      <c r="A67" s="61"/>
      <c r="B67" s="90" t="s">
        <v>95</v>
      </c>
      <c r="C67" s="91"/>
      <c r="D67" s="91"/>
      <c r="E67" s="91"/>
      <c r="F67" s="32"/>
      <c r="G67" s="16" t="s">
        <v>80</v>
      </c>
      <c r="H67" s="29">
        <v>18.559999999999999</v>
      </c>
      <c r="I67" s="18"/>
      <c r="J67" s="18"/>
      <c r="K67" s="18"/>
      <c r="L67" s="18">
        <v>18.559999999999999</v>
      </c>
      <c r="M67" s="26">
        <v>18.559999999999999</v>
      </c>
      <c r="N67" s="26">
        <v>18.559999999999999</v>
      </c>
      <c r="O67" s="26">
        <v>18.559999999999999</v>
      </c>
    </row>
    <row r="68" spans="1:15" x14ac:dyDescent="0.25">
      <c r="A68" s="61"/>
      <c r="B68" s="90" t="s">
        <v>96</v>
      </c>
      <c r="C68" s="91"/>
      <c r="D68" s="91"/>
      <c r="E68" s="91"/>
      <c r="F68" s="32"/>
      <c r="G68" s="16" t="s">
        <v>80</v>
      </c>
      <c r="H68" s="29">
        <v>10</v>
      </c>
      <c r="I68" s="18">
        <v>1</v>
      </c>
      <c r="J68" s="18"/>
      <c r="K68" s="18"/>
      <c r="L68" s="18">
        <v>9</v>
      </c>
      <c r="M68" s="26">
        <v>10</v>
      </c>
      <c r="N68" s="26">
        <v>10</v>
      </c>
      <c r="O68" s="26">
        <v>10</v>
      </c>
    </row>
    <row r="69" spans="1:15" x14ac:dyDescent="0.25">
      <c r="A69" s="61"/>
      <c r="B69" s="90" t="s">
        <v>97</v>
      </c>
      <c r="C69" s="91"/>
      <c r="D69" s="91"/>
      <c r="E69" s="91"/>
      <c r="F69" s="32"/>
      <c r="G69" s="16" t="s">
        <v>80</v>
      </c>
      <c r="H69" s="29">
        <v>10</v>
      </c>
      <c r="I69" s="18">
        <v>3</v>
      </c>
      <c r="J69" s="18">
        <v>3</v>
      </c>
      <c r="K69" s="18">
        <v>2</v>
      </c>
      <c r="L69" s="18">
        <v>2</v>
      </c>
      <c r="M69" s="26">
        <v>16</v>
      </c>
      <c r="N69" s="26">
        <v>16</v>
      </c>
      <c r="O69" s="26">
        <v>16</v>
      </c>
    </row>
    <row r="70" spans="1:15" x14ac:dyDescent="0.25">
      <c r="A70" s="94" t="s">
        <v>98</v>
      </c>
      <c r="B70" s="94"/>
      <c r="C70" s="94"/>
      <c r="D70" s="94"/>
      <c r="E70" s="94"/>
      <c r="F70" s="94"/>
      <c r="G70" s="36" t="s">
        <v>99</v>
      </c>
      <c r="H70" s="41">
        <f>H71+H73+H75</f>
        <v>206</v>
      </c>
      <c r="I70" s="41">
        <f t="shared" ref="I70:O70" si="16">I71+I73+I75</f>
        <v>45</v>
      </c>
      <c r="J70" s="41">
        <f t="shared" si="16"/>
        <v>103</v>
      </c>
      <c r="K70" s="41">
        <f t="shared" si="16"/>
        <v>43</v>
      </c>
      <c r="L70" s="41">
        <f t="shared" si="16"/>
        <v>15</v>
      </c>
      <c r="M70" s="41">
        <f t="shared" si="16"/>
        <v>189</v>
      </c>
      <c r="N70" s="41">
        <f t="shared" si="16"/>
        <v>245</v>
      </c>
      <c r="O70" s="41">
        <f t="shared" si="16"/>
        <v>330</v>
      </c>
    </row>
    <row r="71" spans="1:15" x14ac:dyDescent="0.25">
      <c r="A71" s="62"/>
      <c r="B71" s="90" t="s">
        <v>100</v>
      </c>
      <c r="C71" s="91"/>
      <c r="D71" s="91"/>
      <c r="E71" s="91"/>
      <c r="F71" s="92"/>
      <c r="G71" s="63" t="s">
        <v>101</v>
      </c>
      <c r="H71" s="43">
        <f>H72</f>
        <v>93</v>
      </c>
      <c r="I71" s="43">
        <f t="shared" ref="I71:O71" si="17">I72</f>
        <v>28</v>
      </c>
      <c r="J71" s="43">
        <f t="shared" si="17"/>
        <v>27</v>
      </c>
      <c r="K71" s="43">
        <f t="shared" si="17"/>
        <v>28</v>
      </c>
      <c r="L71" s="43">
        <f t="shared" si="17"/>
        <v>10</v>
      </c>
      <c r="M71" s="43">
        <f t="shared" si="17"/>
        <v>105</v>
      </c>
      <c r="N71" s="43">
        <f t="shared" si="17"/>
        <v>105</v>
      </c>
      <c r="O71" s="43">
        <f t="shared" si="17"/>
        <v>105</v>
      </c>
    </row>
    <row r="72" spans="1:15" x14ac:dyDescent="0.25">
      <c r="A72" s="64"/>
      <c r="B72" s="90" t="s">
        <v>75</v>
      </c>
      <c r="C72" s="91"/>
      <c r="D72" s="91"/>
      <c r="E72" s="91"/>
      <c r="F72" s="92"/>
      <c r="G72" s="63" t="s">
        <v>61</v>
      </c>
      <c r="H72" s="49">
        <v>93</v>
      </c>
      <c r="I72" s="50">
        <v>28</v>
      </c>
      <c r="J72" s="50">
        <v>27</v>
      </c>
      <c r="K72" s="50">
        <v>28</v>
      </c>
      <c r="L72" s="50">
        <v>10</v>
      </c>
      <c r="M72" s="26">
        <v>105</v>
      </c>
      <c r="N72" s="26">
        <v>105</v>
      </c>
      <c r="O72" s="26">
        <v>105</v>
      </c>
    </row>
    <row r="73" spans="1:15" x14ac:dyDescent="0.25">
      <c r="A73" s="64"/>
      <c r="B73" s="90" t="s">
        <v>102</v>
      </c>
      <c r="C73" s="91"/>
      <c r="D73" s="91"/>
      <c r="E73" s="91"/>
      <c r="F73" s="92"/>
      <c r="G73" s="63" t="s">
        <v>103</v>
      </c>
      <c r="H73" s="43">
        <f>H74</f>
        <v>63</v>
      </c>
      <c r="I73" s="43">
        <f t="shared" ref="I73:L73" si="18">I74</f>
        <v>17</v>
      </c>
      <c r="J73" s="43">
        <f t="shared" si="18"/>
        <v>26</v>
      </c>
      <c r="K73" s="43">
        <f t="shared" si="18"/>
        <v>15</v>
      </c>
      <c r="L73" s="43">
        <f t="shared" si="18"/>
        <v>5</v>
      </c>
      <c r="M73" s="43">
        <v>70</v>
      </c>
      <c r="N73" s="43">
        <v>70</v>
      </c>
      <c r="O73" s="43">
        <v>70</v>
      </c>
    </row>
    <row r="74" spans="1:15" x14ac:dyDescent="0.25">
      <c r="A74" s="64"/>
      <c r="B74" s="90" t="s">
        <v>68</v>
      </c>
      <c r="C74" s="91"/>
      <c r="D74" s="91"/>
      <c r="E74" s="91"/>
      <c r="F74" s="32"/>
      <c r="G74" s="63" t="s">
        <v>61</v>
      </c>
      <c r="H74" s="43">
        <v>63</v>
      </c>
      <c r="I74" s="44">
        <v>17</v>
      </c>
      <c r="J74" s="44">
        <v>26</v>
      </c>
      <c r="K74" s="44">
        <v>15</v>
      </c>
      <c r="L74" s="44">
        <v>5</v>
      </c>
      <c r="M74" s="26">
        <v>70</v>
      </c>
      <c r="N74" s="26">
        <v>70</v>
      </c>
      <c r="O74" s="26">
        <v>70</v>
      </c>
    </row>
    <row r="75" spans="1:15" x14ac:dyDescent="0.25">
      <c r="A75" s="64"/>
      <c r="B75" s="90" t="s">
        <v>116</v>
      </c>
      <c r="C75" s="91"/>
      <c r="D75" s="91"/>
      <c r="E75" s="91"/>
      <c r="F75" s="32"/>
      <c r="G75" s="63" t="s">
        <v>117</v>
      </c>
      <c r="H75" s="43">
        <v>50</v>
      </c>
      <c r="I75" s="43">
        <v>0</v>
      </c>
      <c r="J75" s="43">
        <v>50</v>
      </c>
      <c r="K75" s="43">
        <v>0</v>
      </c>
      <c r="L75" s="43">
        <v>0</v>
      </c>
      <c r="M75" s="43">
        <v>14</v>
      </c>
      <c r="N75" s="43">
        <v>70</v>
      </c>
      <c r="O75" s="43">
        <v>155</v>
      </c>
    </row>
    <row r="76" spans="1:15" x14ac:dyDescent="0.25">
      <c r="A76" s="95" t="s">
        <v>104</v>
      </c>
      <c r="B76" s="95"/>
      <c r="C76" s="95"/>
      <c r="D76" s="95"/>
      <c r="E76" s="95"/>
      <c r="F76" s="95"/>
      <c r="G76" s="51" t="s">
        <v>105</v>
      </c>
      <c r="H76" s="41">
        <f>H77+H78</f>
        <v>123</v>
      </c>
      <c r="I76" s="41">
        <f t="shared" ref="I76:O76" si="19">I77+I78</f>
        <v>31</v>
      </c>
      <c r="J76" s="41">
        <f t="shared" si="19"/>
        <v>32</v>
      </c>
      <c r="K76" s="41">
        <f t="shared" si="19"/>
        <v>30</v>
      </c>
      <c r="L76" s="41">
        <f t="shared" si="19"/>
        <v>30</v>
      </c>
      <c r="M76" s="41">
        <f t="shared" si="19"/>
        <v>145</v>
      </c>
      <c r="N76" s="41">
        <f t="shared" si="19"/>
        <v>145</v>
      </c>
      <c r="O76" s="41">
        <f t="shared" si="19"/>
        <v>145</v>
      </c>
    </row>
    <row r="77" spans="1:15" x14ac:dyDescent="0.25">
      <c r="A77" s="65"/>
      <c r="B77" s="96" t="s">
        <v>68</v>
      </c>
      <c r="C77" s="97"/>
      <c r="D77" s="97"/>
      <c r="E77" s="97"/>
      <c r="F77" s="98"/>
      <c r="G77" s="53" t="s">
        <v>61</v>
      </c>
      <c r="H77" s="46">
        <v>122</v>
      </c>
      <c r="I77" s="54">
        <v>31</v>
      </c>
      <c r="J77" s="54">
        <v>31</v>
      </c>
      <c r="K77" s="54">
        <v>30</v>
      </c>
      <c r="L77" s="54">
        <v>30</v>
      </c>
      <c r="M77" s="55">
        <v>125</v>
      </c>
      <c r="N77" s="55">
        <v>125</v>
      </c>
      <c r="O77" s="26">
        <v>125</v>
      </c>
    </row>
    <row r="78" spans="1:15" x14ac:dyDescent="0.25">
      <c r="A78" s="65"/>
      <c r="B78" s="99" t="s">
        <v>116</v>
      </c>
      <c r="C78" s="99"/>
      <c r="D78" s="99"/>
      <c r="E78" s="99"/>
      <c r="F78" s="99"/>
      <c r="G78" s="53" t="s">
        <v>117</v>
      </c>
      <c r="H78" s="43">
        <f>H79</f>
        <v>1</v>
      </c>
      <c r="I78" s="43">
        <f t="shared" ref="I78:O78" si="20">I79</f>
        <v>0</v>
      </c>
      <c r="J78" s="43">
        <f t="shared" si="20"/>
        <v>1</v>
      </c>
      <c r="K78" s="43">
        <f t="shared" si="20"/>
        <v>0</v>
      </c>
      <c r="L78" s="43">
        <f t="shared" si="20"/>
        <v>0</v>
      </c>
      <c r="M78" s="43">
        <f t="shared" si="20"/>
        <v>20</v>
      </c>
      <c r="N78" s="43">
        <f t="shared" si="20"/>
        <v>20</v>
      </c>
      <c r="O78" s="43">
        <f t="shared" si="20"/>
        <v>20</v>
      </c>
    </row>
    <row r="79" spans="1:15" x14ac:dyDescent="0.25">
      <c r="A79" s="100" t="s">
        <v>119</v>
      </c>
      <c r="B79" s="101"/>
      <c r="C79" s="101"/>
      <c r="D79" s="101"/>
      <c r="E79" s="101"/>
      <c r="F79" s="102"/>
      <c r="G79" s="66" t="s">
        <v>118</v>
      </c>
      <c r="H79" s="67">
        <v>1</v>
      </c>
      <c r="I79" s="68"/>
      <c r="J79" s="68">
        <v>1</v>
      </c>
      <c r="K79" s="68"/>
      <c r="L79" s="68"/>
      <c r="M79" s="45">
        <v>20</v>
      </c>
      <c r="N79" s="45">
        <v>20</v>
      </c>
      <c r="O79" s="45">
        <v>20</v>
      </c>
    </row>
    <row r="80" spans="1:15" x14ac:dyDescent="0.25">
      <c r="A80" s="87" t="s">
        <v>106</v>
      </c>
      <c r="B80" s="88"/>
      <c r="C80" s="88"/>
      <c r="D80" s="88"/>
      <c r="E80" s="88"/>
      <c r="F80" s="89"/>
      <c r="G80" s="69" t="s">
        <v>107</v>
      </c>
      <c r="H80" s="41">
        <f>H81+H83</f>
        <v>226</v>
      </c>
      <c r="I80" s="41">
        <f t="shared" ref="I80:O80" si="21">I81+I83</f>
        <v>6</v>
      </c>
      <c r="J80" s="41">
        <f t="shared" si="21"/>
        <v>132</v>
      </c>
      <c r="K80" s="41">
        <f t="shared" si="21"/>
        <v>84</v>
      </c>
      <c r="L80" s="41">
        <f t="shared" si="21"/>
        <v>4</v>
      </c>
      <c r="M80" s="41">
        <f t="shared" si="21"/>
        <v>95</v>
      </c>
      <c r="N80" s="41">
        <f t="shared" si="21"/>
        <v>95</v>
      </c>
      <c r="O80" s="41">
        <f t="shared" si="21"/>
        <v>95</v>
      </c>
    </row>
    <row r="81" spans="1:15" x14ac:dyDescent="0.25">
      <c r="A81" s="62"/>
      <c r="B81" s="90" t="s">
        <v>108</v>
      </c>
      <c r="C81" s="91"/>
      <c r="D81" s="91"/>
      <c r="E81" s="91"/>
      <c r="F81" s="92"/>
      <c r="G81" s="70" t="s">
        <v>109</v>
      </c>
      <c r="H81" s="43">
        <f>H82</f>
        <v>20</v>
      </c>
      <c r="I81" s="43">
        <f t="shared" ref="I81:O81" si="22">I82</f>
        <v>6</v>
      </c>
      <c r="J81" s="43">
        <f t="shared" si="22"/>
        <v>4</v>
      </c>
      <c r="K81" s="43">
        <f t="shared" si="22"/>
        <v>6</v>
      </c>
      <c r="L81" s="43">
        <f t="shared" si="22"/>
        <v>4</v>
      </c>
      <c r="M81" s="43">
        <f t="shared" si="22"/>
        <v>25</v>
      </c>
      <c r="N81" s="43">
        <f t="shared" si="22"/>
        <v>25</v>
      </c>
      <c r="O81" s="43">
        <f t="shared" si="22"/>
        <v>25</v>
      </c>
    </row>
    <row r="82" spans="1:15" x14ac:dyDescent="0.25">
      <c r="A82" s="71"/>
      <c r="B82" s="90" t="s">
        <v>75</v>
      </c>
      <c r="C82" s="91"/>
      <c r="D82" s="91"/>
      <c r="E82" s="91"/>
      <c r="F82" s="92"/>
      <c r="G82" s="70" t="s">
        <v>61</v>
      </c>
      <c r="H82" s="43">
        <v>20</v>
      </c>
      <c r="I82" s="44">
        <v>6</v>
      </c>
      <c r="J82" s="44">
        <v>4</v>
      </c>
      <c r="K82" s="44">
        <v>6</v>
      </c>
      <c r="L82" s="44">
        <v>4</v>
      </c>
      <c r="M82" s="19">
        <v>25</v>
      </c>
      <c r="N82" s="19">
        <v>25</v>
      </c>
      <c r="O82" s="19">
        <v>25</v>
      </c>
    </row>
    <row r="83" spans="1:15" x14ac:dyDescent="0.25">
      <c r="A83" s="79"/>
      <c r="B83" s="90" t="s">
        <v>82</v>
      </c>
      <c r="C83" s="91"/>
      <c r="D83" s="91"/>
      <c r="E83" s="91"/>
      <c r="F83" s="92"/>
      <c r="G83" s="28" t="s">
        <v>65</v>
      </c>
      <c r="H83" s="43">
        <v>206</v>
      </c>
      <c r="I83" s="43">
        <v>0</v>
      </c>
      <c r="J83" s="43">
        <v>128</v>
      </c>
      <c r="K83" s="43">
        <v>78</v>
      </c>
      <c r="L83" s="43">
        <v>0</v>
      </c>
      <c r="M83" s="43">
        <v>70</v>
      </c>
      <c r="N83" s="43">
        <v>70</v>
      </c>
      <c r="O83" s="43">
        <v>70</v>
      </c>
    </row>
    <row r="84" spans="1:15" x14ac:dyDescent="0.25">
      <c r="H84" s="72"/>
      <c r="I84" s="72"/>
      <c r="J84" s="72"/>
      <c r="K84" s="72"/>
      <c r="L84" s="72"/>
    </row>
    <row r="85" spans="1:15" x14ac:dyDescent="0.25">
      <c r="C85" s="93" t="s">
        <v>110</v>
      </c>
      <c r="D85" s="93"/>
      <c r="E85" s="93"/>
      <c r="H85" s="93" t="s">
        <v>111</v>
      </c>
      <c r="I85" s="93"/>
      <c r="J85" s="93"/>
      <c r="K85" s="93"/>
      <c r="L85" s="93"/>
      <c r="M85" s="93"/>
    </row>
    <row r="86" spans="1:15" x14ac:dyDescent="0.25">
      <c r="C86" s="93"/>
      <c r="D86" s="93"/>
      <c r="E86" s="93"/>
      <c r="H86" s="72"/>
      <c r="I86" s="86"/>
      <c r="J86" s="86"/>
      <c r="K86" s="86"/>
      <c r="L86" s="72"/>
    </row>
    <row r="87" spans="1:15" x14ac:dyDescent="0.25">
      <c r="H87" s="72"/>
      <c r="I87" s="72"/>
      <c r="J87" s="72"/>
      <c r="K87" s="72"/>
      <c r="L87" s="72"/>
    </row>
    <row r="88" spans="1:15" x14ac:dyDescent="0.25">
      <c r="H88" s="72"/>
      <c r="I88" s="72"/>
      <c r="J88" s="72"/>
      <c r="K88" s="72"/>
      <c r="L88" s="72"/>
    </row>
    <row r="89" spans="1:15" x14ac:dyDescent="0.25">
      <c r="H89" s="72"/>
      <c r="I89" s="72"/>
      <c r="J89" s="72"/>
      <c r="K89" s="72"/>
      <c r="L89" s="72"/>
    </row>
    <row r="90" spans="1:15" x14ac:dyDescent="0.25">
      <c r="H90" s="72"/>
      <c r="I90" s="72"/>
      <c r="J90" s="72"/>
      <c r="K90" s="72"/>
      <c r="L90" s="72"/>
    </row>
    <row r="91" spans="1:15" x14ac:dyDescent="0.25">
      <c r="H91" s="72"/>
      <c r="I91" s="72"/>
      <c r="J91" s="72"/>
      <c r="K91" s="72"/>
      <c r="L91" s="72"/>
    </row>
  </sheetData>
  <mergeCells count="92">
    <mergeCell ref="A10:F10"/>
    <mergeCell ref="A21:F21"/>
    <mergeCell ref="A22:F22"/>
    <mergeCell ref="A29:F29"/>
    <mergeCell ref="A30:F30"/>
    <mergeCell ref="A23:F23"/>
    <mergeCell ref="A24:F24"/>
    <mergeCell ref="A25:F25"/>
    <mergeCell ref="A26:F26"/>
    <mergeCell ref="A27:F27"/>
    <mergeCell ref="A28:F28"/>
    <mergeCell ref="A1:C1"/>
    <mergeCell ref="H1:O1"/>
    <mergeCell ref="A2:C2"/>
    <mergeCell ref="D2:L2"/>
    <mergeCell ref="B3:N3"/>
    <mergeCell ref="B4:N4"/>
    <mergeCell ref="A17:F17"/>
    <mergeCell ref="A18:F18"/>
    <mergeCell ref="A19:F19"/>
    <mergeCell ref="A20:F20"/>
    <mergeCell ref="A11:F11"/>
    <mergeCell ref="A12:F12"/>
    <mergeCell ref="A13:F13"/>
    <mergeCell ref="A14:F14"/>
    <mergeCell ref="A15:F15"/>
    <mergeCell ref="A16:F16"/>
    <mergeCell ref="I5:L5"/>
    <mergeCell ref="M5:O5"/>
    <mergeCell ref="A7:F7"/>
    <mergeCell ref="A8:F8"/>
    <mergeCell ref="A9:F9"/>
    <mergeCell ref="A32:F32"/>
    <mergeCell ref="A33:F33"/>
    <mergeCell ref="A34:F34"/>
    <mergeCell ref="A31:E31"/>
    <mergeCell ref="A35:F35"/>
    <mergeCell ref="B36:F36"/>
    <mergeCell ref="B37:F37"/>
    <mergeCell ref="B38:F38"/>
    <mergeCell ref="A41:F41"/>
    <mergeCell ref="B42:F42"/>
    <mergeCell ref="B43:F43"/>
    <mergeCell ref="B44:E44"/>
    <mergeCell ref="A39:F39"/>
    <mergeCell ref="B40:F40"/>
    <mergeCell ref="A45:F45"/>
    <mergeCell ref="A46:A49"/>
    <mergeCell ref="B46:F46"/>
    <mergeCell ref="B47:F47"/>
    <mergeCell ref="B48:E48"/>
    <mergeCell ref="B49:F49"/>
    <mergeCell ref="B50:F50"/>
    <mergeCell ref="A51:F51"/>
    <mergeCell ref="B52:F52"/>
    <mergeCell ref="B53:F53"/>
    <mergeCell ref="B60:E60"/>
    <mergeCell ref="B54:F54"/>
    <mergeCell ref="A55:F55"/>
    <mergeCell ref="A56:A59"/>
    <mergeCell ref="B56:F56"/>
    <mergeCell ref="B57:F57"/>
    <mergeCell ref="B58:E58"/>
    <mergeCell ref="B59:F59"/>
    <mergeCell ref="A61:F61"/>
    <mergeCell ref="B62:E62"/>
    <mergeCell ref="A63:A66"/>
    <mergeCell ref="B63:F63"/>
    <mergeCell ref="B64:F64"/>
    <mergeCell ref="B65:E65"/>
    <mergeCell ref="B66:F66"/>
    <mergeCell ref="B67:E67"/>
    <mergeCell ref="B68:E68"/>
    <mergeCell ref="B69:E69"/>
    <mergeCell ref="A70:F70"/>
    <mergeCell ref="C86:E86"/>
    <mergeCell ref="A76:F76"/>
    <mergeCell ref="B77:F77"/>
    <mergeCell ref="B78:F78"/>
    <mergeCell ref="A79:F79"/>
    <mergeCell ref="B71:F71"/>
    <mergeCell ref="B72:F72"/>
    <mergeCell ref="B73:F73"/>
    <mergeCell ref="B74:E74"/>
    <mergeCell ref="B75:E75"/>
    <mergeCell ref="I86:K86"/>
    <mergeCell ref="A80:F80"/>
    <mergeCell ref="B81:F81"/>
    <mergeCell ref="B82:F82"/>
    <mergeCell ref="B83:F83"/>
    <mergeCell ref="C85:E85"/>
    <mergeCell ref="H85:M8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2017-03-22T09:47:29Z</dcterms:modified>
</cp:coreProperties>
</file>