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2120" windowHeight="8505" tabRatio="954" activeTab="1"/>
  </bookViews>
  <sheets>
    <sheet name=" 2020" sheetId="24" r:id="rId1"/>
    <sheet name="31 martie 2020" sheetId="26" r:id="rId2"/>
    <sheet name="17 martie 2020" sheetId="23" r:id="rId3"/>
    <sheet name="19 februarie 2020" sheetId="22" r:id="rId4"/>
  </sheets>
  <definedNames>
    <definedName name="_xlnm.Database" localSheetId="0">#REF!</definedName>
    <definedName name="_xlnm.Database" localSheetId="2">#REF!</definedName>
    <definedName name="_xlnm.Database" localSheetId="3">#REF!</definedName>
    <definedName name="_xlnm.Database" localSheetId="1">#REF!</definedName>
    <definedName name="_xlnm.Database">#REF!</definedName>
    <definedName name="_xlnm.Print_Titles" localSheetId="0">' 2020'!$8:$11</definedName>
    <definedName name="_xlnm.Print_Titles" localSheetId="2">'17 martie 2020'!$8:$11</definedName>
    <definedName name="_xlnm.Print_Titles" localSheetId="3">'19 februarie 2020'!$9:$12</definedName>
    <definedName name="_xlnm.Print_Titles" localSheetId="1">'31 martie 2020'!$8:$11</definedName>
  </definedNames>
  <calcPr calcId="125725"/>
</workbook>
</file>

<file path=xl/calcChain.xml><?xml version="1.0" encoding="utf-8"?>
<calcChain xmlns="http://schemas.openxmlformats.org/spreadsheetml/2006/main">
  <c r="C53" i="26"/>
  <c r="I58"/>
  <c r="H58"/>
  <c r="G58"/>
  <c r="F58"/>
  <c r="D58"/>
  <c r="I57"/>
  <c r="H57"/>
  <c r="G57"/>
  <c r="F57"/>
  <c r="D57"/>
  <c r="C56"/>
  <c r="C54" s="1"/>
  <c r="C43" s="1"/>
  <c r="C41" s="1"/>
  <c r="C39" s="1"/>
  <c r="C37" s="1"/>
  <c r="C35" s="1"/>
  <c r="C55"/>
  <c r="I54"/>
  <c r="H54"/>
  <c r="G54"/>
  <c r="F54"/>
  <c r="D54"/>
  <c r="I53"/>
  <c r="H53"/>
  <c r="G53"/>
  <c r="F53"/>
  <c r="D53"/>
  <c r="I52"/>
  <c r="H52"/>
  <c r="G52"/>
  <c r="G50" s="1"/>
  <c r="F52"/>
  <c r="F50" s="1"/>
  <c r="D52"/>
  <c r="I51"/>
  <c r="H51"/>
  <c r="H49" s="1"/>
  <c r="G51"/>
  <c r="G49" s="1"/>
  <c r="F51"/>
  <c r="F49" s="1"/>
  <c r="D51"/>
  <c r="C51"/>
  <c r="I50"/>
  <c r="H50"/>
  <c r="D50"/>
  <c r="I49"/>
  <c r="D49"/>
  <c r="C49"/>
  <c r="C47" s="1"/>
  <c r="C45" s="1"/>
  <c r="C42"/>
  <c r="C40" s="1"/>
  <c r="C38" s="1"/>
  <c r="C36" s="1"/>
  <c r="C34" s="1"/>
  <c r="C24" i="24"/>
  <c r="C25"/>
  <c r="C26"/>
  <c r="C27"/>
  <c r="C30"/>
  <c r="C31"/>
  <c r="C32"/>
  <c r="C33"/>
  <c r="C96"/>
  <c r="C97"/>
  <c r="C98"/>
  <c r="C99"/>
  <c r="C102"/>
  <c r="C103"/>
  <c r="C104"/>
  <c r="C105"/>
  <c r="C187"/>
  <c r="C185" s="1"/>
  <c r="C183" s="1"/>
  <c r="C181" s="1"/>
  <c r="C179" s="1"/>
  <c r="C194"/>
  <c r="C175" s="1"/>
  <c r="C195"/>
  <c r="C176" s="1"/>
  <c r="C196"/>
  <c r="C197"/>
  <c r="C188"/>
  <c r="C186" s="1"/>
  <c r="C189"/>
  <c r="C152"/>
  <c r="C150" s="1"/>
  <c r="C148" s="1"/>
  <c r="C146" s="1"/>
  <c r="C154"/>
  <c r="C143" s="1"/>
  <c r="C156"/>
  <c r="C157"/>
  <c r="C155" s="1"/>
  <c r="C129"/>
  <c r="C127" s="1"/>
  <c r="C130"/>
  <c r="C128" s="1"/>
  <c r="C126" s="1"/>
  <c r="C124" s="1"/>
  <c r="C122" s="1"/>
  <c r="C120" s="1"/>
  <c r="C85"/>
  <c r="C81" s="1"/>
  <c r="C79" s="1"/>
  <c r="C77" s="1"/>
  <c r="C75" s="1"/>
  <c r="C86"/>
  <c r="C82" s="1"/>
  <c r="C80" s="1"/>
  <c r="C78" s="1"/>
  <c r="C76" s="1"/>
  <c r="P64"/>
  <c r="C54"/>
  <c r="C52" s="1"/>
  <c r="C50" s="1"/>
  <c r="C48" s="1"/>
  <c r="C46" s="1"/>
  <c r="C55"/>
  <c r="C53" s="1"/>
  <c r="C51" s="1"/>
  <c r="C49" s="1"/>
  <c r="C47" s="1"/>
  <c r="I132"/>
  <c r="H132"/>
  <c r="G132"/>
  <c r="F132"/>
  <c r="D132"/>
  <c r="I131"/>
  <c r="H131"/>
  <c r="G131"/>
  <c r="F131"/>
  <c r="D131"/>
  <c r="I128"/>
  <c r="H128"/>
  <c r="G128"/>
  <c r="F128"/>
  <c r="D128"/>
  <c r="I127"/>
  <c r="H127"/>
  <c r="G127"/>
  <c r="F127"/>
  <c r="D127"/>
  <c r="I126"/>
  <c r="I124" s="1"/>
  <c r="H126"/>
  <c r="H124" s="1"/>
  <c r="G126"/>
  <c r="G124" s="1"/>
  <c r="F126"/>
  <c r="F124" s="1"/>
  <c r="D126"/>
  <c r="I125"/>
  <c r="I123" s="1"/>
  <c r="H125"/>
  <c r="G125"/>
  <c r="G123" s="1"/>
  <c r="F125"/>
  <c r="F123" s="1"/>
  <c r="D125"/>
  <c r="D123" s="1"/>
  <c r="D124"/>
  <c r="H123"/>
  <c r="C54" i="23"/>
  <c r="C43" s="1"/>
  <c r="C41" s="1"/>
  <c r="C55"/>
  <c r="C44" s="1"/>
  <c r="C42" s="1"/>
  <c r="C52" i="26" l="1"/>
  <c r="C50" s="1"/>
  <c r="C48" s="1"/>
  <c r="C46" s="1"/>
  <c r="C32"/>
  <c r="C21" s="1"/>
  <c r="C20" s="1"/>
  <c r="C18" s="1"/>
  <c r="C16" s="1"/>
  <c r="C14" s="1"/>
  <c r="C12" s="1"/>
  <c r="C31"/>
  <c r="C29" s="1"/>
  <c r="C27" s="1"/>
  <c r="C25" s="1"/>
  <c r="C173" i="24"/>
  <c r="C171" s="1"/>
  <c r="C169" s="1"/>
  <c r="C167" s="1"/>
  <c r="C184"/>
  <c r="C182" s="1"/>
  <c r="C180" s="1"/>
  <c r="C178" s="1"/>
  <c r="C144"/>
  <c r="C142" s="1"/>
  <c r="C140" s="1"/>
  <c r="C138" s="1"/>
  <c r="C136" s="1"/>
  <c r="C153"/>
  <c r="C151" s="1"/>
  <c r="C149" s="1"/>
  <c r="C147" s="1"/>
  <c r="C174"/>
  <c r="C172" s="1"/>
  <c r="C170" s="1"/>
  <c r="C168" s="1"/>
  <c r="C141"/>
  <c r="C139" s="1"/>
  <c r="C137" s="1"/>
  <c r="C135" s="1"/>
  <c r="C72"/>
  <c r="C70" s="1"/>
  <c r="C68" s="1"/>
  <c r="C66" s="1"/>
  <c r="C64" s="1"/>
  <c r="C125"/>
  <c r="C123" s="1"/>
  <c r="C121" s="1"/>
  <c r="C119" s="1"/>
  <c r="C116"/>
  <c r="C73"/>
  <c r="C71" s="1"/>
  <c r="C69" s="1"/>
  <c r="C67" s="1"/>
  <c r="C65" s="1"/>
  <c r="C117"/>
  <c r="C43"/>
  <c r="C44"/>
  <c r="I57" i="23"/>
  <c r="H57"/>
  <c r="G57"/>
  <c r="F57"/>
  <c r="D57"/>
  <c r="I56"/>
  <c r="H56"/>
  <c r="G56"/>
  <c r="F56"/>
  <c r="D56"/>
  <c r="I55"/>
  <c r="H55"/>
  <c r="G55"/>
  <c r="F55"/>
  <c r="D55"/>
  <c r="C53"/>
  <c r="C51" s="1"/>
  <c r="C49" s="1"/>
  <c r="I54"/>
  <c r="H54"/>
  <c r="G54"/>
  <c r="F54"/>
  <c r="D54"/>
  <c r="C52"/>
  <c r="C50" s="1"/>
  <c r="C48" s="1"/>
  <c r="I53"/>
  <c r="I51" s="1"/>
  <c r="H53"/>
  <c r="H51" s="1"/>
  <c r="G53"/>
  <c r="G51" s="1"/>
  <c r="F53"/>
  <c r="F51" s="1"/>
  <c r="D53"/>
  <c r="D51" s="1"/>
  <c r="I52"/>
  <c r="I50" s="1"/>
  <c r="H52"/>
  <c r="H50" s="1"/>
  <c r="G52"/>
  <c r="G50" s="1"/>
  <c r="F52"/>
  <c r="F50" s="1"/>
  <c r="D52"/>
  <c r="D50" s="1"/>
  <c r="C609" i="22"/>
  <c r="C627"/>
  <c r="C628"/>
  <c r="C610" s="1"/>
  <c r="C589"/>
  <c r="C590"/>
  <c r="C775"/>
  <c r="C776"/>
  <c r="C672"/>
  <c r="C673"/>
  <c r="C976"/>
  <c r="C977"/>
  <c r="C866"/>
  <c r="C864" s="1"/>
  <c r="C862" s="1"/>
  <c r="C860" s="1"/>
  <c r="C867"/>
  <c r="C865" s="1"/>
  <c r="C863" s="1"/>
  <c r="C861" s="1"/>
  <c r="C859" s="1"/>
  <c r="C868"/>
  <c r="C19" i="26" l="1"/>
  <c r="C17" s="1"/>
  <c r="C15" s="1"/>
  <c r="C13" s="1"/>
  <c r="C30"/>
  <c r="C28" s="1"/>
  <c r="C26" s="1"/>
  <c r="C24" s="1"/>
  <c r="C23" s="1"/>
  <c r="C114" i="24"/>
  <c r="C112" s="1"/>
  <c r="C110" s="1"/>
  <c r="C108" s="1"/>
  <c r="C100"/>
  <c r="C115"/>
  <c r="C113" s="1"/>
  <c r="C111" s="1"/>
  <c r="C109" s="1"/>
  <c r="C101"/>
  <c r="C41"/>
  <c r="C39" s="1"/>
  <c r="C37" s="1"/>
  <c r="C35" s="1"/>
  <c r="C20"/>
  <c r="C18" s="1"/>
  <c r="C16" s="1"/>
  <c r="C14" s="1"/>
  <c r="C42"/>
  <c r="C40" s="1"/>
  <c r="C38" s="1"/>
  <c r="C36" s="1"/>
  <c r="C21"/>
  <c r="C19" s="1"/>
  <c r="C17" s="1"/>
  <c r="C15" s="1"/>
  <c r="C47" i="23"/>
  <c r="C46"/>
  <c r="C654" i="22"/>
  <c r="C655"/>
  <c r="C94" i="24" l="1"/>
  <c r="C92" s="1"/>
  <c r="C28"/>
  <c r="C22" s="1"/>
  <c r="C12" s="1"/>
  <c r="C95"/>
  <c r="C93" s="1"/>
  <c r="C29"/>
  <c r="C23" s="1"/>
  <c r="C13" s="1"/>
  <c r="C40" i="23"/>
  <c r="C38" s="1"/>
  <c r="C36" s="1"/>
  <c r="C31"/>
  <c r="C29" s="1"/>
  <c r="C27" s="1"/>
  <c r="C25" s="1"/>
  <c r="C378" i="22"/>
  <c r="C376" s="1"/>
  <c r="C374" s="1"/>
  <c r="C379"/>
  <c r="C377" s="1"/>
  <c r="C375" s="1"/>
  <c r="I383"/>
  <c r="H383"/>
  <c r="G383"/>
  <c r="F383"/>
  <c r="D383"/>
  <c r="I382"/>
  <c r="H382"/>
  <c r="G382"/>
  <c r="F382"/>
  <c r="D382"/>
  <c r="I381"/>
  <c r="H381"/>
  <c r="G381"/>
  <c r="F381"/>
  <c r="D381"/>
  <c r="I380"/>
  <c r="H380"/>
  <c r="G380"/>
  <c r="F380"/>
  <c r="D380"/>
  <c r="I379"/>
  <c r="H379"/>
  <c r="G379"/>
  <c r="F379"/>
  <c r="D379"/>
  <c r="I378"/>
  <c r="H378"/>
  <c r="G378"/>
  <c r="F378"/>
  <c r="D378"/>
  <c r="I377"/>
  <c r="I375" s="1"/>
  <c r="H377"/>
  <c r="H375" s="1"/>
  <c r="G377"/>
  <c r="F377"/>
  <c r="D377"/>
  <c r="D375" s="1"/>
  <c r="I376"/>
  <c r="I374" s="1"/>
  <c r="H376"/>
  <c r="H374" s="1"/>
  <c r="G376"/>
  <c r="G374" s="1"/>
  <c r="F376"/>
  <c r="F374" s="1"/>
  <c r="D376"/>
  <c r="D374" s="1"/>
  <c r="G375"/>
  <c r="F375"/>
  <c r="C957"/>
  <c r="C958"/>
  <c r="C931"/>
  <c r="C932"/>
  <c r="C554"/>
  <c r="C553"/>
  <c r="C605"/>
  <c r="C606"/>
  <c r="C475"/>
  <c r="C476"/>
  <c r="C465"/>
  <c r="C463" s="1"/>
  <c r="C353" s="1"/>
  <c r="C466"/>
  <c r="C464" s="1"/>
  <c r="C354" s="1"/>
  <c r="C32" i="23" l="1"/>
  <c r="C39"/>
  <c r="C37" s="1"/>
  <c r="C35" s="1"/>
  <c r="C297" i="22"/>
  <c r="C296"/>
  <c r="C507"/>
  <c r="C508"/>
  <c r="C783"/>
  <c r="C784"/>
  <c r="C21" i="23" l="1"/>
  <c r="C30"/>
  <c r="C28" s="1"/>
  <c r="C26" s="1"/>
  <c r="C24" s="1"/>
  <c r="C23" s="1"/>
  <c r="C37" i="22"/>
  <c r="C36"/>
  <c r="C700"/>
  <c r="C699"/>
  <c r="C20" i="23" l="1"/>
  <c r="C18" s="1"/>
  <c r="C16" s="1"/>
  <c r="C14" s="1"/>
  <c r="C12" s="1"/>
  <c r="C19"/>
  <c r="C17" s="1"/>
  <c r="C15" s="1"/>
  <c r="C13" s="1"/>
  <c r="C921" i="22"/>
  <c r="C922"/>
  <c r="C230"/>
  <c r="C231"/>
  <c r="C327"/>
  <c r="C325" s="1"/>
  <c r="C323" s="1"/>
  <c r="C328"/>
  <c r="C326" s="1"/>
  <c r="C324" s="1"/>
  <c r="C320" l="1"/>
  <c r="C318" s="1"/>
  <c r="C316" s="1"/>
  <c r="C314" s="1"/>
  <c r="C312" s="1"/>
  <c r="C321"/>
  <c r="C319" s="1"/>
  <c r="C317" s="1"/>
  <c r="C315" s="1"/>
  <c r="C313" s="1"/>
  <c r="C813"/>
  <c r="C814"/>
  <c r="C228"/>
  <c r="C229"/>
  <c r="C452" l="1"/>
  <c r="C453"/>
  <c r="C434"/>
  <c r="C435"/>
  <c r="C444"/>
  <c r="C445"/>
  <c r="C401"/>
  <c r="C399" s="1"/>
  <c r="C402"/>
  <c r="C400" s="1"/>
  <c r="C394"/>
  <c r="C395"/>
  <c r="C393" s="1"/>
  <c r="C396"/>
  <c r="I398"/>
  <c r="H398"/>
  <c r="G398"/>
  <c r="F398"/>
  <c r="D398"/>
  <c r="I397"/>
  <c r="H397"/>
  <c r="G397"/>
  <c r="F397"/>
  <c r="D397"/>
  <c r="I396"/>
  <c r="H396"/>
  <c r="G396"/>
  <c r="F396"/>
  <c r="D396"/>
  <c r="I395"/>
  <c r="H395"/>
  <c r="G395"/>
  <c r="F395"/>
  <c r="D395"/>
  <c r="I394"/>
  <c r="H394"/>
  <c r="G394"/>
  <c r="F394"/>
  <c r="D394"/>
  <c r="I393"/>
  <c r="H393"/>
  <c r="G393"/>
  <c r="F393"/>
  <c r="D393"/>
  <c r="I402"/>
  <c r="H402"/>
  <c r="G402"/>
  <c r="F402"/>
  <c r="D402"/>
  <c r="I401"/>
  <c r="H401"/>
  <c r="G401"/>
  <c r="F401"/>
  <c r="D401"/>
  <c r="I410"/>
  <c r="H410"/>
  <c r="G410"/>
  <c r="F410"/>
  <c r="D410"/>
  <c r="I409"/>
  <c r="H409"/>
  <c r="G409"/>
  <c r="F409"/>
  <c r="D409"/>
  <c r="I408"/>
  <c r="H408"/>
  <c r="G408"/>
  <c r="F408"/>
  <c r="D408"/>
  <c r="I407"/>
  <c r="H407"/>
  <c r="G407"/>
  <c r="F407"/>
  <c r="D407"/>
  <c r="I406"/>
  <c r="H406"/>
  <c r="G406"/>
  <c r="F406"/>
  <c r="D406"/>
  <c r="I405"/>
  <c r="H405"/>
  <c r="G405"/>
  <c r="F405"/>
  <c r="D405"/>
  <c r="I404"/>
  <c r="H404"/>
  <c r="G404"/>
  <c r="F404"/>
  <c r="D404"/>
  <c r="I403"/>
  <c r="H403"/>
  <c r="G403"/>
  <c r="F403"/>
  <c r="D403"/>
  <c r="I400"/>
  <c r="H400"/>
  <c r="G400"/>
  <c r="F400"/>
  <c r="D400"/>
  <c r="I399"/>
  <c r="H399"/>
  <c r="G399"/>
  <c r="F399"/>
  <c r="D399"/>
  <c r="I392"/>
  <c r="H392"/>
  <c r="H390" s="1"/>
  <c r="G392"/>
  <c r="G390" s="1"/>
  <c r="F392"/>
  <c r="F390" s="1"/>
  <c r="D392"/>
  <c r="D390" s="1"/>
  <c r="I391"/>
  <c r="I389" s="1"/>
  <c r="H391"/>
  <c r="H389" s="1"/>
  <c r="G391"/>
  <c r="G389" s="1"/>
  <c r="F391"/>
  <c r="F389" s="1"/>
  <c r="D391"/>
  <c r="D389" s="1"/>
  <c r="I390"/>
  <c r="C391" l="1"/>
  <c r="C389" s="1"/>
  <c r="C387" s="1"/>
  <c r="C385" s="1"/>
  <c r="C392"/>
  <c r="C390" s="1"/>
  <c r="C388" s="1"/>
  <c r="C386" s="1"/>
  <c r="C676"/>
  <c r="C677"/>
  <c r="C662"/>
  <c r="C663"/>
  <c r="C563"/>
  <c r="C564"/>
  <c r="C577"/>
  <c r="C578"/>
  <c r="C525"/>
  <c r="C526"/>
  <c r="C242" l="1"/>
  <c r="C243"/>
  <c r="C621"/>
  <c r="C622"/>
  <c r="C599"/>
  <c r="C600"/>
  <c r="C245" l="1"/>
  <c r="C244"/>
  <c r="C222"/>
  <c r="C223"/>
  <c r="C937"/>
  <c r="C938"/>
  <c r="C140" l="1"/>
  <c r="C141"/>
  <c r="P172"/>
  <c r="P169"/>
  <c r="C972" l="1"/>
  <c r="C970" s="1"/>
  <c r="C973"/>
  <c r="C971" s="1"/>
  <c r="C855"/>
  <c r="C853" s="1"/>
  <c r="C851" s="1"/>
  <c r="C849" s="1"/>
  <c r="C847" s="1"/>
  <c r="C845" s="1"/>
  <c r="C854"/>
  <c r="C852" s="1"/>
  <c r="C850" s="1"/>
  <c r="C848" s="1"/>
  <c r="C846" s="1"/>
  <c r="C844" s="1"/>
  <c r="C370" l="1"/>
  <c r="C371"/>
  <c r="C368" l="1"/>
  <c r="C366" s="1"/>
  <c r="C369"/>
  <c r="C367" s="1"/>
  <c r="C241"/>
  <c r="C240"/>
  <c r="C833"/>
  <c r="C834"/>
  <c r="C537"/>
  <c r="C538"/>
  <c r="C545"/>
  <c r="C546"/>
  <c r="C615"/>
  <c r="C616"/>
  <c r="C586"/>
  <c r="C585"/>
  <c r="C943"/>
  <c r="C944"/>
  <c r="C827"/>
  <c r="C828"/>
  <c r="C559"/>
  <c r="C560"/>
  <c r="C501"/>
  <c r="C502"/>
  <c r="C558" l="1"/>
  <c r="C557"/>
  <c r="C1003"/>
  <c r="C1001" s="1"/>
  <c r="C999" s="1"/>
  <c r="C997" s="1"/>
  <c r="C995" s="1"/>
  <c r="C1004"/>
  <c r="C1002" s="1"/>
  <c r="C1000" s="1"/>
  <c r="C998" s="1"/>
  <c r="C996" s="1"/>
  <c r="C711"/>
  <c r="C709" s="1"/>
  <c r="C712"/>
  <c r="C710" s="1"/>
  <c r="C695"/>
  <c r="C693" s="1"/>
  <c r="C696"/>
  <c r="C694" s="1"/>
  <c r="C968"/>
  <c r="C966" s="1"/>
  <c r="C964" s="1"/>
  <c r="C962" s="1"/>
  <c r="C969"/>
  <c r="C967" s="1"/>
  <c r="C965" s="1"/>
  <c r="C963" s="1"/>
  <c r="C667"/>
  <c r="C666"/>
  <c r="C661" l="1"/>
  <c r="C362" s="1"/>
  <c r="C660"/>
  <c r="C361" s="1"/>
  <c r="C773"/>
  <c r="C774"/>
  <c r="C259"/>
  <c r="C260"/>
  <c r="C742"/>
  <c r="C743"/>
  <c r="C705"/>
  <c r="C703" s="1"/>
  <c r="C345" s="1"/>
  <c r="C706"/>
  <c r="C704" s="1"/>
  <c r="C346" s="1"/>
  <c r="C723"/>
  <c r="C724"/>
  <c r="C119"/>
  <c r="C120"/>
  <c r="C102" l="1"/>
  <c r="C100" s="1"/>
  <c r="C98" s="1"/>
  <c r="C101"/>
  <c r="C99" s="1"/>
  <c r="C97" s="1"/>
  <c r="C687"/>
  <c r="C685" s="1"/>
  <c r="C688"/>
  <c r="C686" s="1"/>
  <c r="C992"/>
  <c r="C990" s="1"/>
  <c r="C901" s="1"/>
  <c r="C897" s="1"/>
  <c r="C991"/>
  <c r="C989" s="1"/>
  <c r="C900" s="1"/>
  <c r="C896" s="1"/>
  <c r="C337" l="1"/>
  <c r="C278" s="1"/>
  <c r="C338"/>
  <c r="C279" s="1"/>
  <c r="C985"/>
  <c r="C987"/>
  <c r="C986"/>
  <c r="C988"/>
  <c r="C426" l="1"/>
  <c r="C427"/>
  <c r="C440"/>
  <c r="C441"/>
  <c r="C422"/>
  <c r="C423"/>
  <c r="C798"/>
  <c r="C796" s="1"/>
  <c r="C756" s="1"/>
  <c r="C799"/>
  <c r="C797" s="1"/>
  <c r="C757" s="1"/>
  <c r="C795" l="1"/>
  <c r="C793" s="1"/>
  <c r="C791" s="1"/>
  <c r="C289"/>
  <c r="C794"/>
  <c r="C792" s="1"/>
  <c r="C790" s="1"/>
  <c r="C288"/>
  <c r="C420"/>
  <c r="C421"/>
  <c r="C433"/>
  <c r="C348" s="1"/>
  <c r="C432"/>
  <c r="C347" s="1"/>
  <c r="C419" l="1"/>
  <c r="C418"/>
  <c r="C670"/>
  <c r="C671"/>
  <c r="C644"/>
  <c r="C638" s="1"/>
  <c r="C645"/>
  <c r="C639" s="1"/>
  <c r="C207"/>
  <c r="C208"/>
  <c r="C197"/>
  <c r="C176" s="1"/>
  <c r="C198"/>
  <c r="C177" s="1"/>
  <c r="C130"/>
  <c r="C131"/>
  <c r="C78"/>
  <c r="C79"/>
  <c r="C58" l="1"/>
  <c r="C18" s="1"/>
  <c r="C57"/>
  <c r="C17" s="1"/>
  <c r="C205"/>
  <c r="C203" s="1"/>
  <c r="C195" s="1"/>
  <c r="C182"/>
  <c r="C206"/>
  <c r="C204" s="1"/>
  <c r="C196" s="1"/>
  <c r="C183"/>
  <c r="C636"/>
  <c r="C637"/>
  <c r="C634" l="1"/>
  <c r="C632" s="1"/>
  <c r="C635"/>
  <c r="C633" s="1"/>
  <c r="C352"/>
  <c r="C351" s="1"/>
  <c r="C927" l="1"/>
  <c r="C919" s="1"/>
  <c r="C928"/>
  <c r="C920" s="1"/>
  <c r="C811"/>
  <c r="C764" s="1"/>
  <c r="C812"/>
  <c r="C765" s="1"/>
  <c r="C541" l="1"/>
  <c r="C473" s="1"/>
  <c r="C542"/>
  <c r="C474" s="1"/>
  <c r="C949"/>
  <c r="C950"/>
  <c r="C941" l="1"/>
  <c r="C908" s="1"/>
  <c r="C942"/>
  <c r="C909" s="1"/>
  <c r="C221"/>
  <c r="C191" s="1"/>
  <c r="C220"/>
  <c r="C190" s="1"/>
  <c r="C917"/>
  <c r="C906"/>
  <c r="C918"/>
  <c r="C907"/>
  <c r="C772"/>
  <c r="C770" s="1"/>
  <c r="C768" s="1"/>
  <c r="C771"/>
  <c r="C769" s="1"/>
  <c r="C767" s="1"/>
  <c r="C193"/>
  <c r="C194"/>
  <c r="C727" l="1"/>
  <c r="C721" s="1"/>
  <c r="C719" s="1"/>
  <c r="C728"/>
  <c r="C416" l="1"/>
  <c r="C414" s="1"/>
  <c r="C412" s="1"/>
  <c r="C417"/>
  <c r="C415" s="1"/>
  <c r="C413" s="1"/>
  <c r="I419" l="1"/>
  <c r="I417" s="1"/>
  <c r="I415" s="1"/>
  <c r="I413" s="1"/>
  <c r="H419"/>
  <c r="H417" s="1"/>
  <c r="H415" s="1"/>
  <c r="H413" s="1"/>
  <c r="G419"/>
  <c r="G417" s="1"/>
  <c r="G415" s="1"/>
  <c r="G413" s="1"/>
  <c r="F419"/>
  <c r="F417" s="1"/>
  <c r="F415" s="1"/>
  <c r="F413" s="1"/>
  <c r="D419"/>
  <c r="D417" s="1"/>
  <c r="I418"/>
  <c r="I416" s="1"/>
  <c r="I414" s="1"/>
  <c r="I412" s="1"/>
  <c r="H418"/>
  <c r="H416" s="1"/>
  <c r="H414" s="1"/>
  <c r="H412" s="1"/>
  <c r="G418"/>
  <c r="G416" s="1"/>
  <c r="G414" s="1"/>
  <c r="G412" s="1"/>
  <c r="F418"/>
  <c r="F416" s="1"/>
  <c r="F414" s="1"/>
  <c r="F412" s="1"/>
  <c r="D418"/>
  <c r="C63"/>
  <c r="C64"/>
  <c r="D114"/>
  <c r="C117"/>
  <c r="C118"/>
  <c r="C115" l="1"/>
  <c r="C113" s="1"/>
  <c r="C111" s="1"/>
  <c r="C95" s="1"/>
  <c r="C71"/>
  <c r="C61"/>
  <c r="C59" s="1"/>
  <c r="C55" s="1"/>
  <c r="C23"/>
  <c r="C116"/>
  <c r="C114" s="1"/>
  <c r="C112" s="1"/>
  <c r="C96" s="1"/>
  <c r="C72"/>
  <c r="C180"/>
  <c r="C178" s="1"/>
  <c r="C174" s="1"/>
  <c r="D416"/>
  <c r="D414" s="1"/>
  <c r="D412" s="1"/>
  <c r="D415"/>
  <c r="C983" l="1"/>
  <c r="C981" s="1"/>
  <c r="D413"/>
  <c r="C286" l="1"/>
  <c r="C287"/>
  <c r="C611"/>
  <c r="C612"/>
  <c r="C888"/>
  <c r="C887"/>
  <c r="C878" s="1"/>
  <c r="C363" l="1"/>
  <c r="C364"/>
  <c r="C876"/>
  <c r="C874" s="1"/>
  <c r="C872" s="1"/>
  <c r="C290"/>
  <c r="C879"/>
  <c r="C359"/>
  <c r="C886"/>
  <c r="C884" s="1"/>
  <c r="C882" s="1"/>
  <c r="C885"/>
  <c r="C883" s="1"/>
  <c r="C881" s="1"/>
  <c r="I873"/>
  <c r="H873"/>
  <c r="G873"/>
  <c r="F873"/>
  <c r="C139"/>
  <c r="C137" s="1"/>
  <c r="C138"/>
  <c r="C136" s="1"/>
  <c r="C877" l="1"/>
  <c r="C875" s="1"/>
  <c r="C873" s="1"/>
  <c r="C291"/>
  <c r="C763"/>
  <c r="C77"/>
  <c r="C75" s="1"/>
  <c r="C69"/>
  <c r="C67" s="1"/>
  <c r="C65" s="1"/>
  <c r="C76"/>
  <c r="C74" s="1"/>
  <c r="C128"/>
  <c r="C126" s="1"/>
  <c r="C129"/>
  <c r="C127" s="1"/>
  <c r="C722" l="1"/>
  <c r="C360" s="1"/>
  <c r="C472"/>
  <c r="C471"/>
  <c r="C358" l="1"/>
  <c r="C356" s="1"/>
  <c r="C350" s="1"/>
  <c r="C720"/>
  <c r="C692"/>
  <c r="C684" s="1"/>
  <c r="C218"/>
  <c r="C216" s="1"/>
  <c r="C214" s="1"/>
  <c r="C212" s="1"/>
  <c r="C904"/>
  <c r="C308"/>
  <c r="C50" s="1"/>
  <c r="C302"/>
  <c r="C44" s="1"/>
  <c r="C256"/>
  <c r="C254" s="1"/>
  <c r="C252" s="1"/>
  <c r="C809"/>
  <c r="C807" s="1"/>
  <c r="C805" s="1"/>
  <c r="C803" s="1"/>
  <c r="C984"/>
  <c r="C982" s="1"/>
  <c r="C741"/>
  <c r="C344" s="1"/>
  <c r="C691"/>
  <c r="C683" s="1"/>
  <c r="C295"/>
  <c r="C739" l="1"/>
  <c r="C342"/>
  <c r="C340" s="1"/>
  <c r="C336" s="1"/>
  <c r="C334" s="1"/>
  <c r="C357"/>
  <c r="C355" s="1"/>
  <c r="C349" s="1"/>
  <c r="C43"/>
  <c r="C309"/>
  <c r="C810"/>
  <c r="C808" s="1"/>
  <c r="C806" s="1"/>
  <c r="C804" s="1"/>
  <c r="C306"/>
  <c r="C48" s="1"/>
  <c r="C915"/>
  <c r="C913" s="1"/>
  <c r="C911" s="1"/>
  <c r="C470"/>
  <c r="C462" s="1"/>
  <c r="C219"/>
  <c r="C217" s="1"/>
  <c r="C916"/>
  <c r="C914" s="1"/>
  <c r="C912" s="1"/>
  <c r="C469"/>
  <c r="C461" s="1"/>
  <c r="C459" s="1"/>
  <c r="C62"/>
  <c r="C60" s="1"/>
  <c r="C56" s="1"/>
  <c r="C740"/>
  <c r="C343" s="1"/>
  <c r="C70"/>
  <c r="C68" s="1"/>
  <c r="C66" s="1"/>
  <c r="C255"/>
  <c r="C189"/>
  <c r="C294"/>
  <c r="C35"/>
  <c r="C460" l="1"/>
  <c r="C738"/>
  <c r="C341"/>
  <c r="C339" s="1"/>
  <c r="C335" s="1"/>
  <c r="C333" s="1"/>
  <c r="C215"/>
  <c r="C213" s="1"/>
  <c r="C188"/>
  <c r="C187"/>
  <c r="C185" s="1"/>
  <c r="C184" s="1"/>
  <c r="C172" s="1"/>
  <c r="C304"/>
  <c r="C42"/>
  <c r="C905"/>
  <c r="C903" s="1"/>
  <c r="C902" s="1"/>
  <c r="C762"/>
  <c r="C28"/>
  <c r="C27" s="1"/>
  <c r="C305"/>
  <c r="C737"/>
  <c r="C307"/>
  <c r="C51"/>
  <c r="C755"/>
  <c r="C753" s="1"/>
  <c r="C751" s="1"/>
  <c r="C718"/>
  <c r="C717" s="1"/>
  <c r="C681" s="1"/>
  <c r="C32"/>
  <c r="C31" s="1"/>
  <c r="C253"/>
  <c r="C251" s="1"/>
  <c r="C303"/>
  <c r="C54"/>
  <c r="C53"/>
  <c r="C895"/>
  <c r="C285"/>
  <c r="C300" l="1"/>
  <c r="C298" s="1"/>
  <c r="C292" s="1"/>
  <c r="C46"/>
  <c r="C284"/>
  <c r="C282" s="1"/>
  <c r="C280" s="1"/>
  <c r="C276" s="1"/>
  <c r="C754"/>
  <c r="C752" s="1"/>
  <c r="C750" s="1"/>
  <c r="C761"/>
  <c r="C760" s="1"/>
  <c r="C249"/>
  <c r="C186"/>
  <c r="C47"/>
  <c r="C49"/>
  <c r="C736"/>
  <c r="C735"/>
  <c r="C893"/>
  <c r="C892" s="1"/>
  <c r="C894"/>
  <c r="C301"/>
  <c r="C45"/>
  <c r="C30"/>
  <c r="C29" s="1"/>
  <c r="C682"/>
  <c r="C283"/>
  <c r="C26"/>
  <c r="C25" s="1"/>
  <c r="C181"/>
  <c r="C24"/>
  <c r="C759" l="1"/>
  <c r="C758" s="1"/>
  <c r="C748" s="1"/>
  <c r="C250"/>
  <c r="C41"/>
  <c r="C733"/>
  <c r="C732" s="1"/>
  <c r="C734"/>
  <c r="C179"/>
  <c r="C175" s="1"/>
  <c r="C299"/>
  <c r="C293" s="1"/>
  <c r="C22"/>
  <c r="C20" s="1"/>
  <c r="C16" s="1"/>
  <c r="C21"/>
  <c r="C19" s="1"/>
  <c r="C15" s="1"/>
  <c r="C281"/>
  <c r="C277" s="1"/>
  <c r="C749" l="1"/>
  <c r="C39"/>
  <c r="C34" s="1"/>
  <c r="C40"/>
  <c r="C38" l="1"/>
  <c r="C33" s="1"/>
  <c r="C275"/>
  <c r="C274" s="1"/>
  <c r="C173"/>
  <c r="C13" l="1"/>
  <c r="C14"/>
</calcChain>
</file>

<file path=xl/sharedStrings.xml><?xml version="1.0" encoding="utf-8"?>
<sst xmlns="http://schemas.openxmlformats.org/spreadsheetml/2006/main" count="2015" uniqueCount="312">
  <si>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</si>
  <si>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</si>
  <si>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</si>
  <si>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</si>
  <si>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</si>
  <si>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</si>
  <si>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</si>
  <si>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</si>
  <si>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</si>
  <si>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</si>
  <si>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</si>
  <si>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</si>
  <si>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</si>
  <si>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71.01.Active fixe</t>
  </si>
  <si>
    <t>TOTAL GENERAL</t>
  </si>
  <si>
    <t>din care</t>
  </si>
  <si>
    <t>71.01.02.Masini, echipamente si mijloace de transport</t>
  </si>
  <si>
    <t>10 Venituri proprii</t>
  </si>
  <si>
    <t>CAPITOLUL 51.02 AUTORITATI EXECUTIVE SI LEGISLATIVE</t>
  </si>
  <si>
    <t xml:space="preserve"> 02 Buget local</t>
  </si>
  <si>
    <t xml:space="preserve">     din care:</t>
  </si>
  <si>
    <t>02 Buget local</t>
  </si>
  <si>
    <t xml:space="preserve"> 1. Total surse de finanţare</t>
  </si>
  <si>
    <t>71.01 Active fixe</t>
  </si>
  <si>
    <t>71.01.30.Alte active fixe</t>
  </si>
  <si>
    <t>71,01,03.Mobilier, aparatura birotica si alte active corporale</t>
  </si>
  <si>
    <t>A. Obiective (proiecte) de investiţii în continuare</t>
  </si>
  <si>
    <t>71.01. Active fixe</t>
  </si>
  <si>
    <t>71.01.01.Constructii</t>
  </si>
  <si>
    <t xml:space="preserve">02 Buget local </t>
  </si>
  <si>
    <t>71.01.01. Constructii</t>
  </si>
  <si>
    <t>e. alte cheltuieli asimilate investitiilor</t>
  </si>
  <si>
    <t>71.03 Reparatii capitale aferente activelor fixe</t>
  </si>
  <si>
    <t>Total surse de finanţare</t>
  </si>
  <si>
    <t>CAPITOLUL 68 ASISTENTA SOCIALA</t>
  </si>
  <si>
    <t>b. dotari independente</t>
  </si>
  <si>
    <t>CAPITOLUL 61.02 ORDINE PUBLICA SI SIGURANTA NATIONALA</t>
  </si>
  <si>
    <t>Inspectoratul pentru Situatii de Urgenta</t>
  </si>
  <si>
    <t>CAPITOLUL 67.10 CULTURA,RECREERE SI RELIGIE</t>
  </si>
  <si>
    <t>56 Proiecte cu finantare din fonduri externe nerambursabile postaderare</t>
  </si>
  <si>
    <t xml:space="preserve">CAPITOLUL68 ASISTENTA SOCIALA </t>
  </si>
  <si>
    <t>71.01.03 Mobilier,aparatura birotica si alte active corporale</t>
  </si>
  <si>
    <t>1.Unitatea de Asistenta Medico-Sociala Dedulesti</t>
  </si>
  <si>
    <t xml:space="preserve">  02 Buget local</t>
  </si>
  <si>
    <t xml:space="preserve">  din care</t>
  </si>
  <si>
    <t>c. cheltuieli aferente studiilor de fezabilitate si alte studii</t>
  </si>
  <si>
    <t>CAPITOLUL 66.10 SANATATE</t>
  </si>
  <si>
    <t xml:space="preserve"> 10 Venituri proprii</t>
  </si>
  <si>
    <t xml:space="preserve"> din care</t>
  </si>
  <si>
    <t>58 Proiecte cu finantare din fonduri externe nerambursabile postaderare</t>
  </si>
  <si>
    <t xml:space="preserve">B. Obiective (proiecte) de investiţii noi </t>
  </si>
  <si>
    <t xml:space="preserve">10 Venituri proprii </t>
  </si>
  <si>
    <t>CAPITOLUL 84 .02 TRANSPORTURI</t>
  </si>
  <si>
    <t>71.01.30 Alte active fixe</t>
  </si>
  <si>
    <t>CAPITOLUL 84.02 TRANSPORTURI</t>
  </si>
  <si>
    <t>Modernizare DJ 702 A Ciupa - Ratesti, km 33+030 - 35+696, la Ratesti</t>
  </si>
  <si>
    <t>Pod pe DJ 703 H Curtea de Arges (DN 7 C) - Valea Danului - Cepari, km 0+597, L = 152 m, in comuna Valea Danului</t>
  </si>
  <si>
    <t>1.Spitalul Judetean de Urgenta Pitesti</t>
  </si>
  <si>
    <t>2.Spitalul de Pediatrie Pitesti</t>
  </si>
  <si>
    <t>71.01.03.Mobilier,aparatura birotica si alte active corporale</t>
  </si>
  <si>
    <t>1. Spitalul Judetean de Urgenta Pitesti</t>
  </si>
  <si>
    <t>2. Spitalul de Pediatrie Pitesti</t>
  </si>
  <si>
    <t>Documentatii in vederea obtinerii autorizatiei de securitate la incendiu</t>
  </si>
  <si>
    <t>Constructie sala de vestiare si circuit separare transport lenjerie</t>
  </si>
  <si>
    <t>Amenajare parc agrement</t>
  </si>
  <si>
    <t>Consolidare si reabilitare Spital Judetean de Urgenta Pitesti</t>
  </si>
  <si>
    <t>Centrul Cultural Judetean Arges</t>
  </si>
  <si>
    <t>CAPITOLUL 70. LOCUINTE, SEVICII SI DEZV PUBLICA</t>
  </si>
  <si>
    <t>Restaurarea Muzeului Judetean Arges-Consolidarea, protejarea si valorificarea patrimoniului cultural</t>
  </si>
  <si>
    <t xml:space="preserve">      din care</t>
  </si>
  <si>
    <t xml:space="preserve">    din care:</t>
  </si>
  <si>
    <t xml:space="preserve">58.  Proiecte cu finantare din fonduri externe nerambursabile postaderare </t>
  </si>
  <si>
    <t>Restaurarea Galeriei de Arta Rudolf Schweitzer-Cumpana--Consolidarea, protejarea si valorificarea patrimoniului cultural</t>
  </si>
  <si>
    <t>Conservarea si consolidarea Cetatii Poienari Arges</t>
  </si>
  <si>
    <t>Cresterea eficientei energetice a Spitalului de Recuperare Bradet</t>
  </si>
  <si>
    <t>Cresterea eficientei energetice a Palatului Administrativ situat in Pitesti-Piata Vasile Milea nr.1, judetul Arges</t>
  </si>
  <si>
    <t xml:space="preserve">58 Proiecte cu finantare din fonduri externe nerambursabile postaderare </t>
  </si>
  <si>
    <t>Modernizarea drumului judetean DJ 504 Lim.Jud.Teleorman-Popesti-Izvoru-Recea-Cornatel-Vulpesti (DN 65 A), km 110+700-136+695. L=25,995 km, pe raza com. Popesti, Izvoru, Recea, Buzoesti, jud.Arges</t>
  </si>
  <si>
    <t>Modernizare pe DJ 725 Stoenesti-Dragoslavele, km 3+313-6+626, L=3,313 km, in comunele Stoenesti si Dragoslavele</t>
  </si>
  <si>
    <t xml:space="preserve"> Pod pe DJ 741 Pitesti - Valea Mare - Fagetu - Mioveni, km 2+060, peste paraul Valea Mare (Ploscaru), la Stefanesti</t>
  </si>
  <si>
    <t xml:space="preserve"> Pod pe DJ 738 Jugur - Draghici - Mihaesti peste riul Tirgului, km 21+900, in com. Mihaesti</t>
  </si>
  <si>
    <t xml:space="preserve"> Modernizare DJ 703 B Serbanesti (DJ 659) - Silistea, km 70+410 - 77+826, L = 7,416 km, in comunele Rociu si Cateasca</t>
  </si>
  <si>
    <t xml:space="preserve"> Modernizare DJ 703 B Moraresti - Uda, km 17+753 - 20+253, L = 2,5 km, la Uda</t>
  </si>
  <si>
    <t xml:space="preserve"> Modernizare DJ 703 B Costesti (DN 65 A) - Serbanesti (DJ 659), km 60+325 - 68+783, L = 8,458 km, la Costesti si Rociu</t>
  </si>
  <si>
    <t xml:space="preserve"> Modernizare DJ 703 B Padureti (DJ 679) - Costesti (DN 65 A), km 48+975 - 59+287, L = 10,312 km, la Lunca Corbului si Costesti</t>
  </si>
  <si>
    <t>Pod peste raul Neajlov, in satul Silistea, comuna Cateasca, judetul Arges</t>
  </si>
  <si>
    <t xml:space="preserve">71.03.Reparatii capitale aferente activelor fixe </t>
  </si>
  <si>
    <t>d. cheltuieli privind consolidarile</t>
  </si>
  <si>
    <t>1. Spitalul de Pediatrie Pitesti</t>
  </si>
  <si>
    <t>1. Spitalul de Recuperare Bradet</t>
  </si>
  <si>
    <t>3.Spitalul de Recuperare Bradet</t>
  </si>
  <si>
    <t>Lucrari de construire in vederea conformarii imobilului la cerinta esentiala de calitate "Securitate la incendiu"</t>
  </si>
  <si>
    <t>Lucrari de reparatii capitale etaj 4</t>
  </si>
  <si>
    <t>1. Muzeul Viticulturii si Pomiculturii Golesti</t>
  </si>
  <si>
    <t>Modernizare DJ 659 A Bradu-Costesti, km 5+060-9+744, L=4,684 km, la Costesti</t>
  </si>
  <si>
    <t>Modernizare pe DJ 679 D Negrasi (DJ 659) - Mozacu, km 34+500 - 39+500, L = 5,0 km, comuna Negrasi</t>
  </si>
  <si>
    <t>Modernizare DJ 704 H Merisani-Baiculesti-Curtea de Arges, km 13+035-17+600, L=4,565 km</t>
  </si>
  <si>
    <t>I.B.U. DJ 742 Leordeni (DJ 703 B)-Glimbocata (DN 7), km 0+000-11+050, in com.Leordeni</t>
  </si>
  <si>
    <t>IBU pe DJ 679 C Caldararu (DN 65A)-Izvoru-Mozaceni (DJ 659), km 22+215-23+515, L=1 km, la Mozaceni</t>
  </si>
  <si>
    <t>CAPITOLUL 65.02 INVATAMANT</t>
  </si>
  <si>
    <t>71.01.01 Constructii</t>
  </si>
  <si>
    <t>2. Unitatea de Asistenta Medico-Sociala Suici</t>
  </si>
  <si>
    <t>Extindere, modernizare si dotare spatii urgenta Spitalul de Pediatrie Pitesti</t>
  </si>
  <si>
    <t>Servicii elaborare Plan de Amenajare a Teritoriului Judetean Arges</t>
  </si>
  <si>
    <t>Echipament radiologie (GRAFIE/SCOPIE)</t>
  </si>
  <si>
    <t>Sistem de alarma (Nurse Call) cu butoane de alarma</t>
  </si>
  <si>
    <t>71.01.30. Alte active fixe</t>
  </si>
  <si>
    <t>Servicii de expertiza tehnica structurala,studii de teren SF,documentatii avize solicitate prin Certificat de Urbanism pentru obiectivul de investitii Cale de acces mecanizata Cetatea Poienari</t>
  </si>
  <si>
    <t>Amenajare cale de acces mecanizata Cetatea Poienari - Plan Urbanistic Zonal</t>
  </si>
  <si>
    <t>2. Spitalul Judetean de Urgenta Pitesti</t>
  </si>
  <si>
    <t>Extindere si dotare spatii Urgenta si amenajari incinta Spitalul Judetean de Urgenta Pitesti</t>
  </si>
  <si>
    <t>Directia Generala de Asistenta Sociala si Protectia Copilului Arges</t>
  </si>
  <si>
    <t xml:space="preserve">Complex de 3 Locuinte protejate si Centru de zi, comuna Babana, sat Lupuieni </t>
  </si>
  <si>
    <t>Complex de 4 Locuinte protejate si Centru de zi, comuna Tigveni, sat Barsestii de Jos</t>
  </si>
  <si>
    <t>Complex de 4 Locuinte protejate si Centru de zi, comuna Tigveni, sat Balilesti</t>
  </si>
  <si>
    <t>Modernizarea DJ 503 lim jud. Dambovita-Slobozia-Rociu-Oarja-Catanele (DJ 702G-km 3+824), km 98+000-140+034 (42,034 km), jud. Arges</t>
  </si>
  <si>
    <t>Complex de 4 Locuinte proteate si Centru de zi, comuna Ciofrangeni, sat Ciofrangeni</t>
  </si>
  <si>
    <t>ANUL 2020</t>
  </si>
  <si>
    <t>Modernizare drum judetean DJ 703 B lim. Jud.Olt-Marghia-Padureti, km 41+275-41+775, L=500 m, comuna Lunca Corbului, jud. Arges</t>
  </si>
  <si>
    <t>Modernizare drum judetean DJ 742 Leordeni (DJ 703B)-Baloteasca-Cotu Malului-Glambocata-Leordeni (DN 7), km 5+100-6+100, L=1,0 km, la Leordeni, jud. Arges</t>
  </si>
  <si>
    <t>Modernizare drum judetean DJ 508 Cateasca (DJ 703B)-Furduiesti-Teiu-Buta (DJ 659), km 12+400-17+217, L=4,817 km, com. Teiu si Negrasi, jud. Arges</t>
  </si>
  <si>
    <t>Modernizare drum judetean DJ 703 Moraresti-Cuca-Ciomagesti-lim. Jud. Olt, km 13+400-16+600, L=3,2 km, comuna Cuca, jud. Arges</t>
  </si>
  <si>
    <t>Modernizare DJ 731 D, km 7+450-19+674, L=12,224 km, judetul Arges”</t>
  </si>
  <si>
    <t>Extinderea, modernizarea si dotarea Ambulatoriului Integrat al Spitalului de Pediatrie Pitesti</t>
  </si>
  <si>
    <t>Extinderea si dotarea Ambulatoriului Integrat al Spitalului Judetean de Urgenta Pitesti</t>
  </si>
  <si>
    <t>Servicii de actualizare a documentatiei de Avizare a Lucrarilor de Interventie si expertiza tehnica pentru obiectivul de investitii "Conservarea si Consolidarea Cetatii Poenari Arges"</t>
  </si>
  <si>
    <t>Extractor local cu motor, varianta ATEX</t>
  </si>
  <si>
    <t>Spectrofotometru cu doua fascicule UV</t>
  </si>
  <si>
    <t>Microscop digital cu stativ</t>
  </si>
  <si>
    <t>Sistem ventilatie cu recuperare de caldura VENT-AXIA HR 200WK DEBIT AER 220MC/H cu buton de control</t>
  </si>
  <si>
    <t>Bazin de spalare</t>
  </si>
  <si>
    <t>Server</t>
  </si>
  <si>
    <t>Verificare Studiu de fezabilitate mixt revizuit pentru obiectivul de investitii "Extindere si dotare spatii de urgenta si amenajari incinta Spital Judetean de Urgenta Pitesti"</t>
  </si>
  <si>
    <t>Revizuire Studiu de Fezabilitate mixt, expertiza tehnica si audit energetic pentru obiectivul de investitii "Extindere si dotare spatii de urgenta si amenajari incinta Spital Judetean de Urgenta Pitesti"</t>
  </si>
  <si>
    <t>Adaptarea protejarii conductelor de transport gaze naturale existente DN 500 Hurezani-Corbu-Bucuresti, Fir I si II la intersectia cu drumul judetean DJ 504 ca urmare a lucrarii: Modernizarea drumului judetean DJ 504 Lim.Jud.Teleorman-Popesti-Izvoru-Recea-Cornatel-Vulpesti (DN 65A), km 110+700-136+695, L=25,995 km, pe raza com.Popesti, Izvoru, Recea, Buzoesti, jud. Arges</t>
  </si>
  <si>
    <t>Servicii de verificare a documentatiei de Avizare a Lucrarilor de Interventie pentru obiectivul de investitii "Conservarea si Consolidarea Cetatii Poenari Arges"</t>
  </si>
  <si>
    <t>Documentatie tehnica pentru obiectivul "Operationalizarea Dispeceratului Integrat la nivelul judetului Arges"</t>
  </si>
  <si>
    <t>1. Centrul Scolar de Educatie Incluziva "Sf. Nicolae" Campulung</t>
  </si>
  <si>
    <t>Centrala termica</t>
  </si>
  <si>
    <t>1. Gradinita Speciala "Sf. Elena" Pitesti</t>
  </si>
  <si>
    <t>2. Centrul Scolar de Educatie Incluziva "Sf. Filofteia" Stefanesti</t>
  </si>
  <si>
    <t>2. Centrul Scolar de Educatie Incluziva "Sf. Stelian" Costesti</t>
  </si>
  <si>
    <t>Achizitie si montaj centrale termice</t>
  </si>
  <si>
    <t>3. Centrul Scolar de Educatie Incluziva "Sf. Stelian" Costesti</t>
  </si>
  <si>
    <t>4. Centrul Judetean de Resurse si Asistenta Educationala Arges</t>
  </si>
  <si>
    <t>2. Scoala Populara de Arte si Meserii</t>
  </si>
  <si>
    <t>Achizitie 2 pavilioane exterioare</t>
  </si>
  <si>
    <t>Achizitie generator electric 14,5 kw</t>
  </si>
  <si>
    <t>Amenajare Exterioara Sediu DGASPC, Dragolesti</t>
  </si>
  <si>
    <t>Centrul de Ingrijire si Asistenta Bascovele</t>
  </si>
  <si>
    <t>Proiect SMIS 128038 "VENUS - Impreuna pentru o viata in siguranta"</t>
  </si>
  <si>
    <t xml:space="preserve">Amenajari exterioare, alei, accese rutiere, in incinta UAMS Dedulesti, comuna Moraresti </t>
  </si>
  <si>
    <t>Achizitie si montaj centrala termica</t>
  </si>
  <si>
    <t>Montare sistem panou solar 500 litri spalatorie</t>
  </si>
  <si>
    <t>Sistem videointerfonie si buton de panica</t>
  </si>
  <si>
    <t>Serviciul Public Judetean  Salvamont Arges</t>
  </si>
  <si>
    <t>Generator electric</t>
  </si>
  <si>
    <t>Dezumidificator</t>
  </si>
  <si>
    <t>Usa garaj electrica</t>
  </si>
  <si>
    <t>Sistem de supraveghere video corp B</t>
  </si>
  <si>
    <t>Sistem sonorizare</t>
  </si>
  <si>
    <t>1. Muzeul Judetean Arges</t>
  </si>
  <si>
    <t>2. Muzeul Judetean Arges</t>
  </si>
  <si>
    <t xml:space="preserve">Achizitie cabina gardieni </t>
  </si>
  <si>
    <t>Unitatea de Asistenta Medico-Sociala Suici</t>
  </si>
  <si>
    <t>Proiectare si executie Amenajare Parc si Alei UAMS Suici</t>
  </si>
  <si>
    <t>Complexul de Servicii pentru Persoane cu Dizabilitati Vulturesti</t>
  </si>
  <si>
    <t>Carucior de curatenie cu sistem preimpregnare lavete si mopuri</t>
  </si>
  <si>
    <t>Aparat anestezie</t>
  </si>
  <si>
    <t>Multicar</t>
  </si>
  <si>
    <t>2. Spitalul Orasenesc "Regele Carol I" Costesti</t>
  </si>
  <si>
    <t>Sistem de alertare pentru pat si grupuri sanitare</t>
  </si>
  <si>
    <t>Sistem dotare pentru fiecare pat cu lumina artificiala proprie</t>
  </si>
  <si>
    <t>Sistem buton panica pentru personal</t>
  </si>
  <si>
    <t>Scara de incendiu pentru Sectia OG</t>
  </si>
  <si>
    <t>Scara de incendiu pentru cladirea Pediatrie</t>
  </si>
  <si>
    <t>Sistem ventilatie evacuare abur si gaze arse bucatarie</t>
  </si>
  <si>
    <t>3. Spitalul Orasenesc "Regele Carol I" Costesti</t>
  </si>
  <si>
    <t>Paturi spital multifunctionale</t>
  </si>
  <si>
    <t>3. Spitalul de Pneumoftiziologie "Sf. Andrei" Valea Iasului</t>
  </si>
  <si>
    <t>Proiectare si executie reparatie capitala/modernizare ascensor electric persoane</t>
  </si>
  <si>
    <t>Proiectare si executie imprejmuire proprietate</t>
  </si>
  <si>
    <t>Modernizare paviment sectii si laboratoare medicale cu covor antistatic si antibacterian</t>
  </si>
  <si>
    <t>Construire cladire birouri administrative P+1E pentru Spitalul de Pneumoftiziologie Leordeni judetul Arges</t>
  </si>
  <si>
    <t>Aparat pentru stimularea expectoratiei</t>
  </si>
  <si>
    <t>Sistem video 32 camere</t>
  </si>
  <si>
    <t>Licenta Windows 10 Pro 64b</t>
  </si>
  <si>
    <t>Licenta Office</t>
  </si>
  <si>
    <t>Aparat masaj limfatic</t>
  </si>
  <si>
    <t>Electrocardiograf</t>
  </si>
  <si>
    <t xml:space="preserve">Baie galvanica 4 celulara </t>
  </si>
  <si>
    <t xml:space="preserve">Aparat diatermie </t>
  </si>
  <si>
    <t>3. Spitalul de Recuperare Bradet</t>
  </si>
  <si>
    <t>Multifunctional laser A3</t>
  </si>
  <si>
    <t>Masina de spalat vase</t>
  </si>
  <si>
    <t>Soft interpretare rezultate CT/RMN</t>
  </si>
  <si>
    <t>2. Spitalul PNF Leordeni</t>
  </si>
  <si>
    <t>4. Spitalul de Psihiatrie Sfanta Maria Vedea</t>
  </si>
  <si>
    <t>3. Spitalul PNF Leordeni</t>
  </si>
  <si>
    <t>Electroencefalograf 25 canale cu accesorii, cu sistem PC cu monitor, imprimanta compatibila si sistem de supraveghere video</t>
  </si>
  <si>
    <t>Actualizare "Servicii de proiectare de Reparatii capitale etaj 4" (fazele DALI, PT+CS+DE verificare tehnica a proiectului, asistenta tehnica din partea proiectantului)</t>
  </si>
  <si>
    <t>Actualizare studiu de fezabilitate "Montare rezervor stocare apa de 150mc"</t>
  </si>
  <si>
    <t xml:space="preserve"> PROPUNERI 
PENTRU PROGRAMUL DE INVESTIŢII PUBLICE 
PE GRUPE DE INVESTITII SI SURSE DE FINANTARE
</t>
  </si>
  <si>
    <t>4. Spitalul de Recuperare Bradet</t>
  </si>
  <si>
    <t>Monitor functii vitale</t>
  </si>
  <si>
    <t>Defibrilator</t>
  </si>
  <si>
    <t>Pat cantar</t>
  </si>
  <si>
    <t>5. Spitalul de Boli Cronice si Geriatrie "Constantin Balaceanu Stolnici" Stefanesti</t>
  </si>
  <si>
    <t>Sistem cu butoane panica in caz de pacient recalcitrant</t>
  </si>
  <si>
    <t>Sistem detectie, semnalizare incendiu</t>
  </si>
  <si>
    <t>Sistem semnalizare acustica</t>
  </si>
  <si>
    <t>Sistem de confirmare a evacuarii persoanelor din incaperi in caz de necesitate</t>
  </si>
  <si>
    <t>Intranet</t>
  </si>
  <si>
    <t>Autoturism de teren 4*4 Diesel</t>
  </si>
  <si>
    <t>Microtom</t>
  </si>
  <si>
    <t>Laptop + imprimanta pentru eeg portabil</t>
  </si>
  <si>
    <t>Lada frigorifica transport sange</t>
  </si>
  <si>
    <t>Frigider omologat</t>
  </si>
  <si>
    <t>Masa operatie</t>
  </si>
  <si>
    <t xml:space="preserve">Lampa scialitica pentru sala de operatie </t>
  </si>
  <si>
    <t>Server Dell PowerEdge R530 Chassis 2U+licente</t>
  </si>
  <si>
    <t>Spirometru</t>
  </si>
  <si>
    <t>Trusa de microchirurgie</t>
  </si>
  <si>
    <t>E.K.G. cu 12 canale</t>
  </si>
  <si>
    <t>Dulap mobil</t>
  </si>
  <si>
    <t>6.Spitalul Judetean de Urgenta Pitesti</t>
  </si>
  <si>
    <t>Masina de spalat industriala 11-15 kg</t>
  </si>
  <si>
    <t>3.Spitalul Judetean de Urgenta Pitesti</t>
  </si>
  <si>
    <t>Directia Judeteana pentru Evidenta Persoanelor Arges</t>
  </si>
  <si>
    <t>UPS min. 1500VA/1000 W pentru servere</t>
  </si>
  <si>
    <t>CAPITOLUL 54.02 ALTE SERVICII PUBLICE</t>
  </si>
  <si>
    <t>Proiect Tehnic Sistem climatizare</t>
  </si>
  <si>
    <t>Proiect Tehnic si executie sistem detectie incendiu</t>
  </si>
  <si>
    <t xml:space="preserve">Pat cantar </t>
  </si>
  <si>
    <t>Sistem de elevare la Sectia de Pediatrie</t>
  </si>
  <si>
    <t xml:space="preserve">Sistem de monitorizare individuala pacient, tensiune, EKG, puls TA </t>
  </si>
  <si>
    <t xml:space="preserve">Carucior transport alimente </t>
  </si>
  <si>
    <t xml:space="preserve">Concentrator oxigen </t>
  </si>
  <si>
    <r>
      <t>Avize, autorizatii si asistenta tehnica "Lucrari de construire in vederea conformarii imobilului la cerinta esentiala de calitate "</t>
    </r>
    <r>
      <rPr>
        <i/>
        <sz val="10"/>
        <rFont val="Arial"/>
        <family val="2"/>
        <charset val="238"/>
      </rPr>
      <t>Securitate la incendiu</t>
    </r>
    <r>
      <rPr>
        <sz val="10"/>
        <rFont val="Arial"/>
        <family val="2"/>
        <charset val="238"/>
      </rPr>
      <t>""</t>
    </r>
  </si>
  <si>
    <t>Licenta Microsoft Windows Server</t>
  </si>
  <si>
    <t>Program Antivirus server</t>
  </si>
  <si>
    <t>Licenta Microsoft Office (pentru editare Word, Excel)</t>
  </si>
  <si>
    <t>Licenta Microsoft Office (pentru tot pachetul Office, incluzand Word, Excel, Access, Powerpoint, Outlook)</t>
  </si>
  <si>
    <t>Expertiza tehnica instalatie electrica SJUP</t>
  </si>
  <si>
    <t>Scenariu de securitate la incendiu</t>
  </si>
  <si>
    <t xml:space="preserve">Construire corp de cladire nou la Spitalul Judetean de Urgenta Pitesti </t>
  </si>
  <si>
    <t>Laborator de Radioterapie Spitalul Judetean de Urgenta Pitesti</t>
  </si>
  <si>
    <t>Reparatii capitale instalatii apa calda si caldura sectiile Boli infectioase copii si adulti</t>
  </si>
  <si>
    <t>Instalare rezervor stocare apa la Spital N.Balcescu</t>
  </si>
  <si>
    <t>Instalare rezervor stocare apa la Spital nr.2</t>
  </si>
  <si>
    <t>Instalare rezervor suplimentar stocare apa la SJUP-sediu central</t>
  </si>
  <si>
    <t>a. achizitii de imobile</t>
  </si>
  <si>
    <t>Remontare casa traditionala din Campulung Muscel</t>
  </si>
  <si>
    <t>1. Directia Generala de Asistenta Sociala si Protectia Copilului Arges</t>
  </si>
  <si>
    <t xml:space="preserve">2. Centrul de Abilitare Reabilitare pentru Persoane Adulte cu Dizabilitati Calinesti </t>
  </si>
  <si>
    <t>Proiect tehnic instalare rezervor stocare sursa proprie apa</t>
  </si>
  <si>
    <t>Reabilitarea Constructiei aferenta sediului SJML-executie lucrari</t>
  </si>
  <si>
    <t>Licenta Microsoft Office Home and Business 2019</t>
  </si>
  <si>
    <t>Licenta Microsoft Windows 10 pro, 32/64 - bit</t>
  </si>
  <si>
    <t xml:space="preserve">Licenta Antivirus BitDefender </t>
  </si>
  <si>
    <t xml:space="preserve">Licenta retail  Microsoft Office 2019 Home and Business </t>
  </si>
  <si>
    <t>Licenta retail Microsoft Windows 10 pro 32/64 - bit</t>
  </si>
  <si>
    <t>Achizitie si montaj centrala termica 125 kw</t>
  </si>
  <si>
    <t>Verificare de calitate Studiu de fezabilitate  refacut aferent obiectivului de investitii Laborator de Radioterapie Spitalul Judetean de Urgenta Pitesti</t>
  </si>
  <si>
    <t>Spitalul Judetean de Urgenta Pitesti</t>
  </si>
  <si>
    <t>Imbunatatirea accesului populatiei din judetele Arges, Teleorman si Calarasi la servicii medicale de urgenta</t>
  </si>
  <si>
    <t>5. Spitalul de Boli Cronice Calinesti</t>
  </si>
  <si>
    <t>6. Spitalul PNF Leordeni</t>
  </si>
  <si>
    <t>4. Spitalul PNF Leordeni</t>
  </si>
  <si>
    <t>7. Spitalul de Pneumoftiziologie "Sf. Andrei" Valea Iasului</t>
  </si>
  <si>
    <t>Defibrilator semiautomat</t>
  </si>
  <si>
    <t>Amenajare spatiu pentru protectie impotriva radiatiilor X in Laboratorul de radiologie si Imagistica Medicala SJU Pitesti pentru Computer Tomograf de tipul GE Revolution EVO</t>
  </si>
  <si>
    <t xml:space="preserve">Reparatii capitale lifturi-2 buc </t>
  </si>
  <si>
    <t>Elaborare Documentatie tehnico-economica (SF, PAC, PTE) aferenta instalatiei de rezerva de apa la sectiile exterioare Spital nr.2 si sectiile Oncologie si Infectioase</t>
  </si>
  <si>
    <t>Proiect, avize, autorizatii si asistenta tehnica amenajare parc agrement</t>
  </si>
  <si>
    <t>Proiect, avize, autorizatii si asistenta tehnica constructie sala vestiare personal si circuit separare transport lenjerie</t>
  </si>
  <si>
    <t>Achizitie camera cu termoviziune</t>
  </si>
  <si>
    <t>Achizitie teren in vecinatatea obiectivului turistic Castrul roman Jidova, Campulung</t>
  </si>
  <si>
    <t>Autoturism 4x4 benzina</t>
  </si>
  <si>
    <t>Licenta 228-11151 SQL</t>
  </si>
  <si>
    <t>Licenta 359-06589 SQCAL 2017 OLP NL GOV USR CAL</t>
  </si>
  <si>
    <t>Achizitie binoclu cu termoviziune</t>
  </si>
  <si>
    <t>2. Muzeul Viticulturii si Pomiculturii Golesti</t>
  </si>
  <si>
    <t>1. Centrul Cultural Judetean Arges</t>
  </si>
  <si>
    <t>Bicicleta ergometrica</t>
  </si>
  <si>
    <t>Masina/echipament automat, special pentru curatenia si dezinfectia spatiilor</t>
  </si>
  <si>
    <t xml:space="preserve">                                                                                       ANEXA nr. 3</t>
  </si>
  <si>
    <t>Sonda phased array 4P-AP50</t>
  </si>
  <si>
    <t>4. Spitalul de Boli Cronice si Geriatrie "Constantin Balaceanu Stolnici" Stefanesti</t>
  </si>
  <si>
    <t>7. Spitalul de Boli Cronice si Geriatrie "Constantin Balaceanu Stolnici" Stefanesti</t>
  </si>
  <si>
    <t>8. Spitalul de Pneumoftiziologie "Sf. Andrei" Valea Iasului</t>
  </si>
  <si>
    <t>DIRECTOR EXECUTIV</t>
  </si>
  <si>
    <t>Alin STOICEA</t>
  </si>
  <si>
    <t xml:space="preserve">      Intocmit</t>
  </si>
  <si>
    <t xml:space="preserve">    Iulia Toitan</t>
  </si>
  <si>
    <t>Proiect "Implementarea unor masuri si instrumente destinate imbunatatirii proceselor administrative in cadrul Consiliului Judetean Arges"</t>
  </si>
  <si>
    <t>Amenajare corp cladire spital existent si extindere conform normativelor in vigoare si extindere corp cladire spital in regim S+P+2E partial Spitalul de Psihiatrie "Sfanta. Maria" Vedea, judetul Arges</t>
  </si>
  <si>
    <t>Reabilitare, refunctionalizare si modernizare (extindere) a UAMS Dedulesti (constructie corp B)</t>
  </si>
  <si>
    <t>Aparat aer conditionat 24.000 btu</t>
  </si>
  <si>
    <t>Refacerea documentatiei tehnico-economice-Studiu de fezabilitate aferent obiectivului de investitii Laborator de Radioterapie Spitalul Judetean de Urgenta Pitesti</t>
  </si>
  <si>
    <t>Montarea unui rezervor stocare apa de 150 MC</t>
  </si>
  <si>
    <t xml:space="preserve">Servicii de proiectare fazele: studii de teren, expertiza tehnica, DALI la obiectivul "Modernizare pe DJ 731 B Samara-Babana-Richitele de Sus-Cocu, km 1+700-3+831, L=2,131 km, com. Poiana Lacului" </t>
  </si>
  <si>
    <t>CONSILIUL JUDETEAN ARGES                                                      la H.C.J. nr.67 / 19.02.2020</t>
  </si>
  <si>
    <t>Sistem real-time PCR si kit-ul pentru detectia COVID-19</t>
  </si>
  <si>
    <t xml:space="preserve">CONSILIUL JUDETEAN ARGES                                                      la H.C.J. nr            / </t>
  </si>
  <si>
    <t xml:space="preserve"> INFLUENTE LA PROGRAMUL DE INVESTIŢII PUBLICE 
PE GRUPE DE INVESTITII SI SURSE DE FINANTARE
</t>
  </si>
  <si>
    <t>Sistem Real-Time PCR si kit pentru detectie COVID-19</t>
  </si>
  <si>
    <t>Spitalul de Pediatrie Pitesti</t>
  </si>
  <si>
    <t>Servicii actualizare Documentatie de avizare a lucrarilor de interventie (DALI) privind lucrarea "Lucrari de reparatii capitale la etajul 4"</t>
  </si>
  <si>
    <t>Servicii actualizare proiectare (P.Th.+CS+DDE+DTAC+Asistenta tehnica din partea proiectantului) si executie "Lucrari de reparatii capitale la etajul 4"</t>
  </si>
  <si>
    <t xml:space="preserve">Servicii de proiectare (P.Th.+CS+DDE+DTAC+Asistenta tehnica din partea proiectantului) si executie lucrari "Montare rezervor stocare apa 150 mc" </t>
  </si>
  <si>
    <t>Servicii actualizare studiu de fezabilitate privind lucrarea "Montare rezervor stocare apa 150 mc"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</si>
</sst>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i/>
      <sz val="10"/>
      <name val="Arial"/>
      <family val="2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sz val="10"/>
      <color rgb="FF00B0F0"/>
      <name val="Arial"/>
      <family val="2"/>
      <charset val="238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Border="1"/>
    <xf numFmtId="0" fontId="2" fillId="0" borderId="3" xfId="0" applyFont="1" applyFill="1" applyBorder="1" applyAlignment="1"/>
    <xf numFmtId="0" fontId="3" fillId="0" borderId="3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/>
    <xf numFmtId="0" fontId="1" fillId="3" borderId="3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4" fillId="0" borderId="2" xfId="0" applyFont="1" applyFill="1" applyBorder="1"/>
    <xf numFmtId="0" fontId="4" fillId="0" borderId="5" xfId="0" applyFont="1" applyFill="1" applyBorder="1"/>
    <xf numFmtId="0" fontId="4" fillId="0" borderId="3" xfId="0" applyFont="1" applyFill="1" applyBorder="1"/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0" fontId="7" fillId="0" borderId="2" xfId="0" applyFont="1" applyFill="1" applyBorder="1" applyAlignment="1"/>
    <xf numFmtId="0" fontId="4" fillId="0" borderId="2" xfId="0" applyFont="1" applyFill="1" applyBorder="1" applyAlignment="1">
      <alignment wrapText="1"/>
    </xf>
    <xf numFmtId="4" fontId="8" fillId="0" borderId="4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/>
    </xf>
    <xf numFmtId="4" fontId="8" fillId="4" borderId="4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7" fillId="0" borderId="2" xfId="0" applyFont="1" applyFill="1" applyBorder="1"/>
    <xf numFmtId="0" fontId="2" fillId="0" borderId="5" xfId="0" applyFont="1" applyFill="1" applyBorder="1" applyAlignment="1"/>
    <xf numFmtId="0" fontId="8" fillId="4" borderId="3" xfId="0" applyFont="1" applyFill="1" applyBorder="1"/>
    <xf numFmtId="0" fontId="7" fillId="0" borderId="5" xfId="0" applyFont="1" applyFill="1" applyBorder="1" applyAlignment="1"/>
    <xf numFmtId="0" fontId="5" fillId="3" borderId="5" xfId="0" applyFont="1" applyFill="1" applyBorder="1" applyAlignment="1"/>
    <xf numFmtId="0" fontId="3" fillId="0" borderId="5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0" fillId="0" borderId="0" xfId="0" quotePrefix="1" applyBorder="1" applyAlignment="1">
      <alignment horizontal="right"/>
    </xf>
    <xf numFmtId="0" fontId="2" fillId="0" borderId="3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0" fillId="0" borderId="0" xfId="0" applyFill="1"/>
    <xf numFmtId="0" fontId="1" fillId="0" borderId="3" xfId="0" applyFont="1" applyFill="1" applyBorder="1"/>
    <xf numFmtId="0" fontId="2" fillId="0" borderId="3" xfId="0" applyFont="1" applyFill="1" applyBorder="1" applyAlignment="1">
      <alignment horizontal="center"/>
    </xf>
    <xf numFmtId="4" fontId="0" fillId="0" borderId="8" xfId="0" applyNumberFormat="1" applyFill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0" xfId="0" applyFont="1"/>
    <xf numFmtId="0" fontId="8" fillId="0" borderId="0" xfId="0" applyFont="1" applyFill="1" applyBorder="1" applyAlignment="1"/>
    <xf numFmtId="4" fontId="2" fillId="0" borderId="4" xfId="0" applyNumberFormat="1" applyFont="1" applyFill="1" applyBorder="1" applyAlignment="1">
      <alignment horizontal="right"/>
    </xf>
    <xf numFmtId="0" fontId="2" fillId="0" borderId="3" xfId="0" applyFont="1" applyFill="1" applyBorder="1"/>
    <xf numFmtId="0" fontId="3" fillId="0" borderId="5" xfId="0" applyFont="1" applyFill="1" applyBorder="1" applyAlignment="1"/>
    <xf numFmtId="4" fontId="2" fillId="0" borderId="0" xfId="0" applyNumberFormat="1" applyFont="1" applyBorder="1" applyAlignment="1">
      <alignment horizontal="right"/>
    </xf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0" fontId="8" fillId="2" borderId="4" xfId="0" applyFont="1" applyFill="1" applyBorder="1" applyAlignment="1"/>
    <xf numFmtId="0" fontId="8" fillId="0" borderId="11" xfId="0" applyFont="1" applyFill="1" applyBorder="1" applyAlignment="1"/>
    <xf numFmtId="0" fontId="4" fillId="0" borderId="5" xfId="0" applyFont="1" applyFill="1" applyBorder="1" applyAlignment="1"/>
    <xf numFmtId="0" fontId="0" fillId="5" borderId="0" xfId="0" applyFill="1"/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6" fillId="0" borderId="5" xfId="0" applyFont="1" applyFill="1" applyBorder="1" applyAlignment="1"/>
    <xf numFmtId="0" fontId="10" fillId="0" borderId="0" xfId="0" applyFont="1" applyFill="1"/>
    <xf numFmtId="0" fontId="6" fillId="4" borderId="5" xfId="0" applyFont="1" applyFill="1" applyBorder="1" applyAlignment="1">
      <alignment horizontal="left"/>
    </xf>
    <xf numFmtId="0" fontId="2" fillId="0" borderId="0" xfId="0" applyFont="1" applyFill="1"/>
    <xf numFmtId="4" fontId="8" fillId="3" borderId="4" xfId="0" applyNumberFormat="1" applyFont="1" applyFill="1" applyBorder="1" applyAlignment="1">
      <alignment horizontal="right"/>
    </xf>
    <xf numFmtId="0" fontId="4" fillId="0" borderId="3" xfId="0" applyFont="1" applyFill="1" applyBorder="1" applyAlignment="1"/>
    <xf numFmtId="4" fontId="0" fillId="0" borderId="5" xfId="0" applyNumberFormat="1" applyFill="1" applyBorder="1" applyAlignment="1">
      <alignment horizontal="right"/>
    </xf>
    <xf numFmtId="4" fontId="0" fillId="0" borderId="3" xfId="0" applyNumberForma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12" fillId="0" borderId="2" xfId="0" applyFont="1" applyFill="1" applyBorder="1" applyAlignment="1"/>
    <xf numFmtId="0" fontId="11" fillId="0" borderId="5" xfId="0" applyFont="1" applyFill="1" applyBorder="1" applyAlignment="1">
      <alignment wrapText="1"/>
    </xf>
    <xf numFmtId="0" fontId="8" fillId="0" borderId="2" xfId="0" applyFont="1" applyFill="1" applyBorder="1" applyAlignment="1"/>
    <xf numFmtId="0" fontId="8" fillId="0" borderId="2" xfId="0" applyFont="1" applyFill="1" applyBorder="1"/>
    <xf numFmtId="0" fontId="8" fillId="4" borderId="5" xfId="0" applyFont="1" applyFill="1" applyBorder="1" applyAlignment="1"/>
    <xf numFmtId="0" fontId="8" fillId="4" borderId="0" xfId="0" applyFont="1" applyFill="1"/>
    <xf numFmtId="0" fontId="8" fillId="4" borderId="2" xfId="0" applyFont="1" applyFill="1" applyBorder="1"/>
    <xf numFmtId="4" fontId="0" fillId="4" borderId="4" xfId="0" applyNumberFormat="1" applyFill="1" applyBorder="1" applyAlignment="1">
      <alignment horizontal="right"/>
    </xf>
    <xf numFmtId="0" fontId="0" fillId="4" borderId="0" xfId="0" applyFill="1"/>
    <xf numFmtId="0" fontId="0" fillId="4" borderId="3" xfId="0" applyFill="1" applyBorder="1"/>
    <xf numFmtId="0" fontId="4" fillId="4" borderId="3" xfId="0" applyFont="1" applyFill="1" applyBorder="1" applyAlignment="1">
      <alignment horizontal="center"/>
    </xf>
    <xf numFmtId="0" fontId="1" fillId="6" borderId="6" xfId="0" applyFont="1" applyFill="1" applyBorder="1" applyAlignment="1"/>
    <xf numFmtId="0" fontId="1" fillId="6" borderId="7" xfId="0" applyFont="1" applyFill="1" applyBorder="1" applyAlignment="1"/>
    <xf numFmtId="4" fontId="0" fillId="0" borderId="0" xfId="0" applyNumberFormat="1" applyFill="1" applyBorder="1" applyAlignment="1">
      <alignment horizontal="right"/>
    </xf>
    <xf numFmtId="4" fontId="8" fillId="4" borderId="0" xfId="0" applyNumberFormat="1" applyFont="1" applyFill="1" applyBorder="1" applyAlignment="1">
      <alignment horizontal="right"/>
    </xf>
    <xf numFmtId="0" fontId="8" fillId="4" borderId="0" xfId="0" applyFont="1" applyFill="1" applyBorder="1"/>
    <xf numFmtId="0" fontId="1" fillId="0" borderId="0" xfId="0" applyFont="1" applyFill="1" applyBorder="1" applyAlignment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/>
    </xf>
    <xf numFmtId="0" fontId="8" fillId="0" borderId="0" xfId="0" applyFont="1"/>
    <xf numFmtId="0" fontId="8" fillId="4" borderId="3" xfId="0" applyFont="1" applyFill="1" applyBorder="1" applyAlignment="1"/>
    <xf numFmtId="0" fontId="8" fillId="0" borderId="5" xfId="0" applyFont="1" applyFill="1" applyBorder="1"/>
    <xf numFmtId="0" fontId="2" fillId="4" borderId="3" xfId="0" applyFont="1" applyFill="1" applyBorder="1" applyAlignment="1"/>
    <xf numFmtId="0" fontId="8" fillId="0" borderId="3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4" fillId="4" borderId="3" xfId="0" applyFont="1" applyFill="1" applyBorder="1"/>
    <xf numFmtId="0" fontId="7" fillId="4" borderId="2" xfId="0" applyFont="1" applyFill="1" applyBorder="1"/>
    <xf numFmtId="0" fontId="0" fillId="4" borderId="2" xfId="0" applyFill="1" applyBorder="1" applyAlignment="1">
      <alignment horizontal="center"/>
    </xf>
    <xf numFmtId="0" fontId="3" fillId="4" borderId="5" xfId="0" applyFont="1" applyFill="1" applyBorder="1"/>
    <xf numFmtId="0" fontId="3" fillId="4" borderId="3" xfId="0" applyFont="1" applyFill="1" applyBorder="1"/>
    <xf numFmtId="0" fontId="8" fillId="4" borderId="2" xfId="0" applyFont="1" applyFill="1" applyBorder="1" applyAlignment="1"/>
    <xf numFmtId="0" fontId="8" fillId="4" borderId="2" xfId="0" applyFont="1" applyFill="1" applyBorder="1" applyAlignment="1">
      <alignment horizontal="center"/>
    </xf>
    <xf numFmtId="0" fontId="0" fillId="4" borderId="2" xfId="0" applyFill="1" applyBorder="1"/>
    <xf numFmtId="4" fontId="4" fillId="4" borderId="0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0" fillId="4" borderId="0" xfId="0" applyFill="1" applyBorder="1"/>
    <xf numFmtId="0" fontId="8" fillId="0" borderId="2" xfId="0" applyFont="1" applyFill="1" applyBorder="1" applyAlignment="1">
      <alignment horizontal="center"/>
    </xf>
    <xf numFmtId="0" fontId="7" fillId="0" borderId="5" xfId="0" applyFont="1" applyFill="1" applyBorder="1"/>
    <xf numFmtId="0" fontId="2" fillId="0" borderId="2" xfId="0" applyFont="1" applyFill="1" applyBorder="1"/>
    <xf numFmtId="0" fontId="7" fillId="4" borderId="5" xfId="0" applyFont="1" applyFill="1" applyBorder="1" applyAlignment="1"/>
    <xf numFmtId="0" fontId="8" fillId="4" borderId="5" xfId="0" applyFont="1" applyFill="1" applyBorder="1"/>
    <xf numFmtId="0" fontId="8" fillId="4" borderId="3" xfId="0" applyFont="1" applyFill="1" applyBorder="1" applyAlignment="1">
      <alignment wrapText="1"/>
    </xf>
    <xf numFmtId="4" fontId="2" fillId="4" borderId="4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wrapText="1"/>
    </xf>
    <xf numFmtId="0" fontId="8" fillId="6" borderId="7" xfId="0" applyFont="1" applyFill="1" applyBorder="1" applyAlignment="1"/>
    <xf numFmtId="4" fontId="2" fillId="4" borderId="0" xfId="0" applyNumberFormat="1" applyFont="1" applyFill="1" applyBorder="1" applyAlignment="1">
      <alignment horizontal="right"/>
    </xf>
    <xf numFmtId="0" fontId="8" fillId="6" borderId="4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wrapText="1"/>
    </xf>
    <xf numFmtId="0" fontId="13" fillId="4" borderId="0" xfId="0" applyFont="1" applyFill="1"/>
    <xf numFmtId="0" fontId="2" fillId="4" borderId="3" xfId="0" applyFont="1" applyFill="1" applyBorder="1"/>
    <xf numFmtId="0" fontId="13" fillId="4" borderId="0" xfId="0" applyFont="1" applyFill="1" applyBorder="1" applyAlignment="1"/>
    <xf numFmtId="0" fontId="1" fillId="6" borderId="4" xfId="0" applyFont="1" applyFill="1" applyBorder="1" applyAlignment="1"/>
    <xf numFmtId="4" fontId="4" fillId="4" borderId="4" xfId="0" applyNumberFormat="1" applyFont="1" applyFill="1" applyBorder="1" applyAlignment="1">
      <alignment horizontal="right"/>
    </xf>
    <xf numFmtId="0" fontId="8" fillId="2" borderId="10" xfId="0" applyFont="1" applyFill="1" applyBorder="1" applyAlignment="1"/>
    <xf numFmtId="0" fontId="8" fillId="0" borderId="5" xfId="0" applyFont="1" applyFill="1" applyBorder="1" applyAlignment="1">
      <alignment wrapText="1"/>
    </xf>
    <xf numFmtId="0" fontId="4" fillId="4" borderId="0" xfId="0" applyFont="1" applyFill="1"/>
    <xf numFmtId="0" fontId="4" fillId="4" borderId="2" xfId="0" applyFont="1" applyFill="1" applyBorder="1" applyAlignment="1">
      <alignment horizontal="center"/>
    </xf>
    <xf numFmtId="0" fontId="7" fillId="0" borderId="3" xfId="0" applyFont="1" applyFill="1" applyBorder="1"/>
    <xf numFmtId="2" fontId="0" fillId="0" borderId="0" xfId="0" applyNumberFormat="1" applyBorder="1"/>
    <xf numFmtId="0" fontId="2" fillId="4" borderId="0" xfId="0" applyFont="1" applyFill="1"/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/>
    <xf numFmtId="0" fontId="0" fillId="0" borderId="0" xfId="0" applyAlignment="1">
      <alignment horizontal="center" vertical="center"/>
    </xf>
    <xf numFmtId="4" fontId="10" fillId="0" borderId="4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/>
    <xf numFmtId="0" fontId="1" fillId="0" borderId="3" xfId="0" applyFont="1" applyFill="1" applyBorder="1" applyAlignment="1">
      <alignment horizontal="center"/>
    </xf>
    <xf numFmtId="0" fontId="9" fillId="0" borderId="5" xfId="0" applyFont="1" applyFill="1" applyBorder="1"/>
    <xf numFmtId="0" fontId="1" fillId="0" borderId="2" xfId="0" applyFont="1" applyFill="1" applyBorder="1" applyAlignment="1">
      <alignment horizontal="center"/>
    </xf>
    <xf numFmtId="0" fontId="9" fillId="0" borderId="3" xfId="0" applyFont="1" applyFill="1" applyBorder="1"/>
    <xf numFmtId="0" fontId="1" fillId="0" borderId="2" xfId="0" applyFont="1" applyFill="1" applyBorder="1" applyAlignment="1"/>
    <xf numFmtId="0" fontId="1" fillId="0" borderId="2" xfId="0" applyFont="1" applyFill="1" applyBorder="1"/>
    <xf numFmtId="0" fontId="10" fillId="0" borderId="0" xfId="0" applyFont="1"/>
    <xf numFmtId="0" fontId="10" fillId="0" borderId="3" xfId="0" applyFont="1" applyFill="1" applyBorder="1"/>
    <xf numFmtId="0" fontId="14" fillId="0" borderId="5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5" fillId="0" borderId="5" xfId="0" applyFont="1" applyFill="1" applyBorder="1"/>
    <xf numFmtId="0" fontId="8" fillId="0" borderId="3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/>
    </xf>
    <xf numFmtId="0" fontId="0" fillId="0" borderId="0" xfId="0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0" fontId="12" fillId="0" borderId="2" xfId="0" applyFont="1" applyFill="1" applyBorder="1"/>
    <xf numFmtId="0" fontId="12" fillId="0" borderId="3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0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2" fillId="0" borderId="3" xfId="0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 wrapText="1"/>
    </xf>
    <xf numFmtId="0" fontId="3" fillId="8" borderId="5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right" wrapText="1"/>
    </xf>
    <xf numFmtId="0" fontId="0" fillId="0" borderId="7" xfId="0" applyBorder="1" applyAlignment="1"/>
    <xf numFmtId="0" fontId="0" fillId="0" borderId="8" xfId="0" applyBorder="1" applyAlignment="1"/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left" wrapText="1"/>
    </xf>
    <xf numFmtId="0" fontId="1" fillId="7" borderId="7" xfId="0" applyFont="1" applyFill="1" applyBorder="1" applyAlignment="1">
      <alignment horizontal="left" wrapText="1"/>
    </xf>
    <xf numFmtId="0" fontId="0" fillId="0" borderId="10" xfId="0" applyBorder="1" applyAlignment="1"/>
    <xf numFmtId="0" fontId="4" fillId="8" borderId="5" xfId="0" applyFont="1" applyFill="1" applyBorder="1" applyAlignment="1">
      <alignment vertical="top"/>
    </xf>
    <xf numFmtId="0" fontId="4" fillId="8" borderId="3" xfId="0" applyFont="1" applyFill="1" applyBorder="1"/>
    <xf numFmtId="0" fontId="7" fillId="8" borderId="5" xfId="0" applyFont="1" applyFill="1" applyBorder="1"/>
    <xf numFmtId="0" fontId="0" fillId="8" borderId="3" xfId="0" applyFill="1" applyBorder="1"/>
    <xf numFmtId="0" fontId="2" fillId="0" borderId="5" xfId="0" applyFont="1" applyFill="1" applyBorder="1"/>
    <xf numFmtId="4" fontId="0" fillId="0" borderId="7" xfId="0" applyNumberFormat="1" applyFill="1" applyBorder="1" applyAlignment="1">
      <alignment horizontal="right"/>
    </xf>
    <xf numFmtId="0" fontId="2" fillId="0" borderId="5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/>
    </xf>
    <xf numFmtId="0" fontId="8" fillId="7" borderId="7" xfId="0" applyFont="1" applyFill="1" applyBorder="1" applyAlignment="1">
      <alignment horizontal="left"/>
    </xf>
    <xf numFmtId="0" fontId="8" fillId="7" borderId="8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8" fillId="8" borderId="5" xfId="0" applyFont="1" applyFill="1" applyBorder="1" applyAlignment="1">
      <alignment wrapText="1"/>
    </xf>
    <xf numFmtId="4" fontId="8" fillId="0" borderId="5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 wrapText="1"/>
    </xf>
    <xf numFmtId="0" fontId="1" fillId="3" borderId="8" xfId="0" applyFont="1" applyFill="1" applyBorder="1" applyAlignment="1"/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/>
    <xf numFmtId="0" fontId="10" fillId="0" borderId="3" xfId="0" applyFont="1" applyFill="1" applyBorder="1" applyAlignment="1">
      <alignment horizontal="center"/>
    </xf>
    <xf numFmtId="4" fontId="10" fillId="0" borderId="7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8" xfId="0" applyNumberFormat="1" applyFont="1" applyFill="1" applyBorder="1" applyAlignment="1">
      <alignment horizontal="right"/>
    </xf>
    <xf numFmtId="0" fontId="7" fillId="8" borderId="5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0" fillId="0" borderId="3" xfId="0" applyBorder="1" applyAlignment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16" fillId="4" borderId="0" xfId="0" applyFont="1" applyFill="1"/>
    <xf numFmtId="0" fontId="2" fillId="0" borderId="4" xfId="0" applyFont="1" applyFill="1" applyBorder="1" applyAlignment="1">
      <alignment horizontal="center"/>
    </xf>
    <xf numFmtId="4" fontId="0" fillId="0" borderId="0" xfId="0" applyNumberFormat="1" applyFill="1"/>
    <xf numFmtId="4" fontId="0" fillId="0" borderId="0" xfId="0" applyNumberFormat="1"/>
    <xf numFmtId="0" fontId="2" fillId="0" borderId="5" xfId="0" applyFont="1" applyBorder="1" applyAlignment="1">
      <alignment wrapText="1"/>
    </xf>
    <xf numFmtId="0" fontId="2" fillId="0" borderId="3" xfId="0" applyFont="1" applyBorder="1"/>
    <xf numFmtId="0" fontId="4" fillId="0" borderId="0" xfId="0" applyFont="1" applyFill="1" applyBorder="1"/>
    <xf numFmtId="0" fontId="4" fillId="0" borderId="0" xfId="0" applyFont="1" applyFill="1"/>
    <xf numFmtId="0" fontId="2" fillId="8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5" xfId="0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4" borderId="5" xfId="0" applyFont="1" applyFill="1" applyBorder="1" applyAlignment="1">
      <alignment horizontal="center" vertical="top"/>
    </xf>
    <xf numFmtId="0" fontId="4" fillId="8" borderId="5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3" xfId="0" applyFont="1" applyFill="1" applyBorder="1" applyAlignment="1">
      <alignment wrapText="1"/>
    </xf>
    <xf numFmtId="4" fontId="4" fillId="0" borderId="7" xfId="0" applyNumberFormat="1" applyFont="1" applyFill="1" applyBorder="1" applyAlignment="1">
      <alignment horizontal="right"/>
    </xf>
    <xf numFmtId="4" fontId="4" fillId="0" borderId="8" xfId="0" applyNumberFormat="1" applyFont="1" applyFill="1" applyBorder="1" applyAlignment="1">
      <alignment horizontal="right"/>
    </xf>
    <xf numFmtId="0" fontId="2" fillId="4" borderId="5" xfId="0" applyFont="1" applyFill="1" applyBorder="1" applyAlignment="1"/>
    <xf numFmtId="4" fontId="8" fillId="9" borderId="0" xfId="0" applyNumberFormat="1" applyFont="1" applyFill="1" applyBorder="1" applyAlignment="1">
      <alignment horizontal="right"/>
    </xf>
    <xf numFmtId="4" fontId="2" fillId="9" borderId="0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8" fillId="0" borderId="4" xfId="0" applyFont="1" applyFill="1" applyBorder="1" applyAlignment="1"/>
    <xf numFmtId="0" fontId="17" fillId="4" borderId="2" xfId="1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0" fontId="0" fillId="0" borderId="5" xfId="0" applyFill="1" applyBorder="1"/>
    <xf numFmtId="0" fontId="9" fillId="0" borderId="2" xfId="0" applyFont="1" applyFill="1" applyBorder="1" applyAlignment="1"/>
    <xf numFmtId="0" fontId="18" fillId="4" borderId="5" xfId="0" applyFont="1" applyFill="1" applyBorder="1" applyAlignment="1"/>
    <xf numFmtId="0" fontId="10" fillId="4" borderId="3" xfId="0" applyFont="1" applyFill="1" applyBorder="1" applyAlignment="1"/>
    <xf numFmtId="4" fontId="2" fillId="0" borderId="3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0" fontId="1" fillId="6" borderId="9" xfId="0" applyFont="1" applyFill="1" applyBorder="1" applyAlignment="1"/>
    <xf numFmtId="0" fontId="4" fillId="4" borderId="2" xfId="0" applyFont="1" applyFill="1" applyBorder="1"/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4" fontId="0" fillId="4" borderId="0" xfId="0" applyNumberForma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4" borderId="0" xfId="0" applyFont="1" applyFill="1" applyBorder="1"/>
    <xf numFmtId="0" fontId="4" fillId="8" borderId="3" xfId="0" applyFont="1" applyFill="1" applyBorder="1" applyAlignment="1">
      <alignment wrapText="1"/>
    </xf>
    <xf numFmtId="0" fontId="4" fillId="8" borderId="5" xfId="0" applyFont="1" applyFill="1" applyBorder="1" applyAlignment="1">
      <alignment horizontal="left" wrapText="1"/>
    </xf>
    <xf numFmtId="0" fontId="4" fillId="8" borderId="3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4" xfId="0" applyNumberFormat="1" applyFont="1" applyBorder="1"/>
    <xf numFmtId="0" fontId="4" fillId="4" borderId="3" xfId="0" applyFont="1" applyFill="1" applyBorder="1" applyAlignment="1">
      <alignment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4" fillId="0" borderId="2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/>
    <xf numFmtId="0" fontId="9" fillId="0" borderId="5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6" borderId="6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2" fillId="0" borderId="0" xfId="0" applyFont="1" applyBorder="1"/>
    <xf numFmtId="0" fontId="19" fillId="4" borderId="5" xfId="0" applyFont="1" applyFill="1" applyBorder="1" applyAlignment="1">
      <alignment horizontal="left"/>
    </xf>
  </cellXfs>
  <cellStyles count="2">
    <cellStyle name="Normal" xfId="0" builtinId="0"/>
    <cellStyle name="Normal_Anexa F 140 146 10.07" xfId="1"/>
  </cellStyles>
  <dxfs count="0"/>
  <tableStyles count="0" defaultTableStyle="TableStyleMedium9" defaultPivotStyle="PivotStyleLight16"/>
  <colors>
    <mruColors>
      <color rgb="FFFF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224"/>
  <sheetViews>
    <sheetView topLeftCell="A112" workbookViewId="0">
      <selection activeCell="L143" sqref="L143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53">
      <c r="A1" s="310" t="s">
        <v>286</v>
      </c>
      <c r="B1" s="311"/>
      <c r="C1" s="311"/>
    </row>
    <row r="2" spans="1:53">
      <c r="A2" s="312" t="s">
        <v>304</v>
      </c>
      <c r="B2" s="311"/>
      <c r="C2" s="311"/>
    </row>
    <row r="3" spans="1:53">
      <c r="A3" s="178" t="s">
        <v>3</v>
      </c>
    </row>
    <row r="4" spans="1:53">
      <c r="A4" t="s">
        <v>4</v>
      </c>
    </row>
    <row r="6" spans="1:53" s="49" customFormat="1" ht="31.5" customHeight="1">
      <c r="A6" s="313" t="s">
        <v>305</v>
      </c>
      <c r="B6" s="313"/>
      <c r="C6" s="31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49" customFormat="1">
      <c r="A7"/>
      <c r="B7" s="2"/>
      <c r="C7" s="46" t="s">
        <v>11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9" customFormat="1">
      <c r="A8" s="8" t="s">
        <v>5</v>
      </c>
      <c r="B8" s="5" t="s">
        <v>0</v>
      </c>
      <c r="C8" s="314" t="s">
        <v>117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9" customFormat="1">
      <c r="A9" s="3" t="s">
        <v>6</v>
      </c>
      <c r="B9" s="6"/>
      <c r="C9" s="315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9" customFormat="1">
      <c r="A10" s="3" t="s">
        <v>7</v>
      </c>
      <c r="B10" s="6"/>
      <c r="C10" s="316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9" customFormat="1">
      <c r="A11" s="4">
        <v>0</v>
      </c>
      <c r="B11" s="4">
        <v>1</v>
      </c>
      <c r="C11" s="7">
        <v>2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9" customFormat="1" ht="15.75">
      <c r="A12" s="40" t="s">
        <v>12</v>
      </c>
      <c r="B12" s="21" t="s">
        <v>1</v>
      </c>
      <c r="C12" s="76">
        <f>C14+C22</f>
        <v>66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9" customFormat="1">
      <c r="A13" s="20"/>
      <c r="B13" s="22" t="s">
        <v>2</v>
      </c>
      <c r="C13" s="76">
        <f>C15+C23</f>
        <v>66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9" customFormat="1">
      <c r="A14" s="30" t="s">
        <v>21</v>
      </c>
      <c r="B14" s="17" t="s">
        <v>1</v>
      </c>
      <c r="C14" s="32">
        <f t="shared" ref="C14:C17" si="0">C16</f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9" customFormat="1">
      <c r="A15" s="14" t="s">
        <v>9</v>
      </c>
      <c r="B15" s="18" t="s">
        <v>2</v>
      </c>
      <c r="C15" s="32">
        <f t="shared" si="0"/>
        <v>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16" t="s">
        <v>10</v>
      </c>
      <c r="B16" s="12" t="s">
        <v>1</v>
      </c>
      <c r="C16" s="23">
        <f t="shared" si="0"/>
        <v>0</v>
      </c>
    </row>
    <row r="17" spans="1:11">
      <c r="A17" s="15"/>
      <c r="B17" s="11" t="s">
        <v>2</v>
      </c>
      <c r="C17" s="23">
        <f t="shared" si="0"/>
        <v>0</v>
      </c>
    </row>
    <row r="18" spans="1:11">
      <c r="A18" s="67" t="s">
        <v>13</v>
      </c>
      <c r="B18" s="12" t="s">
        <v>1</v>
      </c>
      <c r="C18" s="23">
        <f>C20</f>
        <v>0</v>
      </c>
    </row>
    <row r="19" spans="1:11">
      <c r="A19" s="77"/>
      <c r="B19" s="80" t="s">
        <v>2</v>
      </c>
      <c r="C19" s="23">
        <f>C21</f>
        <v>0</v>
      </c>
    </row>
    <row r="20" spans="1:11" s="49" customFormat="1">
      <c r="A20" s="25" t="s">
        <v>28</v>
      </c>
      <c r="B20" s="17" t="s">
        <v>1</v>
      </c>
      <c r="C20" s="53">
        <f>C43+C72</f>
        <v>0</v>
      </c>
    </row>
    <row r="21" spans="1:11" s="49" customFormat="1">
      <c r="A21" s="26"/>
      <c r="B21" s="18" t="s">
        <v>2</v>
      </c>
      <c r="C21" s="53">
        <f>C44+C73</f>
        <v>0</v>
      </c>
      <c r="D21" s="56"/>
      <c r="E21" s="56"/>
      <c r="F21" s="56"/>
      <c r="G21" s="56"/>
      <c r="H21" s="56"/>
      <c r="I21" s="56"/>
    </row>
    <row r="22" spans="1:11">
      <c r="A22" s="30" t="s">
        <v>17</v>
      </c>
      <c r="B22" s="17" t="s">
        <v>1</v>
      </c>
      <c r="C22" s="32">
        <f t="shared" ref="C22:C23" si="1">C24</f>
        <v>66</v>
      </c>
    </row>
    <row r="23" spans="1:11">
      <c r="A23" s="14" t="s">
        <v>9</v>
      </c>
      <c r="B23" s="18" t="s">
        <v>2</v>
      </c>
      <c r="C23" s="32">
        <f t="shared" si="1"/>
        <v>66</v>
      </c>
    </row>
    <row r="24" spans="1:11">
      <c r="A24" s="41" t="s">
        <v>10</v>
      </c>
      <c r="B24" s="9" t="s">
        <v>1</v>
      </c>
      <c r="C24" s="23">
        <f>C26+C32</f>
        <v>66</v>
      </c>
    </row>
    <row r="25" spans="1:11">
      <c r="A25" s="15"/>
      <c r="B25" s="11" t="s">
        <v>2</v>
      </c>
      <c r="C25" s="23">
        <f>C27+C33</f>
        <v>66</v>
      </c>
    </row>
    <row r="26" spans="1:11">
      <c r="A26" s="25" t="s">
        <v>13</v>
      </c>
      <c r="B26" s="12" t="s">
        <v>1</v>
      </c>
      <c r="C26" s="23">
        <f>C28+C30</f>
        <v>46</v>
      </c>
    </row>
    <row r="27" spans="1:11">
      <c r="A27" s="10"/>
      <c r="B27" s="11" t="s">
        <v>2</v>
      </c>
      <c r="C27" s="23">
        <f>C29+C31</f>
        <v>46</v>
      </c>
      <c r="D27"/>
    </row>
    <row r="28" spans="1:11">
      <c r="A28" s="27" t="s">
        <v>16</v>
      </c>
      <c r="B28" s="12" t="s">
        <v>1</v>
      </c>
      <c r="C28" s="23">
        <f t="shared" ref="C28:C33" si="2">C100</f>
        <v>55</v>
      </c>
      <c r="D28"/>
    </row>
    <row r="29" spans="1:11">
      <c r="A29" s="14"/>
      <c r="B29" s="11" t="s">
        <v>2</v>
      </c>
      <c r="C29" s="23">
        <f t="shared" si="2"/>
        <v>55</v>
      </c>
      <c r="D29"/>
    </row>
    <row r="30" spans="1:11" s="49" customFormat="1">
      <c r="A30" s="37" t="s">
        <v>24</v>
      </c>
      <c r="B30" s="17" t="s">
        <v>1</v>
      </c>
      <c r="C30" s="23">
        <f t="shared" si="2"/>
        <v>-9</v>
      </c>
    </row>
    <row r="31" spans="1:11" s="49" customFormat="1">
      <c r="A31" s="14"/>
      <c r="B31" s="18" t="s">
        <v>2</v>
      </c>
      <c r="C31" s="23">
        <f t="shared" si="2"/>
        <v>-9</v>
      </c>
    </row>
    <row r="32" spans="1:11">
      <c r="A32" s="61" t="s">
        <v>32</v>
      </c>
      <c r="B32" s="81" t="s">
        <v>1</v>
      </c>
      <c r="C32" s="23">
        <f t="shared" si="2"/>
        <v>20</v>
      </c>
      <c r="D32" s="55"/>
      <c r="E32" s="55"/>
      <c r="F32" s="55"/>
      <c r="G32" s="55"/>
      <c r="H32" s="55"/>
      <c r="I32" s="55"/>
      <c r="J32" s="13"/>
      <c r="K32" s="13"/>
    </row>
    <row r="33" spans="1:53">
      <c r="A33" s="15"/>
      <c r="B33" s="51" t="s">
        <v>2</v>
      </c>
      <c r="C33" s="23">
        <f t="shared" si="2"/>
        <v>20</v>
      </c>
      <c r="D33" s="55"/>
      <c r="E33" s="55"/>
      <c r="F33" s="55"/>
      <c r="G33" s="55"/>
      <c r="H33" s="55"/>
      <c r="I33" s="55"/>
      <c r="J33" s="13"/>
      <c r="K33" s="13"/>
    </row>
    <row r="34" spans="1:53" s="68" customFormat="1">
      <c r="A34" s="71" t="s">
        <v>26</v>
      </c>
      <c r="B34" s="71"/>
      <c r="C34" s="71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</row>
    <row r="35" spans="1:53" s="49" customFormat="1" ht="15">
      <c r="A35" s="72" t="s">
        <v>33</v>
      </c>
      <c r="B35" s="80" t="s">
        <v>1</v>
      </c>
      <c r="C35" s="23">
        <f t="shared" ref="C35:C42" si="3">C37</f>
        <v>-2248.5500000000002</v>
      </c>
    </row>
    <row r="36" spans="1:53" s="49" customFormat="1">
      <c r="A36" s="50"/>
      <c r="B36" s="51" t="s">
        <v>2</v>
      </c>
      <c r="C36" s="23">
        <f t="shared" si="3"/>
        <v>-2248.5500000000002</v>
      </c>
    </row>
    <row r="37" spans="1:53" s="49" customFormat="1">
      <c r="A37" s="42" t="s">
        <v>19</v>
      </c>
      <c r="B37" s="28" t="s">
        <v>1</v>
      </c>
      <c r="C37" s="43">
        <f t="shared" si="3"/>
        <v>-2248.5500000000002</v>
      </c>
    </row>
    <row r="38" spans="1:53" s="49" customFormat="1">
      <c r="A38" s="26" t="s">
        <v>9</v>
      </c>
      <c r="B38" s="18" t="s">
        <v>2</v>
      </c>
      <c r="C38" s="43">
        <f t="shared" si="3"/>
        <v>-2248.5500000000002</v>
      </c>
    </row>
    <row r="39" spans="1:53" s="49" customFormat="1">
      <c r="A39" s="16" t="s">
        <v>10</v>
      </c>
      <c r="B39" s="9" t="s">
        <v>1</v>
      </c>
      <c r="C39" s="43">
        <f t="shared" si="3"/>
        <v>-2248.5500000000002</v>
      </c>
    </row>
    <row r="40" spans="1:53" s="49" customFormat="1">
      <c r="A40" s="15"/>
      <c r="B40" s="11" t="s">
        <v>2</v>
      </c>
      <c r="C40" s="43">
        <f t="shared" si="3"/>
        <v>-2248.5500000000002</v>
      </c>
    </row>
    <row r="41" spans="1:53" s="49" customFormat="1">
      <c r="A41" s="24" t="s">
        <v>27</v>
      </c>
      <c r="B41" s="28" t="s">
        <v>1</v>
      </c>
      <c r="C41" s="43">
        <f t="shared" si="3"/>
        <v>-2248.5500000000002</v>
      </c>
    </row>
    <row r="42" spans="1:53" s="49" customFormat="1">
      <c r="A42" s="24"/>
      <c r="B42" s="28" t="s">
        <v>2</v>
      </c>
      <c r="C42" s="43">
        <f t="shared" si="3"/>
        <v>-2248.5500000000002</v>
      </c>
    </row>
    <row r="43" spans="1:53" s="49" customFormat="1">
      <c r="A43" s="25" t="s">
        <v>28</v>
      </c>
      <c r="B43" s="17" t="s">
        <v>1</v>
      </c>
      <c r="C43" s="53">
        <f>C54</f>
        <v>-2248.5500000000002</v>
      </c>
    </row>
    <row r="44" spans="1:53" s="49" customFormat="1">
      <c r="A44" s="26"/>
      <c r="B44" s="18" t="s">
        <v>2</v>
      </c>
      <c r="C44" s="53">
        <f>C55</f>
        <v>-2248.5500000000002</v>
      </c>
      <c r="D44" s="56"/>
      <c r="E44" s="56"/>
      <c r="F44" s="56"/>
      <c r="G44" s="56"/>
      <c r="H44" s="56"/>
      <c r="I44" s="56"/>
    </row>
    <row r="45" spans="1:53" s="68" customFormat="1">
      <c r="A45" s="306" t="s">
        <v>54</v>
      </c>
      <c r="B45" s="306"/>
      <c r="C45" s="306"/>
      <c r="D45" s="49"/>
      <c r="E45" s="56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53" s="73" customFormat="1">
      <c r="A46" s="192" t="s">
        <v>14</v>
      </c>
      <c r="B46" s="209" t="s">
        <v>1</v>
      </c>
      <c r="C46" s="194">
        <f t="shared" ref="C46:C53" si="4">C48</f>
        <v>-2248.5500000000002</v>
      </c>
    </row>
    <row r="47" spans="1:53" s="73" customFormat="1">
      <c r="A47" s="44" t="s">
        <v>15</v>
      </c>
      <c r="B47" s="18" t="s">
        <v>2</v>
      </c>
      <c r="C47" s="194">
        <f t="shared" si="4"/>
        <v>-2248.5500000000002</v>
      </c>
    </row>
    <row r="48" spans="1:53" s="73" customFormat="1">
      <c r="A48" s="45" t="s">
        <v>29</v>
      </c>
      <c r="B48" s="17" t="s">
        <v>1</v>
      </c>
      <c r="C48" s="23">
        <f t="shared" si="4"/>
        <v>-2248.5500000000002</v>
      </c>
    </row>
    <row r="49" spans="1:16" s="73" customFormat="1">
      <c r="A49" s="44" t="s">
        <v>15</v>
      </c>
      <c r="B49" s="18" t="s">
        <v>2</v>
      </c>
      <c r="C49" s="23">
        <f t="shared" si="4"/>
        <v>-2248.5500000000002</v>
      </c>
    </row>
    <row r="50" spans="1:16" s="73" customFormat="1">
      <c r="A50" s="16" t="s">
        <v>10</v>
      </c>
      <c r="B50" s="9" t="s">
        <v>1</v>
      </c>
      <c r="C50" s="23">
        <f t="shared" si="4"/>
        <v>-2248.5500000000002</v>
      </c>
    </row>
    <row r="51" spans="1:16" s="73" customFormat="1">
      <c r="A51" s="15"/>
      <c r="B51" s="11" t="s">
        <v>2</v>
      </c>
      <c r="C51" s="23">
        <f t="shared" si="4"/>
        <v>-2248.5500000000002</v>
      </c>
    </row>
    <row r="52" spans="1:16" s="49" customFormat="1">
      <c r="A52" s="25" t="s">
        <v>27</v>
      </c>
      <c r="B52" s="17" t="s">
        <v>1</v>
      </c>
      <c r="C52" s="23">
        <f t="shared" si="4"/>
        <v>-2248.5500000000002</v>
      </c>
    </row>
    <row r="53" spans="1:16" s="49" customFormat="1">
      <c r="A53" s="44"/>
      <c r="B53" s="18" t="s">
        <v>2</v>
      </c>
      <c r="C53" s="23">
        <f t="shared" si="4"/>
        <v>-2248.5500000000002</v>
      </c>
    </row>
    <row r="54" spans="1:16" s="49" customFormat="1">
      <c r="A54" s="31" t="s">
        <v>30</v>
      </c>
      <c r="B54" s="28" t="s">
        <v>1</v>
      </c>
      <c r="C54" s="23">
        <f>C56+C58+C60</f>
        <v>-2248.5500000000002</v>
      </c>
      <c r="N54" s="235"/>
    </row>
    <row r="55" spans="1:16" s="49" customFormat="1">
      <c r="A55" s="31"/>
      <c r="B55" s="18" t="s">
        <v>2</v>
      </c>
      <c r="C55" s="23">
        <f>C57+C59+C61</f>
        <v>-2248.5500000000002</v>
      </c>
    </row>
    <row r="56" spans="1:16" s="240" customFormat="1" ht="26.25" customHeight="1">
      <c r="A56" s="253" t="s">
        <v>97</v>
      </c>
      <c r="B56" s="17" t="s">
        <v>1</v>
      </c>
      <c r="C56" s="53">
        <v>-248.55</v>
      </c>
      <c r="E56" s="239"/>
      <c r="F56" s="239"/>
      <c r="G56" s="239"/>
      <c r="H56" s="239"/>
      <c r="I56" s="239"/>
      <c r="J56" s="239"/>
    </row>
    <row r="57" spans="1:16" s="240" customFormat="1" ht="18" customHeight="1">
      <c r="A57" s="31"/>
      <c r="B57" s="18" t="s">
        <v>2</v>
      </c>
      <c r="C57" s="53">
        <v>-248.55</v>
      </c>
      <c r="E57" s="239"/>
      <c r="F57" s="239"/>
      <c r="G57" s="239"/>
      <c r="H57" s="239"/>
      <c r="I57" s="239"/>
      <c r="J57" s="239"/>
    </row>
    <row r="58" spans="1:16" s="147" customFormat="1" ht="25.5">
      <c r="A58" s="295" t="s">
        <v>95</v>
      </c>
      <c r="B58" s="248" t="s">
        <v>1</v>
      </c>
      <c r="C58" s="144">
        <v>-1000</v>
      </c>
      <c r="D58" s="123"/>
      <c r="E58" s="123"/>
      <c r="F58" s="123"/>
      <c r="G58" s="123"/>
      <c r="H58" s="123"/>
      <c r="I58" s="123"/>
      <c r="J58" s="287"/>
      <c r="K58" s="287"/>
      <c r="L58" s="287"/>
      <c r="M58" s="287"/>
    </row>
    <row r="59" spans="1:16" s="147" customFormat="1" ht="16.5" customHeight="1">
      <c r="A59" s="296"/>
      <c r="B59" s="94" t="s">
        <v>2</v>
      </c>
      <c r="C59" s="144">
        <v>-1000</v>
      </c>
      <c r="D59" s="123"/>
      <c r="E59" s="123"/>
      <c r="F59" s="123"/>
      <c r="G59" s="123"/>
      <c r="H59" s="123"/>
      <c r="I59" s="123"/>
      <c r="J59" s="287"/>
      <c r="K59" s="287"/>
      <c r="L59" s="287"/>
      <c r="M59" s="287"/>
    </row>
    <row r="60" spans="1:16" s="147" customFormat="1" ht="25.5">
      <c r="A60" s="249" t="s">
        <v>96</v>
      </c>
      <c r="B60" s="17" t="s">
        <v>1</v>
      </c>
      <c r="C60" s="53">
        <v>-1000</v>
      </c>
      <c r="D60" s="123"/>
      <c r="E60" s="123"/>
      <c r="F60" s="123"/>
      <c r="G60" s="123"/>
      <c r="H60" s="123"/>
      <c r="I60" s="123"/>
      <c r="J60" s="287"/>
      <c r="K60" s="287"/>
      <c r="L60" s="287"/>
      <c r="M60" s="287"/>
    </row>
    <row r="61" spans="1:16" s="147" customFormat="1" ht="14.25" customHeight="1">
      <c r="A61" s="44"/>
      <c r="B61" s="18" t="s">
        <v>2</v>
      </c>
      <c r="C61" s="53">
        <v>-1000</v>
      </c>
      <c r="D61" s="123"/>
      <c r="E61" s="123"/>
      <c r="F61" s="123"/>
      <c r="G61" s="123"/>
      <c r="H61" s="123"/>
      <c r="I61" s="123"/>
      <c r="J61" s="287"/>
      <c r="K61" s="287"/>
      <c r="L61" s="287"/>
      <c r="M61" s="287"/>
    </row>
    <row r="62" spans="1:16">
      <c r="A62" s="69" t="s">
        <v>50</v>
      </c>
      <c r="B62" s="70"/>
      <c r="C62" s="219"/>
      <c r="D62" s="100"/>
      <c r="E62" s="100"/>
      <c r="F62" s="100"/>
      <c r="G62" s="100"/>
      <c r="H62" s="100"/>
      <c r="I62" s="100"/>
      <c r="J62" s="56"/>
      <c r="K62" s="56"/>
      <c r="L62" s="13"/>
      <c r="M62" s="13"/>
    </row>
    <row r="63" spans="1:16">
      <c r="A63" s="156" t="s">
        <v>14</v>
      </c>
      <c r="B63" s="157"/>
      <c r="C63" s="177"/>
      <c r="D63" s="158"/>
      <c r="E63" s="158"/>
      <c r="F63" s="158"/>
      <c r="G63" s="158"/>
      <c r="H63" s="158"/>
      <c r="I63" s="159"/>
      <c r="J63" s="56"/>
      <c r="K63" s="13"/>
      <c r="L63" s="13"/>
      <c r="M63" s="13"/>
    </row>
    <row r="64" spans="1:16">
      <c r="A64" s="122" t="s">
        <v>22</v>
      </c>
      <c r="B64" s="117" t="s">
        <v>1</v>
      </c>
      <c r="C64" s="91">
        <f t="shared" ref="C64:C71" si="5">C66</f>
        <v>2248.5500000000002</v>
      </c>
      <c r="D64" s="54"/>
      <c r="E64" s="54"/>
      <c r="F64" s="54"/>
      <c r="G64" s="54"/>
      <c r="H64" s="54"/>
      <c r="I64" s="123"/>
      <c r="J64" s="13"/>
      <c r="K64" s="13"/>
      <c r="L64" s="13"/>
      <c r="M64" s="13"/>
      <c r="P64">
        <f>700+200+500+4000+300+500+1000+2000+500+1000</f>
        <v>10700</v>
      </c>
    </row>
    <row r="65" spans="1:14">
      <c r="A65" s="122"/>
      <c r="B65" s="117" t="s">
        <v>2</v>
      </c>
      <c r="C65" s="91">
        <f t="shared" si="5"/>
        <v>2248.5500000000002</v>
      </c>
      <c r="D65" s="54"/>
      <c r="E65" s="54"/>
      <c r="F65" s="54"/>
      <c r="G65" s="54"/>
      <c r="H65" s="54"/>
      <c r="I65" s="123"/>
      <c r="J65" s="13"/>
      <c r="K65" s="13"/>
      <c r="L65" s="13"/>
      <c r="M65" s="13"/>
    </row>
    <row r="66" spans="1:14">
      <c r="A66" s="39" t="s">
        <v>29</v>
      </c>
      <c r="B66" s="12" t="s">
        <v>1</v>
      </c>
      <c r="C66" s="23">
        <f t="shared" si="5"/>
        <v>2248.5500000000002</v>
      </c>
      <c r="D66" s="54"/>
      <c r="E66" s="54"/>
      <c r="F66" s="54"/>
      <c r="G66" s="54"/>
      <c r="H66" s="54"/>
      <c r="I66" s="54"/>
      <c r="J66" s="13"/>
      <c r="K66" s="13"/>
      <c r="L66" s="13"/>
      <c r="M66" s="13"/>
    </row>
    <row r="67" spans="1:14">
      <c r="A67" s="14" t="s">
        <v>20</v>
      </c>
      <c r="B67" s="11" t="s">
        <v>2</v>
      </c>
      <c r="C67" s="23">
        <f t="shared" si="5"/>
        <v>2248.5500000000002</v>
      </c>
      <c r="D67" s="54"/>
      <c r="E67" s="54"/>
      <c r="F67" s="54"/>
      <c r="G67" s="54"/>
      <c r="H67" s="54"/>
      <c r="I67" s="54"/>
      <c r="J67" s="13"/>
      <c r="K67" s="13"/>
      <c r="L67" s="13"/>
      <c r="M67" s="13"/>
    </row>
    <row r="68" spans="1:14" s="73" customFormat="1">
      <c r="A68" s="16" t="s">
        <v>10</v>
      </c>
      <c r="B68" s="9" t="s">
        <v>1</v>
      </c>
      <c r="C68" s="23">
        <f t="shared" si="5"/>
        <v>2248.5500000000002</v>
      </c>
    </row>
    <row r="69" spans="1:14" s="73" customFormat="1">
      <c r="A69" s="15"/>
      <c r="B69" s="11" t="s">
        <v>2</v>
      </c>
      <c r="C69" s="23">
        <f t="shared" si="5"/>
        <v>2248.5500000000002</v>
      </c>
    </row>
    <row r="70" spans="1:14" s="49" customFormat="1">
      <c r="A70" s="25" t="s">
        <v>27</v>
      </c>
      <c r="B70" s="17" t="s">
        <v>1</v>
      </c>
      <c r="C70" s="23">
        <f t="shared" si="5"/>
        <v>2248.5500000000002</v>
      </c>
    </row>
    <row r="71" spans="1:14" s="49" customFormat="1">
      <c r="A71" s="44"/>
      <c r="B71" s="18" t="s">
        <v>2</v>
      </c>
      <c r="C71" s="23">
        <f t="shared" si="5"/>
        <v>2248.5500000000002</v>
      </c>
    </row>
    <row r="72" spans="1:14" s="49" customFormat="1">
      <c r="A72" s="31" t="s">
        <v>30</v>
      </c>
      <c r="B72" s="28" t="s">
        <v>1</v>
      </c>
      <c r="C72" s="23">
        <f>C85</f>
        <v>2248.5500000000002</v>
      </c>
      <c r="N72" s="235"/>
    </row>
    <row r="73" spans="1:14" s="49" customFormat="1">
      <c r="A73" s="31"/>
      <c r="B73" s="18" t="s">
        <v>2</v>
      </c>
      <c r="C73" s="23">
        <f>C86</f>
        <v>2248.5500000000002</v>
      </c>
    </row>
    <row r="74" spans="1:14">
      <c r="A74" s="95" t="s">
        <v>52</v>
      </c>
      <c r="B74" s="96"/>
      <c r="C74" s="143"/>
      <c r="D74" s="307"/>
      <c r="E74" s="307"/>
      <c r="F74" s="307"/>
      <c r="G74" s="307"/>
      <c r="H74" s="307"/>
      <c r="I74" s="307"/>
    </row>
    <row r="75" spans="1:14" s="92" customFormat="1">
      <c r="A75" s="247" t="s">
        <v>14</v>
      </c>
      <c r="B75" s="112" t="s">
        <v>1</v>
      </c>
      <c r="C75" s="91">
        <f t="shared" ref="C75:C80" si="6">C77</f>
        <v>2248.5500000000002</v>
      </c>
      <c r="D75" s="56"/>
      <c r="E75" s="56"/>
      <c r="F75" s="56"/>
      <c r="G75" s="56"/>
      <c r="H75" s="56"/>
      <c r="I75" s="56"/>
    </row>
    <row r="76" spans="1:14" s="92" customFormat="1">
      <c r="A76" s="115" t="s">
        <v>15</v>
      </c>
      <c r="B76" s="113" t="s">
        <v>2</v>
      </c>
      <c r="C76" s="91">
        <f t="shared" si="6"/>
        <v>2248.5500000000002</v>
      </c>
      <c r="D76" s="56"/>
      <c r="E76" s="56"/>
      <c r="F76" s="56"/>
      <c r="G76" s="56"/>
      <c r="H76" s="56"/>
      <c r="I76" s="56"/>
    </row>
    <row r="77" spans="1:14" s="92" customFormat="1">
      <c r="A77" s="116" t="s">
        <v>19</v>
      </c>
      <c r="B77" s="117" t="s">
        <v>1</v>
      </c>
      <c r="C77" s="91">
        <f t="shared" si="6"/>
        <v>2248.5500000000002</v>
      </c>
      <c r="D77" s="56"/>
      <c r="E77" s="56"/>
      <c r="F77" s="56"/>
      <c r="G77" s="56"/>
      <c r="H77" s="56"/>
      <c r="I77" s="56"/>
    </row>
    <row r="78" spans="1:14" s="92" customFormat="1">
      <c r="A78" s="93" t="s">
        <v>20</v>
      </c>
      <c r="B78" s="113" t="s">
        <v>2</v>
      </c>
      <c r="C78" s="91">
        <f t="shared" si="6"/>
        <v>2248.5500000000002</v>
      </c>
    </row>
    <row r="79" spans="1:14" s="89" customFormat="1">
      <c r="A79" s="180" t="s">
        <v>10</v>
      </c>
      <c r="B79" s="148" t="s">
        <v>1</v>
      </c>
      <c r="C79" s="144">
        <f t="shared" si="6"/>
        <v>2248.5500000000002</v>
      </c>
    </row>
    <row r="80" spans="1:14" s="89" customFormat="1">
      <c r="A80" s="181"/>
      <c r="B80" s="94" t="s">
        <v>2</v>
      </c>
      <c r="C80" s="144">
        <f t="shared" si="6"/>
        <v>2248.5500000000002</v>
      </c>
    </row>
    <row r="81" spans="1:14" s="92" customFormat="1">
      <c r="A81" s="25" t="s">
        <v>27</v>
      </c>
      <c r="B81" s="112" t="s">
        <v>1</v>
      </c>
      <c r="C81" s="23">
        <f>C85</f>
        <v>2248.5500000000002</v>
      </c>
    </row>
    <row r="82" spans="1:14" s="92" customFormat="1">
      <c r="A82" s="26"/>
      <c r="B82" s="113" t="s">
        <v>2</v>
      </c>
      <c r="C82" s="23">
        <f>C86</f>
        <v>2248.5500000000002</v>
      </c>
    </row>
    <row r="83" spans="1:14" s="92" customFormat="1" ht="13.5" hidden="1" customHeight="1">
      <c r="A83" s="166" t="s">
        <v>28</v>
      </c>
      <c r="B83" s="114"/>
      <c r="C83" s="23"/>
    </row>
    <row r="84" spans="1:14" s="92" customFormat="1" ht="15.75" hidden="1" customHeight="1">
      <c r="A84" s="15"/>
      <c r="B84" s="114"/>
      <c r="C84" s="23"/>
    </row>
    <row r="85" spans="1:14" s="49" customFormat="1">
      <c r="A85" s="31" t="s">
        <v>30</v>
      </c>
      <c r="B85" s="28" t="s">
        <v>1</v>
      </c>
      <c r="C85" s="23">
        <f>C87+C89</f>
        <v>2248.5500000000002</v>
      </c>
      <c r="N85" s="235"/>
    </row>
    <row r="86" spans="1:14" s="49" customFormat="1">
      <c r="A86" s="31"/>
      <c r="B86" s="18" t="s">
        <v>2</v>
      </c>
      <c r="C86" s="23">
        <f>C88+C90</f>
        <v>2248.5500000000002</v>
      </c>
    </row>
    <row r="87" spans="1:14" s="75" customFormat="1" ht="38.25">
      <c r="A87" s="250" t="s">
        <v>119</v>
      </c>
      <c r="B87" s="80" t="s">
        <v>1</v>
      </c>
      <c r="C87" s="59">
        <v>1725.96</v>
      </c>
      <c r="E87" s="254"/>
      <c r="F87" s="254"/>
      <c r="G87" s="254"/>
      <c r="H87" s="254"/>
      <c r="I87" s="254"/>
      <c r="J87" s="254"/>
    </row>
    <row r="88" spans="1:14" s="75" customFormat="1">
      <c r="A88" s="244"/>
      <c r="B88" s="51" t="s">
        <v>2</v>
      </c>
      <c r="C88" s="59">
        <v>1725.96</v>
      </c>
      <c r="E88" s="254"/>
      <c r="F88" s="254"/>
      <c r="G88" s="254"/>
      <c r="H88" s="254"/>
      <c r="I88" s="254"/>
      <c r="J88" s="254"/>
    </row>
    <row r="89" spans="1:14" s="75" customFormat="1" ht="25.5">
      <c r="A89" s="250" t="s">
        <v>118</v>
      </c>
      <c r="B89" s="80" t="s">
        <v>1</v>
      </c>
      <c r="C89" s="59">
        <v>522.59</v>
      </c>
      <c r="E89" s="254"/>
      <c r="F89" s="254"/>
      <c r="G89" s="254"/>
      <c r="H89" s="254"/>
      <c r="I89" s="254"/>
      <c r="J89" s="254"/>
    </row>
    <row r="90" spans="1:14" s="75" customFormat="1">
      <c r="A90" s="244"/>
      <c r="B90" s="51" t="s">
        <v>2</v>
      </c>
      <c r="C90" s="59">
        <v>522.59</v>
      </c>
      <c r="E90" s="254"/>
      <c r="F90" s="254"/>
      <c r="G90" s="254"/>
      <c r="H90" s="254"/>
      <c r="I90" s="254"/>
      <c r="J90" s="254"/>
    </row>
    <row r="91" spans="1:14">
      <c r="A91" s="317" t="s">
        <v>8</v>
      </c>
      <c r="B91" s="318"/>
      <c r="C91" s="319"/>
    </row>
    <row r="92" spans="1:14" ht="15">
      <c r="A92" s="74" t="s">
        <v>12</v>
      </c>
      <c r="B92" s="33" t="s">
        <v>1</v>
      </c>
      <c r="C92" s="34">
        <f t="shared" ref="C92:C95" si="7">C94</f>
        <v>66</v>
      </c>
    </row>
    <row r="93" spans="1:14">
      <c r="A93" s="38"/>
      <c r="B93" s="35" t="s">
        <v>2</v>
      </c>
      <c r="C93" s="34">
        <f t="shared" si="7"/>
        <v>66</v>
      </c>
    </row>
    <row r="94" spans="1:14">
      <c r="A94" s="30" t="s">
        <v>17</v>
      </c>
      <c r="B94" s="17" t="s">
        <v>1</v>
      </c>
      <c r="C94" s="23">
        <f t="shared" si="7"/>
        <v>66</v>
      </c>
    </row>
    <row r="95" spans="1:14">
      <c r="A95" s="14" t="s">
        <v>9</v>
      </c>
      <c r="B95" s="18" t="s">
        <v>2</v>
      </c>
      <c r="C95" s="23">
        <f t="shared" si="7"/>
        <v>66</v>
      </c>
    </row>
    <row r="96" spans="1:14">
      <c r="A96" s="41" t="s">
        <v>10</v>
      </c>
      <c r="B96" s="9" t="s">
        <v>1</v>
      </c>
      <c r="C96" s="23">
        <f>C98+C104</f>
        <v>66</v>
      </c>
    </row>
    <row r="97" spans="1:11">
      <c r="A97" s="15"/>
      <c r="B97" s="11" t="s">
        <v>2</v>
      </c>
      <c r="C97" s="23">
        <f>C99+C105</f>
        <v>66</v>
      </c>
    </row>
    <row r="98" spans="1:11">
      <c r="A98" s="25" t="s">
        <v>13</v>
      </c>
      <c r="B98" s="12" t="s">
        <v>1</v>
      </c>
      <c r="C98" s="23">
        <f>C100+C102</f>
        <v>46</v>
      </c>
    </row>
    <row r="99" spans="1:11">
      <c r="A99" s="10"/>
      <c r="B99" s="11" t="s">
        <v>2</v>
      </c>
      <c r="C99" s="23">
        <f>C101+C103</f>
        <v>46</v>
      </c>
      <c r="D99"/>
    </row>
    <row r="100" spans="1:11">
      <c r="A100" s="27" t="s">
        <v>16</v>
      </c>
      <c r="B100" s="12" t="s">
        <v>1</v>
      </c>
      <c r="C100" s="23">
        <f>C116</f>
        <v>55</v>
      </c>
      <c r="D100"/>
    </row>
    <row r="101" spans="1:11">
      <c r="A101" s="14"/>
      <c r="B101" s="11" t="s">
        <v>2</v>
      </c>
      <c r="C101" s="23">
        <f>C117</f>
        <v>55</v>
      </c>
      <c r="D101"/>
    </row>
    <row r="102" spans="1:11" s="49" customFormat="1">
      <c r="A102" s="37" t="s">
        <v>24</v>
      </c>
      <c r="B102" s="17" t="s">
        <v>1</v>
      </c>
      <c r="C102" s="23">
        <f>C143+C173</f>
        <v>-9</v>
      </c>
    </row>
    <row r="103" spans="1:11" s="49" customFormat="1">
      <c r="A103" s="14"/>
      <c r="B103" s="18" t="s">
        <v>2</v>
      </c>
      <c r="C103" s="23">
        <f>C144+C174</f>
        <v>-9</v>
      </c>
    </row>
    <row r="104" spans="1:11">
      <c r="A104" s="61" t="s">
        <v>32</v>
      </c>
      <c r="B104" s="81" t="s">
        <v>1</v>
      </c>
      <c r="C104" s="23">
        <f>C175</f>
        <v>20</v>
      </c>
      <c r="D104" s="55"/>
      <c r="E104" s="55"/>
      <c r="F104" s="55"/>
      <c r="G104" s="55"/>
      <c r="H104" s="55"/>
      <c r="I104" s="55"/>
      <c r="J104" s="13"/>
      <c r="K104" s="13"/>
    </row>
    <row r="105" spans="1:11">
      <c r="A105" s="15"/>
      <c r="B105" s="51" t="s">
        <v>2</v>
      </c>
      <c r="C105" s="23">
        <f>C176</f>
        <v>20</v>
      </c>
      <c r="D105" s="55"/>
      <c r="E105" s="55"/>
      <c r="F105" s="55"/>
      <c r="G105" s="55"/>
      <c r="H105" s="55"/>
      <c r="I105" s="55"/>
      <c r="J105" s="13"/>
      <c r="K105" s="13"/>
    </row>
    <row r="106" spans="1:11">
      <c r="A106" s="63" t="s">
        <v>35</v>
      </c>
      <c r="B106" s="65"/>
      <c r="C106" s="64"/>
      <c r="D106" s="58"/>
      <c r="E106" s="58"/>
      <c r="F106" s="58"/>
      <c r="G106" s="58"/>
      <c r="H106" s="58"/>
      <c r="I106" s="58"/>
      <c r="J106" s="13"/>
      <c r="K106" s="57"/>
    </row>
    <row r="107" spans="1:11">
      <c r="A107" s="111" t="s">
        <v>14</v>
      </c>
      <c r="B107" s="234"/>
      <c r="C107" s="23"/>
      <c r="D107" s="58"/>
      <c r="E107" s="58"/>
      <c r="F107" s="58"/>
      <c r="G107" s="58"/>
      <c r="H107" s="58"/>
      <c r="I107" s="66"/>
    </row>
    <row r="108" spans="1:11">
      <c r="A108" s="207" t="s">
        <v>22</v>
      </c>
      <c r="B108" s="80" t="s">
        <v>1</v>
      </c>
      <c r="C108" s="23">
        <f t="shared" ref="C108:C115" si="8">C110</f>
        <v>55</v>
      </c>
      <c r="D108" s="55"/>
      <c r="E108" s="55"/>
      <c r="F108" s="55"/>
      <c r="G108" s="55"/>
      <c r="H108" s="55"/>
      <c r="I108" s="55"/>
      <c r="J108" s="13"/>
      <c r="K108" s="13"/>
    </row>
    <row r="109" spans="1:11">
      <c r="A109" s="60"/>
      <c r="B109" s="51" t="s">
        <v>2</v>
      </c>
      <c r="C109" s="23">
        <f t="shared" si="8"/>
        <v>55</v>
      </c>
      <c r="D109" s="55"/>
      <c r="E109" s="55"/>
      <c r="F109" s="55"/>
      <c r="G109" s="55"/>
      <c r="H109" s="55"/>
      <c r="I109" s="55"/>
      <c r="J109" s="13"/>
      <c r="K109" s="13"/>
    </row>
    <row r="110" spans="1:11">
      <c r="A110" s="30" t="s">
        <v>17</v>
      </c>
      <c r="B110" s="264" t="s">
        <v>1</v>
      </c>
      <c r="C110" s="23">
        <f t="shared" si="8"/>
        <v>55</v>
      </c>
      <c r="D110" s="55"/>
      <c r="E110" s="62"/>
      <c r="F110" s="62"/>
      <c r="G110" s="62"/>
      <c r="H110" s="62"/>
      <c r="I110" s="62"/>
      <c r="J110" s="13"/>
      <c r="K110" s="13"/>
    </row>
    <row r="111" spans="1:11">
      <c r="A111" s="14" t="s">
        <v>9</v>
      </c>
      <c r="B111" s="232" t="s">
        <v>2</v>
      </c>
      <c r="C111" s="23">
        <f t="shared" si="8"/>
        <v>55</v>
      </c>
      <c r="D111" s="55"/>
      <c r="E111" s="62"/>
      <c r="F111" s="62"/>
      <c r="G111" s="62"/>
      <c r="H111" s="62"/>
      <c r="I111" s="62"/>
      <c r="J111" s="13"/>
      <c r="K111" s="13"/>
    </row>
    <row r="112" spans="1:11">
      <c r="A112" s="16" t="s">
        <v>10</v>
      </c>
      <c r="B112" s="9" t="s">
        <v>1</v>
      </c>
      <c r="C112" s="23">
        <f t="shared" si="8"/>
        <v>55</v>
      </c>
      <c r="D112" s="55"/>
      <c r="E112" s="62"/>
      <c r="F112" s="62"/>
      <c r="G112" s="62"/>
      <c r="H112" s="62"/>
      <c r="I112" s="62"/>
      <c r="J112" s="13"/>
      <c r="K112" s="13"/>
    </row>
    <row r="113" spans="1:11">
      <c r="A113" s="15"/>
      <c r="B113" s="11" t="s">
        <v>2</v>
      </c>
      <c r="C113" s="23">
        <f t="shared" si="8"/>
        <v>55</v>
      </c>
      <c r="D113" s="55"/>
      <c r="E113" s="62"/>
      <c r="F113" s="62"/>
      <c r="G113" s="62"/>
      <c r="H113" s="62"/>
      <c r="I113" s="62"/>
      <c r="J113" s="13"/>
      <c r="K113" s="13"/>
    </row>
    <row r="114" spans="1:11">
      <c r="A114" s="41" t="s">
        <v>23</v>
      </c>
      <c r="B114" s="17" t="s">
        <v>1</v>
      </c>
      <c r="C114" s="23">
        <f t="shared" si="8"/>
        <v>55</v>
      </c>
    </row>
    <row r="115" spans="1:11">
      <c r="A115" s="14"/>
      <c r="B115" s="18" t="s">
        <v>2</v>
      </c>
      <c r="C115" s="23">
        <f t="shared" si="8"/>
        <v>55</v>
      </c>
    </row>
    <row r="116" spans="1:11">
      <c r="A116" s="31" t="s">
        <v>16</v>
      </c>
      <c r="B116" s="9" t="s">
        <v>1</v>
      </c>
      <c r="C116" s="23">
        <f>C127</f>
        <v>55</v>
      </c>
    </row>
    <row r="117" spans="1:11">
      <c r="A117" s="10"/>
      <c r="B117" s="11" t="s">
        <v>2</v>
      </c>
      <c r="C117" s="23">
        <f>C128</f>
        <v>55</v>
      </c>
    </row>
    <row r="118" spans="1:11" s="49" customFormat="1">
      <c r="A118" s="308" t="s">
        <v>46</v>
      </c>
      <c r="B118" s="308"/>
      <c r="C118" s="309"/>
      <c r="D118" s="187"/>
      <c r="E118" s="188"/>
      <c r="F118" s="187"/>
      <c r="G118" s="187"/>
      <c r="H118" s="187"/>
      <c r="I118" s="187"/>
    </row>
    <row r="119" spans="1:11" s="49" customFormat="1">
      <c r="A119" s="265" t="s">
        <v>14</v>
      </c>
      <c r="B119" s="80" t="s">
        <v>1</v>
      </c>
      <c r="C119" s="32">
        <f t="shared" ref="C119:C130" si="9">C121</f>
        <v>55</v>
      </c>
      <c r="D119" s="189"/>
      <c r="E119" s="189"/>
      <c r="F119" s="189"/>
      <c r="G119" s="189"/>
      <c r="H119" s="189"/>
      <c r="I119" s="189"/>
    </row>
    <row r="120" spans="1:11" s="49" customFormat="1">
      <c r="A120" s="26" t="s">
        <v>69</v>
      </c>
      <c r="B120" s="18" t="s">
        <v>2</v>
      </c>
      <c r="C120" s="32">
        <f t="shared" si="9"/>
        <v>55</v>
      </c>
      <c r="D120" s="56"/>
      <c r="E120" s="56"/>
      <c r="F120" s="56"/>
      <c r="G120" s="56"/>
      <c r="H120" s="56"/>
      <c r="I120" s="56"/>
    </row>
    <row r="121" spans="1:11" s="49" customFormat="1">
      <c r="A121" s="39" t="s">
        <v>17</v>
      </c>
      <c r="B121" s="17" t="s">
        <v>1</v>
      </c>
      <c r="C121" s="53">
        <f t="shared" si="9"/>
        <v>55</v>
      </c>
      <c r="D121" s="56"/>
      <c r="E121" s="56"/>
      <c r="F121" s="56"/>
      <c r="G121" s="56"/>
      <c r="H121" s="56"/>
      <c r="I121" s="56"/>
    </row>
    <row r="122" spans="1:11" s="49" customFormat="1">
      <c r="A122" s="14" t="s">
        <v>9</v>
      </c>
      <c r="B122" s="18" t="s">
        <v>2</v>
      </c>
      <c r="C122" s="53">
        <f t="shared" si="9"/>
        <v>55</v>
      </c>
      <c r="D122" s="56"/>
      <c r="E122" s="56"/>
      <c r="F122" s="56"/>
      <c r="G122" s="56"/>
      <c r="H122" s="56"/>
      <c r="I122" s="56"/>
    </row>
    <row r="123" spans="1:11">
      <c r="A123" s="16" t="s">
        <v>10</v>
      </c>
      <c r="B123" s="9" t="s">
        <v>1</v>
      </c>
      <c r="C123" s="23">
        <f t="shared" si="9"/>
        <v>55</v>
      </c>
      <c r="D123" s="208" t="e">
        <f t="shared" ref="D123:D124" si="10">D125</f>
        <v>#REF!</v>
      </c>
      <c r="E123" s="97"/>
      <c r="F123" s="52" t="e">
        <f t="shared" ref="F123:I124" si="11">F125</f>
        <v>#REF!</v>
      </c>
      <c r="G123" s="23" t="e">
        <f t="shared" si="11"/>
        <v>#REF!</v>
      </c>
      <c r="H123" s="23" t="e">
        <f t="shared" si="11"/>
        <v>#REF!</v>
      </c>
      <c r="I123" s="23" t="e">
        <f t="shared" si="11"/>
        <v>#REF!</v>
      </c>
    </row>
    <row r="124" spans="1:11">
      <c r="A124" s="15"/>
      <c r="B124" s="11" t="s">
        <v>2</v>
      </c>
      <c r="C124" s="23">
        <f t="shared" si="9"/>
        <v>55</v>
      </c>
      <c r="D124" s="208" t="e">
        <f t="shared" si="10"/>
        <v>#REF!</v>
      </c>
      <c r="E124" s="97"/>
      <c r="F124" s="52" t="e">
        <f t="shared" si="11"/>
        <v>#REF!</v>
      </c>
      <c r="G124" s="23" t="e">
        <f t="shared" si="11"/>
        <v>#REF!</v>
      </c>
      <c r="H124" s="23" t="e">
        <f t="shared" si="11"/>
        <v>#REF!</v>
      </c>
      <c r="I124" s="23" t="e">
        <f t="shared" si="11"/>
        <v>#REF!</v>
      </c>
    </row>
    <row r="125" spans="1:11">
      <c r="A125" s="24" t="s">
        <v>13</v>
      </c>
      <c r="B125" s="12" t="s">
        <v>1</v>
      </c>
      <c r="C125" s="23">
        <f t="shared" si="9"/>
        <v>55</v>
      </c>
      <c r="D125" s="208" t="e">
        <f>#REF!+#REF!</f>
        <v>#REF!</v>
      </c>
      <c r="E125" s="97"/>
      <c r="F125" s="52" t="e">
        <f>#REF!+#REF!</f>
        <v>#REF!</v>
      </c>
      <c r="G125" s="23" t="e">
        <f>#REF!+#REF!</f>
        <v>#REF!</v>
      </c>
      <c r="H125" s="23" t="e">
        <f>#REF!+#REF!</f>
        <v>#REF!</v>
      </c>
      <c r="I125" s="23" t="e">
        <f>#REF!+#REF!</f>
        <v>#REF!</v>
      </c>
    </row>
    <row r="126" spans="1:11">
      <c r="A126" s="14"/>
      <c r="B126" s="11" t="s">
        <v>2</v>
      </c>
      <c r="C126" s="23">
        <f t="shared" si="9"/>
        <v>55</v>
      </c>
      <c r="D126" s="208" t="e">
        <f>#REF!+#REF!</f>
        <v>#REF!</v>
      </c>
      <c r="E126" s="97"/>
      <c r="F126" s="52" t="e">
        <f>#REF!+#REF!</f>
        <v>#REF!</v>
      </c>
      <c r="G126" s="23" t="e">
        <f>#REF!+#REF!</f>
        <v>#REF!</v>
      </c>
      <c r="H126" s="23" t="e">
        <f>#REF!+#REF!</f>
        <v>#REF!</v>
      </c>
      <c r="I126" s="23" t="e">
        <f>#REF!+#REF!</f>
        <v>#REF!</v>
      </c>
    </row>
    <row r="127" spans="1:11">
      <c r="A127" s="82" t="s">
        <v>16</v>
      </c>
      <c r="B127" s="12" t="s">
        <v>1</v>
      </c>
      <c r="C127" s="23">
        <f t="shared" si="9"/>
        <v>55</v>
      </c>
      <c r="D127" s="208" t="e">
        <f>#REF!+#REF!</f>
        <v>#REF!</v>
      </c>
      <c r="E127" s="97"/>
      <c r="F127" s="52" t="e">
        <f>#REF!+#REF!</f>
        <v>#REF!</v>
      </c>
      <c r="G127" s="23" t="e">
        <f>#REF!+#REF!</f>
        <v>#REF!</v>
      </c>
      <c r="H127" s="23" t="e">
        <f>#REF!+#REF!</f>
        <v>#REF!</v>
      </c>
      <c r="I127" s="23" t="e">
        <f>#REF!+#REF!</f>
        <v>#REF!</v>
      </c>
    </row>
    <row r="128" spans="1:11">
      <c r="A128" s="14"/>
      <c r="B128" s="11" t="s">
        <v>2</v>
      </c>
      <c r="C128" s="23">
        <f t="shared" si="9"/>
        <v>55</v>
      </c>
      <c r="D128" s="208" t="e">
        <f>#REF!+#REF!</f>
        <v>#REF!</v>
      </c>
      <c r="E128" s="97"/>
      <c r="F128" s="52" t="e">
        <f>#REF!+#REF!</f>
        <v>#REF!</v>
      </c>
      <c r="G128" s="23" t="e">
        <f>#REF!+#REF!</f>
        <v>#REF!</v>
      </c>
      <c r="H128" s="23" t="e">
        <f>#REF!+#REF!</f>
        <v>#REF!</v>
      </c>
      <c r="I128" s="23" t="e">
        <f>#REF!+#REF!</f>
        <v>#REF!</v>
      </c>
    </row>
    <row r="129" spans="1:9">
      <c r="A129" s="130" t="s">
        <v>264</v>
      </c>
      <c r="B129" s="17" t="s">
        <v>1</v>
      </c>
      <c r="C129" s="91">
        <f t="shared" si="9"/>
        <v>55</v>
      </c>
      <c r="D129"/>
    </row>
    <row r="130" spans="1:9">
      <c r="A130" s="14"/>
      <c r="B130" s="18" t="s">
        <v>2</v>
      </c>
      <c r="C130" s="91">
        <f t="shared" si="9"/>
        <v>55</v>
      </c>
      <c r="D130"/>
    </row>
    <row r="131" spans="1:9">
      <c r="A131" s="24" t="s">
        <v>306</v>
      </c>
      <c r="B131" s="12" t="s">
        <v>1</v>
      </c>
      <c r="C131" s="23">
        <v>55</v>
      </c>
      <c r="D131" s="208" t="e">
        <f>#REF!+#REF!</f>
        <v>#REF!</v>
      </c>
      <c r="E131" s="135"/>
      <c r="F131" s="52" t="e">
        <f>#REF!+#REF!</f>
        <v>#REF!</v>
      </c>
      <c r="G131" s="23" t="e">
        <f>#REF!+#REF!</f>
        <v>#REF!</v>
      </c>
      <c r="H131" s="23" t="e">
        <f>#REF!+#REF!</f>
        <v>#REF!</v>
      </c>
      <c r="I131" s="23" t="e">
        <f>#REF!+#REF!</f>
        <v>#REF!</v>
      </c>
    </row>
    <row r="132" spans="1:9">
      <c r="A132" s="14"/>
      <c r="B132" s="11" t="s">
        <v>2</v>
      </c>
      <c r="C132" s="23">
        <v>55</v>
      </c>
      <c r="D132" s="208" t="e">
        <f>#REF!+#REF!</f>
        <v>#REF!</v>
      </c>
      <c r="E132" s="135"/>
      <c r="F132" s="52" t="e">
        <f>#REF!+#REF!</f>
        <v>#REF!</v>
      </c>
      <c r="G132" s="23" t="e">
        <f>#REF!+#REF!</f>
        <v>#REF!</v>
      </c>
      <c r="H132" s="23" t="e">
        <f>#REF!+#REF!</f>
        <v>#REF!</v>
      </c>
      <c r="I132" s="23" t="e">
        <f>#REF!+#REF!</f>
        <v>#REF!</v>
      </c>
    </row>
    <row r="133" spans="1:9">
      <c r="A133" s="320" t="s">
        <v>45</v>
      </c>
      <c r="B133" s="320"/>
      <c r="C133" s="320"/>
      <c r="D133"/>
    </row>
    <row r="134" spans="1:9">
      <c r="A134" s="321" t="s">
        <v>14</v>
      </c>
      <c r="B134" s="321"/>
      <c r="C134" s="321"/>
      <c r="D134"/>
    </row>
    <row r="135" spans="1:9">
      <c r="A135" s="269" t="s">
        <v>22</v>
      </c>
      <c r="B135" s="12" t="s">
        <v>1</v>
      </c>
      <c r="C135" s="23">
        <f t="shared" ref="C135:C142" si="12">C137</f>
        <v>-9</v>
      </c>
      <c r="D135"/>
    </row>
    <row r="136" spans="1:9">
      <c r="A136" s="301"/>
      <c r="B136" s="9" t="s">
        <v>2</v>
      </c>
      <c r="C136" s="23">
        <f t="shared" si="12"/>
        <v>-9</v>
      </c>
      <c r="D136"/>
    </row>
    <row r="137" spans="1:9" s="49" customFormat="1">
      <c r="A137" s="302" t="s">
        <v>17</v>
      </c>
      <c r="B137" s="17" t="s">
        <v>1</v>
      </c>
      <c r="C137" s="23">
        <f t="shared" si="12"/>
        <v>-9</v>
      </c>
    </row>
    <row r="138" spans="1:9" s="49" customFormat="1">
      <c r="A138" s="14" t="s">
        <v>9</v>
      </c>
      <c r="B138" s="18" t="s">
        <v>2</v>
      </c>
      <c r="C138" s="23">
        <f t="shared" si="12"/>
        <v>-9</v>
      </c>
    </row>
    <row r="139" spans="1:9" s="49" customFormat="1">
      <c r="A139" s="16" t="s">
        <v>10</v>
      </c>
      <c r="B139" s="9" t="s">
        <v>1</v>
      </c>
      <c r="C139" s="23">
        <f t="shared" si="12"/>
        <v>-9</v>
      </c>
    </row>
    <row r="140" spans="1:9" s="49" customFormat="1">
      <c r="A140" s="15"/>
      <c r="B140" s="11" t="s">
        <v>2</v>
      </c>
      <c r="C140" s="23">
        <f t="shared" si="12"/>
        <v>-9</v>
      </c>
    </row>
    <row r="141" spans="1:9" s="49" customFormat="1">
      <c r="A141" s="103" t="s">
        <v>23</v>
      </c>
      <c r="B141" s="17" t="s">
        <v>1</v>
      </c>
      <c r="C141" s="23">
        <f t="shared" si="12"/>
        <v>-9</v>
      </c>
    </row>
    <row r="142" spans="1:9" s="49" customFormat="1">
      <c r="A142" s="27"/>
      <c r="B142" s="18" t="s">
        <v>2</v>
      </c>
      <c r="C142" s="23">
        <f t="shared" si="12"/>
        <v>-9</v>
      </c>
    </row>
    <row r="143" spans="1:9" s="49" customFormat="1">
      <c r="A143" s="37" t="s">
        <v>24</v>
      </c>
      <c r="B143" s="17" t="s">
        <v>1</v>
      </c>
      <c r="C143" s="23">
        <f>C154</f>
        <v>-9</v>
      </c>
    </row>
    <row r="144" spans="1:9" s="49" customFormat="1">
      <c r="A144" s="14"/>
      <c r="B144" s="18" t="s">
        <v>2</v>
      </c>
      <c r="C144" s="23">
        <f>C155</f>
        <v>-9</v>
      </c>
    </row>
    <row r="145" spans="1:5">
      <c r="A145" s="322" t="s">
        <v>46</v>
      </c>
      <c r="B145" s="323"/>
      <c r="C145" s="323"/>
      <c r="D145"/>
      <c r="E145" s="57"/>
    </row>
    <row r="146" spans="1:5">
      <c r="A146" s="24" t="s">
        <v>14</v>
      </c>
      <c r="B146" s="12" t="s">
        <v>1</v>
      </c>
      <c r="C146" s="91">
        <f t="shared" ref="C146:C155" si="13">C148</f>
        <v>-9</v>
      </c>
      <c r="D146"/>
    </row>
    <row r="147" spans="1:5">
      <c r="A147" s="26" t="s">
        <v>15</v>
      </c>
      <c r="B147" s="11" t="s">
        <v>2</v>
      </c>
      <c r="C147" s="91">
        <f t="shared" si="13"/>
        <v>-9</v>
      </c>
      <c r="D147"/>
    </row>
    <row r="148" spans="1:5">
      <c r="A148" s="36" t="s">
        <v>47</v>
      </c>
      <c r="B148" s="17" t="s">
        <v>1</v>
      </c>
      <c r="C148" s="91">
        <f t="shared" si="13"/>
        <v>-9</v>
      </c>
      <c r="D148"/>
    </row>
    <row r="149" spans="1:5">
      <c r="A149" s="10" t="s">
        <v>20</v>
      </c>
      <c r="B149" s="18" t="s">
        <v>2</v>
      </c>
      <c r="C149" s="91">
        <f t="shared" si="13"/>
        <v>-9</v>
      </c>
      <c r="D149"/>
    </row>
    <row r="150" spans="1:5">
      <c r="A150" s="16" t="s">
        <v>10</v>
      </c>
      <c r="B150" s="9" t="s">
        <v>1</v>
      </c>
      <c r="C150" s="91">
        <f t="shared" si="13"/>
        <v>-9</v>
      </c>
      <c r="D150"/>
    </row>
    <row r="151" spans="1:5">
      <c r="A151" s="15"/>
      <c r="B151" s="11" t="s">
        <v>2</v>
      </c>
      <c r="C151" s="91">
        <f t="shared" si="13"/>
        <v>-9</v>
      </c>
      <c r="D151"/>
    </row>
    <row r="152" spans="1:5">
      <c r="A152" s="103" t="s">
        <v>23</v>
      </c>
      <c r="B152" s="9" t="s">
        <v>1</v>
      </c>
      <c r="C152" s="91">
        <f t="shared" si="13"/>
        <v>-9</v>
      </c>
      <c r="D152"/>
    </row>
    <row r="153" spans="1:5">
      <c r="A153" s="14"/>
      <c r="B153" s="11" t="s">
        <v>2</v>
      </c>
      <c r="C153" s="91">
        <f t="shared" si="13"/>
        <v>-9</v>
      </c>
      <c r="D153"/>
    </row>
    <row r="154" spans="1:5" s="89" customFormat="1">
      <c r="A154" s="120" t="s">
        <v>24</v>
      </c>
      <c r="B154" s="33" t="s">
        <v>1</v>
      </c>
      <c r="C154" s="34">
        <f t="shared" si="13"/>
        <v>-9</v>
      </c>
    </row>
    <row r="155" spans="1:5" s="89" customFormat="1" ht="12" customHeight="1">
      <c r="A155" s="106"/>
      <c r="B155" s="35" t="s">
        <v>2</v>
      </c>
      <c r="C155" s="34">
        <f t="shared" si="13"/>
        <v>-9</v>
      </c>
    </row>
    <row r="156" spans="1:5" s="89" customFormat="1">
      <c r="A156" s="88" t="s">
        <v>307</v>
      </c>
      <c r="B156" s="33" t="s">
        <v>1</v>
      </c>
      <c r="C156" s="32">
        <f>C158+C160+C162+C164</f>
        <v>-9</v>
      </c>
    </row>
    <row r="157" spans="1:5" s="89" customFormat="1">
      <c r="A157" s="106"/>
      <c r="B157" s="35" t="s">
        <v>2</v>
      </c>
      <c r="C157" s="32">
        <f>C159+C161+C163+C165</f>
        <v>-9</v>
      </c>
    </row>
    <row r="158" spans="1:5" s="151" customFormat="1" ht="38.25">
      <c r="A158" s="250" t="s">
        <v>200</v>
      </c>
      <c r="B158" s="160" t="s">
        <v>1</v>
      </c>
      <c r="C158" s="59">
        <v>-26</v>
      </c>
    </row>
    <row r="159" spans="1:5" s="151" customFormat="1">
      <c r="A159" s="108"/>
      <c r="B159" s="124" t="s">
        <v>2</v>
      </c>
      <c r="C159" s="59">
        <v>-26</v>
      </c>
    </row>
    <row r="160" spans="1:5" s="49" customFormat="1" ht="27" customHeight="1">
      <c r="A160" s="243" t="s">
        <v>308</v>
      </c>
      <c r="B160" s="17" t="s">
        <v>1</v>
      </c>
      <c r="C160" s="23">
        <v>16</v>
      </c>
    </row>
    <row r="161" spans="1:11" s="49" customFormat="1" ht="13.5" customHeight="1">
      <c r="A161" s="244"/>
      <c r="B161" s="18" t="s">
        <v>2</v>
      </c>
      <c r="C161" s="23">
        <v>16</v>
      </c>
    </row>
    <row r="162" spans="1:11" s="151" customFormat="1" ht="25.5">
      <c r="A162" s="250" t="s">
        <v>201</v>
      </c>
      <c r="B162" s="160" t="s">
        <v>1</v>
      </c>
      <c r="C162" s="59">
        <v>-5</v>
      </c>
    </row>
    <row r="163" spans="1:11" s="151" customFormat="1">
      <c r="A163" s="108"/>
      <c r="B163" s="124" t="s">
        <v>2</v>
      </c>
      <c r="C163" s="59">
        <v>-5</v>
      </c>
    </row>
    <row r="164" spans="1:11" s="49" customFormat="1" ht="27" customHeight="1">
      <c r="A164" s="243" t="s">
        <v>311</v>
      </c>
      <c r="B164" s="17" t="s">
        <v>1</v>
      </c>
      <c r="C164" s="23">
        <v>6</v>
      </c>
    </row>
    <row r="165" spans="1:11" s="49" customFormat="1">
      <c r="A165" s="14"/>
      <c r="B165" s="18" t="s">
        <v>2</v>
      </c>
      <c r="C165" s="23">
        <v>6</v>
      </c>
    </row>
    <row r="166" spans="1:11">
      <c r="A166" s="145" t="s">
        <v>31</v>
      </c>
      <c r="B166" s="65"/>
      <c r="C166" s="64"/>
      <c r="D166" s="58"/>
      <c r="E166" s="58"/>
      <c r="F166" s="58"/>
      <c r="G166" s="58"/>
      <c r="H166" s="58"/>
      <c r="I166" s="58"/>
      <c r="J166" s="13"/>
      <c r="K166" s="57"/>
    </row>
    <row r="167" spans="1:11">
      <c r="A167" s="111" t="s">
        <v>14</v>
      </c>
      <c r="B167" s="80" t="s">
        <v>1</v>
      </c>
      <c r="C167" s="23">
        <f>C169</f>
        <v>20</v>
      </c>
      <c r="D167" s="58"/>
      <c r="E167" s="58"/>
      <c r="F167" s="58"/>
      <c r="G167" s="58"/>
      <c r="H167" s="58"/>
      <c r="I167" s="66"/>
    </row>
    <row r="168" spans="1:11">
      <c r="A168" s="60" t="s">
        <v>22</v>
      </c>
      <c r="B168" s="51" t="s">
        <v>2</v>
      </c>
      <c r="C168" s="23">
        <f>C170</f>
        <v>20</v>
      </c>
      <c r="D168" s="55"/>
      <c r="E168" s="55"/>
      <c r="F168" s="55"/>
      <c r="G168" s="55"/>
      <c r="H168" s="55"/>
      <c r="I168" s="55"/>
      <c r="J168" s="13"/>
      <c r="K168" s="13"/>
    </row>
    <row r="169" spans="1:11">
      <c r="A169" s="39" t="s">
        <v>17</v>
      </c>
      <c r="B169" s="81" t="s">
        <v>1</v>
      </c>
      <c r="C169" s="23">
        <f>C171</f>
        <v>20</v>
      </c>
      <c r="D169" s="55"/>
      <c r="E169" s="55"/>
      <c r="F169" s="55"/>
      <c r="G169" s="55"/>
      <c r="H169" s="55"/>
      <c r="I169" s="55"/>
      <c r="J169" s="13"/>
      <c r="K169" s="13"/>
    </row>
    <row r="170" spans="1:11">
      <c r="A170" s="14" t="s">
        <v>9</v>
      </c>
      <c r="B170" s="51" t="s">
        <v>2</v>
      </c>
      <c r="C170" s="23">
        <f>C172</f>
        <v>20</v>
      </c>
      <c r="D170" s="55"/>
      <c r="E170" s="55"/>
      <c r="F170" s="55"/>
      <c r="G170" s="55"/>
      <c r="H170" s="55"/>
      <c r="I170" s="55"/>
      <c r="J170" s="13"/>
      <c r="K170" s="13"/>
    </row>
    <row r="171" spans="1:11">
      <c r="A171" s="16" t="s">
        <v>10</v>
      </c>
      <c r="B171" s="9" t="s">
        <v>1</v>
      </c>
      <c r="C171" s="23">
        <f>C173+C175</f>
        <v>20</v>
      </c>
      <c r="D171" s="55"/>
      <c r="E171" s="55"/>
      <c r="F171" s="55"/>
      <c r="G171" s="55"/>
      <c r="H171" s="55"/>
      <c r="I171" s="55"/>
      <c r="J171" s="13"/>
      <c r="K171" s="13"/>
    </row>
    <row r="172" spans="1:11">
      <c r="A172" s="15"/>
      <c r="B172" s="11" t="s">
        <v>2</v>
      </c>
      <c r="C172" s="23">
        <f>C174+C176</f>
        <v>20</v>
      </c>
      <c r="D172" s="55"/>
      <c r="E172" s="55"/>
      <c r="F172" s="55"/>
      <c r="G172" s="55"/>
      <c r="H172" s="55"/>
      <c r="I172" s="55"/>
      <c r="J172" s="13"/>
      <c r="K172" s="13"/>
    </row>
    <row r="173" spans="1:11" s="105" customFormat="1">
      <c r="A173" s="16" t="s">
        <v>53</v>
      </c>
      <c r="B173" s="81" t="s">
        <v>1</v>
      </c>
      <c r="C173" s="132">
        <f>C186</f>
        <v>0</v>
      </c>
    </row>
    <row r="174" spans="1:11" s="105" customFormat="1">
      <c r="A174" s="149"/>
      <c r="B174" s="51" t="s">
        <v>2</v>
      </c>
      <c r="C174" s="132">
        <f>C187</f>
        <v>0</v>
      </c>
    </row>
    <row r="175" spans="1:11">
      <c r="A175" s="61" t="s">
        <v>32</v>
      </c>
      <c r="B175" s="81" t="s">
        <v>1</v>
      </c>
      <c r="C175" s="23">
        <f>C194</f>
        <v>20</v>
      </c>
      <c r="D175" s="55"/>
      <c r="E175" s="55"/>
      <c r="F175" s="55"/>
      <c r="G175" s="55"/>
      <c r="H175" s="55"/>
      <c r="I175" s="55"/>
      <c r="J175" s="13"/>
      <c r="K175" s="13"/>
    </row>
    <row r="176" spans="1:11">
      <c r="A176" s="15"/>
      <c r="B176" s="51" t="s">
        <v>2</v>
      </c>
      <c r="C176" s="23">
        <f>C195</f>
        <v>20</v>
      </c>
      <c r="D176" s="55"/>
      <c r="E176" s="55"/>
      <c r="F176" s="55"/>
      <c r="G176" s="55"/>
      <c r="H176" s="55"/>
      <c r="I176" s="55"/>
      <c r="J176" s="13"/>
      <c r="K176" s="13"/>
    </row>
    <row r="177" spans="1:5">
      <c r="A177" s="324" t="s">
        <v>46</v>
      </c>
      <c r="B177" s="325"/>
      <c r="C177" s="326"/>
      <c r="D177"/>
      <c r="E177" s="57"/>
    </row>
    <row r="178" spans="1:5">
      <c r="A178" s="207" t="s">
        <v>14</v>
      </c>
      <c r="B178" s="80" t="s">
        <v>1</v>
      </c>
      <c r="C178" s="132">
        <f>C180</f>
        <v>20</v>
      </c>
      <c r="D178"/>
      <c r="E178" s="92"/>
    </row>
    <row r="179" spans="1:5">
      <c r="A179" s="60" t="s">
        <v>15</v>
      </c>
      <c r="B179" s="51" t="s">
        <v>2</v>
      </c>
      <c r="C179" s="132">
        <f>C181</f>
        <v>20</v>
      </c>
      <c r="D179"/>
      <c r="E179" s="92"/>
    </row>
    <row r="180" spans="1:5">
      <c r="A180" s="39" t="s">
        <v>17</v>
      </c>
      <c r="B180" s="80" t="s">
        <v>1</v>
      </c>
      <c r="C180" s="132">
        <f>C182</f>
        <v>20</v>
      </c>
      <c r="D180"/>
    </row>
    <row r="181" spans="1:5">
      <c r="A181" s="14" t="s">
        <v>9</v>
      </c>
      <c r="B181" s="51" t="s">
        <v>2</v>
      </c>
      <c r="C181" s="132">
        <f>C183</f>
        <v>20</v>
      </c>
      <c r="D181"/>
    </row>
    <row r="182" spans="1:5">
      <c r="A182" s="16" t="s">
        <v>10</v>
      </c>
      <c r="B182" s="9" t="s">
        <v>1</v>
      </c>
      <c r="C182" s="132">
        <f>C184+C194</f>
        <v>20</v>
      </c>
      <c r="D182"/>
    </row>
    <row r="183" spans="1:5">
      <c r="A183" s="15"/>
      <c r="B183" s="11" t="s">
        <v>2</v>
      </c>
      <c r="C183" s="132">
        <f>C185+C195</f>
        <v>20</v>
      </c>
      <c r="D183"/>
    </row>
    <row r="184" spans="1:5">
      <c r="A184" s="16" t="s">
        <v>23</v>
      </c>
      <c r="B184" s="9" t="s">
        <v>1</v>
      </c>
      <c r="C184" s="132">
        <f>C186</f>
        <v>0</v>
      </c>
      <c r="D184"/>
    </row>
    <row r="185" spans="1:5">
      <c r="A185" s="15"/>
      <c r="B185" s="11" t="s">
        <v>2</v>
      </c>
      <c r="C185" s="132">
        <f>C187</f>
        <v>0</v>
      </c>
      <c r="D185"/>
    </row>
    <row r="186" spans="1:5" s="105" customFormat="1">
      <c r="A186" s="16" t="s">
        <v>53</v>
      </c>
      <c r="B186" s="81" t="s">
        <v>1</v>
      </c>
      <c r="C186" s="132">
        <f>C188</f>
        <v>0</v>
      </c>
    </row>
    <row r="187" spans="1:5" s="105" customFormat="1">
      <c r="A187" s="149"/>
      <c r="B187" s="51" t="s">
        <v>2</v>
      </c>
      <c r="C187" s="132">
        <f>C189</f>
        <v>0</v>
      </c>
    </row>
    <row r="188" spans="1:5" s="105" customFormat="1">
      <c r="A188" s="130" t="s">
        <v>307</v>
      </c>
      <c r="B188" s="104" t="s">
        <v>1</v>
      </c>
      <c r="C188" s="32">
        <f>C190+C192</f>
        <v>0</v>
      </c>
    </row>
    <row r="189" spans="1:5" s="105" customFormat="1">
      <c r="A189" s="149"/>
      <c r="B189" s="110" t="s">
        <v>2</v>
      </c>
      <c r="C189" s="32">
        <f>C191+C193</f>
        <v>0</v>
      </c>
    </row>
    <row r="190" spans="1:5" s="164" customFormat="1">
      <c r="A190" s="29" t="s">
        <v>300</v>
      </c>
      <c r="B190" s="17" t="s">
        <v>1</v>
      </c>
      <c r="C190" s="53">
        <v>-1403</v>
      </c>
    </row>
    <row r="191" spans="1:5" s="164" customFormat="1">
      <c r="A191" s="26"/>
      <c r="B191" s="18" t="s">
        <v>2</v>
      </c>
      <c r="C191" s="53">
        <v>-1403</v>
      </c>
    </row>
    <row r="192" spans="1:5" s="164" customFormat="1" ht="38.25">
      <c r="A192" s="250" t="s">
        <v>310</v>
      </c>
      <c r="B192" s="17" t="s">
        <v>1</v>
      </c>
      <c r="C192" s="53">
        <v>1403</v>
      </c>
    </row>
    <row r="193" spans="1:53" s="164" customFormat="1">
      <c r="A193" s="26"/>
      <c r="B193" s="18" t="s">
        <v>2</v>
      </c>
      <c r="C193" s="53">
        <v>1403</v>
      </c>
    </row>
    <row r="194" spans="1:53">
      <c r="A194" s="61" t="s">
        <v>32</v>
      </c>
      <c r="B194" s="81" t="s">
        <v>1</v>
      </c>
      <c r="C194" s="23">
        <f>C196</f>
        <v>20</v>
      </c>
      <c r="D194" s="55"/>
      <c r="E194" s="55"/>
      <c r="F194" s="55"/>
      <c r="G194" s="55"/>
      <c r="H194" s="55"/>
      <c r="I194" s="55"/>
      <c r="J194" s="13"/>
      <c r="K194" s="13"/>
    </row>
    <row r="195" spans="1:53">
      <c r="A195" s="15"/>
      <c r="B195" s="51" t="s">
        <v>2</v>
      </c>
      <c r="C195" s="23">
        <f>C197</f>
        <v>20</v>
      </c>
      <c r="D195" s="55"/>
      <c r="E195" s="55"/>
      <c r="F195" s="55"/>
      <c r="G195" s="55"/>
      <c r="H195" s="55"/>
      <c r="I195" s="55"/>
      <c r="J195" s="13"/>
      <c r="K195" s="13"/>
    </row>
    <row r="196" spans="1:53" s="105" customFormat="1">
      <c r="A196" s="130" t="s">
        <v>307</v>
      </c>
      <c r="B196" s="104" t="s">
        <v>1</v>
      </c>
      <c r="C196" s="32">
        <f>C198+C200</f>
        <v>20</v>
      </c>
    </row>
    <row r="197" spans="1:53" s="105" customFormat="1">
      <c r="A197" s="149"/>
      <c r="B197" s="110" t="s">
        <v>2</v>
      </c>
      <c r="C197" s="32">
        <f>C199+C201</f>
        <v>20</v>
      </c>
    </row>
    <row r="198" spans="1:53" s="164" customFormat="1">
      <c r="A198" s="250" t="s">
        <v>92</v>
      </c>
      <c r="B198" s="17" t="s">
        <v>1</v>
      </c>
      <c r="C198" s="53">
        <v>-1783</v>
      </c>
    </row>
    <row r="199" spans="1:53" s="164" customFormat="1">
      <c r="A199" s="26"/>
      <c r="B199" s="18" t="s">
        <v>2</v>
      </c>
      <c r="C199" s="53">
        <v>-1783</v>
      </c>
    </row>
    <row r="200" spans="1:53" s="164" customFormat="1" ht="38.25">
      <c r="A200" s="250" t="s">
        <v>309</v>
      </c>
      <c r="B200" s="17" t="s">
        <v>1</v>
      </c>
      <c r="C200" s="53">
        <v>1803</v>
      </c>
    </row>
    <row r="201" spans="1:53" s="164" customFormat="1">
      <c r="A201" s="26"/>
      <c r="B201" s="18" t="s">
        <v>2</v>
      </c>
      <c r="C201" s="53">
        <v>1803</v>
      </c>
    </row>
    <row r="204" spans="1:53" s="49" customFormat="1">
      <c r="A204" s="300"/>
      <c r="B204" s="1"/>
      <c r="C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</row>
    <row r="205" spans="1:53" s="49" customFormat="1">
      <c r="A205" s="300"/>
      <c r="B205" s="1"/>
      <c r="C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</row>
    <row r="207" spans="1:53" s="49" customFormat="1">
      <c r="A207" s="304"/>
      <c r="B207" s="305"/>
      <c r="C207" s="305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</row>
    <row r="208" spans="1:53" s="49" customFormat="1">
      <c r="A208" s="304"/>
      <c r="B208" s="305"/>
      <c r="C208" s="305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</row>
    <row r="214" spans="1:53" s="49" customFormat="1">
      <c r="A214" s="57"/>
      <c r="B214" s="1"/>
      <c r="C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</row>
    <row r="215" spans="1:53" s="49" customFormat="1">
      <c r="A215" s="57"/>
      <c r="B215" s="1"/>
      <c r="C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</row>
    <row r="223" spans="1:53" s="1" customFormat="1">
      <c r="A223" s="19"/>
      <c r="C223"/>
      <c r="D223" s="49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</row>
    <row r="224" spans="1:53" s="1" customFormat="1">
      <c r="A224" s="19"/>
      <c r="C224"/>
      <c r="D224" s="49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</row>
  </sheetData>
  <mergeCells count="14">
    <mergeCell ref="A208:C208"/>
    <mergeCell ref="A45:C45"/>
    <mergeCell ref="D74:I74"/>
    <mergeCell ref="A118:C118"/>
    <mergeCell ref="A1:C1"/>
    <mergeCell ref="A2:C2"/>
    <mergeCell ref="A6:C6"/>
    <mergeCell ref="C8:C10"/>
    <mergeCell ref="A91:C91"/>
    <mergeCell ref="A207:C207"/>
    <mergeCell ref="A133:C133"/>
    <mergeCell ref="A134:C134"/>
    <mergeCell ref="A145:C145"/>
    <mergeCell ref="A177:C17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A81"/>
  <sheetViews>
    <sheetView tabSelected="1" workbookViewId="0">
      <selection activeCell="A6" sqref="A6:C6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53">
      <c r="A1" s="310" t="s">
        <v>286</v>
      </c>
      <c r="B1" s="311"/>
      <c r="C1" s="311"/>
    </row>
    <row r="2" spans="1:53">
      <c r="A2" s="312" t="s">
        <v>304</v>
      </c>
      <c r="B2" s="311"/>
      <c r="C2" s="311"/>
    </row>
    <row r="3" spans="1:53">
      <c r="A3" s="178" t="s">
        <v>3</v>
      </c>
    </row>
    <row r="4" spans="1:53">
      <c r="A4" t="s">
        <v>4</v>
      </c>
    </row>
    <row r="5" spans="1:53" ht="14.25" customHeight="1"/>
    <row r="6" spans="1:53" s="49" customFormat="1" ht="30" customHeight="1">
      <c r="A6" s="313" t="s">
        <v>305</v>
      </c>
      <c r="B6" s="313"/>
      <c r="C6" s="31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49" customFormat="1" ht="18" customHeight="1">
      <c r="A7"/>
      <c r="B7" s="2"/>
      <c r="C7" s="46" t="s">
        <v>11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9" customFormat="1">
      <c r="A8" s="8" t="s">
        <v>5</v>
      </c>
      <c r="B8" s="5" t="s">
        <v>0</v>
      </c>
      <c r="C8" s="314" t="s">
        <v>117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9" customFormat="1">
      <c r="A9" s="3" t="s">
        <v>6</v>
      </c>
      <c r="B9" s="6"/>
      <c r="C9" s="315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9" customFormat="1">
      <c r="A10" s="3" t="s">
        <v>7</v>
      </c>
      <c r="B10" s="6"/>
      <c r="C10" s="316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9" customFormat="1">
      <c r="A11" s="4">
        <v>0</v>
      </c>
      <c r="B11" s="4">
        <v>1</v>
      </c>
      <c r="C11" s="7">
        <v>2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9" customFormat="1" ht="15.75">
      <c r="A12" s="40" t="s">
        <v>12</v>
      </c>
      <c r="B12" s="21" t="s">
        <v>1</v>
      </c>
      <c r="C12" s="76">
        <f t="shared" ref="C12:C19" si="0">C14</f>
        <v>550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9" customFormat="1">
      <c r="A13" s="20"/>
      <c r="B13" s="22" t="s">
        <v>2</v>
      </c>
      <c r="C13" s="76">
        <f t="shared" si="0"/>
        <v>550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9" customFormat="1">
      <c r="A14" s="30" t="s">
        <v>17</v>
      </c>
      <c r="B14" s="17" t="s">
        <v>1</v>
      </c>
      <c r="C14" s="23">
        <f t="shared" si="0"/>
        <v>550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9" customFormat="1">
      <c r="A15" s="14" t="s">
        <v>9</v>
      </c>
      <c r="B15" s="18" t="s">
        <v>2</v>
      </c>
      <c r="C15" s="23">
        <f t="shared" si="0"/>
        <v>550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16" t="s">
        <v>10</v>
      </c>
      <c r="B16" s="12" t="s">
        <v>1</v>
      </c>
      <c r="C16" s="23">
        <f t="shared" si="0"/>
        <v>550</v>
      </c>
    </row>
    <row r="17" spans="1:4">
      <c r="A17" s="15"/>
      <c r="B17" s="11" t="s">
        <v>2</v>
      </c>
      <c r="C17" s="23">
        <f t="shared" si="0"/>
        <v>550</v>
      </c>
    </row>
    <row r="18" spans="1:4">
      <c r="A18" s="67" t="s">
        <v>13</v>
      </c>
      <c r="B18" s="12" t="s">
        <v>1</v>
      </c>
      <c r="C18" s="23">
        <f t="shared" si="0"/>
        <v>550</v>
      </c>
    </row>
    <row r="19" spans="1:4">
      <c r="A19" s="77"/>
      <c r="B19" s="80" t="s">
        <v>2</v>
      </c>
      <c r="C19" s="23">
        <f t="shared" si="0"/>
        <v>550</v>
      </c>
    </row>
    <row r="20" spans="1:4">
      <c r="A20" s="27" t="s">
        <v>16</v>
      </c>
      <c r="B20" s="12" t="s">
        <v>1</v>
      </c>
      <c r="C20" s="23">
        <f>C21</f>
        <v>550</v>
      </c>
    </row>
    <row r="21" spans="1:4">
      <c r="A21" s="27"/>
      <c r="B21" s="9" t="s">
        <v>2</v>
      </c>
      <c r="C21" s="78">
        <f>C32</f>
        <v>550</v>
      </c>
    </row>
    <row r="22" spans="1:4">
      <c r="A22" s="317" t="s">
        <v>8</v>
      </c>
      <c r="B22" s="318"/>
      <c r="C22" s="319"/>
    </row>
    <row r="23" spans="1:4" ht="14.25">
      <c r="A23" s="341" t="s">
        <v>12</v>
      </c>
      <c r="B23" s="33" t="s">
        <v>1</v>
      </c>
      <c r="C23" s="34">
        <f>C24</f>
        <v>550</v>
      </c>
    </row>
    <row r="24" spans="1:4">
      <c r="A24" s="38"/>
      <c r="B24" s="35" t="s">
        <v>2</v>
      </c>
      <c r="C24" s="34">
        <f t="shared" ref="C24:C30" si="1">C26</f>
        <v>550</v>
      </c>
    </row>
    <row r="25" spans="1:4">
      <c r="A25" s="30" t="s">
        <v>17</v>
      </c>
      <c r="B25" s="17" t="s">
        <v>1</v>
      </c>
      <c r="C25" s="23">
        <f t="shared" si="1"/>
        <v>550</v>
      </c>
    </row>
    <row r="26" spans="1:4">
      <c r="A26" s="14" t="s">
        <v>9</v>
      </c>
      <c r="B26" s="18" t="s">
        <v>2</v>
      </c>
      <c r="C26" s="23">
        <f t="shared" si="1"/>
        <v>550</v>
      </c>
    </row>
    <row r="27" spans="1:4">
      <c r="A27" s="41" t="s">
        <v>10</v>
      </c>
      <c r="B27" s="9" t="s">
        <v>1</v>
      </c>
      <c r="C27" s="23">
        <f t="shared" si="1"/>
        <v>550</v>
      </c>
    </row>
    <row r="28" spans="1:4">
      <c r="A28" s="15"/>
      <c r="B28" s="11" t="s">
        <v>2</v>
      </c>
      <c r="C28" s="23">
        <f t="shared" si="1"/>
        <v>550</v>
      </c>
    </row>
    <row r="29" spans="1:4">
      <c r="A29" s="25" t="s">
        <v>13</v>
      </c>
      <c r="B29" s="12" t="s">
        <v>1</v>
      </c>
      <c r="C29" s="23">
        <f t="shared" si="1"/>
        <v>550</v>
      </c>
    </row>
    <row r="30" spans="1:4">
      <c r="A30" s="10"/>
      <c r="B30" s="11" t="s">
        <v>2</v>
      </c>
      <c r="C30" s="23">
        <f t="shared" si="1"/>
        <v>550</v>
      </c>
      <c r="D30"/>
    </row>
    <row r="31" spans="1:4">
      <c r="A31" s="27" t="s">
        <v>16</v>
      </c>
      <c r="B31" s="12" t="s">
        <v>1</v>
      </c>
      <c r="C31" s="23">
        <f>C42</f>
        <v>550</v>
      </c>
      <c r="D31"/>
    </row>
    <row r="32" spans="1:4">
      <c r="A32" s="14"/>
      <c r="B32" s="11" t="s">
        <v>2</v>
      </c>
      <c r="C32" s="23">
        <f>C43</f>
        <v>550</v>
      </c>
      <c r="D32"/>
    </row>
    <row r="33" spans="1:11">
      <c r="A33" s="63" t="s">
        <v>35</v>
      </c>
      <c r="B33" s="65"/>
      <c r="C33" s="64"/>
      <c r="D33" s="58"/>
      <c r="E33" s="58"/>
      <c r="F33" s="58"/>
      <c r="G33" s="58"/>
      <c r="H33" s="58"/>
      <c r="I33" s="58"/>
      <c r="J33" s="13"/>
      <c r="K33" s="57"/>
    </row>
    <row r="34" spans="1:11">
      <c r="A34" s="128" t="s">
        <v>12</v>
      </c>
      <c r="B34" s="80" t="s">
        <v>1</v>
      </c>
      <c r="C34" s="23">
        <f t="shared" ref="C34:C41" si="2">C36</f>
        <v>550</v>
      </c>
      <c r="D34" s="55"/>
      <c r="E34" s="55"/>
      <c r="F34" s="55"/>
      <c r="G34" s="55"/>
      <c r="H34" s="55"/>
      <c r="I34" s="55"/>
      <c r="J34" s="13"/>
      <c r="K34" s="13"/>
    </row>
    <row r="35" spans="1:11">
      <c r="A35" s="60"/>
      <c r="B35" s="51" t="s">
        <v>2</v>
      </c>
      <c r="C35" s="23">
        <f t="shared" si="2"/>
        <v>550</v>
      </c>
      <c r="D35" s="55"/>
      <c r="E35" s="55"/>
      <c r="F35" s="55"/>
      <c r="G35" s="55"/>
      <c r="H35" s="55"/>
      <c r="I35" s="55"/>
      <c r="J35" s="13"/>
      <c r="K35" s="13"/>
    </row>
    <row r="36" spans="1:11">
      <c r="A36" s="30" t="s">
        <v>17</v>
      </c>
      <c r="B36" s="264" t="s">
        <v>1</v>
      </c>
      <c r="C36" s="23">
        <f t="shared" si="2"/>
        <v>550</v>
      </c>
      <c r="D36" s="55"/>
      <c r="E36" s="62"/>
      <c r="F36" s="62"/>
      <c r="G36" s="62"/>
      <c r="H36" s="62"/>
      <c r="I36" s="62"/>
      <c r="J36" s="13"/>
      <c r="K36" s="13"/>
    </row>
    <row r="37" spans="1:11">
      <c r="A37" s="60" t="s">
        <v>20</v>
      </c>
      <c r="B37" s="232" t="s">
        <v>2</v>
      </c>
      <c r="C37" s="23">
        <f t="shared" si="2"/>
        <v>550</v>
      </c>
      <c r="D37" s="55"/>
      <c r="E37" s="62"/>
      <c r="F37" s="62"/>
      <c r="G37" s="62"/>
      <c r="H37" s="62"/>
      <c r="I37" s="62"/>
      <c r="J37" s="13"/>
      <c r="K37" s="13"/>
    </row>
    <row r="38" spans="1:11">
      <c r="A38" s="16" t="s">
        <v>10</v>
      </c>
      <c r="B38" s="9" t="s">
        <v>1</v>
      </c>
      <c r="C38" s="23">
        <f t="shared" si="2"/>
        <v>550</v>
      </c>
      <c r="D38" s="55"/>
      <c r="E38" s="62"/>
      <c r="F38" s="62"/>
      <c r="G38" s="62"/>
      <c r="H38" s="62"/>
      <c r="I38" s="62"/>
      <c r="J38" s="13"/>
      <c r="K38" s="13"/>
    </row>
    <row r="39" spans="1:11">
      <c r="A39" s="15"/>
      <c r="B39" s="11" t="s">
        <v>2</v>
      </c>
      <c r="C39" s="23">
        <f t="shared" si="2"/>
        <v>550</v>
      </c>
      <c r="D39" s="55"/>
      <c r="E39" s="62"/>
      <c r="F39" s="62"/>
      <c r="G39" s="62"/>
      <c r="H39" s="62"/>
      <c r="I39" s="62"/>
      <c r="J39" s="13"/>
      <c r="K39" s="13"/>
    </row>
    <row r="40" spans="1:11">
      <c r="A40" s="41" t="s">
        <v>23</v>
      </c>
      <c r="B40" s="17" t="s">
        <v>1</v>
      </c>
      <c r="C40" s="23">
        <f t="shared" si="2"/>
        <v>550</v>
      </c>
    </row>
    <row r="41" spans="1:11">
      <c r="A41" s="14"/>
      <c r="B41" s="18" t="s">
        <v>2</v>
      </c>
      <c r="C41" s="23">
        <f t="shared" si="2"/>
        <v>550</v>
      </c>
    </row>
    <row r="42" spans="1:11">
      <c r="A42" s="31" t="s">
        <v>16</v>
      </c>
      <c r="B42" s="9" t="s">
        <v>1</v>
      </c>
      <c r="C42" s="23">
        <f>C53</f>
        <v>550</v>
      </c>
    </row>
    <row r="43" spans="1:11">
      <c r="A43" s="10"/>
      <c r="B43" s="11" t="s">
        <v>2</v>
      </c>
      <c r="C43" s="23">
        <f>C54</f>
        <v>550</v>
      </c>
    </row>
    <row r="44" spans="1:11">
      <c r="A44" s="338" t="s">
        <v>46</v>
      </c>
      <c r="B44" s="338"/>
      <c r="C44" s="339"/>
      <c r="D44" s="13"/>
      <c r="E44" s="340"/>
      <c r="F44" s="13"/>
      <c r="G44" s="13"/>
      <c r="H44" s="13"/>
      <c r="I44" s="13"/>
    </row>
    <row r="45" spans="1:11" s="49" customFormat="1">
      <c r="A45" s="261" t="s">
        <v>14</v>
      </c>
      <c r="B45" s="80" t="s">
        <v>1</v>
      </c>
      <c r="C45" s="59">
        <f t="shared" ref="C45:D52" si="3">C47</f>
        <v>550</v>
      </c>
      <c r="D45" s="189"/>
      <c r="E45" s="189"/>
      <c r="F45" s="189"/>
      <c r="G45" s="189"/>
      <c r="H45" s="189"/>
      <c r="I45" s="189"/>
    </row>
    <row r="46" spans="1:11" s="49" customFormat="1">
      <c r="A46" s="26" t="s">
        <v>69</v>
      </c>
      <c r="B46" s="18" t="s">
        <v>2</v>
      </c>
      <c r="C46" s="59">
        <f t="shared" si="3"/>
        <v>550</v>
      </c>
      <c r="D46" s="56"/>
      <c r="E46" s="56"/>
      <c r="F46" s="56"/>
      <c r="G46" s="56"/>
      <c r="H46" s="56"/>
      <c r="I46" s="56"/>
    </row>
    <row r="47" spans="1:11" s="49" customFormat="1">
      <c r="A47" s="39" t="s">
        <v>17</v>
      </c>
      <c r="B47" s="17" t="s">
        <v>1</v>
      </c>
      <c r="C47" s="53">
        <f t="shared" si="3"/>
        <v>550</v>
      </c>
      <c r="D47" s="56"/>
      <c r="E47" s="56"/>
      <c r="F47" s="56"/>
      <c r="G47" s="56"/>
      <c r="H47" s="56"/>
      <c r="I47" s="56"/>
    </row>
    <row r="48" spans="1:11" s="49" customFormat="1">
      <c r="A48" s="26" t="s">
        <v>70</v>
      </c>
      <c r="B48" s="18" t="s">
        <v>2</v>
      </c>
      <c r="C48" s="53">
        <f t="shared" si="3"/>
        <v>550</v>
      </c>
      <c r="D48" s="56"/>
      <c r="E48" s="56"/>
      <c r="F48" s="56"/>
      <c r="G48" s="56"/>
      <c r="H48" s="56"/>
      <c r="I48" s="56"/>
    </row>
    <row r="49" spans="1:53">
      <c r="A49" s="16" t="s">
        <v>10</v>
      </c>
      <c r="B49" s="9" t="s">
        <v>1</v>
      </c>
      <c r="C49" s="23">
        <f t="shared" si="3"/>
        <v>550</v>
      </c>
      <c r="D49" s="208" t="e">
        <f t="shared" si="3"/>
        <v>#REF!</v>
      </c>
      <c r="E49" s="97"/>
      <c r="F49" s="52" t="e">
        <f t="shared" ref="F49:I50" si="4">F51</f>
        <v>#REF!</v>
      </c>
      <c r="G49" s="23" t="e">
        <f t="shared" si="4"/>
        <v>#REF!</v>
      </c>
      <c r="H49" s="23" t="e">
        <f t="shared" si="4"/>
        <v>#REF!</v>
      </c>
      <c r="I49" s="23" t="e">
        <f t="shared" si="4"/>
        <v>#REF!</v>
      </c>
    </row>
    <row r="50" spans="1:53">
      <c r="A50" s="15"/>
      <c r="B50" s="11" t="s">
        <v>2</v>
      </c>
      <c r="C50" s="23">
        <f t="shared" si="3"/>
        <v>550</v>
      </c>
      <c r="D50" s="208" t="e">
        <f t="shared" si="3"/>
        <v>#REF!</v>
      </c>
      <c r="E50" s="97"/>
      <c r="F50" s="52" t="e">
        <f t="shared" si="4"/>
        <v>#REF!</v>
      </c>
      <c r="G50" s="23" t="e">
        <f t="shared" si="4"/>
        <v>#REF!</v>
      </c>
      <c r="H50" s="23" t="e">
        <f t="shared" si="4"/>
        <v>#REF!</v>
      </c>
      <c r="I50" s="23" t="e">
        <f t="shared" si="4"/>
        <v>#REF!</v>
      </c>
    </row>
    <row r="51" spans="1:53">
      <c r="A51" s="24" t="s">
        <v>13</v>
      </c>
      <c r="B51" s="12" t="s">
        <v>1</v>
      </c>
      <c r="C51" s="23">
        <f t="shared" si="3"/>
        <v>550</v>
      </c>
      <c r="D51" s="208" t="e">
        <f>#REF!+#REF!</f>
        <v>#REF!</v>
      </c>
      <c r="E51" s="97"/>
      <c r="F51" s="52" t="e">
        <f>#REF!+#REF!</f>
        <v>#REF!</v>
      </c>
      <c r="G51" s="23" t="e">
        <f>#REF!+#REF!</f>
        <v>#REF!</v>
      </c>
      <c r="H51" s="23" t="e">
        <f>#REF!+#REF!</f>
        <v>#REF!</v>
      </c>
      <c r="I51" s="23" t="e">
        <f>#REF!+#REF!</f>
        <v>#REF!</v>
      </c>
    </row>
    <row r="52" spans="1:53">
      <c r="A52" s="14"/>
      <c r="B52" s="11" t="s">
        <v>2</v>
      </c>
      <c r="C52" s="23">
        <f t="shared" si="3"/>
        <v>550</v>
      </c>
      <c r="D52" s="208" t="e">
        <f>#REF!+#REF!</f>
        <v>#REF!</v>
      </c>
      <c r="E52" s="97"/>
      <c r="F52" s="52" t="e">
        <f>#REF!+#REF!</f>
        <v>#REF!</v>
      </c>
      <c r="G52" s="23" t="e">
        <f>#REF!+#REF!</f>
        <v>#REF!</v>
      </c>
      <c r="H52" s="23" t="e">
        <f>#REF!+#REF!</f>
        <v>#REF!</v>
      </c>
      <c r="I52" s="23" t="e">
        <f>#REF!+#REF!</f>
        <v>#REF!</v>
      </c>
    </row>
    <row r="53" spans="1:53">
      <c r="A53" s="82" t="s">
        <v>16</v>
      </c>
      <c r="B53" s="12" t="s">
        <v>1</v>
      </c>
      <c r="C53" s="23">
        <f>C55</f>
        <v>550</v>
      </c>
      <c r="D53" s="208" t="e">
        <f>#REF!+#REF!</f>
        <v>#REF!</v>
      </c>
      <c r="E53" s="97"/>
      <c r="F53" s="52" t="e">
        <f>#REF!+#REF!</f>
        <v>#REF!</v>
      </c>
      <c r="G53" s="23" t="e">
        <f>#REF!+#REF!</f>
        <v>#REF!</v>
      </c>
      <c r="H53" s="23" t="e">
        <f>#REF!+#REF!</f>
        <v>#REF!</v>
      </c>
      <c r="I53" s="23" t="e">
        <f>#REF!+#REF!</f>
        <v>#REF!</v>
      </c>
    </row>
    <row r="54" spans="1:53">
      <c r="A54" s="14"/>
      <c r="B54" s="11" t="s">
        <v>2</v>
      </c>
      <c r="C54" s="23">
        <f>C56</f>
        <v>550</v>
      </c>
      <c r="D54" s="208" t="e">
        <f>#REF!+#REF!</f>
        <v>#REF!</v>
      </c>
      <c r="E54" s="97"/>
      <c r="F54" s="52" t="e">
        <f>#REF!+#REF!</f>
        <v>#REF!</v>
      </c>
      <c r="G54" s="23" t="e">
        <f>#REF!+#REF!</f>
        <v>#REF!</v>
      </c>
      <c r="H54" s="23" t="e">
        <f>#REF!+#REF!</f>
        <v>#REF!</v>
      </c>
      <c r="I54" s="23" t="e">
        <f>#REF!+#REF!</f>
        <v>#REF!</v>
      </c>
    </row>
    <row r="55" spans="1:53">
      <c r="A55" s="130" t="s">
        <v>264</v>
      </c>
      <c r="B55" s="17" t="s">
        <v>1</v>
      </c>
      <c r="C55" s="91">
        <f t="shared" ref="C55:C56" si="5">C57</f>
        <v>550</v>
      </c>
      <c r="D55"/>
    </row>
    <row r="56" spans="1:53">
      <c r="A56" s="14"/>
      <c r="B56" s="18" t="s">
        <v>2</v>
      </c>
      <c r="C56" s="91">
        <f t="shared" si="5"/>
        <v>550</v>
      </c>
      <c r="D56"/>
    </row>
    <row r="57" spans="1:53" ht="12.75" customHeight="1">
      <c r="A57" s="24" t="s">
        <v>306</v>
      </c>
      <c r="B57" s="12" t="s">
        <v>1</v>
      </c>
      <c r="C57" s="23">
        <v>550</v>
      </c>
      <c r="D57" s="208" t="e">
        <f>#REF!+#REF!</f>
        <v>#REF!</v>
      </c>
      <c r="E57" s="135"/>
      <c r="F57" s="52" t="e">
        <f>#REF!+#REF!</f>
        <v>#REF!</v>
      </c>
      <c r="G57" s="23" t="e">
        <f>#REF!+#REF!</f>
        <v>#REF!</v>
      </c>
      <c r="H57" s="23" t="e">
        <f>#REF!+#REF!</f>
        <v>#REF!</v>
      </c>
      <c r="I57" s="23" t="e">
        <f>#REF!+#REF!</f>
        <v>#REF!</v>
      </c>
    </row>
    <row r="58" spans="1:53">
      <c r="A58" s="14"/>
      <c r="B58" s="11" t="s">
        <v>2</v>
      </c>
      <c r="C58" s="23">
        <v>550</v>
      </c>
      <c r="D58" s="208" t="e">
        <f>#REF!+#REF!</f>
        <v>#REF!</v>
      </c>
      <c r="E58" s="135"/>
      <c r="F58" s="52" t="e">
        <f>#REF!+#REF!</f>
        <v>#REF!</v>
      </c>
      <c r="G58" s="23" t="e">
        <f>#REF!+#REF!</f>
        <v>#REF!</v>
      </c>
      <c r="H58" s="23" t="e">
        <f>#REF!+#REF!</f>
        <v>#REF!</v>
      </c>
      <c r="I58" s="23" t="e">
        <f>#REF!+#REF!</f>
        <v>#REF!</v>
      </c>
    </row>
    <row r="61" spans="1:53" s="49" customFormat="1">
      <c r="A61" s="303"/>
      <c r="B61" s="1"/>
      <c r="C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2" spans="1:53" s="49" customFormat="1">
      <c r="A62" s="303"/>
      <c r="B62" s="1"/>
      <c r="C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</row>
    <row r="64" spans="1:53" s="49" customFormat="1">
      <c r="A64" s="304"/>
      <c r="B64" s="305"/>
      <c r="C64" s="305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65" spans="1:53" s="49" customFormat="1">
      <c r="A65" s="304"/>
      <c r="B65" s="305"/>
      <c r="C65" s="30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</row>
    <row r="71" spans="1:53" s="49" customFormat="1">
      <c r="A71" s="57"/>
      <c r="B71" s="1"/>
      <c r="C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s="49" customFormat="1">
      <c r="A72" s="57"/>
      <c r="B72" s="1"/>
      <c r="C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</row>
    <row r="80" spans="1:53" s="1" customFormat="1">
      <c r="A80" s="19"/>
      <c r="C80"/>
      <c r="D80" s="49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s="1" customFormat="1">
      <c r="A81" s="19"/>
      <c r="C81"/>
      <c r="D81" s="49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</row>
  </sheetData>
  <mergeCells count="8">
    <mergeCell ref="A65:C65"/>
    <mergeCell ref="A44:C44"/>
    <mergeCell ref="A1:C1"/>
    <mergeCell ref="A2:C2"/>
    <mergeCell ref="A6:C6"/>
    <mergeCell ref="C8:C10"/>
    <mergeCell ref="A22:C22"/>
    <mergeCell ref="A64:C6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A80"/>
  <sheetViews>
    <sheetView workbookViewId="0">
      <selection activeCell="A7" sqref="A7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53">
      <c r="A1" s="310" t="s">
        <v>286</v>
      </c>
      <c r="B1" s="311"/>
      <c r="C1" s="311"/>
    </row>
    <row r="2" spans="1:53">
      <c r="A2" s="312" t="s">
        <v>304</v>
      </c>
      <c r="B2" s="311"/>
      <c r="C2" s="311"/>
    </row>
    <row r="3" spans="1:53">
      <c r="A3" s="178" t="s">
        <v>3</v>
      </c>
    </row>
    <row r="4" spans="1:53">
      <c r="A4" t="s">
        <v>4</v>
      </c>
    </row>
    <row r="6" spans="1:53" s="49" customFormat="1" ht="31.5" customHeight="1">
      <c r="A6" s="313" t="s">
        <v>305</v>
      </c>
      <c r="B6" s="313"/>
      <c r="C6" s="31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3" s="49" customFormat="1">
      <c r="A7"/>
      <c r="B7" s="2"/>
      <c r="C7" s="46" t="s">
        <v>11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49" customFormat="1">
      <c r="A8" s="8" t="s">
        <v>5</v>
      </c>
      <c r="B8" s="5" t="s">
        <v>0</v>
      </c>
      <c r="C8" s="314" t="s">
        <v>117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49" customFormat="1">
      <c r="A9" s="3" t="s">
        <v>6</v>
      </c>
      <c r="B9" s="6"/>
      <c r="C9" s="315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49" customFormat="1">
      <c r="A10" s="3" t="s">
        <v>7</v>
      </c>
      <c r="B10" s="6"/>
      <c r="C10" s="316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49" customFormat="1">
      <c r="A11" s="4">
        <v>0</v>
      </c>
      <c r="B11" s="4">
        <v>1</v>
      </c>
      <c r="C11" s="7">
        <v>2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49" customFormat="1" ht="15.75">
      <c r="A12" s="40" t="s">
        <v>12</v>
      </c>
      <c r="B12" s="21" t="s">
        <v>1</v>
      </c>
      <c r="C12" s="76">
        <f t="shared" ref="C12:C19" si="0">C14</f>
        <v>550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49" customFormat="1">
      <c r="A13" s="20"/>
      <c r="B13" s="22" t="s">
        <v>2</v>
      </c>
      <c r="C13" s="76">
        <f t="shared" si="0"/>
        <v>550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49" customFormat="1">
      <c r="A14" s="30" t="s">
        <v>21</v>
      </c>
      <c r="B14" s="17" t="s">
        <v>1</v>
      </c>
      <c r="C14" s="23">
        <f t="shared" si="0"/>
        <v>550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49" customFormat="1">
      <c r="A15" s="14" t="s">
        <v>9</v>
      </c>
      <c r="B15" s="18" t="s">
        <v>2</v>
      </c>
      <c r="C15" s="23">
        <f t="shared" si="0"/>
        <v>550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>
      <c r="A16" s="16" t="s">
        <v>10</v>
      </c>
      <c r="B16" s="12" t="s">
        <v>1</v>
      </c>
      <c r="C16" s="23">
        <f t="shared" si="0"/>
        <v>550</v>
      </c>
    </row>
    <row r="17" spans="1:4">
      <c r="A17" s="15"/>
      <c r="B17" s="11" t="s">
        <v>2</v>
      </c>
      <c r="C17" s="23">
        <f t="shared" si="0"/>
        <v>550</v>
      </c>
    </row>
    <row r="18" spans="1:4">
      <c r="A18" s="67" t="s">
        <v>13</v>
      </c>
      <c r="B18" s="12" t="s">
        <v>1</v>
      </c>
      <c r="C18" s="23">
        <f t="shared" si="0"/>
        <v>550</v>
      </c>
    </row>
    <row r="19" spans="1:4">
      <c r="A19" s="77"/>
      <c r="B19" s="80" t="s">
        <v>2</v>
      </c>
      <c r="C19" s="23">
        <f t="shared" si="0"/>
        <v>550</v>
      </c>
    </row>
    <row r="20" spans="1:4">
      <c r="A20" s="27" t="s">
        <v>16</v>
      </c>
      <c r="B20" s="12" t="s">
        <v>1</v>
      </c>
      <c r="C20" s="23">
        <f>C21</f>
        <v>550</v>
      </c>
    </row>
    <row r="21" spans="1:4">
      <c r="A21" s="27"/>
      <c r="B21" s="9" t="s">
        <v>2</v>
      </c>
      <c r="C21" s="78">
        <f>C32</f>
        <v>550</v>
      </c>
    </row>
    <row r="22" spans="1:4">
      <c r="A22" s="317" t="s">
        <v>8</v>
      </c>
      <c r="B22" s="318"/>
      <c r="C22" s="319"/>
    </row>
    <row r="23" spans="1:4" ht="15">
      <c r="A23" s="74" t="s">
        <v>12</v>
      </c>
      <c r="B23" s="33" t="s">
        <v>1</v>
      </c>
      <c r="C23" s="34">
        <f>C24</f>
        <v>550</v>
      </c>
    </row>
    <row r="24" spans="1:4">
      <c r="A24" s="38"/>
      <c r="B24" s="35" t="s">
        <v>2</v>
      </c>
      <c r="C24" s="34">
        <f t="shared" ref="C24:C30" si="1">C26</f>
        <v>550</v>
      </c>
    </row>
    <row r="25" spans="1:4">
      <c r="A25" s="30" t="s">
        <v>21</v>
      </c>
      <c r="B25" s="17" t="s">
        <v>1</v>
      </c>
      <c r="C25" s="23">
        <f t="shared" si="1"/>
        <v>550</v>
      </c>
    </row>
    <row r="26" spans="1:4">
      <c r="A26" s="14" t="s">
        <v>9</v>
      </c>
      <c r="B26" s="18" t="s">
        <v>2</v>
      </c>
      <c r="C26" s="23">
        <f t="shared" si="1"/>
        <v>550</v>
      </c>
    </row>
    <row r="27" spans="1:4">
      <c r="A27" s="41" t="s">
        <v>10</v>
      </c>
      <c r="B27" s="9" t="s">
        <v>1</v>
      </c>
      <c r="C27" s="23">
        <f t="shared" si="1"/>
        <v>550</v>
      </c>
    </row>
    <row r="28" spans="1:4">
      <c r="A28" s="15"/>
      <c r="B28" s="11" t="s">
        <v>2</v>
      </c>
      <c r="C28" s="23">
        <f t="shared" si="1"/>
        <v>550</v>
      </c>
    </row>
    <row r="29" spans="1:4">
      <c r="A29" s="25" t="s">
        <v>13</v>
      </c>
      <c r="B29" s="12" t="s">
        <v>1</v>
      </c>
      <c r="C29" s="23">
        <f t="shared" si="1"/>
        <v>550</v>
      </c>
    </row>
    <row r="30" spans="1:4">
      <c r="A30" s="10"/>
      <c r="B30" s="11" t="s">
        <v>2</v>
      </c>
      <c r="C30" s="23">
        <f t="shared" si="1"/>
        <v>550</v>
      </c>
      <c r="D30"/>
    </row>
    <row r="31" spans="1:4">
      <c r="A31" s="27" t="s">
        <v>16</v>
      </c>
      <c r="B31" s="12" t="s">
        <v>1</v>
      </c>
      <c r="C31" s="23">
        <f>C43</f>
        <v>550</v>
      </c>
      <c r="D31"/>
    </row>
    <row r="32" spans="1:4">
      <c r="A32" s="14"/>
      <c r="B32" s="11" t="s">
        <v>2</v>
      </c>
      <c r="C32" s="23">
        <f>C44</f>
        <v>550</v>
      </c>
      <c r="D32"/>
    </row>
    <row r="33" spans="1:11">
      <c r="A33" s="63" t="s">
        <v>35</v>
      </c>
      <c r="B33" s="65"/>
      <c r="C33" s="64"/>
      <c r="D33" s="58"/>
      <c r="E33" s="58"/>
      <c r="F33" s="58"/>
      <c r="G33" s="58"/>
      <c r="H33" s="58"/>
      <c r="I33" s="58"/>
      <c r="J33" s="13"/>
      <c r="K33" s="57"/>
    </row>
    <row r="34" spans="1:11">
      <c r="A34" s="111" t="s">
        <v>14</v>
      </c>
      <c r="B34" s="234"/>
      <c r="C34" s="23"/>
      <c r="D34" s="58"/>
      <c r="E34" s="58"/>
      <c r="F34" s="58"/>
      <c r="G34" s="58"/>
      <c r="H34" s="58"/>
      <c r="I34" s="66"/>
    </row>
    <row r="35" spans="1:11">
      <c r="A35" s="207" t="s">
        <v>22</v>
      </c>
      <c r="B35" s="80" t="s">
        <v>1</v>
      </c>
      <c r="C35" s="23">
        <f t="shared" ref="C35:C42" si="2">C37</f>
        <v>550</v>
      </c>
      <c r="D35" s="55"/>
      <c r="E35" s="55"/>
      <c r="F35" s="55"/>
      <c r="G35" s="55"/>
      <c r="H35" s="55"/>
      <c r="I35" s="55"/>
      <c r="J35" s="13"/>
      <c r="K35" s="13"/>
    </row>
    <row r="36" spans="1:11">
      <c r="A36" s="60"/>
      <c r="B36" s="51" t="s">
        <v>2</v>
      </c>
      <c r="C36" s="23">
        <f t="shared" si="2"/>
        <v>550</v>
      </c>
      <c r="D36" s="55"/>
      <c r="E36" s="55"/>
      <c r="F36" s="55"/>
      <c r="G36" s="55"/>
      <c r="H36" s="55"/>
      <c r="I36" s="55"/>
      <c r="J36" s="13"/>
      <c r="K36" s="13"/>
    </row>
    <row r="37" spans="1:11">
      <c r="A37" s="36" t="s">
        <v>19</v>
      </c>
      <c r="B37" s="264" t="s">
        <v>1</v>
      </c>
      <c r="C37" s="23">
        <f t="shared" si="2"/>
        <v>550</v>
      </c>
      <c r="D37" s="55"/>
      <c r="E37" s="62"/>
      <c r="F37" s="62"/>
      <c r="G37" s="62"/>
      <c r="H37" s="62"/>
      <c r="I37" s="62"/>
      <c r="J37" s="13"/>
      <c r="K37" s="13"/>
    </row>
    <row r="38" spans="1:11">
      <c r="A38" s="60" t="s">
        <v>20</v>
      </c>
      <c r="B38" s="232" t="s">
        <v>2</v>
      </c>
      <c r="C38" s="23">
        <f t="shared" si="2"/>
        <v>550</v>
      </c>
      <c r="D38" s="55"/>
      <c r="E38" s="62"/>
      <c r="F38" s="62"/>
      <c r="G38" s="62"/>
      <c r="H38" s="62"/>
      <c r="I38" s="62"/>
      <c r="J38" s="13"/>
      <c r="K38" s="13"/>
    </row>
    <row r="39" spans="1:11">
      <c r="A39" s="16" t="s">
        <v>10</v>
      </c>
      <c r="B39" s="9" t="s">
        <v>1</v>
      </c>
      <c r="C39" s="23">
        <f t="shared" si="2"/>
        <v>550</v>
      </c>
      <c r="D39" s="55"/>
      <c r="E39" s="62"/>
      <c r="F39" s="62"/>
      <c r="G39" s="62"/>
      <c r="H39" s="62"/>
      <c r="I39" s="62"/>
      <c r="J39" s="13"/>
      <c r="K39" s="13"/>
    </row>
    <row r="40" spans="1:11">
      <c r="A40" s="15"/>
      <c r="B40" s="11" t="s">
        <v>2</v>
      </c>
      <c r="C40" s="23">
        <f t="shared" si="2"/>
        <v>550</v>
      </c>
      <c r="D40" s="55"/>
      <c r="E40" s="62"/>
      <c r="F40" s="62"/>
      <c r="G40" s="62"/>
      <c r="H40" s="62"/>
      <c r="I40" s="62"/>
      <c r="J40" s="13"/>
      <c r="K40" s="13"/>
    </row>
    <row r="41" spans="1:11">
      <c r="A41" s="41" t="s">
        <v>23</v>
      </c>
      <c r="B41" s="17" t="s">
        <v>1</v>
      </c>
      <c r="C41" s="23">
        <f t="shared" si="2"/>
        <v>550</v>
      </c>
    </row>
    <row r="42" spans="1:11">
      <c r="A42" s="14"/>
      <c r="B42" s="18" t="s">
        <v>2</v>
      </c>
      <c r="C42" s="23">
        <f t="shared" si="2"/>
        <v>550</v>
      </c>
    </row>
    <row r="43" spans="1:11">
      <c r="A43" s="31" t="s">
        <v>16</v>
      </c>
      <c r="B43" s="9" t="s">
        <v>1</v>
      </c>
      <c r="C43" s="23">
        <f>C54</f>
        <v>550</v>
      </c>
    </row>
    <row r="44" spans="1:11">
      <c r="A44" s="10"/>
      <c r="B44" s="11" t="s">
        <v>2</v>
      </c>
      <c r="C44" s="23">
        <f>C55</f>
        <v>550</v>
      </c>
    </row>
    <row r="45" spans="1:11" s="49" customFormat="1">
      <c r="A45" s="185" t="s">
        <v>18</v>
      </c>
      <c r="B45" s="185"/>
      <c r="C45" s="186"/>
      <c r="D45" s="187"/>
      <c r="E45" s="188"/>
      <c r="F45" s="187"/>
      <c r="G45" s="187"/>
      <c r="H45" s="187"/>
      <c r="I45" s="187"/>
    </row>
    <row r="46" spans="1:11" s="49" customFormat="1">
      <c r="A46" s="265" t="s">
        <v>14</v>
      </c>
      <c r="B46" s="80" t="s">
        <v>1</v>
      </c>
      <c r="C46" s="59">
        <f t="shared" ref="C46:C47" si="3">C48</f>
        <v>550</v>
      </c>
      <c r="D46" s="189"/>
      <c r="E46" s="189"/>
      <c r="F46" s="189"/>
      <c r="G46" s="189"/>
      <c r="H46" s="189"/>
      <c r="I46" s="189"/>
    </row>
    <row r="47" spans="1:11" s="49" customFormat="1">
      <c r="A47" s="26" t="s">
        <v>69</v>
      </c>
      <c r="B47" s="18" t="s">
        <v>2</v>
      </c>
      <c r="C47" s="59">
        <f t="shared" si="3"/>
        <v>550</v>
      </c>
      <c r="D47" s="56"/>
      <c r="E47" s="56"/>
      <c r="F47" s="56"/>
      <c r="G47" s="56"/>
      <c r="H47" s="56"/>
      <c r="I47" s="56"/>
    </row>
    <row r="48" spans="1:11" s="49" customFormat="1">
      <c r="A48" s="221" t="s">
        <v>29</v>
      </c>
      <c r="B48" s="17" t="s">
        <v>1</v>
      </c>
      <c r="C48" s="53">
        <f t="shared" ref="C48:C55" si="4">C50</f>
        <v>550</v>
      </c>
      <c r="D48" s="56"/>
      <c r="E48" s="56"/>
      <c r="F48" s="56"/>
      <c r="G48" s="56"/>
      <c r="H48" s="56"/>
      <c r="I48" s="56"/>
    </row>
    <row r="49" spans="1:53" s="49" customFormat="1">
      <c r="A49" s="26" t="s">
        <v>70</v>
      </c>
      <c r="B49" s="18" t="s">
        <v>2</v>
      </c>
      <c r="C49" s="53">
        <f t="shared" si="4"/>
        <v>550</v>
      </c>
      <c r="D49" s="56"/>
      <c r="E49" s="56"/>
      <c r="F49" s="56"/>
      <c r="G49" s="56"/>
      <c r="H49" s="56"/>
      <c r="I49" s="56"/>
    </row>
    <row r="50" spans="1:53">
      <c r="A50" s="16" t="s">
        <v>10</v>
      </c>
      <c r="B50" s="9" t="s">
        <v>1</v>
      </c>
      <c r="C50" s="23">
        <f t="shared" si="4"/>
        <v>550</v>
      </c>
      <c r="D50" s="208" t="e">
        <f t="shared" ref="D50:D51" si="5">D52</f>
        <v>#REF!</v>
      </c>
      <c r="E50" s="97"/>
      <c r="F50" s="52" t="e">
        <f t="shared" ref="F50:I51" si="6">F52</f>
        <v>#REF!</v>
      </c>
      <c r="G50" s="23" t="e">
        <f t="shared" si="6"/>
        <v>#REF!</v>
      </c>
      <c r="H50" s="23" t="e">
        <f t="shared" si="6"/>
        <v>#REF!</v>
      </c>
      <c r="I50" s="23" t="e">
        <f t="shared" si="6"/>
        <v>#REF!</v>
      </c>
    </row>
    <row r="51" spans="1:53">
      <c r="A51" s="15"/>
      <c r="B51" s="11" t="s">
        <v>2</v>
      </c>
      <c r="C51" s="23">
        <f t="shared" si="4"/>
        <v>550</v>
      </c>
      <c r="D51" s="208" t="e">
        <f t="shared" si="5"/>
        <v>#REF!</v>
      </c>
      <c r="E51" s="97"/>
      <c r="F51" s="52" t="e">
        <f t="shared" si="6"/>
        <v>#REF!</v>
      </c>
      <c r="G51" s="23" t="e">
        <f t="shared" si="6"/>
        <v>#REF!</v>
      </c>
      <c r="H51" s="23" t="e">
        <f t="shared" si="6"/>
        <v>#REF!</v>
      </c>
      <c r="I51" s="23" t="e">
        <f t="shared" si="6"/>
        <v>#REF!</v>
      </c>
    </row>
    <row r="52" spans="1:53">
      <c r="A52" s="24" t="s">
        <v>13</v>
      </c>
      <c r="B52" s="12" t="s">
        <v>1</v>
      </c>
      <c r="C52" s="23">
        <f t="shared" si="4"/>
        <v>550</v>
      </c>
      <c r="D52" s="208" t="e">
        <f>#REF!+#REF!</f>
        <v>#REF!</v>
      </c>
      <c r="E52" s="97"/>
      <c r="F52" s="52" t="e">
        <f>#REF!+#REF!</f>
        <v>#REF!</v>
      </c>
      <c r="G52" s="23" t="e">
        <f>#REF!+#REF!</f>
        <v>#REF!</v>
      </c>
      <c r="H52" s="23" t="e">
        <f>#REF!+#REF!</f>
        <v>#REF!</v>
      </c>
      <c r="I52" s="23" t="e">
        <f>#REF!+#REF!</f>
        <v>#REF!</v>
      </c>
    </row>
    <row r="53" spans="1:53">
      <c r="A53" s="14"/>
      <c r="B53" s="11" t="s">
        <v>2</v>
      </c>
      <c r="C53" s="23">
        <f t="shared" si="4"/>
        <v>550</v>
      </c>
      <c r="D53" s="208" t="e">
        <f>#REF!+#REF!</f>
        <v>#REF!</v>
      </c>
      <c r="E53" s="97"/>
      <c r="F53" s="52" t="e">
        <f>#REF!+#REF!</f>
        <v>#REF!</v>
      </c>
      <c r="G53" s="23" t="e">
        <f>#REF!+#REF!</f>
        <v>#REF!</v>
      </c>
      <c r="H53" s="23" t="e">
        <f>#REF!+#REF!</f>
        <v>#REF!</v>
      </c>
      <c r="I53" s="23" t="e">
        <f>#REF!+#REF!</f>
        <v>#REF!</v>
      </c>
    </row>
    <row r="54" spans="1:53">
      <c r="A54" s="82" t="s">
        <v>16</v>
      </c>
      <c r="B54" s="12" t="s">
        <v>1</v>
      </c>
      <c r="C54" s="23">
        <f t="shared" si="4"/>
        <v>550</v>
      </c>
      <c r="D54" s="208" t="e">
        <f>#REF!+#REF!</f>
        <v>#REF!</v>
      </c>
      <c r="E54" s="97"/>
      <c r="F54" s="52" t="e">
        <f>#REF!+#REF!</f>
        <v>#REF!</v>
      </c>
      <c r="G54" s="23" t="e">
        <f>#REF!+#REF!</f>
        <v>#REF!</v>
      </c>
      <c r="H54" s="23" t="e">
        <f>#REF!+#REF!</f>
        <v>#REF!</v>
      </c>
      <c r="I54" s="23" t="e">
        <f>#REF!+#REF!</f>
        <v>#REF!</v>
      </c>
    </row>
    <row r="55" spans="1:53">
      <c r="A55" s="14"/>
      <c r="B55" s="11" t="s">
        <v>2</v>
      </c>
      <c r="C55" s="23">
        <f t="shared" si="4"/>
        <v>550</v>
      </c>
      <c r="D55" s="208" t="e">
        <f>#REF!+#REF!</f>
        <v>#REF!</v>
      </c>
      <c r="E55" s="97"/>
      <c r="F55" s="52" t="e">
        <f>#REF!+#REF!</f>
        <v>#REF!</v>
      </c>
      <c r="G55" s="23" t="e">
        <f>#REF!+#REF!</f>
        <v>#REF!</v>
      </c>
      <c r="H55" s="23" t="e">
        <f>#REF!+#REF!</f>
        <v>#REF!</v>
      </c>
      <c r="I55" s="23" t="e">
        <f>#REF!+#REF!</f>
        <v>#REF!</v>
      </c>
    </row>
    <row r="56" spans="1:53">
      <c r="A56" s="24" t="s">
        <v>303</v>
      </c>
      <c r="B56" s="12" t="s">
        <v>1</v>
      </c>
      <c r="C56" s="23">
        <v>550</v>
      </c>
      <c r="D56" s="208" t="e">
        <f>#REF!+#REF!</f>
        <v>#REF!</v>
      </c>
      <c r="E56" s="135"/>
      <c r="F56" s="52" t="e">
        <f>#REF!+#REF!</f>
        <v>#REF!</v>
      </c>
      <c r="G56" s="23" t="e">
        <f>#REF!+#REF!</f>
        <v>#REF!</v>
      </c>
      <c r="H56" s="23" t="e">
        <f>#REF!+#REF!</f>
        <v>#REF!</v>
      </c>
      <c r="I56" s="23" t="e">
        <f>#REF!+#REF!</f>
        <v>#REF!</v>
      </c>
    </row>
    <row r="57" spans="1:53">
      <c r="A57" s="14"/>
      <c r="B57" s="11" t="s">
        <v>2</v>
      </c>
      <c r="C57" s="23">
        <v>550</v>
      </c>
      <c r="D57" s="208" t="e">
        <f>#REF!+#REF!</f>
        <v>#REF!</v>
      </c>
      <c r="E57" s="135"/>
      <c r="F57" s="52" t="e">
        <f>#REF!+#REF!</f>
        <v>#REF!</v>
      </c>
      <c r="G57" s="23" t="e">
        <f>#REF!+#REF!</f>
        <v>#REF!</v>
      </c>
      <c r="H57" s="23" t="e">
        <f>#REF!+#REF!</f>
        <v>#REF!</v>
      </c>
      <c r="I57" s="23" t="e">
        <f>#REF!+#REF!</f>
        <v>#REF!</v>
      </c>
    </row>
    <row r="60" spans="1:53" s="49" customFormat="1">
      <c r="A60" s="299"/>
      <c r="B60" s="1"/>
      <c r="C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</row>
    <row r="61" spans="1:53" s="49" customFormat="1">
      <c r="A61" s="299"/>
      <c r="B61" s="1"/>
      <c r="C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</row>
    <row r="63" spans="1:53" s="49" customFormat="1">
      <c r="A63" s="304"/>
      <c r="B63" s="305"/>
      <c r="C63" s="305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</row>
    <row r="64" spans="1:53" s="49" customFormat="1">
      <c r="A64" s="304"/>
      <c r="B64" s="305"/>
      <c r="C64" s="305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</row>
    <row r="70" spans="1:53" s="49" customFormat="1">
      <c r="A70" s="57"/>
      <c r="B70" s="1"/>
      <c r="C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s="49" customFormat="1">
      <c r="A71" s="57"/>
      <c r="B71" s="1"/>
      <c r="C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</row>
    <row r="79" spans="1:53" s="1" customFormat="1">
      <c r="A79" s="19"/>
      <c r="C79"/>
      <c r="D79" s="4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</row>
    <row r="80" spans="1:53" s="1" customFormat="1">
      <c r="A80" s="19"/>
      <c r="C80"/>
      <c r="D80" s="49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</row>
  </sheetData>
  <mergeCells count="7">
    <mergeCell ref="A63:C63"/>
    <mergeCell ref="A64:C64"/>
    <mergeCell ref="A22:C22"/>
    <mergeCell ref="A1:C1"/>
    <mergeCell ref="A2:C2"/>
    <mergeCell ref="A6:C6"/>
    <mergeCell ref="C8:C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A1029"/>
  <sheetViews>
    <sheetView topLeftCell="A906" workbookViewId="0">
      <selection activeCell="A929" sqref="A929"/>
    </sheetView>
  </sheetViews>
  <sheetFormatPr defaultRowHeight="12.75"/>
  <cols>
    <col min="1" max="1" width="60" customWidth="1"/>
    <col min="2" max="2" width="6.85546875" style="1" customWidth="1"/>
    <col min="3" max="3" width="17" customWidth="1"/>
    <col min="4" max="4" width="0" style="49" hidden="1" customWidth="1"/>
    <col min="6" max="9" width="0" hidden="1" customWidth="1"/>
  </cols>
  <sheetData>
    <row r="1" spans="1:3">
      <c r="A1" s="310" t="s">
        <v>286</v>
      </c>
      <c r="B1" s="311"/>
      <c r="C1" s="311"/>
    </row>
    <row r="2" spans="1:3">
      <c r="A2" s="312" t="s">
        <v>302</v>
      </c>
      <c r="B2" s="311"/>
      <c r="C2" s="311"/>
    </row>
    <row r="3" spans="1:3">
      <c r="A3" s="178" t="s">
        <v>3</v>
      </c>
    </row>
    <row r="4" spans="1:3">
      <c r="A4" t="s">
        <v>4</v>
      </c>
    </row>
    <row r="7" spans="1:3" ht="55.5" customHeight="1">
      <c r="A7" s="333" t="s">
        <v>202</v>
      </c>
      <c r="B7" s="333"/>
      <c r="C7" s="333"/>
    </row>
    <row r="8" spans="1:3">
      <c r="B8" s="2"/>
      <c r="C8" s="46" t="s">
        <v>11</v>
      </c>
    </row>
    <row r="9" spans="1:3">
      <c r="A9" s="8" t="s">
        <v>5</v>
      </c>
      <c r="B9" s="5" t="s">
        <v>0</v>
      </c>
      <c r="C9" s="314" t="s">
        <v>117</v>
      </c>
    </row>
    <row r="10" spans="1:3">
      <c r="A10" s="3" t="s">
        <v>6</v>
      </c>
      <c r="B10" s="6"/>
      <c r="C10" s="315"/>
    </row>
    <row r="11" spans="1:3">
      <c r="A11" s="3" t="s">
        <v>7</v>
      </c>
      <c r="B11" s="6"/>
      <c r="C11" s="316"/>
    </row>
    <row r="12" spans="1:3">
      <c r="A12" s="4">
        <v>0</v>
      </c>
      <c r="B12" s="4">
        <v>1</v>
      </c>
      <c r="C12" s="7">
        <v>2</v>
      </c>
    </row>
    <row r="13" spans="1:3" ht="15.75">
      <c r="A13" s="40" t="s">
        <v>12</v>
      </c>
      <c r="B13" s="21" t="s">
        <v>1</v>
      </c>
      <c r="C13" s="76">
        <f>C15+C33</f>
        <v>134097.5</v>
      </c>
    </row>
    <row r="14" spans="1:3">
      <c r="A14" s="20"/>
      <c r="B14" s="22" t="s">
        <v>2</v>
      </c>
      <c r="C14" s="76">
        <f>C16+C34</f>
        <v>134097.5</v>
      </c>
    </row>
    <row r="15" spans="1:3">
      <c r="A15" s="30" t="s">
        <v>21</v>
      </c>
      <c r="B15" s="17" t="s">
        <v>1</v>
      </c>
      <c r="C15" s="23">
        <f>C17+C19</f>
        <v>95627.5</v>
      </c>
    </row>
    <row r="16" spans="1:3">
      <c r="A16" s="14" t="s">
        <v>9</v>
      </c>
      <c r="B16" s="18" t="s">
        <v>2</v>
      </c>
      <c r="C16" s="23">
        <f>C18+C20</f>
        <v>95627.5</v>
      </c>
    </row>
    <row r="17" spans="1:16" s="92" customFormat="1">
      <c r="A17" s="84" t="s">
        <v>49</v>
      </c>
      <c r="B17" s="152" t="s">
        <v>1</v>
      </c>
      <c r="C17" s="23">
        <f>C57+C176+C278</f>
        <v>61253.5</v>
      </c>
    </row>
    <row r="18" spans="1:16" s="92" customFormat="1">
      <c r="A18" s="153"/>
      <c r="B18" s="152" t="s">
        <v>2</v>
      </c>
      <c r="C18" s="23">
        <f>C58+C177+C279</f>
        <v>61253.5</v>
      </c>
    </row>
    <row r="19" spans="1:16">
      <c r="A19" s="16" t="s">
        <v>10</v>
      </c>
      <c r="B19" s="12" t="s">
        <v>1</v>
      </c>
      <c r="C19" s="23">
        <f>C21+C31</f>
        <v>34374</v>
      </c>
    </row>
    <row r="20" spans="1:16">
      <c r="A20" s="15"/>
      <c r="B20" s="11" t="s">
        <v>2</v>
      </c>
      <c r="C20" s="23">
        <f>C22+C32</f>
        <v>34374</v>
      </c>
    </row>
    <row r="21" spans="1:16">
      <c r="A21" s="67" t="s">
        <v>13</v>
      </c>
      <c r="B21" s="12" t="s">
        <v>1</v>
      </c>
      <c r="C21" s="23">
        <f>C29+C27+C25+C23</f>
        <v>32402</v>
      </c>
    </row>
    <row r="22" spans="1:16">
      <c r="A22" s="77"/>
      <c r="B22" s="80" t="s">
        <v>2</v>
      </c>
      <c r="C22" s="23">
        <f>C24+C26+C28+C30</f>
        <v>32402</v>
      </c>
    </row>
    <row r="23" spans="1:16">
      <c r="A23" s="25" t="s">
        <v>28</v>
      </c>
      <c r="B23" s="12" t="s">
        <v>1</v>
      </c>
      <c r="C23" s="78">
        <f>C63+C182</f>
        <v>31230</v>
      </c>
    </row>
    <row r="24" spans="1:16">
      <c r="A24" s="26"/>
      <c r="B24" s="9" t="s">
        <v>2</v>
      </c>
      <c r="C24" s="78">
        <f>C64+C183</f>
        <v>31230</v>
      </c>
    </row>
    <row r="25" spans="1:16">
      <c r="A25" s="27" t="s">
        <v>16</v>
      </c>
      <c r="B25" s="12" t="s">
        <v>1</v>
      </c>
      <c r="C25" s="23">
        <f>C26</f>
        <v>290</v>
      </c>
    </row>
    <row r="26" spans="1:16">
      <c r="A26" s="27"/>
      <c r="B26" s="9" t="s">
        <v>2</v>
      </c>
      <c r="C26" s="78">
        <f>C285</f>
        <v>290</v>
      </c>
    </row>
    <row r="27" spans="1:16">
      <c r="A27" s="37" t="s">
        <v>25</v>
      </c>
      <c r="B27" s="12" t="s">
        <v>1</v>
      </c>
      <c r="C27" s="78">
        <f>C28</f>
        <v>6</v>
      </c>
      <c r="L27" s="49"/>
    </row>
    <row r="28" spans="1:16">
      <c r="A28" s="14"/>
      <c r="B28" s="11" t="s">
        <v>2</v>
      </c>
      <c r="C28" s="78">
        <f>C287</f>
        <v>6</v>
      </c>
      <c r="L28" s="49"/>
    </row>
    <row r="29" spans="1:16">
      <c r="A29" s="27" t="s">
        <v>24</v>
      </c>
      <c r="B29" s="9" t="s">
        <v>1</v>
      </c>
      <c r="C29" s="23">
        <f>C30</f>
        <v>876</v>
      </c>
      <c r="L29" s="49"/>
    </row>
    <row r="30" spans="1:16">
      <c r="A30" s="10"/>
      <c r="B30" s="11" t="s">
        <v>2</v>
      </c>
      <c r="C30" s="23">
        <f>C289</f>
        <v>876</v>
      </c>
      <c r="L30" s="49"/>
    </row>
    <row r="31" spans="1:16">
      <c r="A31" s="27" t="s">
        <v>32</v>
      </c>
      <c r="B31" s="9" t="s">
        <v>1</v>
      </c>
      <c r="C31" s="23">
        <f>C32</f>
        <v>1972</v>
      </c>
      <c r="L31" s="49"/>
    </row>
    <row r="32" spans="1:16">
      <c r="A32" s="10"/>
      <c r="B32" s="11" t="s">
        <v>2</v>
      </c>
      <c r="C32" s="23">
        <f>C291</f>
        <v>1972</v>
      </c>
      <c r="P32" s="236"/>
    </row>
    <row r="33" spans="1:53">
      <c r="A33" s="48" t="s">
        <v>17</v>
      </c>
      <c r="B33" s="12" t="s">
        <v>1</v>
      </c>
      <c r="C33" s="23">
        <f>C36+C38</f>
        <v>38470</v>
      </c>
    </row>
    <row r="34" spans="1:53">
      <c r="A34" s="47" t="s">
        <v>9</v>
      </c>
      <c r="B34" s="11" t="s">
        <v>2</v>
      </c>
      <c r="C34" s="23">
        <f>C37+C39</f>
        <v>38470</v>
      </c>
    </row>
    <row r="35" spans="1:53" hidden="1">
      <c r="A35" s="10"/>
      <c r="B35" s="11" t="s">
        <v>2</v>
      </c>
      <c r="C35" s="23" t="e">
        <f>C295</f>
        <v>#REF!</v>
      </c>
      <c r="D35"/>
    </row>
    <row r="36" spans="1:53">
      <c r="A36" s="84" t="s">
        <v>49</v>
      </c>
      <c r="B36" s="81" t="s">
        <v>1</v>
      </c>
      <c r="C36" s="23">
        <f>C296</f>
        <v>77</v>
      </c>
    </row>
    <row r="37" spans="1:53">
      <c r="A37" s="15"/>
      <c r="B37" s="51" t="s">
        <v>2</v>
      </c>
      <c r="C37" s="23">
        <f>C297</f>
        <v>77</v>
      </c>
    </row>
    <row r="38" spans="1:53">
      <c r="A38" s="16" t="s">
        <v>10</v>
      </c>
      <c r="B38" s="9" t="s">
        <v>1</v>
      </c>
      <c r="C38" s="23">
        <f>C39</f>
        <v>38393</v>
      </c>
    </row>
    <row r="39" spans="1:53">
      <c r="A39" s="15"/>
      <c r="B39" s="11" t="s">
        <v>2</v>
      </c>
      <c r="C39" s="23">
        <f>C41+C51</f>
        <v>38393</v>
      </c>
    </row>
    <row r="40" spans="1:53">
      <c r="A40" s="16" t="s">
        <v>13</v>
      </c>
      <c r="B40" s="12" t="s">
        <v>1</v>
      </c>
      <c r="C40" s="23">
        <f>C41</f>
        <v>35716</v>
      </c>
    </row>
    <row r="41" spans="1:53">
      <c r="A41" s="10"/>
      <c r="B41" s="11" t="s">
        <v>2</v>
      </c>
      <c r="C41" s="23">
        <f>C45+C47+C49+C43</f>
        <v>35716</v>
      </c>
    </row>
    <row r="42" spans="1:53">
      <c r="A42" s="25" t="s">
        <v>28</v>
      </c>
      <c r="B42" s="12" t="s">
        <v>1</v>
      </c>
      <c r="C42" s="23">
        <f>C71+C190</f>
        <v>26012</v>
      </c>
    </row>
    <row r="43" spans="1:53">
      <c r="A43" s="26"/>
      <c r="B43" s="9" t="s">
        <v>2</v>
      </c>
      <c r="C43" s="23">
        <f>C72+C191</f>
        <v>26012</v>
      </c>
    </row>
    <row r="44" spans="1:53">
      <c r="A44" s="31" t="s">
        <v>16</v>
      </c>
      <c r="B44" s="12" t="s">
        <v>1</v>
      </c>
      <c r="C44" s="23">
        <f t="shared" ref="C44:C51" si="0">C302</f>
        <v>3267</v>
      </c>
    </row>
    <row r="45" spans="1:53">
      <c r="A45" s="10"/>
      <c r="B45" s="11" t="s">
        <v>2</v>
      </c>
      <c r="C45" s="23">
        <f t="shared" si="0"/>
        <v>3267</v>
      </c>
    </row>
    <row r="46" spans="1:53">
      <c r="A46" s="37" t="s">
        <v>25</v>
      </c>
      <c r="B46" s="12" t="s">
        <v>1</v>
      </c>
      <c r="C46" s="78">
        <f t="shared" si="0"/>
        <v>1255</v>
      </c>
    </row>
    <row r="47" spans="1:53">
      <c r="A47" s="14"/>
      <c r="B47" s="11" t="s">
        <v>2</v>
      </c>
      <c r="C47" s="78">
        <f t="shared" si="0"/>
        <v>1255</v>
      </c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</row>
    <row r="48" spans="1:53">
      <c r="A48" s="27" t="s">
        <v>24</v>
      </c>
      <c r="B48" s="9" t="s">
        <v>1</v>
      </c>
      <c r="C48" s="23">
        <f t="shared" si="0"/>
        <v>5182</v>
      </c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</row>
    <row r="49" spans="1:53" ht="14.25" customHeight="1">
      <c r="A49" s="10"/>
      <c r="B49" s="11" t="s">
        <v>2</v>
      </c>
      <c r="C49" s="23">
        <f t="shared" si="0"/>
        <v>5182</v>
      </c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</row>
    <row r="50" spans="1:53">
      <c r="A50" s="27" t="s">
        <v>32</v>
      </c>
      <c r="B50" s="9" t="s">
        <v>1</v>
      </c>
      <c r="C50" s="23">
        <f t="shared" si="0"/>
        <v>2677</v>
      </c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</row>
    <row r="51" spans="1:53">
      <c r="A51" s="10"/>
      <c r="B51" s="11" t="s">
        <v>2</v>
      </c>
      <c r="C51" s="23">
        <f t="shared" si="0"/>
        <v>2677</v>
      </c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</row>
    <row r="52" spans="1:53" s="68" customFormat="1">
      <c r="A52" s="71" t="s">
        <v>26</v>
      </c>
      <c r="B52" s="71"/>
      <c r="C52" s="71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</row>
    <row r="53" spans="1:53" s="49" customFormat="1" ht="15">
      <c r="A53" s="72" t="s">
        <v>33</v>
      </c>
      <c r="B53" s="80" t="s">
        <v>1</v>
      </c>
      <c r="C53" s="32">
        <f>C55+C65</f>
        <v>87105</v>
      </c>
    </row>
    <row r="54" spans="1:53" s="49" customFormat="1">
      <c r="A54" s="50"/>
      <c r="B54" s="51" t="s">
        <v>2</v>
      </c>
      <c r="C54" s="23">
        <f>C56+C66</f>
        <v>87105</v>
      </c>
    </row>
    <row r="55" spans="1:53" s="49" customFormat="1">
      <c r="A55" s="42" t="s">
        <v>19</v>
      </c>
      <c r="B55" s="28" t="s">
        <v>1</v>
      </c>
      <c r="C55" s="43">
        <f>C59+C57</f>
        <v>86937</v>
      </c>
    </row>
    <row r="56" spans="1:53" s="49" customFormat="1">
      <c r="A56" s="26" t="s">
        <v>9</v>
      </c>
      <c r="B56" s="18" t="s">
        <v>2</v>
      </c>
      <c r="C56" s="43">
        <f>C60+C58</f>
        <v>86937</v>
      </c>
    </row>
    <row r="57" spans="1:53" s="49" customFormat="1">
      <c r="A57" s="84" t="s">
        <v>49</v>
      </c>
      <c r="B57" s="80" t="s">
        <v>1</v>
      </c>
      <c r="C57" s="79">
        <f>C78+C99+C130</f>
        <v>60383</v>
      </c>
    </row>
    <row r="58" spans="1:53" s="49" customFormat="1">
      <c r="A58" s="50"/>
      <c r="B58" s="51" t="s">
        <v>2</v>
      </c>
      <c r="C58" s="79">
        <f>C79+C100+C131</f>
        <v>60383</v>
      </c>
    </row>
    <row r="59" spans="1:53" s="49" customFormat="1">
      <c r="A59" s="16" t="s">
        <v>10</v>
      </c>
      <c r="B59" s="9" t="s">
        <v>1</v>
      </c>
      <c r="C59" s="43">
        <f t="shared" ref="C59:C62" si="1">C61</f>
        <v>26554</v>
      </c>
    </row>
    <row r="60" spans="1:53" s="49" customFormat="1">
      <c r="A60" s="15"/>
      <c r="B60" s="11" t="s">
        <v>2</v>
      </c>
      <c r="C60" s="43">
        <f t="shared" si="1"/>
        <v>26554</v>
      </c>
    </row>
    <row r="61" spans="1:53" s="49" customFormat="1">
      <c r="A61" s="24" t="s">
        <v>27</v>
      </c>
      <c r="B61" s="28" t="s">
        <v>1</v>
      </c>
      <c r="C61" s="43">
        <f t="shared" si="1"/>
        <v>26554</v>
      </c>
    </row>
    <row r="62" spans="1:53" s="49" customFormat="1">
      <c r="A62" s="24"/>
      <c r="B62" s="28" t="s">
        <v>2</v>
      </c>
      <c r="C62" s="43">
        <f t="shared" si="1"/>
        <v>26554</v>
      </c>
    </row>
    <row r="63" spans="1:53" s="49" customFormat="1">
      <c r="A63" s="25" t="s">
        <v>28</v>
      </c>
      <c r="B63" s="17" t="s">
        <v>1</v>
      </c>
      <c r="C63" s="53">
        <f>C140</f>
        <v>26554</v>
      </c>
    </row>
    <row r="64" spans="1:53" s="49" customFormat="1">
      <c r="A64" s="26"/>
      <c r="B64" s="18" t="s">
        <v>2</v>
      </c>
      <c r="C64" s="53">
        <f>C141</f>
        <v>26554</v>
      </c>
      <c r="D64" s="56"/>
      <c r="E64" s="56"/>
      <c r="F64" s="56"/>
      <c r="G64" s="56"/>
      <c r="H64" s="56"/>
      <c r="I64" s="56"/>
    </row>
    <row r="65" spans="1:16" s="49" customFormat="1">
      <c r="A65" s="39" t="s">
        <v>17</v>
      </c>
      <c r="B65" s="12" t="s">
        <v>1</v>
      </c>
      <c r="C65" s="23">
        <f>C67</f>
        <v>168</v>
      </c>
      <c r="D65" s="54"/>
      <c r="E65" s="54"/>
      <c r="F65" s="54"/>
      <c r="G65" s="54"/>
      <c r="H65" s="54"/>
      <c r="I65" s="54"/>
      <c r="K65" s="56"/>
      <c r="L65" s="56"/>
      <c r="M65" s="56"/>
      <c r="N65" s="56"/>
      <c r="O65" s="56"/>
      <c r="P65" s="56"/>
    </row>
    <row r="66" spans="1:16" s="49" customFormat="1">
      <c r="A66" s="14" t="s">
        <v>9</v>
      </c>
      <c r="B66" s="11" t="s">
        <v>2</v>
      </c>
      <c r="C66" s="23">
        <f>C68</f>
        <v>168</v>
      </c>
      <c r="D66" s="54"/>
      <c r="E66" s="54"/>
      <c r="F66" s="54"/>
      <c r="G66" s="54"/>
      <c r="H66" s="54"/>
      <c r="I66" s="54"/>
      <c r="K66" s="56"/>
      <c r="L66" s="56"/>
      <c r="M66" s="56"/>
      <c r="N66" s="56"/>
      <c r="O66" s="56"/>
      <c r="P66" s="56"/>
    </row>
    <row r="67" spans="1:16" s="49" customFormat="1">
      <c r="A67" s="16" t="s">
        <v>10</v>
      </c>
      <c r="B67" s="9" t="s">
        <v>1</v>
      </c>
      <c r="C67" s="23">
        <f t="shared" ref="C67:C70" si="2">C69</f>
        <v>168</v>
      </c>
      <c r="D67" s="54"/>
      <c r="E67" s="54"/>
      <c r="F67" s="54"/>
      <c r="G67" s="54"/>
      <c r="H67" s="54"/>
      <c r="I67" s="54"/>
      <c r="K67" s="56"/>
      <c r="L67" s="56"/>
      <c r="M67" s="56"/>
      <c r="N67" s="56"/>
      <c r="O67" s="56"/>
      <c r="P67" s="56"/>
    </row>
    <row r="68" spans="1:16" s="49" customFormat="1">
      <c r="A68" s="15"/>
      <c r="B68" s="11" t="s">
        <v>2</v>
      </c>
      <c r="C68" s="23">
        <f t="shared" si="2"/>
        <v>168</v>
      </c>
      <c r="D68" s="54"/>
      <c r="E68" s="54"/>
      <c r="F68" s="54"/>
      <c r="G68" s="54"/>
      <c r="H68" s="54"/>
      <c r="I68" s="54"/>
      <c r="K68" s="56"/>
      <c r="L68" s="56"/>
      <c r="M68" s="56"/>
      <c r="N68" s="56"/>
      <c r="O68" s="56"/>
      <c r="P68" s="56"/>
    </row>
    <row r="69" spans="1:16" s="49" customFormat="1">
      <c r="A69" s="16" t="s">
        <v>13</v>
      </c>
      <c r="B69" s="12" t="s">
        <v>1</v>
      </c>
      <c r="C69" s="23">
        <f t="shared" si="2"/>
        <v>168</v>
      </c>
      <c r="D69" s="54"/>
      <c r="E69" s="54"/>
      <c r="F69" s="54"/>
      <c r="G69" s="54"/>
      <c r="H69" s="54"/>
      <c r="I69" s="54"/>
      <c r="K69" s="56"/>
      <c r="L69" s="56"/>
      <c r="M69" s="56"/>
      <c r="N69" s="56"/>
      <c r="O69" s="56"/>
      <c r="P69" s="56"/>
    </row>
    <row r="70" spans="1:16" s="49" customFormat="1">
      <c r="A70" s="10"/>
      <c r="B70" s="11" t="s">
        <v>2</v>
      </c>
      <c r="C70" s="23">
        <f t="shared" si="2"/>
        <v>168</v>
      </c>
      <c r="D70" s="54"/>
      <c r="E70" s="54"/>
      <c r="F70" s="54"/>
      <c r="G70" s="54"/>
      <c r="H70" s="54"/>
      <c r="I70" s="54"/>
      <c r="K70" s="56"/>
      <c r="L70" s="56"/>
      <c r="M70" s="56"/>
      <c r="N70" s="56"/>
      <c r="O70" s="56"/>
      <c r="P70" s="56"/>
    </row>
    <row r="71" spans="1:16" s="49" customFormat="1">
      <c r="A71" s="25" t="s">
        <v>28</v>
      </c>
      <c r="B71" s="17" t="s">
        <v>1</v>
      </c>
      <c r="C71" s="53">
        <f>C117</f>
        <v>168</v>
      </c>
    </row>
    <row r="72" spans="1:16" s="49" customFormat="1">
      <c r="A72" s="26"/>
      <c r="B72" s="18" t="s">
        <v>2</v>
      </c>
      <c r="C72" s="53">
        <f>C118</f>
        <v>168</v>
      </c>
      <c r="D72" s="56"/>
      <c r="E72" s="56"/>
      <c r="F72" s="56"/>
      <c r="G72" s="56"/>
      <c r="H72" s="56"/>
      <c r="I72" s="56"/>
    </row>
    <row r="73" spans="1:16" s="49" customFormat="1">
      <c r="A73" s="185" t="s">
        <v>18</v>
      </c>
      <c r="B73" s="185"/>
      <c r="C73" s="186"/>
      <c r="D73" s="187"/>
      <c r="E73" s="188"/>
      <c r="F73" s="187"/>
      <c r="G73" s="187"/>
      <c r="H73" s="187"/>
      <c r="I73" s="187"/>
    </row>
    <row r="74" spans="1:16" s="49" customFormat="1">
      <c r="A74" s="220" t="s">
        <v>14</v>
      </c>
      <c r="B74" s="80" t="s">
        <v>1</v>
      </c>
      <c r="C74" s="59">
        <f>C76</f>
        <v>11734</v>
      </c>
      <c r="D74" s="189"/>
      <c r="E74" s="189"/>
      <c r="F74" s="189"/>
      <c r="G74" s="189"/>
      <c r="H74" s="189"/>
      <c r="I74" s="189"/>
    </row>
    <row r="75" spans="1:16" s="49" customFormat="1">
      <c r="A75" s="26" t="s">
        <v>69</v>
      </c>
      <c r="B75" s="18" t="s">
        <v>2</v>
      </c>
      <c r="C75" s="59">
        <f>C77</f>
        <v>11734</v>
      </c>
      <c r="D75" s="56"/>
      <c r="E75" s="56"/>
      <c r="F75" s="56"/>
      <c r="G75" s="56"/>
      <c r="H75" s="56"/>
      <c r="I75" s="56"/>
    </row>
    <row r="76" spans="1:16" s="49" customFormat="1">
      <c r="A76" s="221" t="s">
        <v>29</v>
      </c>
      <c r="B76" s="17" t="s">
        <v>1</v>
      </c>
      <c r="C76" s="53">
        <f>C78</f>
        <v>11734</v>
      </c>
      <c r="D76" s="56"/>
      <c r="E76" s="56"/>
      <c r="F76" s="56"/>
      <c r="G76" s="56"/>
      <c r="H76" s="56"/>
      <c r="I76" s="56"/>
    </row>
    <row r="77" spans="1:16" s="49" customFormat="1">
      <c r="A77" s="26" t="s">
        <v>70</v>
      </c>
      <c r="B77" s="18" t="s">
        <v>2</v>
      </c>
      <c r="C77" s="53">
        <f>C79</f>
        <v>11734</v>
      </c>
      <c r="D77" s="56"/>
      <c r="E77" s="56"/>
      <c r="F77" s="56"/>
      <c r="G77" s="56"/>
      <c r="H77" s="56"/>
      <c r="I77" s="56"/>
    </row>
    <row r="78" spans="1:16" s="49" customFormat="1" ht="25.5">
      <c r="A78" s="191" t="s">
        <v>71</v>
      </c>
      <c r="B78" s="17" t="s">
        <v>1</v>
      </c>
      <c r="C78" s="53">
        <f>C80+C82+C84+C86+C88+C90+C92</f>
        <v>11734</v>
      </c>
      <c r="D78" s="56"/>
      <c r="E78" s="56"/>
      <c r="F78" s="56"/>
      <c r="G78" s="56"/>
      <c r="H78" s="56"/>
      <c r="I78" s="56"/>
    </row>
    <row r="79" spans="1:16" s="49" customFormat="1">
      <c r="A79" s="190"/>
      <c r="B79" s="18" t="s">
        <v>2</v>
      </c>
      <c r="C79" s="53">
        <f>C81+C83+C85+C87+C89+C91+C93</f>
        <v>11734</v>
      </c>
      <c r="D79" s="56"/>
      <c r="E79" s="56"/>
      <c r="F79" s="56"/>
      <c r="G79" s="56"/>
      <c r="H79" s="56"/>
      <c r="I79" s="56"/>
    </row>
    <row r="80" spans="1:16" s="240" customFormat="1" ht="25.5">
      <c r="A80" s="253" t="s">
        <v>72</v>
      </c>
      <c r="B80" s="17" t="s">
        <v>1</v>
      </c>
      <c r="C80" s="53">
        <v>2000</v>
      </c>
      <c r="D80" s="239"/>
      <c r="E80" s="239"/>
      <c r="F80" s="239"/>
      <c r="G80" s="239"/>
      <c r="H80" s="239"/>
      <c r="I80" s="239"/>
    </row>
    <row r="81" spans="1:22" s="240" customFormat="1">
      <c r="A81" s="26"/>
      <c r="B81" s="18" t="s">
        <v>2</v>
      </c>
      <c r="C81" s="53">
        <v>2000</v>
      </c>
      <c r="D81" s="239"/>
      <c r="E81" s="239"/>
      <c r="F81" s="239"/>
      <c r="G81" s="239"/>
      <c r="H81" s="239"/>
      <c r="I81" s="239"/>
    </row>
    <row r="82" spans="1:22" s="240" customFormat="1" ht="25.5">
      <c r="A82" s="253" t="s">
        <v>68</v>
      </c>
      <c r="B82" s="17" t="s">
        <v>1</v>
      </c>
      <c r="C82" s="53">
        <v>2500</v>
      </c>
      <c r="D82" s="239"/>
      <c r="E82" s="239"/>
      <c r="F82" s="239"/>
      <c r="G82" s="239"/>
      <c r="H82" s="239"/>
      <c r="I82" s="239"/>
    </row>
    <row r="83" spans="1:22" s="240" customFormat="1">
      <c r="A83" s="26"/>
      <c r="B83" s="18" t="s">
        <v>2</v>
      </c>
      <c r="C83" s="53">
        <v>2500</v>
      </c>
      <c r="D83" s="239"/>
      <c r="E83" s="239"/>
      <c r="F83" s="239"/>
      <c r="G83" s="239"/>
      <c r="H83" s="239"/>
      <c r="I83" s="239"/>
    </row>
    <row r="84" spans="1:22" s="240" customFormat="1">
      <c r="A84" s="253" t="s">
        <v>73</v>
      </c>
      <c r="B84" s="17" t="s">
        <v>1</v>
      </c>
      <c r="C84" s="53">
        <v>171</v>
      </c>
      <c r="D84" s="239"/>
      <c r="E84" s="239"/>
      <c r="F84" s="239"/>
      <c r="G84" s="239"/>
      <c r="H84" s="239"/>
      <c r="I84" s="239"/>
    </row>
    <row r="85" spans="1:22" s="240" customFormat="1">
      <c r="A85" s="26"/>
      <c r="B85" s="18" t="s">
        <v>2</v>
      </c>
      <c r="C85" s="53">
        <v>171</v>
      </c>
      <c r="D85" s="239"/>
      <c r="E85" s="239"/>
      <c r="F85" s="239"/>
      <c r="G85" s="239"/>
      <c r="H85" s="239"/>
      <c r="I85" s="239"/>
    </row>
    <row r="86" spans="1:22" s="240" customFormat="1">
      <c r="A86" s="253" t="s">
        <v>74</v>
      </c>
      <c r="B86" s="17" t="s">
        <v>1</v>
      </c>
      <c r="C86" s="53">
        <v>4130</v>
      </c>
      <c r="D86" s="239"/>
      <c r="E86" s="239"/>
      <c r="F86" s="239"/>
      <c r="G86" s="239"/>
      <c r="H86" s="239"/>
      <c r="I86" s="239"/>
    </row>
    <row r="87" spans="1:22" s="240" customFormat="1">
      <c r="A87" s="26"/>
      <c r="B87" s="18" t="s">
        <v>2</v>
      </c>
      <c r="C87" s="53">
        <v>4130</v>
      </c>
      <c r="D87" s="239"/>
      <c r="E87" s="239"/>
      <c r="F87" s="239"/>
      <c r="G87" s="239"/>
      <c r="H87" s="239"/>
      <c r="I87" s="239"/>
    </row>
    <row r="88" spans="1:22" s="240" customFormat="1" ht="25.5">
      <c r="A88" s="253" t="s">
        <v>75</v>
      </c>
      <c r="B88" s="17" t="s">
        <v>1</v>
      </c>
      <c r="C88" s="53">
        <v>700</v>
      </c>
      <c r="D88" s="239"/>
      <c r="E88" s="239"/>
      <c r="F88" s="239"/>
      <c r="G88" s="239"/>
      <c r="H88" s="239"/>
      <c r="I88" s="239"/>
    </row>
    <row r="89" spans="1:22" s="240" customFormat="1">
      <c r="A89" s="26"/>
      <c r="B89" s="18" t="s">
        <v>2</v>
      </c>
      <c r="C89" s="53">
        <v>700</v>
      </c>
      <c r="D89" s="239"/>
      <c r="E89" s="239"/>
      <c r="F89" s="239"/>
      <c r="G89" s="239"/>
      <c r="H89" s="239"/>
      <c r="I89" s="239"/>
    </row>
    <row r="90" spans="1:22" s="240" customFormat="1" ht="25.5">
      <c r="A90" s="29" t="s">
        <v>102</v>
      </c>
      <c r="B90" s="17" t="s">
        <v>1</v>
      </c>
      <c r="C90" s="53">
        <v>2000</v>
      </c>
      <c r="D90" s="239"/>
      <c r="E90" s="239"/>
      <c r="F90" s="239"/>
      <c r="G90" s="239"/>
      <c r="H90" s="239"/>
      <c r="I90" s="239"/>
    </row>
    <row r="91" spans="1:22" s="240" customFormat="1">
      <c r="A91" s="115"/>
      <c r="B91" s="18" t="s">
        <v>2</v>
      </c>
      <c r="C91" s="53">
        <v>2000</v>
      </c>
      <c r="D91" s="239"/>
      <c r="E91" s="239"/>
      <c r="F91" s="239"/>
      <c r="G91" s="239"/>
      <c r="H91" s="239"/>
      <c r="I91" s="239"/>
    </row>
    <row r="92" spans="1:22" s="240" customFormat="1" ht="25.5">
      <c r="A92" s="29" t="s">
        <v>110</v>
      </c>
      <c r="B92" s="17" t="s">
        <v>1</v>
      </c>
      <c r="C92" s="53">
        <v>233</v>
      </c>
      <c r="D92" s="239"/>
      <c r="E92" s="239"/>
      <c r="F92" s="239"/>
      <c r="G92" s="239"/>
      <c r="H92" s="239"/>
      <c r="I92" s="239"/>
    </row>
    <row r="93" spans="1:22" s="240" customFormat="1">
      <c r="A93" s="115"/>
      <c r="B93" s="18" t="s">
        <v>2</v>
      </c>
      <c r="C93" s="53">
        <v>233</v>
      </c>
      <c r="D93" s="239"/>
      <c r="E93" s="239"/>
      <c r="F93" s="239"/>
      <c r="G93" s="239"/>
      <c r="H93" s="239"/>
      <c r="I93" s="239"/>
    </row>
    <row r="94" spans="1:22" s="68" customFormat="1">
      <c r="A94" s="306" t="s">
        <v>34</v>
      </c>
      <c r="B94" s="306"/>
      <c r="C94" s="306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2" s="73" customFormat="1">
      <c r="A95" s="192" t="s">
        <v>14</v>
      </c>
      <c r="B95" s="209" t="s">
        <v>1</v>
      </c>
      <c r="C95" s="32">
        <f>C97+C111</f>
        <v>8492</v>
      </c>
    </row>
    <row r="96" spans="1:22" s="73" customFormat="1">
      <c r="A96" s="44" t="s">
        <v>15</v>
      </c>
      <c r="B96" s="18" t="s">
        <v>2</v>
      </c>
      <c r="C96" s="32">
        <f>C98+C112</f>
        <v>8492</v>
      </c>
    </row>
    <row r="97" spans="1:16" s="73" customFormat="1">
      <c r="A97" s="45" t="s">
        <v>29</v>
      </c>
      <c r="B97" s="17" t="s">
        <v>1</v>
      </c>
      <c r="C97" s="23">
        <f>C99</f>
        <v>8324</v>
      </c>
    </row>
    <row r="98" spans="1:16" s="73" customFormat="1">
      <c r="A98" s="44" t="s">
        <v>15</v>
      </c>
      <c r="B98" s="18" t="s">
        <v>2</v>
      </c>
      <c r="C98" s="23">
        <f>C100</f>
        <v>8324</v>
      </c>
    </row>
    <row r="99" spans="1:16">
      <c r="A99" s="84" t="s">
        <v>49</v>
      </c>
      <c r="B99" s="81" t="s">
        <v>1</v>
      </c>
      <c r="C99" s="91">
        <f>C101</f>
        <v>8324</v>
      </c>
      <c r="D99"/>
    </row>
    <row r="100" spans="1:16">
      <c r="A100" s="15"/>
      <c r="B100" s="51" t="s">
        <v>2</v>
      </c>
      <c r="C100" s="91">
        <f>C102</f>
        <v>8324</v>
      </c>
      <c r="D100"/>
    </row>
    <row r="101" spans="1:16" s="57" customFormat="1" ht="25.5">
      <c r="A101" s="83" t="s">
        <v>111</v>
      </c>
      <c r="B101" s="81" t="s">
        <v>1</v>
      </c>
      <c r="C101" s="132">
        <f>C103+C105+C107+C109</f>
        <v>8324</v>
      </c>
    </row>
    <row r="102" spans="1:16" s="57" customFormat="1">
      <c r="A102" s="60"/>
      <c r="B102" s="51" t="s">
        <v>2</v>
      </c>
      <c r="C102" s="132">
        <f>C104+C106+C108+C110</f>
        <v>8324</v>
      </c>
    </row>
    <row r="103" spans="1:16" s="57" customFormat="1" ht="25.5">
      <c r="A103" s="251" t="s">
        <v>112</v>
      </c>
      <c r="B103" s="81" t="s">
        <v>1</v>
      </c>
      <c r="C103" s="132">
        <v>2143</v>
      </c>
    </row>
    <row r="104" spans="1:16" s="57" customFormat="1">
      <c r="A104" s="60"/>
      <c r="B104" s="51" t="s">
        <v>2</v>
      </c>
      <c r="C104" s="132">
        <v>2143</v>
      </c>
    </row>
    <row r="105" spans="1:16" s="57" customFormat="1" ht="25.5">
      <c r="A105" s="251" t="s">
        <v>113</v>
      </c>
      <c r="B105" s="81" t="s">
        <v>1</v>
      </c>
      <c r="C105" s="132">
        <v>2187</v>
      </c>
    </row>
    <row r="106" spans="1:16" s="57" customFormat="1">
      <c r="A106" s="60"/>
      <c r="B106" s="51" t="s">
        <v>2</v>
      </c>
      <c r="C106" s="132">
        <v>2187</v>
      </c>
    </row>
    <row r="107" spans="1:16" s="57" customFormat="1" ht="25.5">
      <c r="A107" s="251" t="s">
        <v>114</v>
      </c>
      <c r="B107" s="81" t="s">
        <v>1</v>
      </c>
      <c r="C107" s="132">
        <v>1959</v>
      </c>
    </row>
    <row r="108" spans="1:16" s="57" customFormat="1">
      <c r="A108" s="60"/>
      <c r="B108" s="51" t="s">
        <v>2</v>
      </c>
      <c r="C108" s="132">
        <v>1959</v>
      </c>
    </row>
    <row r="109" spans="1:16" s="57" customFormat="1" ht="25.5">
      <c r="A109" s="251" t="s">
        <v>116</v>
      </c>
      <c r="B109" s="81" t="s">
        <v>1</v>
      </c>
      <c r="C109" s="132">
        <v>2035</v>
      </c>
    </row>
    <row r="110" spans="1:16" s="57" customFormat="1">
      <c r="A110" s="60"/>
      <c r="B110" s="51" t="s">
        <v>2</v>
      </c>
      <c r="C110" s="132">
        <v>2035</v>
      </c>
    </row>
    <row r="111" spans="1:16" s="49" customFormat="1">
      <c r="A111" s="39" t="s">
        <v>17</v>
      </c>
      <c r="B111" s="12" t="s">
        <v>1</v>
      </c>
      <c r="C111" s="23">
        <f t="shared" ref="C111:C118" si="3">C113</f>
        <v>168</v>
      </c>
      <c r="D111" s="54"/>
      <c r="E111" s="54"/>
      <c r="F111" s="54"/>
      <c r="G111" s="54"/>
      <c r="H111" s="54"/>
      <c r="I111" s="54"/>
      <c r="K111" s="56"/>
      <c r="L111" s="56"/>
      <c r="M111" s="56"/>
      <c r="N111" s="56"/>
      <c r="O111" s="56"/>
      <c r="P111" s="56"/>
    </row>
    <row r="112" spans="1:16" s="49" customFormat="1">
      <c r="A112" s="14" t="s">
        <v>9</v>
      </c>
      <c r="B112" s="11" t="s">
        <v>2</v>
      </c>
      <c r="C112" s="23">
        <f t="shared" si="3"/>
        <v>168</v>
      </c>
      <c r="D112" s="54"/>
      <c r="E112" s="54"/>
      <c r="F112" s="54"/>
      <c r="G112" s="54"/>
      <c r="H112" s="54"/>
      <c r="I112" s="54"/>
      <c r="K112" s="56"/>
      <c r="L112" s="56"/>
      <c r="M112" s="56"/>
      <c r="N112" s="56"/>
      <c r="O112" s="56"/>
      <c r="P112" s="56"/>
    </row>
    <row r="113" spans="1:26" s="49" customFormat="1">
      <c r="A113" s="16" t="s">
        <v>10</v>
      </c>
      <c r="B113" s="9" t="s">
        <v>1</v>
      </c>
      <c r="C113" s="23">
        <f t="shared" si="3"/>
        <v>168</v>
      </c>
      <c r="D113" s="54"/>
      <c r="E113" s="54"/>
      <c r="F113" s="54"/>
      <c r="G113" s="54"/>
      <c r="H113" s="54"/>
      <c r="I113" s="54"/>
      <c r="K113" s="56"/>
      <c r="L113" s="56"/>
      <c r="M113" s="56"/>
      <c r="N113" s="56"/>
      <c r="O113" s="56"/>
      <c r="P113" s="56"/>
    </row>
    <row r="114" spans="1:26" s="49" customFormat="1">
      <c r="A114" s="15"/>
      <c r="B114" s="11" t="s">
        <v>2</v>
      </c>
      <c r="C114" s="23">
        <f t="shared" si="3"/>
        <v>168</v>
      </c>
      <c r="D114" s="23">
        <f>D116</f>
        <v>0</v>
      </c>
      <c r="E114" s="54"/>
      <c r="F114" s="54"/>
      <c r="G114" s="54"/>
      <c r="H114" s="54"/>
      <c r="I114" s="54"/>
      <c r="K114" s="56"/>
      <c r="L114" s="56"/>
      <c r="M114" s="56"/>
      <c r="N114" s="56"/>
      <c r="O114" s="56"/>
      <c r="P114" s="56"/>
    </row>
    <row r="115" spans="1:26" s="49" customFormat="1">
      <c r="A115" s="16" t="s">
        <v>13</v>
      </c>
      <c r="B115" s="12" t="s">
        <v>1</v>
      </c>
      <c r="C115" s="23">
        <f t="shared" si="3"/>
        <v>168</v>
      </c>
      <c r="D115" s="54"/>
      <c r="E115" s="54"/>
      <c r="F115" s="54"/>
      <c r="G115" s="54"/>
      <c r="H115" s="54"/>
      <c r="I115" s="54"/>
      <c r="K115" s="56"/>
      <c r="L115" s="56"/>
      <c r="M115" s="56"/>
      <c r="N115" s="56"/>
      <c r="O115" s="56"/>
      <c r="P115" s="56"/>
    </row>
    <row r="116" spans="1:26" s="49" customFormat="1">
      <c r="A116" s="10"/>
      <c r="B116" s="11" t="s">
        <v>2</v>
      </c>
      <c r="C116" s="23">
        <f t="shared" si="3"/>
        <v>168</v>
      </c>
      <c r="D116" s="54"/>
      <c r="E116" s="54"/>
      <c r="F116" s="54"/>
      <c r="G116" s="54"/>
      <c r="H116" s="54"/>
      <c r="I116" s="54"/>
      <c r="K116" s="56"/>
      <c r="L116" s="56"/>
      <c r="M116" s="56"/>
      <c r="N116" s="56"/>
      <c r="O116" s="56"/>
      <c r="P116" s="56"/>
    </row>
    <row r="117" spans="1:26" s="49" customFormat="1">
      <c r="A117" s="25" t="s">
        <v>28</v>
      </c>
      <c r="B117" s="17" t="s">
        <v>1</v>
      </c>
      <c r="C117" s="53">
        <f t="shared" si="3"/>
        <v>168</v>
      </c>
    </row>
    <row r="118" spans="1:26" s="49" customFormat="1">
      <c r="A118" s="26"/>
      <c r="B118" s="18" t="s">
        <v>2</v>
      </c>
      <c r="C118" s="53">
        <f t="shared" si="3"/>
        <v>168</v>
      </c>
      <c r="D118" s="56"/>
      <c r="E118" s="56"/>
      <c r="F118" s="56"/>
      <c r="G118" s="56"/>
      <c r="H118" s="56"/>
      <c r="I118" s="56"/>
    </row>
    <row r="119" spans="1:26" s="49" customFormat="1">
      <c r="A119" s="82" t="s">
        <v>42</v>
      </c>
      <c r="B119" s="28" t="s">
        <v>1</v>
      </c>
      <c r="C119" s="23">
        <f>C121+C123</f>
        <v>168</v>
      </c>
    </row>
    <row r="120" spans="1:26" s="49" customFormat="1">
      <c r="A120" s="82"/>
      <c r="B120" s="18" t="s">
        <v>2</v>
      </c>
      <c r="C120" s="23">
        <f>C122+C124</f>
        <v>168</v>
      </c>
    </row>
    <row r="121" spans="1:26" s="240" customFormat="1" ht="25.5">
      <c r="A121" s="29" t="s">
        <v>297</v>
      </c>
      <c r="B121" s="17" t="s">
        <v>1</v>
      </c>
      <c r="C121" s="53">
        <v>82</v>
      </c>
      <c r="E121" s="239"/>
      <c r="F121" s="239"/>
      <c r="G121" s="239"/>
      <c r="H121" s="239"/>
      <c r="I121" s="239"/>
      <c r="J121" s="239"/>
    </row>
    <row r="122" spans="1:26" s="240" customFormat="1">
      <c r="A122" s="44"/>
      <c r="B122" s="18" t="s">
        <v>2</v>
      </c>
      <c r="C122" s="53">
        <v>82</v>
      </c>
      <c r="E122" s="239"/>
      <c r="F122" s="239"/>
      <c r="G122" s="239"/>
      <c r="H122" s="239"/>
      <c r="I122" s="239"/>
      <c r="J122" s="239"/>
    </row>
    <row r="123" spans="1:26" s="240" customFormat="1" ht="25.5">
      <c r="A123" s="29" t="s">
        <v>151</v>
      </c>
      <c r="B123" s="17" t="s">
        <v>1</v>
      </c>
      <c r="C123" s="53">
        <v>86</v>
      </c>
      <c r="E123" s="239"/>
      <c r="F123" s="239"/>
      <c r="G123" s="239"/>
      <c r="H123" s="239"/>
      <c r="I123" s="239"/>
      <c r="J123" s="239"/>
    </row>
    <row r="124" spans="1:26" s="240" customFormat="1">
      <c r="A124" s="44"/>
      <c r="B124" s="18" t="s">
        <v>2</v>
      </c>
      <c r="C124" s="53">
        <v>86</v>
      </c>
      <c r="E124" s="239"/>
      <c r="F124" s="239"/>
      <c r="G124" s="239"/>
      <c r="H124" s="239"/>
      <c r="I124" s="239"/>
      <c r="J124" s="239"/>
    </row>
    <row r="125" spans="1:26" s="68" customFormat="1">
      <c r="A125" s="306" t="s">
        <v>54</v>
      </c>
      <c r="B125" s="306"/>
      <c r="C125" s="306"/>
      <c r="D125" s="49"/>
      <c r="E125" s="56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s="73" customFormat="1">
      <c r="A126" s="192" t="s">
        <v>14</v>
      </c>
      <c r="B126" s="209" t="s">
        <v>1</v>
      </c>
      <c r="C126" s="194">
        <f>C128</f>
        <v>66879</v>
      </c>
    </row>
    <row r="127" spans="1:26" s="73" customFormat="1">
      <c r="A127" s="44" t="s">
        <v>15</v>
      </c>
      <c r="B127" s="18" t="s">
        <v>2</v>
      </c>
      <c r="C127" s="194">
        <f>C129</f>
        <v>66879</v>
      </c>
    </row>
    <row r="128" spans="1:26" s="73" customFormat="1">
      <c r="A128" s="45" t="s">
        <v>29</v>
      </c>
      <c r="B128" s="17" t="s">
        <v>1</v>
      </c>
      <c r="C128" s="23">
        <f>C130+C136</f>
        <v>66879</v>
      </c>
    </row>
    <row r="129" spans="1:14" s="73" customFormat="1">
      <c r="A129" s="44" t="s">
        <v>15</v>
      </c>
      <c r="B129" s="18" t="s">
        <v>2</v>
      </c>
      <c r="C129" s="23">
        <f>C131+C137</f>
        <v>66879</v>
      </c>
    </row>
    <row r="130" spans="1:14" s="73" customFormat="1" ht="25.5">
      <c r="A130" s="193" t="s">
        <v>76</v>
      </c>
      <c r="B130" s="17" t="s">
        <v>1</v>
      </c>
      <c r="C130" s="23">
        <f>C132+C134</f>
        <v>40325</v>
      </c>
    </row>
    <row r="131" spans="1:14" s="73" customFormat="1">
      <c r="A131" s="31"/>
      <c r="B131" s="18" t="s">
        <v>2</v>
      </c>
      <c r="C131" s="23">
        <f>C133+C135</f>
        <v>40325</v>
      </c>
    </row>
    <row r="132" spans="1:14" s="75" customFormat="1" ht="51.75" customHeight="1">
      <c r="A132" s="284" t="s">
        <v>77</v>
      </c>
      <c r="B132" s="80" t="s">
        <v>1</v>
      </c>
      <c r="C132" s="59">
        <v>20155</v>
      </c>
      <c r="E132" s="254"/>
      <c r="F132" s="254"/>
      <c r="G132" s="254"/>
      <c r="H132" s="254"/>
      <c r="I132" s="254"/>
      <c r="J132" s="254"/>
    </row>
    <row r="133" spans="1:14" s="75" customFormat="1">
      <c r="A133" s="242"/>
      <c r="B133" s="51" t="s">
        <v>2</v>
      </c>
      <c r="C133" s="59">
        <v>20155</v>
      </c>
      <c r="E133" s="254"/>
      <c r="F133" s="254"/>
      <c r="G133" s="254"/>
      <c r="H133" s="254"/>
      <c r="I133" s="254"/>
      <c r="J133" s="254"/>
    </row>
    <row r="134" spans="1:14" s="75" customFormat="1" ht="31.5" customHeight="1">
      <c r="A134" s="285" t="s">
        <v>115</v>
      </c>
      <c r="B134" s="160" t="s">
        <v>1</v>
      </c>
      <c r="C134" s="59">
        <v>20170</v>
      </c>
      <c r="E134" s="254"/>
      <c r="F134" s="254"/>
      <c r="G134" s="254"/>
      <c r="H134" s="254"/>
      <c r="I134" s="254"/>
      <c r="J134" s="254"/>
    </row>
    <row r="135" spans="1:14" s="75" customFormat="1">
      <c r="A135" s="286"/>
      <c r="B135" s="124" t="s">
        <v>2</v>
      </c>
      <c r="C135" s="59">
        <v>20170</v>
      </c>
      <c r="E135" s="254"/>
      <c r="F135" s="254"/>
      <c r="G135" s="254"/>
      <c r="H135" s="254"/>
      <c r="I135" s="254"/>
      <c r="J135" s="254"/>
    </row>
    <row r="136" spans="1:14" s="73" customFormat="1">
      <c r="A136" s="16" t="s">
        <v>10</v>
      </c>
      <c r="B136" s="9" t="s">
        <v>1</v>
      </c>
      <c r="C136" s="23">
        <f>C138</f>
        <v>26554</v>
      </c>
    </row>
    <row r="137" spans="1:14" s="73" customFormat="1">
      <c r="A137" s="15"/>
      <c r="B137" s="11" t="s">
        <v>2</v>
      </c>
      <c r="C137" s="23">
        <f>C139</f>
        <v>26554</v>
      </c>
    </row>
    <row r="138" spans="1:14" s="49" customFormat="1">
      <c r="A138" s="25" t="s">
        <v>27</v>
      </c>
      <c r="B138" s="17" t="s">
        <v>1</v>
      </c>
      <c r="C138" s="23">
        <f>C140</f>
        <v>26554</v>
      </c>
    </row>
    <row r="139" spans="1:14" s="49" customFormat="1">
      <c r="A139" s="44"/>
      <c r="B139" s="18" t="s">
        <v>2</v>
      </c>
      <c r="C139" s="23">
        <f>C141</f>
        <v>26554</v>
      </c>
    </row>
    <row r="140" spans="1:14" s="49" customFormat="1">
      <c r="A140" s="31" t="s">
        <v>30</v>
      </c>
      <c r="B140" s="28" t="s">
        <v>1</v>
      </c>
      <c r="C140" s="23">
        <f>C142+C144+C146+C148+C150+C152+C154+C156+C158+C162+C164+C166+C168+C160</f>
        <v>26554</v>
      </c>
      <c r="N140" s="235"/>
    </row>
    <row r="141" spans="1:14" s="49" customFormat="1">
      <c r="A141" s="31"/>
      <c r="B141" s="18" t="s">
        <v>2</v>
      </c>
      <c r="C141" s="23">
        <f>C143+C145+C147+C149+C151+C153+C155+C157+C159+C163+C165+C167+C169+C161</f>
        <v>26554</v>
      </c>
    </row>
    <row r="142" spans="1:14" s="240" customFormat="1" ht="30" customHeight="1">
      <c r="A142" s="29" t="s">
        <v>78</v>
      </c>
      <c r="B142" s="17" t="s">
        <v>1</v>
      </c>
      <c r="C142" s="53">
        <v>903</v>
      </c>
      <c r="E142" s="239"/>
      <c r="F142" s="239"/>
      <c r="G142" s="239"/>
      <c r="H142" s="239"/>
      <c r="I142" s="239"/>
      <c r="J142" s="239"/>
    </row>
    <row r="143" spans="1:14" s="240" customFormat="1" ht="15.75" customHeight="1">
      <c r="A143" s="44"/>
      <c r="B143" s="18" t="s">
        <v>2</v>
      </c>
      <c r="C143" s="53">
        <v>903</v>
      </c>
      <c r="E143" s="239"/>
      <c r="F143" s="239"/>
      <c r="G143" s="239"/>
      <c r="H143" s="239"/>
      <c r="I143" s="239"/>
      <c r="J143" s="239"/>
    </row>
    <row r="144" spans="1:14" s="147" customFormat="1" ht="25.5">
      <c r="A144" s="253" t="s">
        <v>79</v>
      </c>
      <c r="B144" s="248" t="s">
        <v>1</v>
      </c>
      <c r="C144" s="144">
        <v>2540</v>
      </c>
      <c r="D144" s="123"/>
      <c r="E144" s="123"/>
      <c r="F144" s="123"/>
      <c r="G144" s="123"/>
      <c r="H144" s="123"/>
      <c r="I144" s="123"/>
      <c r="J144" s="287"/>
      <c r="K144" s="287"/>
      <c r="L144" s="287"/>
      <c r="M144" s="287"/>
    </row>
    <row r="145" spans="1:13" s="147" customFormat="1">
      <c r="A145" s="288"/>
      <c r="B145" s="94" t="s">
        <v>2</v>
      </c>
      <c r="C145" s="144">
        <v>2540</v>
      </c>
      <c r="D145" s="123"/>
      <c r="E145" s="123"/>
      <c r="F145" s="123"/>
      <c r="G145" s="123"/>
      <c r="H145" s="123"/>
      <c r="I145" s="123"/>
      <c r="J145" s="287"/>
      <c r="K145" s="287"/>
      <c r="L145" s="287"/>
      <c r="M145" s="287"/>
    </row>
    <row r="146" spans="1:13" s="147" customFormat="1" ht="27.75" customHeight="1">
      <c r="A146" s="253" t="s">
        <v>80</v>
      </c>
      <c r="B146" s="248" t="s">
        <v>1</v>
      </c>
      <c r="C146" s="144">
        <v>2250</v>
      </c>
      <c r="D146" s="123"/>
      <c r="E146" s="123"/>
      <c r="F146" s="123"/>
      <c r="G146" s="123"/>
      <c r="H146" s="123"/>
      <c r="I146" s="123"/>
      <c r="J146" s="287"/>
      <c r="K146" s="287"/>
      <c r="L146" s="287"/>
      <c r="M146" s="287"/>
    </row>
    <row r="147" spans="1:13" s="147" customFormat="1">
      <c r="A147" s="288"/>
      <c r="B147" s="94" t="s">
        <v>2</v>
      </c>
      <c r="C147" s="144">
        <v>2250</v>
      </c>
      <c r="D147" s="123"/>
      <c r="E147" s="123"/>
      <c r="F147" s="123"/>
      <c r="G147" s="123"/>
      <c r="H147" s="123"/>
      <c r="I147" s="123"/>
      <c r="J147" s="287"/>
      <c r="K147" s="287"/>
      <c r="L147" s="287"/>
      <c r="M147" s="287"/>
    </row>
    <row r="148" spans="1:13" s="147" customFormat="1" ht="27" customHeight="1">
      <c r="A148" s="253" t="s">
        <v>81</v>
      </c>
      <c r="B148" s="248" t="s">
        <v>1</v>
      </c>
      <c r="C148" s="144">
        <v>4243</v>
      </c>
      <c r="D148" s="123"/>
      <c r="E148" s="123"/>
      <c r="F148" s="123"/>
      <c r="G148" s="123"/>
      <c r="H148" s="123"/>
      <c r="I148" s="123"/>
      <c r="J148" s="287"/>
      <c r="K148" s="287"/>
      <c r="L148" s="287"/>
      <c r="M148" s="287"/>
    </row>
    <row r="149" spans="1:13" s="147" customFormat="1" ht="18" customHeight="1">
      <c r="A149" s="288"/>
      <c r="B149" s="94" t="s">
        <v>2</v>
      </c>
      <c r="C149" s="144">
        <v>4243</v>
      </c>
      <c r="D149" s="123"/>
      <c r="E149" s="123"/>
      <c r="F149" s="123"/>
      <c r="G149" s="123"/>
      <c r="H149" s="123"/>
      <c r="I149" s="123"/>
      <c r="J149" s="287"/>
      <c r="K149" s="287"/>
      <c r="L149" s="287"/>
      <c r="M149" s="287"/>
    </row>
    <row r="150" spans="1:13" s="240" customFormat="1" ht="25.5">
      <c r="A150" s="253" t="s">
        <v>56</v>
      </c>
      <c r="B150" s="17" t="s">
        <v>1</v>
      </c>
      <c r="C150" s="53">
        <v>1000</v>
      </c>
      <c r="E150" s="239"/>
      <c r="F150" s="239"/>
      <c r="G150" s="239"/>
      <c r="H150" s="239"/>
      <c r="I150" s="239"/>
      <c r="J150" s="239"/>
    </row>
    <row r="151" spans="1:13" s="240" customFormat="1">
      <c r="A151" s="288"/>
      <c r="B151" s="18" t="s">
        <v>2</v>
      </c>
      <c r="C151" s="53">
        <v>1000</v>
      </c>
      <c r="E151" s="239"/>
      <c r="F151" s="239"/>
      <c r="G151" s="239"/>
      <c r="H151" s="239"/>
      <c r="I151" s="239"/>
      <c r="J151" s="239"/>
    </row>
    <row r="152" spans="1:13" s="240" customFormat="1" ht="25.5">
      <c r="A152" s="289" t="s">
        <v>82</v>
      </c>
      <c r="B152" s="17" t="s">
        <v>1</v>
      </c>
      <c r="C152" s="53">
        <v>2090</v>
      </c>
      <c r="E152" s="239"/>
      <c r="F152" s="239"/>
      <c r="G152" s="239"/>
      <c r="H152" s="239"/>
      <c r="I152" s="239"/>
      <c r="J152" s="239"/>
    </row>
    <row r="153" spans="1:13" s="240" customFormat="1">
      <c r="A153" s="290"/>
      <c r="B153" s="18" t="s">
        <v>2</v>
      </c>
      <c r="C153" s="53">
        <v>2090</v>
      </c>
      <c r="E153" s="239"/>
      <c r="F153" s="239"/>
      <c r="G153" s="239"/>
      <c r="H153" s="239"/>
      <c r="I153" s="239"/>
      <c r="J153" s="239"/>
    </row>
    <row r="154" spans="1:13" s="240" customFormat="1" ht="16.5" customHeight="1">
      <c r="A154" s="253" t="s">
        <v>55</v>
      </c>
      <c r="B154" s="17" t="s">
        <v>1</v>
      </c>
      <c r="C154" s="53">
        <v>1628</v>
      </c>
      <c r="E154" s="239"/>
      <c r="F154" s="239"/>
      <c r="G154" s="239"/>
      <c r="H154" s="239"/>
      <c r="I154" s="239"/>
      <c r="J154" s="239"/>
    </row>
    <row r="155" spans="1:13" s="240" customFormat="1" ht="17.25" customHeight="1">
      <c r="A155" s="288"/>
      <c r="B155" s="18" t="s">
        <v>2</v>
      </c>
      <c r="C155" s="53">
        <v>1628</v>
      </c>
      <c r="E155" s="239"/>
      <c r="F155" s="239"/>
      <c r="G155" s="239"/>
      <c r="H155" s="239"/>
      <c r="I155" s="239"/>
      <c r="J155" s="239"/>
    </row>
    <row r="156" spans="1:13" s="240" customFormat="1" ht="25.5">
      <c r="A156" s="253" t="s">
        <v>83</v>
      </c>
      <c r="B156" s="17" t="s">
        <v>1</v>
      </c>
      <c r="C156" s="53">
        <v>5500</v>
      </c>
      <c r="E156" s="239"/>
      <c r="F156" s="239"/>
      <c r="G156" s="239"/>
      <c r="H156" s="239"/>
      <c r="I156" s="239"/>
      <c r="J156" s="239"/>
    </row>
    <row r="157" spans="1:13" s="240" customFormat="1">
      <c r="A157" s="288"/>
      <c r="B157" s="18" t="s">
        <v>2</v>
      </c>
      <c r="C157" s="53">
        <v>5500</v>
      </c>
      <c r="E157" s="239"/>
      <c r="F157" s="239"/>
      <c r="G157" s="239"/>
      <c r="H157" s="239"/>
      <c r="I157" s="239"/>
      <c r="J157" s="239"/>
    </row>
    <row r="158" spans="1:13" s="147" customFormat="1" ht="25.5">
      <c r="A158" s="291" t="s">
        <v>84</v>
      </c>
      <c r="B158" s="248" t="s">
        <v>1</v>
      </c>
      <c r="C158" s="53">
        <v>1000</v>
      </c>
      <c r="D158" s="123"/>
      <c r="E158" s="123"/>
      <c r="F158" s="123"/>
      <c r="G158" s="123"/>
      <c r="H158" s="123"/>
      <c r="I158" s="123"/>
      <c r="J158" s="287"/>
      <c r="K158" s="287"/>
      <c r="L158" s="287"/>
      <c r="M158" s="287"/>
    </row>
    <row r="159" spans="1:13" s="147" customFormat="1">
      <c r="A159" s="292"/>
      <c r="B159" s="94" t="s">
        <v>2</v>
      </c>
      <c r="C159" s="53">
        <v>1000</v>
      </c>
      <c r="D159" s="123"/>
      <c r="E159" s="123"/>
      <c r="F159" s="123"/>
      <c r="G159" s="123"/>
      <c r="H159" s="123"/>
      <c r="I159" s="123"/>
      <c r="J159" s="287"/>
      <c r="K159" s="287"/>
      <c r="L159" s="287"/>
      <c r="M159" s="287"/>
    </row>
    <row r="160" spans="1:13" s="147" customFormat="1" ht="25.5">
      <c r="A160" s="249" t="s">
        <v>96</v>
      </c>
      <c r="B160" s="17" t="s">
        <v>1</v>
      </c>
      <c r="C160" s="53">
        <v>2000</v>
      </c>
      <c r="D160" s="123"/>
      <c r="E160" s="123"/>
      <c r="F160" s="123"/>
      <c r="G160" s="123"/>
      <c r="H160" s="123"/>
      <c r="I160" s="123"/>
      <c r="J160" s="287"/>
      <c r="K160" s="287"/>
      <c r="L160" s="287"/>
      <c r="M160" s="287"/>
    </row>
    <row r="161" spans="1:16" s="147" customFormat="1" ht="14.25" customHeight="1">
      <c r="A161" s="44"/>
      <c r="B161" s="18" t="s">
        <v>2</v>
      </c>
      <c r="C161" s="53">
        <v>2000</v>
      </c>
      <c r="D161" s="123"/>
      <c r="E161" s="123"/>
      <c r="F161" s="123"/>
      <c r="G161" s="123"/>
      <c r="H161" s="123"/>
      <c r="I161" s="123"/>
      <c r="J161" s="287"/>
      <c r="K161" s="287"/>
      <c r="L161" s="287"/>
      <c r="M161" s="287"/>
    </row>
    <row r="162" spans="1:16" s="147" customFormat="1" ht="27" customHeight="1">
      <c r="A162" s="29" t="s">
        <v>94</v>
      </c>
      <c r="B162" s="248" t="s">
        <v>1</v>
      </c>
      <c r="C162" s="293">
        <v>500</v>
      </c>
      <c r="D162" s="123"/>
      <c r="E162" s="123"/>
      <c r="F162" s="123"/>
      <c r="G162" s="123"/>
      <c r="H162" s="123"/>
      <c r="I162" s="123"/>
      <c r="J162" s="287"/>
      <c r="K162" s="287"/>
      <c r="L162" s="287"/>
      <c r="M162" s="287"/>
    </row>
    <row r="163" spans="1:16" s="147" customFormat="1" ht="18.75" customHeight="1">
      <c r="A163" s="294"/>
      <c r="B163" s="94" t="s">
        <v>2</v>
      </c>
      <c r="C163" s="293">
        <v>500</v>
      </c>
      <c r="D163" s="123"/>
      <c r="E163" s="123"/>
      <c r="F163" s="123"/>
      <c r="G163" s="123"/>
      <c r="H163" s="123"/>
      <c r="I163" s="123"/>
      <c r="J163" s="287"/>
      <c r="K163" s="287"/>
      <c r="L163" s="287"/>
      <c r="M163" s="287"/>
    </row>
    <row r="164" spans="1:16" s="147" customFormat="1" ht="25.5">
      <c r="A164" s="295" t="s">
        <v>95</v>
      </c>
      <c r="B164" s="248" t="s">
        <v>1</v>
      </c>
      <c r="C164" s="144">
        <v>2000</v>
      </c>
      <c r="D164" s="123"/>
      <c r="E164" s="123"/>
      <c r="F164" s="123"/>
      <c r="G164" s="123"/>
      <c r="H164" s="123"/>
      <c r="I164" s="123"/>
      <c r="J164" s="287"/>
      <c r="K164" s="287"/>
      <c r="L164" s="287"/>
      <c r="M164" s="287"/>
    </row>
    <row r="165" spans="1:16" s="147" customFormat="1" ht="16.5" customHeight="1">
      <c r="A165" s="296"/>
      <c r="B165" s="94" t="s">
        <v>2</v>
      </c>
      <c r="C165" s="144">
        <v>2000</v>
      </c>
      <c r="D165" s="123"/>
      <c r="E165" s="123"/>
      <c r="F165" s="123"/>
      <c r="G165" s="123"/>
      <c r="H165" s="123"/>
      <c r="I165" s="123"/>
      <c r="J165" s="287"/>
      <c r="K165" s="287"/>
      <c r="L165" s="287"/>
      <c r="M165" s="287"/>
    </row>
    <row r="166" spans="1:16" s="240" customFormat="1" ht="26.25" customHeight="1">
      <c r="A166" s="253" t="s">
        <v>97</v>
      </c>
      <c r="B166" s="17" t="s">
        <v>1</v>
      </c>
      <c r="C166" s="53">
        <v>700</v>
      </c>
      <c r="E166" s="239"/>
      <c r="F166" s="239"/>
      <c r="G166" s="239"/>
      <c r="H166" s="239"/>
      <c r="I166" s="239"/>
      <c r="J166" s="239"/>
    </row>
    <row r="167" spans="1:16" s="240" customFormat="1" ht="18" customHeight="1">
      <c r="A167" s="31"/>
      <c r="B167" s="18" t="s">
        <v>2</v>
      </c>
      <c r="C167" s="53">
        <v>700</v>
      </c>
      <c r="E167" s="239"/>
      <c r="F167" s="239"/>
      <c r="G167" s="239"/>
      <c r="H167" s="239"/>
      <c r="I167" s="239"/>
      <c r="J167" s="239"/>
    </row>
    <row r="168" spans="1:16" s="240" customFormat="1" ht="25.5">
      <c r="A168" s="289" t="s">
        <v>98</v>
      </c>
      <c r="B168" s="17" t="s">
        <v>1</v>
      </c>
      <c r="C168" s="53">
        <v>200</v>
      </c>
      <c r="E168" s="239"/>
      <c r="F168" s="239"/>
      <c r="G168" s="239"/>
      <c r="H168" s="239"/>
      <c r="I168" s="239"/>
      <c r="J168" s="239"/>
    </row>
    <row r="169" spans="1:16" s="240" customFormat="1" ht="14.25" customHeight="1">
      <c r="A169" s="294"/>
      <c r="B169" s="18" t="s">
        <v>2</v>
      </c>
      <c r="C169" s="53">
        <v>200</v>
      </c>
      <c r="D169" s="239"/>
      <c r="E169" s="239"/>
      <c r="F169" s="239"/>
      <c r="G169" s="239"/>
      <c r="H169" s="239"/>
      <c r="I169" s="239"/>
      <c r="J169" s="239"/>
      <c r="P169" s="240">
        <f>500+200+500+2000+2000+300+500+1000+1000+1000+500+1000</f>
        <v>10500</v>
      </c>
    </row>
    <row r="170" spans="1:16">
      <c r="A170" s="69" t="s">
        <v>50</v>
      </c>
      <c r="B170" s="70"/>
      <c r="C170" s="219"/>
      <c r="D170" s="100"/>
      <c r="E170" s="100"/>
      <c r="F170" s="100"/>
      <c r="G170" s="100"/>
      <c r="H170" s="100"/>
      <c r="I170" s="100"/>
      <c r="J170" s="56"/>
      <c r="K170" s="56"/>
      <c r="L170" s="13"/>
      <c r="M170" s="13"/>
    </row>
    <row r="171" spans="1:16">
      <c r="A171" s="156" t="s">
        <v>14</v>
      </c>
      <c r="B171" s="157"/>
      <c r="C171" s="177"/>
      <c r="D171" s="158"/>
      <c r="E171" s="158"/>
      <c r="F171" s="158"/>
      <c r="G171" s="158"/>
      <c r="H171" s="158"/>
      <c r="I171" s="159"/>
      <c r="J171" s="56"/>
      <c r="K171" s="13"/>
      <c r="L171" s="13"/>
      <c r="M171" s="13"/>
    </row>
    <row r="172" spans="1:16">
      <c r="A172" s="122" t="s">
        <v>22</v>
      </c>
      <c r="B172" s="117" t="s">
        <v>1</v>
      </c>
      <c r="C172" s="91">
        <f>C174+C184</f>
        <v>31275</v>
      </c>
      <c r="D172" s="54"/>
      <c r="E172" s="54"/>
      <c r="F172" s="54"/>
      <c r="G172" s="54"/>
      <c r="H172" s="54"/>
      <c r="I172" s="123"/>
      <c r="J172" s="13"/>
      <c r="K172" s="13"/>
      <c r="L172" s="13"/>
      <c r="M172" s="13"/>
      <c r="P172">
        <f>700+200+500+4000+300+500+1000+2000+500+1000</f>
        <v>10700</v>
      </c>
    </row>
    <row r="173" spans="1:16">
      <c r="A173" s="122"/>
      <c r="B173" s="117" t="s">
        <v>2</v>
      </c>
      <c r="C173" s="91">
        <f>C175+C185</f>
        <v>31275</v>
      </c>
      <c r="D173" s="54"/>
      <c r="E173" s="54"/>
      <c r="F173" s="54"/>
      <c r="G173" s="54"/>
      <c r="H173" s="54"/>
      <c r="I173" s="123"/>
      <c r="J173" s="13"/>
      <c r="K173" s="13"/>
      <c r="L173" s="13"/>
      <c r="M173" s="13"/>
    </row>
    <row r="174" spans="1:16">
      <c r="A174" s="39" t="s">
        <v>29</v>
      </c>
      <c r="B174" s="12" t="s">
        <v>1</v>
      </c>
      <c r="C174" s="23">
        <f>C178+C176</f>
        <v>5431</v>
      </c>
      <c r="D174" s="54"/>
      <c r="E174" s="54"/>
      <c r="F174" s="54"/>
      <c r="G174" s="54"/>
      <c r="H174" s="54"/>
      <c r="I174" s="54"/>
      <c r="J174" s="13"/>
      <c r="K174" s="13"/>
      <c r="L174" s="13"/>
      <c r="M174" s="13"/>
    </row>
    <row r="175" spans="1:16">
      <c r="A175" s="14" t="s">
        <v>20</v>
      </c>
      <c r="B175" s="11" t="s">
        <v>2</v>
      </c>
      <c r="C175" s="23">
        <f>C179+C177</f>
        <v>5431</v>
      </c>
      <c r="D175" s="54"/>
      <c r="E175" s="54"/>
      <c r="F175" s="54"/>
      <c r="G175" s="54"/>
      <c r="H175" s="54"/>
      <c r="I175" s="54"/>
      <c r="J175" s="13"/>
      <c r="K175" s="13"/>
      <c r="L175" s="13"/>
      <c r="M175" s="13"/>
    </row>
    <row r="176" spans="1:16" s="49" customFormat="1">
      <c r="A176" s="84" t="s">
        <v>49</v>
      </c>
      <c r="B176" s="80" t="s">
        <v>1</v>
      </c>
      <c r="C176" s="79">
        <f>C197</f>
        <v>755</v>
      </c>
    </row>
    <row r="177" spans="1:13" s="49" customFormat="1">
      <c r="A177" s="84"/>
      <c r="B177" s="51" t="s">
        <v>2</v>
      </c>
      <c r="C177" s="79">
        <f>C198</f>
        <v>755</v>
      </c>
    </row>
    <row r="178" spans="1:13">
      <c r="A178" s="16" t="s">
        <v>10</v>
      </c>
      <c r="B178" s="9" t="s">
        <v>1</v>
      </c>
      <c r="C178" s="23">
        <f>C180</f>
        <v>4676</v>
      </c>
      <c r="D178" s="54"/>
      <c r="E178" s="54"/>
      <c r="F178" s="54"/>
      <c r="G178" s="54"/>
      <c r="H178" s="54"/>
      <c r="I178" s="54"/>
      <c r="J178" s="13"/>
      <c r="K178" s="13"/>
      <c r="L178" s="13"/>
      <c r="M178" s="13"/>
    </row>
    <row r="179" spans="1:13">
      <c r="A179" s="15"/>
      <c r="B179" s="11" t="s">
        <v>2</v>
      </c>
      <c r="C179" s="23">
        <f>C181</f>
        <v>4676</v>
      </c>
      <c r="D179" s="54"/>
      <c r="E179" s="54"/>
      <c r="F179" s="54"/>
      <c r="G179" s="54"/>
      <c r="H179" s="54"/>
      <c r="I179" s="54"/>
      <c r="J179" s="13"/>
      <c r="K179" s="13"/>
      <c r="L179" s="13"/>
      <c r="M179" s="13"/>
    </row>
    <row r="180" spans="1:13">
      <c r="A180" s="16" t="s">
        <v>13</v>
      </c>
      <c r="B180" s="12" t="s">
        <v>1</v>
      </c>
      <c r="C180" s="23">
        <f>C182</f>
        <v>4676</v>
      </c>
      <c r="D180" s="54"/>
      <c r="E180" s="54"/>
      <c r="F180" s="54"/>
      <c r="G180" s="54"/>
      <c r="H180" s="54"/>
      <c r="I180" s="54"/>
      <c r="J180" s="13"/>
      <c r="K180" s="13"/>
      <c r="L180" s="13"/>
      <c r="M180" s="13"/>
    </row>
    <row r="181" spans="1:13">
      <c r="A181" s="10"/>
      <c r="B181" s="11" t="s">
        <v>2</v>
      </c>
      <c r="C181" s="23">
        <f>C183</f>
        <v>4676</v>
      </c>
      <c r="D181" s="54"/>
      <c r="E181" s="54"/>
      <c r="F181" s="54"/>
      <c r="G181" s="54"/>
      <c r="H181" s="54"/>
      <c r="I181" s="54"/>
      <c r="J181" s="13"/>
      <c r="K181" s="13"/>
      <c r="L181" s="13"/>
      <c r="M181" s="13"/>
    </row>
    <row r="182" spans="1:13">
      <c r="A182" s="29" t="s">
        <v>30</v>
      </c>
      <c r="B182" s="17" t="s">
        <v>1</v>
      </c>
      <c r="C182" s="23">
        <f>C207+C259</f>
        <v>4676</v>
      </c>
      <c r="D182" s="54"/>
      <c r="E182" s="54"/>
      <c r="F182" s="54"/>
      <c r="G182" s="54"/>
      <c r="H182" s="54"/>
      <c r="I182" s="54"/>
      <c r="J182" s="13"/>
      <c r="K182" s="13"/>
      <c r="L182" s="13"/>
      <c r="M182" s="13"/>
    </row>
    <row r="183" spans="1:13">
      <c r="A183" s="10"/>
      <c r="B183" s="18" t="s">
        <v>2</v>
      </c>
      <c r="C183" s="23">
        <f>C208+C260</f>
        <v>4676</v>
      </c>
      <c r="D183" s="54"/>
      <c r="E183" s="54"/>
      <c r="F183" s="54"/>
      <c r="G183" s="54"/>
      <c r="H183" s="54"/>
      <c r="I183" s="54"/>
      <c r="J183" s="13"/>
      <c r="K183" s="13"/>
      <c r="L183" s="13"/>
      <c r="M183" s="13"/>
    </row>
    <row r="184" spans="1:13">
      <c r="A184" s="39" t="s">
        <v>51</v>
      </c>
      <c r="B184" s="12" t="s">
        <v>1</v>
      </c>
      <c r="C184" s="23">
        <f>C185</f>
        <v>25844</v>
      </c>
      <c r="D184" s="54"/>
      <c r="E184" s="54"/>
      <c r="F184" s="54"/>
      <c r="G184" s="54"/>
      <c r="H184" s="54"/>
      <c r="I184" s="54"/>
      <c r="J184" s="13"/>
      <c r="K184" s="13"/>
      <c r="L184" s="13"/>
      <c r="M184" s="13"/>
    </row>
    <row r="185" spans="1:13">
      <c r="A185" s="14" t="s">
        <v>9</v>
      </c>
      <c r="B185" s="11" t="s">
        <v>2</v>
      </c>
      <c r="C185" s="23">
        <f>C187</f>
        <v>25844</v>
      </c>
      <c r="D185" s="54"/>
      <c r="E185" s="54"/>
      <c r="F185" s="54"/>
      <c r="G185" s="54"/>
      <c r="H185" s="54"/>
      <c r="I185" s="54"/>
      <c r="J185" s="13"/>
      <c r="K185" s="13"/>
      <c r="L185" s="13"/>
      <c r="M185" s="13"/>
    </row>
    <row r="186" spans="1:13">
      <c r="A186" s="16" t="s">
        <v>10</v>
      </c>
      <c r="B186" s="9" t="s">
        <v>1</v>
      </c>
      <c r="C186" s="23">
        <f>C187</f>
        <v>25844</v>
      </c>
      <c r="D186" s="54"/>
      <c r="E186" s="54"/>
      <c r="F186" s="54"/>
      <c r="G186" s="54"/>
      <c r="H186" s="54"/>
      <c r="I186" s="54"/>
      <c r="J186" s="13"/>
      <c r="K186" s="13"/>
      <c r="L186" s="13"/>
      <c r="M186" s="13"/>
    </row>
    <row r="187" spans="1:13">
      <c r="A187" s="15"/>
      <c r="B187" s="11" t="s">
        <v>2</v>
      </c>
      <c r="C187" s="23">
        <f>C189</f>
        <v>25844</v>
      </c>
      <c r="D187" s="54"/>
      <c r="E187" s="54"/>
      <c r="F187" s="54"/>
      <c r="G187" s="54"/>
      <c r="H187" s="54"/>
      <c r="I187" s="54"/>
      <c r="J187" s="13"/>
      <c r="K187" s="13"/>
      <c r="L187" s="13"/>
      <c r="M187" s="13"/>
    </row>
    <row r="188" spans="1:13">
      <c r="A188" s="16" t="s">
        <v>13</v>
      </c>
      <c r="B188" s="12" t="s">
        <v>1</v>
      </c>
      <c r="C188" s="23">
        <f>C189</f>
        <v>25844</v>
      </c>
      <c r="D188" s="54"/>
      <c r="E188" s="54"/>
      <c r="F188" s="54"/>
      <c r="G188" s="54"/>
      <c r="H188" s="54"/>
      <c r="I188" s="54"/>
      <c r="J188" s="13"/>
      <c r="K188" s="13"/>
      <c r="L188" s="13"/>
      <c r="M188" s="13"/>
    </row>
    <row r="189" spans="1:13">
      <c r="A189" s="10"/>
      <c r="B189" s="11" t="s">
        <v>2</v>
      </c>
      <c r="C189" s="23">
        <f>C191</f>
        <v>25844</v>
      </c>
      <c r="D189" s="54"/>
      <c r="E189" s="54"/>
      <c r="F189" s="54"/>
      <c r="G189" s="54"/>
      <c r="H189" s="54"/>
      <c r="I189" s="54"/>
      <c r="J189" s="13"/>
      <c r="K189" s="13"/>
      <c r="L189" s="13"/>
      <c r="M189" s="13"/>
    </row>
    <row r="190" spans="1:13">
      <c r="A190" s="29" t="s">
        <v>30</v>
      </c>
      <c r="B190" s="17" t="s">
        <v>1</v>
      </c>
      <c r="C190" s="23">
        <f>C220</f>
        <v>25844</v>
      </c>
      <c r="D190" s="54"/>
      <c r="E190" s="54"/>
      <c r="F190" s="54"/>
      <c r="G190" s="54"/>
      <c r="H190" s="54"/>
      <c r="I190" s="54"/>
      <c r="J190" s="13"/>
      <c r="K190" s="13"/>
      <c r="L190" s="13"/>
      <c r="M190" s="13"/>
    </row>
    <row r="191" spans="1:13">
      <c r="A191" s="10"/>
      <c r="B191" s="18" t="s">
        <v>2</v>
      </c>
      <c r="C191" s="23">
        <f>C221</f>
        <v>25844</v>
      </c>
      <c r="D191" s="54"/>
      <c r="E191" s="54"/>
      <c r="F191" s="54"/>
      <c r="G191" s="54"/>
      <c r="H191" s="54"/>
      <c r="I191" s="54"/>
      <c r="J191" s="13"/>
      <c r="K191" s="13"/>
      <c r="L191" s="13"/>
      <c r="M191" s="13"/>
    </row>
    <row r="192" spans="1:13" s="49" customFormat="1">
      <c r="A192" s="185" t="s">
        <v>18</v>
      </c>
      <c r="B192" s="185"/>
      <c r="C192" s="186"/>
      <c r="D192" s="187"/>
      <c r="E192" s="188"/>
      <c r="F192" s="187"/>
      <c r="G192" s="187"/>
      <c r="H192" s="187"/>
      <c r="I192" s="187"/>
    </row>
    <row r="193" spans="1:9" s="49" customFormat="1">
      <c r="A193" s="156" t="s">
        <v>14</v>
      </c>
      <c r="B193" s="80" t="s">
        <v>1</v>
      </c>
      <c r="C193" s="59">
        <f t="shared" ref="C193:C194" si="4">C195</f>
        <v>1131</v>
      </c>
      <c r="D193" s="189"/>
      <c r="E193" s="189"/>
      <c r="F193" s="189"/>
      <c r="G193" s="189"/>
      <c r="H193" s="189"/>
      <c r="I193" s="189"/>
    </row>
    <row r="194" spans="1:9" s="49" customFormat="1">
      <c r="A194" s="26" t="s">
        <v>69</v>
      </c>
      <c r="B194" s="18" t="s">
        <v>2</v>
      </c>
      <c r="C194" s="59">
        <f t="shared" si="4"/>
        <v>1131</v>
      </c>
      <c r="D194" s="56"/>
      <c r="E194" s="56"/>
      <c r="F194" s="56"/>
      <c r="G194" s="56"/>
      <c r="H194" s="56"/>
      <c r="I194" s="56"/>
    </row>
    <row r="195" spans="1:9" s="49" customFormat="1">
      <c r="A195" s="221" t="s">
        <v>29</v>
      </c>
      <c r="B195" s="17" t="s">
        <v>1</v>
      </c>
      <c r="C195" s="53">
        <f>C197+C203</f>
        <v>1131</v>
      </c>
      <c r="D195" s="56"/>
      <c r="E195" s="56"/>
      <c r="F195" s="56"/>
      <c r="G195" s="56"/>
      <c r="H195" s="56"/>
      <c r="I195" s="56"/>
    </row>
    <row r="196" spans="1:9" s="49" customFormat="1">
      <c r="A196" s="26" t="s">
        <v>70</v>
      </c>
      <c r="B196" s="18" t="s">
        <v>2</v>
      </c>
      <c r="C196" s="53">
        <f>C198+C204</f>
        <v>1131</v>
      </c>
      <c r="D196" s="56"/>
      <c r="E196" s="56"/>
      <c r="F196" s="56"/>
      <c r="G196" s="56"/>
      <c r="H196" s="56"/>
      <c r="I196" s="56"/>
    </row>
    <row r="197" spans="1:9" s="49" customFormat="1" ht="25.5">
      <c r="A197" s="191" t="s">
        <v>71</v>
      </c>
      <c r="B197" s="17" t="s">
        <v>1</v>
      </c>
      <c r="C197" s="53">
        <f>C199+C201</f>
        <v>755</v>
      </c>
      <c r="D197" s="56"/>
      <c r="E197" s="56"/>
      <c r="F197" s="56"/>
      <c r="G197" s="56"/>
      <c r="H197" s="56"/>
      <c r="I197" s="56"/>
    </row>
    <row r="198" spans="1:9" s="49" customFormat="1">
      <c r="A198" s="190"/>
      <c r="B198" s="18" t="s">
        <v>2</v>
      </c>
      <c r="C198" s="53">
        <f>C200+C202</f>
        <v>755</v>
      </c>
      <c r="D198" s="56"/>
      <c r="E198" s="56"/>
      <c r="F198" s="56"/>
      <c r="G198" s="56"/>
      <c r="H198" s="56"/>
      <c r="I198" s="56"/>
    </row>
    <row r="199" spans="1:9" s="75" customFormat="1" ht="25.5">
      <c r="A199" s="243" t="s">
        <v>123</v>
      </c>
      <c r="B199" s="80" t="s">
        <v>1</v>
      </c>
      <c r="C199" s="59">
        <v>456</v>
      </c>
      <c r="D199" s="254"/>
      <c r="E199" s="254"/>
      <c r="F199" s="254"/>
      <c r="G199" s="254"/>
      <c r="H199" s="254"/>
      <c r="I199" s="254"/>
    </row>
    <row r="200" spans="1:9" s="75" customFormat="1">
      <c r="A200" s="255"/>
      <c r="B200" s="51" t="s">
        <v>2</v>
      </c>
      <c r="C200" s="59">
        <v>456</v>
      </c>
      <c r="D200" s="254"/>
      <c r="E200" s="254"/>
      <c r="F200" s="254"/>
      <c r="G200" s="254"/>
      <c r="H200" s="254"/>
      <c r="I200" s="254"/>
    </row>
    <row r="201" spans="1:9" s="75" customFormat="1" ht="25.5">
      <c r="A201" s="243" t="s">
        <v>124</v>
      </c>
      <c r="B201" s="80" t="s">
        <v>1</v>
      </c>
      <c r="C201" s="59">
        <v>299</v>
      </c>
      <c r="D201" s="254"/>
      <c r="E201" s="254"/>
      <c r="F201" s="254"/>
      <c r="G201" s="254"/>
      <c r="H201" s="254"/>
      <c r="I201" s="254"/>
    </row>
    <row r="202" spans="1:9" s="75" customFormat="1">
      <c r="A202" s="255"/>
      <c r="B202" s="51" t="s">
        <v>2</v>
      </c>
      <c r="C202" s="59">
        <v>299</v>
      </c>
      <c r="D202" s="254"/>
      <c r="E202" s="254"/>
      <c r="F202" s="254"/>
      <c r="G202" s="254"/>
      <c r="H202" s="254"/>
      <c r="I202" s="254"/>
    </row>
    <row r="203" spans="1:9" s="75" customFormat="1">
      <c r="A203" s="16" t="s">
        <v>10</v>
      </c>
      <c r="B203" s="80" t="s">
        <v>1</v>
      </c>
      <c r="C203" s="59">
        <f t="shared" ref="C203:C208" si="5">C205</f>
        <v>376</v>
      </c>
      <c r="D203" s="254"/>
      <c r="E203" s="254"/>
      <c r="F203" s="254"/>
      <c r="G203" s="254"/>
      <c r="H203" s="254"/>
      <c r="I203" s="254"/>
    </row>
    <row r="204" spans="1:9" s="75" customFormat="1">
      <c r="A204" s="15"/>
      <c r="B204" s="51" t="s">
        <v>2</v>
      </c>
      <c r="C204" s="59">
        <f t="shared" si="5"/>
        <v>376</v>
      </c>
      <c r="D204" s="254"/>
      <c r="E204" s="254"/>
      <c r="F204" s="254"/>
      <c r="G204" s="254"/>
      <c r="H204" s="254"/>
      <c r="I204" s="254"/>
    </row>
    <row r="205" spans="1:9" s="75" customFormat="1">
      <c r="A205" s="16" t="s">
        <v>13</v>
      </c>
      <c r="B205" s="80" t="s">
        <v>1</v>
      </c>
      <c r="C205" s="59">
        <f t="shared" si="5"/>
        <v>376</v>
      </c>
      <c r="D205" s="254"/>
      <c r="E205" s="254"/>
      <c r="F205" s="254"/>
      <c r="G205" s="254"/>
      <c r="H205" s="254"/>
      <c r="I205" s="254"/>
    </row>
    <row r="206" spans="1:9" s="75" customFormat="1">
      <c r="A206" s="60"/>
      <c r="B206" s="51" t="s">
        <v>2</v>
      </c>
      <c r="C206" s="59">
        <f t="shared" si="5"/>
        <v>376</v>
      </c>
      <c r="D206" s="254"/>
      <c r="E206" s="254"/>
      <c r="F206" s="254"/>
      <c r="G206" s="254"/>
      <c r="H206" s="254"/>
      <c r="I206" s="254"/>
    </row>
    <row r="207" spans="1:9" s="75" customFormat="1">
      <c r="A207" s="243" t="s">
        <v>30</v>
      </c>
      <c r="B207" s="80" t="s">
        <v>1</v>
      </c>
      <c r="C207" s="59">
        <f t="shared" si="5"/>
        <v>376</v>
      </c>
      <c r="D207" s="254"/>
      <c r="E207" s="254"/>
      <c r="F207" s="254"/>
      <c r="G207" s="254"/>
      <c r="H207" s="254"/>
      <c r="I207" s="254"/>
    </row>
    <row r="208" spans="1:9" s="75" customFormat="1">
      <c r="A208" s="60"/>
      <c r="B208" s="51" t="s">
        <v>2</v>
      </c>
      <c r="C208" s="59">
        <f t="shared" si="5"/>
        <v>376</v>
      </c>
      <c r="D208" s="254"/>
      <c r="E208" s="254"/>
      <c r="F208" s="254"/>
      <c r="G208" s="254"/>
      <c r="H208" s="254"/>
      <c r="I208" s="254"/>
    </row>
    <row r="209" spans="1:10" s="75" customFormat="1" ht="76.5">
      <c r="A209" s="243" t="s">
        <v>134</v>
      </c>
      <c r="B209" s="80" t="s">
        <v>1</v>
      </c>
      <c r="C209" s="59">
        <v>376</v>
      </c>
      <c r="D209" s="254"/>
      <c r="E209" s="254"/>
      <c r="F209" s="254"/>
      <c r="G209" s="254"/>
      <c r="H209" s="254"/>
      <c r="I209" s="254"/>
    </row>
    <row r="210" spans="1:10" s="75" customFormat="1">
      <c r="A210" s="255"/>
      <c r="B210" s="51" t="s">
        <v>2</v>
      </c>
      <c r="C210" s="59">
        <v>376</v>
      </c>
      <c r="D210" s="254"/>
      <c r="E210" s="254"/>
      <c r="F210" s="254"/>
      <c r="G210" s="254"/>
      <c r="H210" s="254"/>
      <c r="I210" s="254"/>
    </row>
    <row r="211" spans="1:10">
      <c r="A211" s="334" t="s">
        <v>46</v>
      </c>
      <c r="B211" s="335"/>
      <c r="C211" s="335"/>
      <c r="D211"/>
      <c r="E211" s="57"/>
      <c r="F211" s="13"/>
      <c r="G211" s="13"/>
      <c r="H211" s="13"/>
      <c r="I211" s="13"/>
      <c r="J211" s="13"/>
    </row>
    <row r="212" spans="1:10">
      <c r="A212" s="107" t="s">
        <v>14</v>
      </c>
      <c r="B212" s="17" t="s">
        <v>1</v>
      </c>
      <c r="C212" s="34">
        <f t="shared" ref="C212:C219" si="6">C214</f>
        <v>25844</v>
      </c>
      <c r="D212"/>
      <c r="E212" s="150"/>
      <c r="F212" s="13"/>
      <c r="G212" s="13"/>
      <c r="H212" s="13"/>
      <c r="I212" s="13"/>
      <c r="J212" s="13"/>
    </row>
    <row r="213" spans="1:10">
      <c r="A213" s="26" t="s">
        <v>15</v>
      </c>
      <c r="B213" s="18" t="s">
        <v>2</v>
      </c>
      <c r="C213" s="132">
        <f t="shared" si="6"/>
        <v>25844</v>
      </c>
      <c r="D213"/>
      <c r="E213" s="13"/>
      <c r="F213" s="13"/>
      <c r="G213" s="13"/>
      <c r="H213" s="13"/>
      <c r="I213" s="13"/>
      <c r="J213" s="13"/>
    </row>
    <row r="214" spans="1:10">
      <c r="A214" s="39" t="s">
        <v>51</v>
      </c>
      <c r="B214" s="12" t="s">
        <v>1</v>
      </c>
      <c r="C214" s="144">
        <f>C216</f>
        <v>25844</v>
      </c>
      <c r="D214"/>
      <c r="E214" s="13"/>
      <c r="F214" s="13"/>
      <c r="G214" s="13"/>
      <c r="H214" s="13"/>
      <c r="I214" s="13"/>
      <c r="J214" s="13"/>
    </row>
    <row r="215" spans="1:10">
      <c r="A215" s="14" t="s">
        <v>9</v>
      </c>
      <c r="B215" s="11" t="s">
        <v>2</v>
      </c>
      <c r="C215" s="144">
        <f>C217</f>
        <v>25844</v>
      </c>
      <c r="D215"/>
      <c r="E215" s="13"/>
      <c r="F215" s="13"/>
      <c r="G215" s="13"/>
      <c r="H215" s="13"/>
      <c r="I215" s="13"/>
      <c r="J215" s="13"/>
    </row>
    <row r="216" spans="1:10">
      <c r="A216" s="16" t="s">
        <v>10</v>
      </c>
      <c r="B216" s="9" t="s">
        <v>1</v>
      </c>
      <c r="C216" s="144">
        <f t="shared" si="6"/>
        <v>25844</v>
      </c>
      <c r="D216"/>
    </row>
    <row r="217" spans="1:10">
      <c r="A217" s="15"/>
      <c r="B217" s="11" t="s">
        <v>2</v>
      </c>
      <c r="C217" s="144">
        <f t="shared" si="6"/>
        <v>25844</v>
      </c>
      <c r="D217"/>
    </row>
    <row r="218" spans="1:10">
      <c r="A218" s="24" t="s">
        <v>27</v>
      </c>
      <c r="B218" s="17" t="s">
        <v>1</v>
      </c>
      <c r="C218" s="144">
        <f t="shared" si="6"/>
        <v>25844</v>
      </c>
      <c r="D218"/>
    </row>
    <row r="219" spans="1:10">
      <c r="A219" s="24"/>
      <c r="B219" s="18" t="s">
        <v>2</v>
      </c>
      <c r="C219" s="144">
        <f t="shared" si="6"/>
        <v>25844</v>
      </c>
      <c r="D219"/>
    </row>
    <row r="220" spans="1:10">
      <c r="A220" s="25" t="s">
        <v>28</v>
      </c>
      <c r="B220" s="17" t="s">
        <v>1</v>
      </c>
      <c r="C220" s="144">
        <f>C222+C228+C240+C244</f>
        <v>25844</v>
      </c>
      <c r="D220"/>
    </row>
    <row r="221" spans="1:10">
      <c r="A221" s="24"/>
      <c r="B221" s="18" t="s">
        <v>2</v>
      </c>
      <c r="C221" s="144">
        <f>C223+C229+C241+C245</f>
        <v>25844</v>
      </c>
      <c r="D221"/>
    </row>
    <row r="222" spans="1:10" s="89" customFormat="1">
      <c r="A222" s="130" t="s">
        <v>89</v>
      </c>
      <c r="B222" s="33" t="s">
        <v>1</v>
      </c>
      <c r="C222" s="32">
        <f>C224+C226</f>
        <v>785</v>
      </c>
    </row>
    <row r="223" spans="1:10" s="89" customFormat="1">
      <c r="A223" s="38"/>
      <c r="B223" s="35" t="s">
        <v>2</v>
      </c>
      <c r="C223" s="32">
        <f>C225+C227</f>
        <v>785</v>
      </c>
    </row>
    <row r="224" spans="1:10" s="151" customFormat="1">
      <c r="A224" s="246" t="s">
        <v>63</v>
      </c>
      <c r="B224" s="160" t="s">
        <v>1</v>
      </c>
      <c r="C224" s="59">
        <v>355</v>
      </c>
    </row>
    <row r="225" spans="1:3" s="151" customFormat="1">
      <c r="A225" s="141"/>
      <c r="B225" s="124" t="s">
        <v>2</v>
      </c>
      <c r="C225" s="59">
        <v>355</v>
      </c>
    </row>
    <row r="226" spans="1:3" s="151" customFormat="1">
      <c r="A226" s="246" t="s">
        <v>64</v>
      </c>
      <c r="B226" s="160" t="s">
        <v>1</v>
      </c>
      <c r="C226" s="59">
        <v>430</v>
      </c>
    </row>
    <row r="227" spans="1:3" s="151" customFormat="1">
      <c r="A227" s="141"/>
      <c r="B227" s="124" t="s">
        <v>2</v>
      </c>
      <c r="C227" s="59">
        <v>430</v>
      </c>
    </row>
    <row r="228" spans="1:3" s="89" customFormat="1">
      <c r="A228" s="130" t="s">
        <v>109</v>
      </c>
      <c r="B228" s="33" t="s">
        <v>1</v>
      </c>
      <c r="C228" s="32">
        <f>C230+C232+C234+C236+C238</f>
        <v>24003</v>
      </c>
    </row>
    <row r="229" spans="1:3" s="89" customFormat="1">
      <c r="A229" s="38"/>
      <c r="B229" s="35" t="s">
        <v>2</v>
      </c>
      <c r="C229" s="32">
        <f>C231+C233+C235+C237+C239</f>
        <v>24003</v>
      </c>
    </row>
    <row r="230" spans="1:3" s="151" customFormat="1">
      <c r="A230" s="250" t="s">
        <v>245</v>
      </c>
      <c r="B230" s="160" t="s">
        <v>1</v>
      </c>
      <c r="C230" s="59">
        <f>22505-140</f>
        <v>22365</v>
      </c>
    </row>
    <row r="231" spans="1:3" s="151" customFormat="1">
      <c r="A231" s="141"/>
      <c r="B231" s="124" t="s">
        <v>2</v>
      </c>
      <c r="C231" s="59">
        <f>22505-140</f>
        <v>22365</v>
      </c>
    </row>
    <row r="232" spans="1:3" s="151" customFormat="1">
      <c r="A232" s="250" t="s">
        <v>246</v>
      </c>
      <c r="B232" s="160" t="s">
        <v>1</v>
      </c>
      <c r="C232" s="59">
        <v>1038</v>
      </c>
    </row>
    <row r="233" spans="1:3" s="151" customFormat="1">
      <c r="A233" s="141"/>
      <c r="B233" s="124" t="s">
        <v>2</v>
      </c>
      <c r="C233" s="59">
        <v>1038</v>
      </c>
    </row>
    <row r="234" spans="1:3" s="147" customFormat="1">
      <c r="A234" s="29" t="s">
        <v>248</v>
      </c>
      <c r="B234" s="248" t="s">
        <v>1</v>
      </c>
      <c r="C234" s="53">
        <v>200</v>
      </c>
    </row>
    <row r="235" spans="1:3" s="147" customFormat="1">
      <c r="A235" s="115"/>
      <c r="B235" s="94" t="s">
        <v>2</v>
      </c>
      <c r="C235" s="53">
        <v>200</v>
      </c>
    </row>
    <row r="236" spans="1:3" s="151" customFormat="1">
      <c r="A236" s="250" t="s">
        <v>249</v>
      </c>
      <c r="B236" s="160" t="s">
        <v>1</v>
      </c>
      <c r="C236" s="59">
        <v>200</v>
      </c>
    </row>
    <row r="237" spans="1:3" s="151" customFormat="1">
      <c r="A237" s="141"/>
      <c r="B237" s="124" t="s">
        <v>2</v>
      </c>
      <c r="C237" s="59">
        <v>200</v>
      </c>
    </row>
    <row r="238" spans="1:3" s="151" customFormat="1">
      <c r="A238" s="250" t="s">
        <v>250</v>
      </c>
      <c r="B238" s="160" t="s">
        <v>1</v>
      </c>
      <c r="C238" s="59">
        <v>200</v>
      </c>
    </row>
    <row r="239" spans="1:3" s="151" customFormat="1">
      <c r="A239" s="141"/>
      <c r="B239" s="124" t="s">
        <v>2</v>
      </c>
      <c r="C239" s="59">
        <v>200</v>
      </c>
    </row>
    <row r="240" spans="1:3" s="89" customFormat="1">
      <c r="A240" s="130" t="s">
        <v>198</v>
      </c>
      <c r="B240" s="33" t="s">
        <v>1</v>
      </c>
      <c r="C240" s="32">
        <f t="shared" ref="C240:C241" si="7">C242</f>
        <v>876</v>
      </c>
    </row>
    <row r="241" spans="1:9" s="89" customFormat="1">
      <c r="A241" s="38"/>
      <c r="B241" s="35" t="s">
        <v>2</v>
      </c>
      <c r="C241" s="32">
        <f t="shared" si="7"/>
        <v>876</v>
      </c>
    </row>
    <row r="242" spans="1:9" s="151" customFormat="1" ht="25.5">
      <c r="A242" s="250" t="s">
        <v>183</v>
      </c>
      <c r="B242" s="160" t="s">
        <v>1</v>
      </c>
      <c r="C242" s="59">
        <f>1000-124</f>
        <v>876</v>
      </c>
    </row>
    <row r="243" spans="1:9" s="151" customFormat="1">
      <c r="A243" s="141"/>
      <c r="B243" s="124" t="s">
        <v>2</v>
      </c>
      <c r="C243" s="59">
        <f>1000-124</f>
        <v>876</v>
      </c>
    </row>
    <row r="244" spans="1:9" s="105" customFormat="1">
      <c r="A244" s="130" t="s">
        <v>197</v>
      </c>
      <c r="B244" s="104" t="s">
        <v>1</v>
      </c>
      <c r="C244" s="32">
        <f>C246</f>
        <v>180</v>
      </c>
    </row>
    <row r="245" spans="1:9" s="105" customFormat="1">
      <c r="A245" s="149"/>
      <c r="B245" s="110" t="s">
        <v>2</v>
      </c>
      <c r="C245" s="32">
        <f>C247</f>
        <v>180</v>
      </c>
    </row>
    <row r="246" spans="1:9" s="164" customFormat="1" ht="39.75" customHeight="1">
      <c r="A246" s="31" t="s">
        <v>296</v>
      </c>
      <c r="B246" s="28" t="s">
        <v>1</v>
      </c>
      <c r="C246" s="53">
        <v>180</v>
      </c>
    </row>
    <row r="247" spans="1:9" s="164" customFormat="1">
      <c r="A247" s="26"/>
      <c r="B247" s="18" t="s">
        <v>2</v>
      </c>
      <c r="C247" s="53">
        <v>180</v>
      </c>
    </row>
    <row r="248" spans="1:9">
      <c r="A248" s="95" t="s">
        <v>52</v>
      </c>
      <c r="B248" s="96"/>
      <c r="C248" s="143"/>
      <c r="D248" s="307"/>
      <c r="E248" s="307"/>
      <c r="F248" s="307"/>
      <c r="G248" s="307"/>
      <c r="H248" s="307"/>
      <c r="I248" s="307"/>
    </row>
    <row r="249" spans="1:9" s="92" customFormat="1">
      <c r="A249" s="247" t="s">
        <v>14</v>
      </c>
      <c r="B249" s="112" t="s">
        <v>1</v>
      </c>
      <c r="C249" s="34">
        <f t="shared" ref="C249:C250" si="8">C251</f>
        <v>4300</v>
      </c>
      <c r="D249" s="56"/>
      <c r="E249" s="56"/>
      <c r="F249" s="56"/>
      <c r="G249" s="56"/>
      <c r="H249" s="56"/>
      <c r="I249" s="56"/>
    </row>
    <row r="250" spans="1:9" s="92" customFormat="1">
      <c r="A250" s="115" t="s">
        <v>15</v>
      </c>
      <c r="B250" s="113" t="s">
        <v>2</v>
      </c>
      <c r="C250" s="91">
        <f t="shared" si="8"/>
        <v>4300</v>
      </c>
      <c r="D250" s="56"/>
      <c r="E250" s="56"/>
      <c r="F250" s="56"/>
      <c r="G250" s="56"/>
      <c r="H250" s="56"/>
      <c r="I250" s="56"/>
    </row>
    <row r="251" spans="1:9" s="92" customFormat="1">
      <c r="A251" s="116" t="s">
        <v>19</v>
      </c>
      <c r="B251" s="117" t="s">
        <v>1</v>
      </c>
      <c r="C251" s="91">
        <f>C253</f>
        <v>4300</v>
      </c>
      <c r="D251" s="56"/>
      <c r="E251" s="56"/>
      <c r="F251" s="56"/>
      <c r="G251" s="56"/>
      <c r="H251" s="56"/>
      <c r="I251" s="56"/>
    </row>
    <row r="252" spans="1:9" s="92" customFormat="1">
      <c r="A252" s="93" t="s">
        <v>20</v>
      </c>
      <c r="B252" s="113" t="s">
        <v>2</v>
      </c>
      <c r="C252" s="91">
        <f>C254</f>
        <v>4300</v>
      </c>
    </row>
    <row r="253" spans="1:9" s="89" customFormat="1">
      <c r="A253" s="180" t="s">
        <v>10</v>
      </c>
      <c r="B253" s="148" t="s">
        <v>1</v>
      </c>
      <c r="C253" s="144">
        <f>C254</f>
        <v>4300</v>
      </c>
    </row>
    <row r="254" spans="1:9" s="89" customFormat="1">
      <c r="A254" s="181"/>
      <c r="B254" s="94" t="s">
        <v>2</v>
      </c>
      <c r="C254" s="144">
        <f>C256</f>
        <v>4300</v>
      </c>
    </row>
    <row r="255" spans="1:9" s="92" customFormat="1">
      <c r="A255" s="25" t="s">
        <v>27</v>
      </c>
      <c r="B255" s="112" t="s">
        <v>1</v>
      </c>
      <c r="C255" s="23">
        <f>C259</f>
        <v>4300</v>
      </c>
    </row>
    <row r="256" spans="1:9" s="92" customFormat="1">
      <c r="A256" s="26"/>
      <c r="B256" s="113" t="s">
        <v>2</v>
      </c>
      <c r="C256" s="23">
        <f>C260</f>
        <v>4300</v>
      </c>
    </row>
    <row r="257" spans="1:10" s="92" customFormat="1" ht="13.5" hidden="1" customHeight="1">
      <c r="A257" s="166" t="s">
        <v>28</v>
      </c>
      <c r="B257" s="114"/>
      <c r="C257" s="23"/>
    </row>
    <row r="258" spans="1:10" s="92" customFormat="1" ht="15.75" hidden="1" customHeight="1">
      <c r="A258" s="15"/>
      <c r="B258" s="114"/>
      <c r="C258" s="23"/>
    </row>
    <row r="259" spans="1:10" s="89" customFormat="1">
      <c r="A259" s="120" t="s">
        <v>100</v>
      </c>
      <c r="B259" s="121" t="s">
        <v>1</v>
      </c>
      <c r="C259" s="32">
        <f>C261+C263+C265+C267+C269+C271</f>
        <v>4300</v>
      </c>
    </row>
    <row r="260" spans="1:10" s="89" customFormat="1">
      <c r="A260" s="106"/>
      <c r="B260" s="35" t="s">
        <v>2</v>
      </c>
      <c r="C260" s="32">
        <f>C262+C264+C266+C268+C270+C272</f>
        <v>4300</v>
      </c>
    </row>
    <row r="261" spans="1:10" s="151" customFormat="1">
      <c r="A261" s="327" t="s">
        <v>85</v>
      </c>
      <c r="B261" s="160" t="s">
        <v>1</v>
      </c>
      <c r="C261" s="132">
        <v>500</v>
      </c>
    </row>
    <row r="262" spans="1:10" s="151" customFormat="1" ht="21.75" customHeight="1">
      <c r="A262" s="328"/>
      <c r="B262" s="124" t="s">
        <v>2</v>
      </c>
      <c r="C262" s="132">
        <v>500</v>
      </c>
    </row>
    <row r="263" spans="1:10" s="75" customFormat="1" ht="28.5">
      <c r="A263" s="297" t="s">
        <v>122</v>
      </c>
      <c r="B263" s="80" t="s">
        <v>1</v>
      </c>
      <c r="C263" s="59">
        <v>1000</v>
      </c>
      <c r="E263" s="254"/>
      <c r="F263" s="254"/>
      <c r="G263" s="254"/>
      <c r="H263" s="254"/>
      <c r="I263" s="254"/>
      <c r="J263" s="254"/>
    </row>
    <row r="264" spans="1:10" s="75" customFormat="1">
      <c r="A264" s="244"/>
      <c r="B264" s="51" t="s">
        <v>2</v>
      </c>
      <c r="C264" s="59">
        <v>1000</v>
      </c>
      <c r="E264" s="254"/>
      <c r="F264" s="254"/>
      <c r="G264" s="254"/>
      <c r="H264" s="254"/>
      <c r="I264" s="254"/>
      <c r="J264" s="254"/>
    </row>
    <row r="265" spans="1:10" s="75" customFormat="1" ht="25.5">
      <c r="A265" s="250" t="s">
        <v>118</v>
      </c>
      <c r="B265" s="80" t="s">
        <v>1</v>
      </c>
      <c r="C265" s="59">
        <v>300</v>
      </c>
      <c r="E265" s="254"/>
      <c r="F265" s="254"/>
      <c r="G265" s="254"/>
      <c r="H265" s="254"/>
      <c r="I265" s="254"/>
      <c r="J265" s="254"/>
    </row>
    <row r="266" spans="1:10" s="75" customFormat="1">
      <c r="A266" s="244"/>
      <c r="B266" s="51" t="s">
        <v>2</v>
      </c>
      <c r="C266" s="59">
        <v>300</v>
      </c>
      <c r="E266" s="254"/>
      <c r="F266" s="254"/>
      <c r="G266" s="254"/>
      <c r="H266" s="254"/>
      <c r="I266" s="254"/>
      <c r="J266" s="254"/>
    </row>
    <row r="267" spans="1:10" s="75" customFormat="1" ht="38.25">
      <c r="A267" s="250" t="s">
        <v>119</v>
      </c>
      <c r="B267" s="80" t="s">
        <v>1</v>
      </c>
      <c r="C267" s="59">
        <v>500</v>
      </c>
      <c r="E267" s="254"/>
      <c r="F267" s="254"/>
      <c r="G267" s="254"/>
      <c r="H267" s="254"/>
      <c r="I267" s="254"/>
      <c r="J267" s="254"/>
    </row>
    <row r="268" spans="1:10" s="75" customFormat="1">
      <c r="A268" s="244"/>
      <c r="B268" s="51" t="s">
        <v>2</v>
      </c>
      <c r="C268" s="59">
        <v>500</v>
      </c>
      <c r="E268" s="254"/>
      <c r="F268" s="254"/>
      <c r="G268" s="254"/>
      <c r="H268" s="254"/>
      <c r="I268" s="254"/>
      <c r="J268" s="254"/>
    </row>
    <row r="269" spans="1:10" s="75" customFormat="1" ht="38.25">
      <c r="A269" s="250" t="s">
        <v>120</v>
      </c>
      <c r="B269" s="80" t="s">
        <v>1</v>
      </c>
      <c r="C269" s="59">
        <v>1000</v>
      </c>
      <c r="E269" s="254"/>
      <c r="F269" s="254"/>
      <c r="G269" s="254"/>
      <c r="H269" s="254"/>
      <c r="I269" s="254"/>
      <c r="J269" s="254"/>
    </row>
    <row r="270" spans="1:10" s="75" customFormat="1">
      <c r="A270" s="244"/>
      <c r="B270" s="51" t="s">
        <v>2</v>
      </c>
      <c r="C270" s="59">
        <v>1000</v>
      </c>
      <c r="E270" s="254"/>
      <c r="F270" s="254"/>
      <c r="G270" s="254"/>
      <c r="H270" s="254"/>
      <c r="I270" s="254"/>
      <c r="J270" s="254"/>
    </row>
    <row r="271" spans="1:10" s="75" customFormat="1" ht="27.75" customHeight="1">
      <c r="A271" s="250" t="s">
        <v>121</v>
      </c>
      <c r="B271" s="80" t="s">
        <v>1</v>
      </c>
      <c r="C271" s="59">
        <v>1000</v>
      </c>
      <c r="E271" s="254"/>
      <c r="F271" s="254"/>
      <c r="G271" s="254"/>
      <c r="H271" s="254"/>
      <c r="I271" s="254"/>
      <c r="J271" s="254"/>
    </row>
    <row r="272" spans="1:10" s="75" customFormat="1">
      <c r="A272" s="244"/>
      <c r="B272" s="51" t="s">
        <v>2</v>
      </c>
      <c r="C272" s="59">
        <v>1000</v>
      </c>
      <c r="E272" s="254"/>
      <c r="F272" s="254"/>
      <c r="G272" s="254"/>
      <c r="H272" s="254"/>
      <c r="I272" s="254"/>
      <c r="J272" s="254"/>
    </row>
    <row r="273" spans="1:4">
      <c r="A273" s="317" t="s">
        <v>8</v>
      </c>
      <c r="B273" s="318"/>
      <c r="C273" s="319"/>
    </row>
    <row r="274" spans="1:4" ht="15">
      <c r="A274" s="74" t="s">
        <v>12</v>
      </c>
      <c r="B274" s="33" t="s">
        <v>1</v>
      </c>
      <c r="C274" s="34">
        <f>C275</f>
        <v>15717.5</v>
      </c>
    </row>
    <row r="275" spans="1:4">
      <c r="A275" s="38"/>
      <c r="B275" s="35" t="s">
        <v>2</v>
      </c>
      <c r="C275" s="34">
        <f>C277+C293</f>
        <v>15717.5</v>
      </c>
    </row>
    <row r="276" spans="1:4">
      <c r="A276" s="30" t="s">
        <v>21</v>
      </c>
      <c r="B276" s="17" t="s">
        <v>1</v>
      </c>
      <c r="C276" s="23">
        <f>C278+C280</f>
        <v>3259.5</v>
      </c>
    </row>
    <row r="277" spans="1:4">
      <c r="A277" s="14" t="s">
        <v>9</v>
      </c>
      <c r="B277" s="18" t="s">
        <v>2</v>
      </c>
      <c r="C277" s="23">
        <f>C279+C281</f>
        <v>3259.5</v>
      </c>
    </row>
    <row r="278" spans="1:4">
      <c r="A278" s="84" t="s">
        <v>49</v>
      </c>
      <c r="B278" s="81" t="s">
        <v>1</v>
      </c>
      <c r="C278" s="91">
        <f>C337</f>
        <v>115.5</v>
      </c>
      <c r="D278"/>
    </row>
    <row r="279" spans="1:4">
      <c r="A279" s="15"/>
      <c r="B279" s="51" t="s">
        <v>2</v>
      </c>
      <c r="C279" s="91">
        <f>C338</f>
        <v>115.5</v>
      </c>
      <c r="D279"/>
    </row>
    <row r="280" spans="1:4">
      <c r="A280" s="41" t="s">
        <v>10</v>
      </c>
      <c r="B280" s="9" t="s">
        <v>1</v>
      </c>
      <c r="C280" s="23">
        <f>C282+C290</f>
        <v>3144</v>
      </c>
    </row>
    <row r="281" spans="1:4">
      <c r="A281" s="15"/>
      <c r="B281" s="11" t="s">
        <v>2</v>
      </c>
      <c r="C281" s="23">
        <f>C283+C291</f>
        <v>3144</v>
      </c>
    </row>
    <row r="282" spans="1:4">
      <c r="A282" s="25" t="s">
        <v>13</v>
      </c>
      <c r="B282" s="12" t="s">
        <v>1</v>
      </c>
      <c r="C282" s="23">
        <f>C284+C286+C288</f>
        <v>1172</v>
      </c>
    </row>
    <row r="283" spans="1:4">
      <c r="A283" s="10"/>
      <c r="B283" s="11" t="s">
        <v>2</v>
      </c>
      <c r="C283" s="23">
        <f>C285+C287+C289</f>
        <v>1172</v>
      </c>
      <c r="D283"/>
    </row>
    <row r="284" spans="1:4">
      <c r="A284" s="27" t="s">
        <v>16</v>
      </c>
      <c r="B284" s="12" t="s">
        <v>1</v>
      </c>
      <c r="C284" s="23">
        <f>C343</f>
        <v>290</v>
      </c>
      <c r="D284"/>
    </row>
    <row r="285" spans="1:4">
      <c r="A285" s="14"/>
      <c r="B285" s="11" t="s">
        <v>2</v>
      </c>
      <c r="C285" s="23">
        <f>C344</f>
        <v>290</v>
      </c>
      <c r="D285"/>
    </row>
    <row r="286" spans="1:4">
      <c r="A286" s="37" t="s">
        <v>25</v>
      </c>
      <c r="B286" s="12" t="s">
        <v>1</v>
      </c>
      <c r="C286" s="78">
        <f>C345</f>
        <v>6</v>
      </c>
      <c r="D286"/>
    </row>
    <row r="287" spans="1:4">
      <c r="A287" s="14"/>
      <c r="B287" s="11" t="s">
        <v>2</v>
      </c>
      <c r="C287" s="78">
        <f>C346</f>
        <v>6</v>
      </c>
      <c r="D287"/>
    </row>
    <row r="288" spans="1:4">
      <c r="A288" s="27" t="s">
        <v>24</v>
      </c>
      <c r="B288" s="9" t="s">
        <v>1</v>
      </c>
      <c r="C288" s="23">
        <f>C320+C347+C756+C898</f>
        <v>876</v>
      </c>
      <c r="D288"/>
    </row>
    <row r="289" spans="1:4">
      <c r="A289" s="10"/>
      <c r="B289" s="11" t="s">
        <v>2</v>
      </c>
      <c r="C289" s="23">
        <f>C321+C348+C757+C899</f>
        <v>876</v>
      </c>
      <c r="D289"/>
    </row>
    <row r="290" spans="1:4">
      <c r="A290" s="27" t="s">
        <v>32</v>
      </c>
      <c r="B290" s="9" t="s">
        <v>1</v>
      </c>
      <c r="C290" s="23">
        <f>C878+C900</f>
        <v>1972</v>
      </c>
      <c r="D290"/>
    </row>
    <row r="291" spans="1:4">
      <c r="A291" s="10"/>
      <c r="B291" s="11" t="s">
        <v>2</v>
      </c>
      <c r="C291" s="23">
        <f>C879+C901</f>
        <v>1972</v>
      </c>
      <c r="D291"/>
    </row>
    <row r="292" spans="1:4">
      <c r="A292" s="30" t="s">
        <v>17</v>
      </c>
      <c r="B292" s="12" t="s">
        <v>1</v>
      </c>
      <c r="C292" s="32">
        <f>C296+C298</f>
        <v>12458</v>
      </c>
      <c r="D292"/>
    </row>
    <row r="293" spans="1:4">
      <c r="A293" s="14" t="s">
        <v>9</v>
      </c>
      <c r="B293" s="11" t="s">
        <v>2</v>
      </c>
      <c r="C293" s="32">
        <f>C297+C299</f>
        <v>12458</v>
      </c>
      <c r="D293"/>
    </row>
    <row r="294" spans="1:4" hidden="1">
      <c r="A294" s="84" t="s">
        <v>39</v>
      </c>
      <c r="B294" s="9" t="s">
        <v>1</v>
      </c>
      <c r="C294" s="23" t="e">
        <f>C295</f>
        <v>#REF!</v>
      </c>
      <c r="D294"/>
    </row>
    <row r="295" spans="1:4" hidden="1">
      <c r="A295" s="10"/>
      <c r="B295" s="11" t="s">
        <v>2</v>
      </c>
      <c r="C295" s="23" t="e">
        <f>C352</f>
        <v>#REF!</v>
      </c>
      <c r="D295"/>
    </row>
    <row r="296" spans="1:4">
      <c r="A296" s="84" t="s">
        <v>49</v>
      </c>
      <c r="B296" s="81" t="s">
        <v>1</v>
      </c>
      <c r="C296" s="91">
        <f>C353</f>
        <v>77</v>
      </c>
      <c r="D296"/>
    </row>
    <row r="297" spans="1:4">
      <c r="A297" s="15"/>
      <c r="B297" s="51" t="s">
        <v>2</v>
      </c>
      <c r="C297" s="91">
        <f>C354</f>
        <v>77</v>
      </c>
      <c r="D297"/>
    </row>
    <row r="298" spans="1:4">
      <c r="A298" s="16" t="s">
        <v>10</v>
      </c>
      <c r="B298" s="9" t="s">
        <v>1</v>
      </c>
      <c r="C298" s="23">
        <f>C300+C308</f>
        <v>12381</v>
      </c>
      <c r="D298"/>
    </row>
    <row r="299" spans="1:4">
      <c r="A299" s="15"/>
      <c r="B299" s="11" t="s">
        <v>2</v>
      </c>
      <c r="C299" s="23">
        <f>C301+C309</f>
        <v>12381</v>
      </c>
      <c r="D299"/>
    </row>
    <row r="300" spans="1:4">
      <c r="A300" s="16" t="s">
        <v>13</v>
      </c>
      <c r="B300" s="12" t="s">
        <v>1</v>
      </c>
      <c r="C300" s="23">
        <f>C302+C304+C306</f>
        <v>9704</v>
      </c>
      <c r="D300"/>
    </row>
    <row r="301" spans="1:4">
      <c r="A301" s="10"/>
      <c r="B301" s="11" t="s">
        <v>2</v>
      </c>
      <c r="C301" s="23">
        <f>C303+C305+C307</f>
        <v>9704</v>
      </c>
      <c r="D301"/>
    </row>
    <row r="302" spans="1:4">
      <c r="A302" s="31" t="s">
        <v>16</v>
      </c>
      <c r="B302" s="12" t="s">
        <v>1</v>
      </c>
      <c r="C302" s="23">
        <f>C359</f>
        <v>3267</v>
      </c>
      <c r="D302"/>
    </row>
    <row r="303" spans="1:4">
      <c r="A303" s="10"/>
      <c r="B303" s="11" t="s">
        <v>2</v>
      </c>
      <c r="C303" s="23">
        <f>C360</f>
        <v>3267</v>
      </c>
    </row>
    <row r="304" spans="1:4">
      <c r="A304" s="37" t="s">
        <v>25</v>
      </c>
      <c r="B304" s="12" t="s">
        <v>1</v>
      </c>
      <c r="C304" s="78">
        <f>C361</f>
        <v>1255</v>
      </c>
    </row>
    <row r="305" spans="1:11">
      <c r="A305" s="14"/>
      <c r="B305" s="11" t="s">
        <v>2</v>
      </c>
      <c r="C305" s="78">
        <f>C362</f>
        <v>1255</v>
      </c>
    </row>
    <row r="306" spans="1:11">
      <c r="A306" s="27" t="s">
        <v>24</v>
      </c>
      <c r="B306" s="9" t="s">
        <v>1</v>
      </c>
      <c r="C306" s="23">
        <f>C363+C764+C906</f>
        <v>5182</v>
      </c>
    </row>
    <row r="307" spans="1:11">
      <c r="A307" s="10"/>
      <c r="B307" s="11" t="s">
        <v>2</v>
      </c>
      <c r="C307" s="23">
        <f>C364+C765+C907</f>
        <v>5182</v>
      </c>
    </row>
    <row r="308" spans="1:11">
      <c r="A308" s="27" t="s">
        <v>32</v>
      </c>
      <c r="B308" s="9" t="s">
        <v>1</v>
      </c>
      <c r="C308" s="23">
        <f>C908</f>
        <v>2677</v>
      </c>
    </row>
    <row r="309" spans="1:11">
      <c r="A309" s="10"/>
      <c r="B309" s="11" t="s">
        <v>2</v>
      </c>
      <c r="C309" s="23">
        <f>C909</f>
        <v>2677</v>
      </c>
    </row>
    <row r="310" spans="1:11">
      <c r="A310" s="63" t="s">
        <v>251</v>
      </c>
      <c r="B310" s="65"/>
      <c r="C310" s="64"/>
      <c r="D310" s="58"/>
      <c r="E310" s="58"/>
      <c r="F310" s="58"/>
      <c r="G310" s="58"/>
      <c r="H310" s="58"/>
      <c r="I310" s="58"/>
      <c r="J310" s="13"/>
      <c r="K310" s="57"/>
    </row>
    <row r="311" spans="1:11">
      <c r="A311" s="262" t="s">
        <v>14</v>
      </c>
      <c r="B311" s="234"/>
      <c r="C311" s="23"/>
      <c r="D311" s="58"/>
      <c r="E311" s="58"/>
      <c r="F311" s="58"/>
      <c r="G311" s="58"/>
      <c r="H311" s="58"/>
      <c r="I311" s="66"/>
    </row>
    <row r="312" spans="1:11">
      <c r="A312" s="128" t="s">
        <v>22</v>
      </c>
      <c r="B312" s="80" t="s">
        <v>1</v>
      </c>
      <c r="C312" s="23">
        <f t="shared" ref="C312:C319" si="9">C314</f>
        <v>100</v>
      </c>
      <c r="D312" s="55"/>
      <c r="E312" s="55"/>
      <c r="F312" s="55"/>
      <c r="G312" s="55"/>
      <c r="H312" s="55"/>
      <c r="I312" s="55"/>
      <c r="J312" s="13"/>
      <c r="K312" s="13"/>
    </row>
    <row r="313" spans="1:11">
      <c r="A313" s="60"/>
      <c r="B313" s="51" t="s">
        <v>2</v>
      </c>
      <c r="C313" s="23">
        <f t="shared" si="9"/>
        <v>100</v>
      </c>
      <c r="D313" s="55"/>
      <c r="E313" s="55"/>
      <c r="F313" s="55"/>
      <c r="G313" s="55"/>
      <c r="H313" s="55"/>
      <c r="I313" s="55"/>
      <c r="J313" s="13"/>
      <c r="K313" s="13"/>
    </row>
    <row r="314" spans="1:11">
      <c r="A314" s="170" t="s">
        <v>29</v>
      </c>
      <c r="B314" s="80" t="s">
        <v>1</v>
      </c>
      <c r="C314" s="23">
        <f t="shared" si="9"/>
        <v>100</v>
      </c>
      <c r="D314" s="55"/>
      <c r="E314" s="55"/>
      <c r="F314" s="55"/>
      <c r="G314" s="55"/>
      <c r="H314" s="55"/>
      <c r="I314" s="55"/>
      <c r="J314" s="13"/>
      <c r="K314" s="13"/>
    </row>
    <row r="315" spans="1:11">
      <c r="A315" s="26" t="s">
        <v>70</v>
      </c>
      <c r="B315" s="51" t="s">
        <v>2</v>
      </c>
      <c r="C315" s="23">
        <f t="shared" si="9"/>
        <v>100</v>
      </c>
      <c r="D315" s="55"/>
      <c r="E315" s="55"/>
      <c r="F315" s="55"/>
      <c r="G315" s="55"/>
      <c r="H315" s="55"/>
      <c r="I315" s="55"/>
      <c r="J315" s="13"/>
      <c r="K315" s="13"/>
    </row>
    <row r="316" spans="1:11">
      <c r="A316" s="16" t="s">
        <v>10</v>
      </c>
      <c r="B316" s="9" t="s">
        <v>1</v>
      </c>
      <c r="C316" s="23">
        <f t="shared" si="9"/>
        <v>100</v>
      </c>
      <c r="D316" s="55"/>
      <c r="E316" s="62"/>
      <c r="F316" s="62"/>
      <c r="G316" s="62"/>
      <c r="H316" s="62"/>
      <c r="I316" s="62"/>
      <c r="J316" s="13"/>
      <c r="K316" s="13"/>
    </row>
    <row r="317" spans="1:11">
      <c r="A317" s="15"/>
      <c r="B317" s="11" t="s">
        <v>2</v>
      </c>
      <c r="C317" s="23">
        <f t="shared" si="9"/>
        <v>100</v>
      </c>
      <c r="D317" s="55"/>
      <c r="E317" s="62"/>
      <c r="F317" s="62"/>
      <c r="G317" s="62"/>
      <c r="H317" s="62"/>
      <c r="I317" s="62"/>
      <c r="J317" s="13"/>
      <c r="K317" s="13"/>
    </row>
    <row r="318" spans="1:11">
      <c r="A318" s="41" t="s">
        <v>23</v>
      </c>
      <c r="B318" s="17" t="s">
        <v>1</v>
      </c>
      <c r="C318" s="23">
        <f t="shared" si="9"/>
        <v>100</v>
      </c>
    </row>
    <row r="319" spans="1:11">
      <c r="A319" s="14"/>
      <c r="B319" s="28" t="s">
        <v>2</v>
      </c>
      <c r="C319" s="23">
        <f t="shared" si="9"/>
        <v>100</v>
      </c>
    </row>
    <row r="320" spans="1:11">
      <c r="A320" s="27" t="s">
        <v>24</v>
      </c>
      <c r="B320" s="80" t="s">
        <v>1</v>
      </c>
      <c r="C320" s="23">
        <f>C327</f>
        <v>100</v>
      </c>
      <c r="D320" s="55"/>
      <c r="E320" s="55"/>
      <c r="F320" s="55"/>
      <c r="G320" s="55"/>
      <c r="H320" s="55"/>
      <c r="I320" s="55"/>
      <c r="J320" s="13"/>
      <c r="K320" s="13"/>
    </row>
    <row r="321" spans="1:11">
      <c r="A321" s="60"/>
      <c r="B321" s="51" t="s">
        <v>2</v>
      </c>
      <c r="C321" s="23">
        <f>C328</f>
        <v>100</v>
      </c>
      <c r="D321" s="55"/>
      <c r="E321" s="55"/>
      <c r="F321" s="55"/>
      <c r="G321" s="55"/>
      <c r="H321" s="55"/>
      <c r="I321" s="55"/>
      <c r="J321" s="13"/>
      <c r="K321" s="13"/>
    </row>
    <row r="322" spans="1:11" s="49" customFormat="1">
      <c r="A322" s="185" t="s">
        <v>18</v>
      </c>
      <c r="B322" s="185"/>
      <c r="C322" s="186"/>
      <c r="D322" s="187"/>
      <c r="E322" s="188"/>
      <c r="F322" s="187"/>
      <c r="G322" s="187"/>
      <c r="H322" s="187"/>
      <c r="I322" s="187"/>
    </row>
    <row r="323" spans="1:11" s="49" customFormat="1">
      <c r="A323" s="261" t="s">
        <v>14</v>
      </c>
      <c r="B323" s="80" t="s">
        <v>1</v>
      </c>
      <c r="C323" s="59">
        <f t="shared" ref="C323:C328" si="10">C325</f>
        <v>100</v>
      </c>
      <c r="D323" s="189"/>
      <c r="E323" s="189"/>
      <c r="F323" s="189"/>
      <c r="G323" s="189"/>
      <c r="H323" s="189"/>
      <c r="I323" s="189"/>
      <c r="J323" s="92"/>
    </row>
    <row r="324" spans="1:11" s="49" customFormat="1">
      <c r="A324" s="26" t="s">
        <v>69</v>
      </c>
      <c r="B324" s="18" t="s">
        <v>2</v>
      </c>
      <c r="C324" s="59">
        <f t="shared" si="10"/>
        <v>100</v>
      </c>
      <c r="D324" s="56"/>
      <c r="E324" s="56"/>
      <c r="F324" s="56"/>
      <c r="G324" s="56"/>
      <c r="H324" s="56"/>
      <c r="I324" s="56"/>
    </row>
    <row r="325" spans="1:11" s="49" customFormat="1">
      <c r="A325" s="221" t="s">
        <v>29</v>
      </c>
      <c r="B325" s="17" t="s">
        <v>1</v>
      </c>
      <c r="C325" s="53">
        <f t="shared" si="10"/>
        <v>100</v>
      </c>
      <c r="D325" s="56"/>
      <c r="E325" s="56"/>
      <c r="F325" s="56"/>
      <c r="G325" s="56"/>
      <c r="H325" s="56"/>
      <c r="I325" s="56"/>
    </row>
    <row r="326" spans="1:11" s="49" customFormat="1">
      <c r="A326" s="26" t="s">
        <v>70</v>
      </c>
      <c r="B326" s="18" t="s">
        <v>2</v>
      </c>
      <c r="C326" s="53">
        <f t="shared" si="10"/>
        <v>100</v>
      </c>
      <c r="D326" s="56"/>
      <c r="E326" s="56"/>
      <c r="F326" s="56"/>
      <c r="G326" s="56"/>
      <c r="H326" s="56"/>
      <c r="I326" s="56"/>
    </row>
    <row r="327" spans="1:11">
      <c r="A327" s="27" t="s">
        <v>24</v>
      </c>
      <c r="B327" s="80" t="s">
        <v>1</v>
      </c>
      <c r="C327" s="23">
        <f t="shared" si="10"/>
        <v>100</v>
      </c>
      <c r="D327" s="55"/>
      <c r="E327" s="55"/>
      <c r="F327" s="55"/>
      <c r="G327" s="55"/>
      <c r="H327" s="55"/>
      <c r="I327" s="55"/>
      <c r="J327" s="13"/>
      <c r="K327" s="13"/>
    </row>
    <row r="328" spans="1:11">
      <c r="A328" s="60"/>
      <c r="B328" s="51" t="s">
        <v>2</v>
      </c>
      <c r="C328" s="23">
        <f t="shared" si="10"/>
        <v>100</v>
      </c>
      <c r="D328" s="55"/>
      <c r="E328" s="55"/>
      <c r="F328" s="55"/>
      <c r="G328" s="55"/>
      <c r="H328" s="55"/>
      <c r="I328" s="55"/>
      <c r="J328" s="13"/>
      <c r="K328" s="13"/>
    </row>
    <row r="329" spans="1:11" ht="30">
      <c r="A329" s="263" t="s">
        <v>277</v>
      </c>
      <c r="B329" s="80" t="s">
        <v>1</v>
      </c>
      <c r="C329" s="23">
        <v>100</v>
      </c>
      <c r="D329" s="55"/>
      <c r="E329" s="135"/>
      <c r="F329" s="55"/>
      <c r="G329" s="55"/>
      <c r="H329" s="55"/>
      <c r="I329" s="55"/>
      <c r="J329" s="13"/>
      <c r="K329" s="13"/>
    </row>
    <row r="330" spans="1:11">
      <c r="A330" s="60"/>
      <c r="B330" s="51" t="s">
        <v>2</v>
      </c>
      <c r="C330" s="23">
        <v>100</v>
      </c>
      <c r="D330" s="55"/>
      <c r="E330" s="135"/>
      <c r="F330" s="55"/>
      <c r="G330" s="55"/>
      <c r="H330" s="55"/>
      <c r="I330" s="55"/>
      <c r="J330" s="13"/>
      <c r="K330" s="13"/>
    </row>
    <row r="331" spans="1:11">
      <c r="A331" s="63" t="s">
        <v>35</v>
      </c>
      <c r="B331" s="65"/>
      <c r="C331" s="64"/>
      <c r="D331" s="58"/>
      <c r="E331" s="58"/>
      <c r="F331" s="58"/>
      <c r="G331" s="58"/>
      <c r="H331" s="58"/>
      <c r="I331" s="58"/>
      <c r="J331" s="13"/>
      <c r="K331" s="57"/>
    </row>
    <row r="332" spans="1:11">
      <c r="A332" s="111" t="s">
        <v>14</v>
      </c>
      <c r="B332" s="234"/>
      <c r="C332" s="23"/>
      <c r="D332" s="58"/>
      <c r="E332" s="58"/>
      <c r="F332" s="58"/>
      <c r="G332" s="58"/>
      <c r="H332" s="58"/>
      <c r="I332" s="66"/>
    </row>
    <row r="333" spans="1:11">
      <c r="A333" s="207" t="s">
        <v>22</v>
      </c>
      <c r="B333" s="80" t="s">
        <v>1</v>
      </c>
      <c r="C333" s="23">
        <f>C335+C349</f>
        <v>5210.5</v>
      </c>
      <c r="D333" s="55"/>
      <c r="E333" s="55"/>
      <c r="F333" s="55"/>
      <c r="G333" s="55"/>
      <c r="H333" s="55"/>
      <c r="I333" s="55"/>
      <c r="J333" s="13"/>
      <c r="K333" s="13"/>
    </row>
    <row r="334" spans="1:11">
      <c r="A334" s="60"/>
      <c r="B334" s="51" t="s">
        <v>2</v>
      </c>
      <c r="C334" s="23">
        <f>C336+C350</f>
        <v>5210.5</v>
      </c>
      <c r="D334" s="55"/>
      <c r="E334" s="55"/>
      <c r="F334" s="55"/>
      <c r="G334" s="55"/>
      <c r="H334" s="55"/>
      <c r="I334" s="55"/>
      <c r="J334" s="13"/>
      <c r="K334" s="13"/>
    </row>
    <row r="335" spans="1:11">
      <c r="A335" s="36" t="s">
        <v>19</v>
      </c>
      <c r="B335" s="264" t="s">
        <v>1</v>
      </c>
      <c r="C335" s="23">
        <f>C337+C339</f>
        <v>472.5</v>
      </c>
      <c r="D335" s="55"/>
      <c r="E335" s="62"/>
      <c r="F335" s="62"/>
      <c r="G335" s="62"/>
      <c r="H335" s="62"/>
      <c r="I335" s="62"/>
      <c r="J335" s="13"/>
      <c r="K335" s="13"/>
    </row>
    <row r="336" spans="1:11">
      <c r="A336" s="60" t="s">
        <v>20</v>
      </c>
      <c r="B336" s="232" t="s">
        <v>2</v>
      </c>
      <c r="C336" s="23">
        <f>C338+C340</f>
        <v>472.5</v>
      </c>
      <c r="D336" s="55"/>
      <c r="E336" s="62"/>
      <c r="F336" s="62"/>
      <c r="G336" s="62"/>
      <c r="H336" s="62"/>
      <c r="I336" s="62"/>
      <c r="J336" s="13"/>
      <c r="K336" s="13"/>
    </row>
    <row r="337" spans="1:11">
      <c r="A337" s="84" t="s">
        <v>49</v>
      </c>
      <c r="B337" s="81" t="s">
        <v>1</v>
      </c>
      <c r="C337" s="91">
        <f>C370+C685</f>
        <v>115.5</v>
      </c>
      <c r="D337"/>
    </row>
    <row r="338" spans="1:11">
      <c r="A338" s="15"/>
      <c r="B338" s="51" t="s">
        <v>2</v>
      </c>
      <c r="C338" s="91">
        <f>C371+C686</f>
        <v>115.5</v>
      </c>
      <c r="D338"/>
    </row>
    <row r="339" spans="1:11">
      <c r="A339" s="16" t="s">
        <v>10</v>
      </c>
      <c r="B339" s="9" t="s">
        <v>1</v>
      </c>
      <c r="C339" s="23">
        <f>C341</f>
        <v>357</v>
      </c>
      <c r="D339" s="55"/>
      <c r="E339" s="62"/>
      <c r="F339" s="62"/>
      <c r="G339" s="62"/>
      <c r="H339" s="62"/>
      <c r="I339" s="62"/>
      <c r="J339" s="13"/>
      <c r="K339" s="13"/>
    </row>
    <row r="340" spans="1:11">
      <c r="A340" s="15"/>
      <c r="B340" s="11" t="s">
        <v>2</v>
      </c>
      <c r="C340" s="23">
        <f>C342</f>
        <v>357</v>
      </c>
      <c r="D340" s="55"/>
      <c r="E340" s="62"/>
      <c r="F340" s="62"/>
      <c r="G340" s="62"/>
      <c r="H340" s="62"/>
      <c r="I340" s="62"/>
      <c r="J340" s="13"/>
      <c r="K340" s="13"/>
    </row>
    <row r="341" spans="1:11">
      <c r="A341" s="41" t="s">
        <v>23</v>
      </c>
      <c r="B341" s="17" t="s">
        <v>1</v>
      </c>
      <c r="C341" s="23">
        <f>C343+C345+C347</f>
        <v>357</v>
      </c>
    </row>
    <row r="342" spans="1:11">
      <c r="A342" s="14"/>
      <c r="B342" s="18" t="s">
        <v>2</v>
      </c>
      <c r="C342" s="23">
        <f>C344+C346+C348</f>
        <v>357</v>
      </c>
    </row>
    <row r="343" spans="1:11">
      <c r="A343" s="31" t="s">
        <v>16</v>
      </c>
      <c r="B343" s="9" t="s">
        <v>1</v>
      </c>
      <c r="C343" s="23">
        <f>C378+C693+C740+C420</f>
        <v>290</v>
      </c>
    </row>
    <row r="344" spans="1:11">
      <c r="A344" s="10"/>
      <c r="B344" s="11" t="s">
        <v>2</v>
      </c>
      <c r="C344" s="23">
        <f>C379+C694+C741+C421</f>
        <v>290</v>
      </c>
    </row>
    <row r="345" spans="1:11">
      <c r="A345" s="37" t="s">
        <v>25</v>
      </c>
      <c r="B345" s="12" t="s">
        <v>1</v>
      </c>
      <c r="C345" s="78">
        <f>C703</f>
        <v>6</v>
      </c>
    </row>
    <row r="346" spans="1:11">
      <c r="A346" s="14"/>
      <c r="B346" s="11" t="s">
        <v>2</v>
      </c>
      <c r="C346" s="78">
        <f>C704</f>
        <v>6</v>
      </c>
    </row>
    <row r="347" spans="1:11">
      <c r="A347" s="27" t="s">
        <v>24</v>
      </c>
      <c r="B347" s="9" t="s">
        <v>1</v>
      </c>
      <c r="C347" s="23">
        <f>C432+C709</f>
        <v>61</v>
      </c>
    </row>
    <row r="348" spans="1:11">
      <c r="A348" s="10"/>
      <c r="B348" s="11" t="s">
        <v>2</v>
      </c>
      <c r="C348" s="23">
        <f>C433+C710</f>
        <v>61</v>
      </c>
    </row>
    <row r="349" spans="1:11">
      <c r="A349" s="39" t="s">
        <v>17</v>
      </c>
      <c r="B349" s="81" t="s">
        <v>1</v>
      </c>
      <c r="C349" s="23">
        <f>C353+C355</f>
        <v>4738</v>
      </c>
      <c r="D349" s="55"/>
      <c r="E349" s="55"/>
      <c r="F349" s="55"/>
      <c r="G349" s="55"/>
      <c r="H349" s="55"/>
      <c r="I349" s="55"/>
      <c r="J349" s="13"/>
      <c r="K349" s="13"/>
    </row>
    <row r="350" spans="1:11">
      <c r="A350" s="14" t="s">
        <v>9</v>
      </c>
      <c r="B350" s="51" t="s">
        <v>2</v>
      </c>
      <c r="C350" s="23">
        <f>C354+C356</f>
        <v>4738</v>
      </c>
      <c r="D350" s="55"/>
      <c r="E350" s="55"/>
      <c r="F350" s="55"/>
      <c r="G350" s="55"/>
      <c r="H350" s="55"/>
      <c r="I350" s="55"/>
      <c r="J350" s="13"/>
      <c r="K350" s="13"/>
    </row>
    <row r="351" spans="1:11" hidden="1">
      <c r="A351" s="84" t="s">
        <v>39</v>
      </c>
      <c r="B351" s="9" t="s">
        <v>1</v>
      </c>
      <c r="C351" s="23" t="e">
        <f>C352</f>
        <v>#REF!</v>
      </c>
      <c r="D351"/>
    </row>
    <row r="352" spans="1:11" hidden="1">
      <c r="A352" s="10"/>
      <c r="B352" s="11" t="s">
        <v>2</v>
      </c>
      <c r="C352" s="23" t="e">
        <f>#REF!</f>
        <v>#REF!</v>
      </c>
      <c r="D352"/>
    </row>
    <row r="353" spans="1:11">
      <c r="A353" s="84" t="s">
        <v>49</v>
      </c>
      <c r="B353" s="81" t="s">
        <v>1</v>
      </c>
      <c r="C353" s="91">
        <f>C463</f>
        <v>77</v>
      </c>
      <c r="D353"/>
    </row>
    <row r="354" spans="1:11">
      <c r="A354" s="15"/>
      <c r="B354" s="51" t="s">
        <v>2</v>
      </c>
      <c r="C354" s="91">
        <f>C464</f>
        <v>77</v>
      </c>
      <c r="D354"/>
    </row>
    <row r="355" spans="1:11">
      <c r="A355" s="16" t="s">
        <v>10</v>
      </c>
      <c r="B355" s="9" t="s">
        <v>1</v>
      </c>
      <c r="C355" s="23">
        <f>C357</f>
        <v>4661</v>
      </c>
      <c r="D355" s="55"/>
      <c r="E355" s="55"/>
      <c r="F355" s="55"/>
      <c r="G355" s="55"/>
      <c r="H355" s="55"/>
      <c r="I355" s="55"/>
      <c r="J355" s="13"/>
      <c r="K355" s="13"/>
    </row>
    <row r="356" spans="1:11">
      <c r="A356" s="15"/>
      <c r="B356" s="11" t="s">
        <v>2</v>
      </c>
      <c r="C356" s="23">
        <f>C358</f>
        <v>4661</v>
      </c>
      <c r="D356" s="55"/>
      <c r="E356" s="55"/>
      <c r="F356" s="55"/>
      <c r="G356" s="55"/>
      <c r="H356" s="55"/>
      <c r="I356" s="55"/>
      <c r="J356" s="13"/>
      <c r="K356" s="13"/>
    </row>
    <row r="357" spans="1:11">
      <c r="A357" s="103" t="s">
        <v>23</v>
      </c>
      <c r="B357" s="17" t="s">
        <v>1</v>
      </c>
      <c r="C357" s="23">
        <f>C359+C361+C363</f>
        <v>4661</v>
      </c>
    </row>
    <row r="358" spans="1:11">
      <c r="A358" s="27"/>
      <c r="B358" s="28" t="s">
        <v>2</v>
      </c>
      <c r="C358" s="23">
        <f>C360+C362+C364</f>
        <v>4661</v>
      </c>
    </row>
    <row r="359" spans="1:11">
      <c r="A359" s="31" t="s">
        <v>16</v>
      </c>
      <c r="B359" s="9" t="s">
        <v>1</v>
      </c>
      <c r="C359" s="23">
        <f>C393+C473+C638+C721</f>
        <v>3267</v>
      </c>
    </row>
    <row r="360" spans="1:11">
      <c r="A360" s="10"/>
      <c r="B360" s="11" t="s">
        <v>2</v>
      </c>
      <c r="C360" s="23">
        <f>C394+C474+C639+C722</f>
        <v>3267</v>
      </c>
    </row>
    <row r="361" spans="1:11">
      <c r="A361" s="37" t="s">
        <v>25</v>
      </c>
      <c r="B361" s="12" t="s">
        <v>1</v>
      </c>
      <c r="C361" s="78">
        <f>C557+C660</f>
        <v>1255</v>
      </c>
    </row>
    <row r="362" spans="1:11">
      <c r="A362" s="14"/>
      <c r="B362" s="11" t="s">
        <v>2</v>
      </c>
      <c r="C362" s="78">
        <f>C558+C661</f>
        <v>1255</v>
      </c>
    </row>
    <row r="363" spans="1:11" s="57" customFormat="1">
      <c r="A363" s="37" t="s">
        <v>24</v>
      </c>
      <c r="B363" s="80" t="s">
        <v>1</v>
      </c>
      <c r="C363" s="59">
        <f>C399+C609+C670</f>
        <v>139</v>
      </c>
      <c r="D363" s="75"/>
    </row>
    <row r="364" spans="1:11" s="57" customFormat="1">
      <c r="A364" s="14"/>
      <c r="B364" s="51" t="s">
        <v>2</v>
      </c>
      <c r="C364" s="59">
        <f>C400+C610+C671</f>
        <v>139</v>
      </c>
      <c r="D364" s="75"/>
    </row>
    <row r="365" spans="1:11" s="49" customFormat="1">
      <c r="A365" s="185" t="s">
        <v>18</v>
      </c>
      <c r="B365" s="185"/>
      <c r="C365" s="186"/>
      <c r="D365" s="187"/>
      <c r="E365" s="188"/>
      <c r="F365" s="187"/>
      <c r="G365" s="187"/>
      <c r="H365" s="187"/>
      <c r="I365" s="187"/>
    </row>
    <row r="366" spans="1:11" s="49" customFormat="1">
      <c r="A366" s="265" t="s">
        <v>14</v>
      </c>
      <c r="B366" s="80" t="s">
        <v>1</v>
      </c>
      <c r="C366" s="59">
        <f t="shared" ref="C366:C371" si="11">C368</f>
        <v>133</v>
      </c>
      <c r="D366" s="189"/>
      <c r="E366" s="189"/>
      <c r="F366" s="189"/>
      <c r="G366" s="189"/>
      <c r="H366" s="189"/>
      <c r="I366" s="189"/>
    </row>
    <row r="367" spans="1:11" s="49" customFormat="1">
      <c r="A367" s="26" t="s">
        <v>69</v>
      </c>
      <c r="B367" s="18" t="s">
        <v>2</v>
      </c>
      <c r="C367" s="59">
        <f t="shared" si="11"/>
        <v>133</v>
      </c>
      <c r="D367" s="56"/>
      <c r="E367" s="56"/>
      <c r="F367" s="56"/>
      <c r="G367" s="56"/>
      <c r="H367" s="56"/>
      <c r="I367" s="56"/>
    </row>
    <row r="368" spans="1:11" s="49" customFormat="1">
      <c r="A368" s="221" t="s">
        <v>29</v>
      </c>
      <c r="B368" s="17" t="s">
        <v>1</v>
      </c>
      <c r="C368" s="53">
        <f>C370+C374</f>
        <v>133</v>
      </c>
      <c r="D368" s="56"/>
      <c r="E368" s="56"/>
      <c r="F368" s="56"/>
      <c r="G368" s="56"/>
      <c r="H368" s="56"/>
      <c r="I368" s="56"/>
    </row>
    <row r="369" spans="1:9" s="49" customFormat="1">
      <c r="A369" s="26" t="s">
        <v>70</v>
      </c>
      <c r="B369" s="18" t="s">
        <v>2</v>
      </c>
      <c r="C369" s="53">
        <f>C371+C375</f>
        <v>133</v>
      </c>
      <c r="D369" s="56"/>
      <c r="E369" s="56"/>
      <c r="F369" s="56"/>
      <c r="G369" s="56"/>
      <c r="H369" s="56"/>
      <c r="I369" s="56"/>
    </row>
    <row r="370" spans="1:9" s="49" customFormat="1" ht="25.5">
      <c r="A370" s="191" t="s">
        <v>71</v>
      </c>
      <c r="B370" s="17" t="s">
        <v>1</v>
      </c>
      <c r="C370" s="53">
        <f t="shared" si="11"/>
        <v>102</v>
      </c>
      <c r="D370" s="56"/>
      <c r="E370" s="56"/>
      <c r="F370" s="56"/>
      <c r="G370" s="56"/>
      <c r="H370" s="56"/>
      <c r="I370" s="56"/>
    </row>
    <row r="371" spans="1:9" s="49" customFormat="1">
      <c r="A371" s="190"/>
      <c r="B371" s="18" t="s">
        <v>2</v>
      </c>
      <c r="C371" s="53">
        <f t="shared" si="11"/>
        <v>102</v>
      </c>
      <c r="D371" s="56"/>
      <c r="E371" s="56"/>
      <c r="F371" s="56"/>
      <c r="G371" s="56"/>
      <c r="H371" s="56"/>
      <c r="I371" s="56"/>
    </row>
    <row r="372" spans="1:9" s="75" customFormat="1" ht="38.25">
      <c r="A372" s="243" t="s">
        <v>295</v>
      </c>
      <c r="B372" s="80" t="s">
        <v>1</v>
      </c>
      <c r="C372" s="59">
        <v>102</v>
      </c>
      <c r="D372" s="254"/>
      <c r="E372" s="254"/>
      <c r="F372" s="254"/>
      <c r="G372" s="254"/>
      <c r="H372" s="254"/>
      <c r="I372" s="254"/>
    </row>
    <row r="373" spans="1:9" s="75" customFormat="1">
      <c r="A373" s="255"/>
      <c r="B373" s="51" t="s">
        <v>2</v>
      </c>
      <c r="C373" s="59">
        <v>102</v>
      </c>
      <c r="D373" s="254"/>
      <c r="E373" s="254"/>
      <c r="F373" s="254"/>
      <c r="G373" s="254"/>
      <c r="H373" s="254"/>
      <c r="I373" s="254"/>
    </row>
    <row r="374" spans="1:9">
      <c r="A374" s="16" t="s">
        <v>10</v>
      </c>
      <c r="B374" s="9" t="s">
        <v>1</v>
      </c>
      <c r="C374" s="23">
        <f>C376</f>
        <v>31</v>
      </c>
      <c r="D374" s="208">
        <f t="shared" ref="D374:D375" si="12">D376</f>
        <v>0</v>
      </c>
      <c r="E374" s="97"/>
      <c r="F374" s="52">
        <f t="shared" ref="F374:I374" si="13">F376</f>
        <v>0</v>
      </c>
      <c r="G374" s="23">
        <f t="shared" si="13"/>
        <v>0</v>
      </c>
      <c r="H374" s="23">
        <f t="shared" si="13"/>
        <v>0</v>
      </c>
      <c r="I374" s="23">
        <f t="shared" si="13"/>
        <v>0</v>
      </c>
    </row>
    <row r="375" spans="1:9">
      <c r="A375" s="15"/>
      <c r="B375" s="11" t="s">
        <v>2</v>
      </c>
      <c r="C375" s="23">
        <f>C377</f>
        <v>31</v>
      </c>
      <c r="D375" s="208">
        <f t="shared" si="12"/>
        <v>0</v>
      </c>
      <c r="E375" s="97"/>
      <c r="F375" s="52">
        <f t="shared" ref="F375:I375" si="14">F377</f>
        <v>0</v>
      </c>
      <c r="G375" s="23">
        <f t="shared" si="14"/>
        <v>0</v>
      </c>
      <c r="H375" s="23">
        <f t="shared" si="14"/>
        <v>0</v>
      </c>
      <c r="I375" s="23">
        <f t="shared" si="14"/>
        <v>0</v>
      </c>
    </row>
    <row r="376" spans="1:9">
      <c r="A376" s="24" t="s">
        <v>13</v>
      </c>
      <c r="B376" s="12" t="s">
        <v>1</v>
      </c>
      <c r="C376" s="23">
        <f>C378</f>
        <v>31</v>
      </c>
      <c r="D376" s="208">
        <f>D432+D442</f>
        <v>0</v>
      </c>
      <c r="E376" s="97"/>
      <c r="F376" s="52">
        <f t="shared" ref="F376:I376" si="15">F432+F442</f>
        <v>0</v>
      </c>
      <c r="G376" s="23">
        <f t="shared" si="15"/>
        <v>0</v>
      </c>
      <c r="H376" s="23">
        <f t="shared" si="15"/>
        <v>0</v>
      </c>
      <c r="I376" s="23">
        <f t="shared" si="15"/>
        <v>0</v>
      </c>
    </row>
    <row r="377" spans="1:9">
      <c r="A377" s="14"/>
      <c r="B377" s="11" t="s">
        <v>2</v>
      </c>
      <c r="C377" s="23">
        <f>C379</f>
        <v>31</v>
      </c>
      <c r="D377" s="208">
        <f>D433+D443</f>
        <v>0</v>
      </c>
      <c r="E377" s="97"/>
      <c r="F377" s="52">
        <f t="shared" ref="F377:I377" si="16">F433+F443</f>
        <v>0</v>
      </c>
      <c r="G377" s="23">
        <f t="shared" si="16"/>
        <v>0</v>
      </c>
      <c r="H377" s="23">
        <f t="shared" si="16"/>
        <v>0</v>
      </c>
      <c r="I377" s="23">
        <f t="shared" si="16"/>
        <v>0</v>
      </c>
    </row>
    <row r="378" spans="1:9">
      <c r="A378" s="82" t="s">
        <v>16</v>
      </c>
      <c r="B378" s="12" t="s">
        <v>1</v>
      </c>
      <c r="C378" s="23">
        <f>C380+C382</f>
        <v>31</v>
      </c>
      <c r="D378" s="208">
        <f>D426+D434</f>
        <v>0</v>
      </c>
      <c r="E378" s="97"/>
      <c r="F378" s="52">
        <f t="shared" ref="F378:I378" si="17">F426+F434</f>
        <v>0</v>
      </c>
      <c r="G378" s="23">
        <f t="shared" si="17"/>
        <v>0</v>
      </c>
      <c r="H378" s="23">
        <f t="shared" si="17"/>
        <v>0</v>
      </c>
      <c r="I378" s="23">
        <f t="shared" si="17"/>
        <v>0</v>
      </c>
    </row>
    <row r="379" spans="1:9">
      <c r="A379" s="14"/>
      <c r="B379" s="11" t="s">
        <v>2</v>
      </c>
      <c r="C379" s="23">
        <f>C381+C383</f>
        <v>31</v>
      </c>
      <c r="D379" s="208">
        <f>D429+D435</f>
        <v>0</v>
      </c>
      <c r="E379" s="97"/>
      <c r="F379" s="52">
        <f t="shared" ref="F379:I379" si="18">F429+F435</f>
        <v>0</v>
      </c>
      <c r="G379" s="23">
        <f t="shared" si="18"/>
        <v>0</v>
      </c>
      <c r="H379" s="23">
        <f t="shared" si="18"/>
        <v>0</v>
      </c>
      <c r="I379" s="23">
        <f t="shared" si="18"/>
        <v>0</v>
      </c>
    </row>
    <row r="380" spans="1:9">
      <c r="A380" s="24" t="s">
        <v>281</v>
      </c>
      <c r="B380" s="12" t="s">
        <v>1</v>
      </c>
      <c r="C380" s="23">
        <v>10</v>
      </c>
      <c r="D380" s="208">
        <f>D434+D444</f>
        <v>0</v>
      </c>
      <c r="E380" s="135"/>
      <c r="F380" s="52">
        <f t="shared" ref="F380:I380" si="19">F434+F444</f>
        <v>0</v>
      </c>
      <c r="G380" s="23">
        <f t="shared" si="19"/>
        <v>0</v>
      </c>
      <c r="H380" s="23">
        <f t="shared" si="19"/>
        <v>0</v>
      </c>
      <c r="I380" s="23">
        <f t="shared" si="19"/>
        <v>0</v>
      </c>
    </row>
    <row r="381" spans="1:9">
      <c r="A381" s="14"/>
      <c r="B381" s="11" t="s">
        <v>2</v>
      </c>
      <c r="C381" s="23">
        <v>10</v>
      </c>
      <c r="D381" s="208">
        <f>D435+D445</f>
        <v>0</v>
      </c>
      <c r="E381" s="135"/>
      <c r="F381" s="52">
        <f t="shared" ref="F381:I381" si="20">F435+F445</f>
        <v>0</v>
      </c>
      <c r="G381" s="23">
        <f t="shared" si="20"/>
        <v>0</v>
      </c>
      <c r="H381" s="23">
        <f t="shared" si="20"/>
        <v>0</v>
      </c>
      <c r="I381" s="23">
        <f t="shared" si="20"/>
        <v>0</v>
      </c>
    </row>
    <row r="382" spans="1:9">
      <c r="A382" s="24" t="s">
        <v>276</v>
      </c>
      <c r="B382" s="12" t="s">
        <v>1</v>
      </c>
      <c r="C382" s="23">
        <v>21</v>
      </c>
      <c r="D382" s="208">
        <f>D436+D446</f>
        <v>0</v>
      </c>
      <c r="E382" s="135"/>
      <c r="F382" s="52">
        <f t="shared" ref="F382:I382" si="21">F436+F446</f>
        <v>0</v>
      </c>
      <c r="G382" s="23">
        <f t="shared" si="21"/>
        <v>0</v>
      </c>
      <c r="H382" s="23">
        <f t="shared" si="21"/>
        <v>0</v>
      </c>
      <c r="I382" s="23">
        <f t="shared" si="21"/>
        <v>0</v>
      </c>
    </row>
    <row r="383" spans="1:9">
      <c r="A383" s="14"/>
      <c r="B383" s="11" t="s">
        <v>2</v>
      </c>
      <c r="C383" s="23">
        <v>21</v>
      </c>
      <c r="D383" s="208">
        <f>D437+D447</f>
        <v>0</v>
      </c>
      <c r="E383" s="135"/>
      <c r="F383" s="52">
        <f t="shared" ref="F383:I383" si="22">F437+F447</f>
        <v>0</v>
      </c>
      <c r="G383" s="23">
        <f t="shared" si="22"/>
        <v>0</v>
      </c>
      <c r="H383" s="23">
        <f t="shared" si="22"/>
        <v>0</v>
      </c>
      <c r="I383" s="23">
        <f t="shared" si="22"/>
        <v>0</v>
      </c>
    </row>
    <row r="384" spans="1:9">
      <c r="A384" s="210" t="s">
        <v>230</v>
      </c>
      <c r="B384" s="211"/>
      <c r="C384" s="212"/>
      <c r="D384" s="211"/>
      <c r="E384" s="213"/>
      <c r="F384" s="211"/>
      <c r="G384" s="211"/>
      <c r="H384" s="211"/>
      <c r="I384" s="212"/>
    </row>
    <row r="385" spans="1:9" s="105" customFormat="1">
      <c r="A385" s="87" t="s">
        <v>14</v>
      </c>
      <c r="B385" s="104" t="s">
        <v>1</v>
      </c>
      <c r="C385" s="34">
        <f t="shared" ref="C385:C386" si="23">C387</f>
        <v>28</v>
      </c>
      <c r="E385" s="89"/>
    </row>
    <row r="386" spans="1:9" s="105" customFormat="1">
      <c r="A386" s="109" t="s">
        <v>15</v>
      </c>
      <c r="B386" s="110" t="s">
        <v>2</v>
      </c>
      <c r="C386" s="34">
        <f t="shared" si="23"/>
        <v>28</v>
      </c>
      <c r="E386" s="89"/>
    </row>
    <row r="387" spans="1:9">
      <c r="A387" s="30" t="s">
        <v>17</v>
      </c>
      <c r="B387" s="17" t="s">
        <v>1</v>
      </c>
      <c r="C387" s="34">
        <f>C389</f>
        <v>28</v>
      </c>
      <c r="D387"/>
    </row>
    <row r="388" spans="1:9">
      <c r="A388" s="14" t="s">
        <v>9</v>
      </c>
      <c r="B388" s="18" t="s">
        <v>2</v>
      </c>
      <c r="C388" s="34">
        <f>C390</f>
        <v>28</v>
      </c>
      <c r="D388"/>
    </row>
    <row r="389" spans="1:9">
      <c r="A389" s="16" t="s">
        <v>10</v>
      </c>
      <c r="B389" s="9" t="s">
        <v>1</v>
      </c>
      <c r="C389" s="23">
        <f>C391</f>
        <v>28</v>
      </c>
      <c r="D389" s="208">
        <f t="shared" ref="D389:D390" si="24">D391</f>
        <v>0</v>
      </c>
      <c r="E389" s="97"/>
      <c r="F389" s="52">
        <f t="shared" ref="F389:I389" si="25">F391</f>
        <v>0</v>
      </c>
      <c r="G389" s="23">
        <f t="shared" si="25"/>
        <v>0</v>
      </c>
      <c r="H389" s="23">
        <f t="shared" si="25"/>
        <v>0</v>
      </c>
      <c r="I389" s="23">
        <f t="shared" si="25"/>
        <v>0</v>
      </c>
    </row>
    <row r="390" spans="1:9">
      <c r="A390" s="15"/>
      <c r="B390" s="11" t="s">
        <v>2</v>
      </c>
      <c r="C390" s="23">
        <f>C392</f>
        <v>28</v>
      </c>
      <c r="D390" s="208">
        <f t="shared" si="24"/>
        <v>0</v>
      </c>
      <c r="E390" s="97"/>
      <c r="F390" s="52">
        <f t="shared" ref="F390:I390" si="26">F392</f>
        <v>0</v>
      </c>
      <c r="G390" s="23">
        <f t="shared" si="26"/>
        <v>0</v>
      </c>
      <c r="H390" s="23">
        <f t="shared" si="26"/>
        <v>0</v>
      </c>
      <c r="I390" s="23">
        <f t="shared" si="26"/>
        <v>0</v>
      </c>
    </row>
    <row r="391" spans="1:9">
      <c r="A391" s="24" t="s">
        <v>13</v>
      </c>
      <c r="B391" s="12" t="s">
        <v>1</v>
      </c>
      <c r="C391" s="23">
        <f>C393+C399</f>
        <v>28</v>
      </c>
      <c r="D391" s="208">
        <f>D443+D453</f>
        <v>0</v>
      </c>
      <c r="E391" s="97"/>
      <c r="F391" s="52">
        <f t="shared" ref="F391:I391" si="27">F443+F453</f>
        <v>0</v>
      </c>
      <c r="G391" s="23">
        <f t="shared" si="27"/>
        <v>0</v>
      </c>
      <c r="H391" s="23">
        <f t="shared" si="27"/>
        <v>0</v>
      </c>
      <c r="I391" s="23">
        <f t="shared" si="27"/>
        <v>0</v>
      </c>
    </row>
    <row r="392" spans="1:9">
      <c r="A392" s="14"/>
      <c r="B392" s="11" t="s">
        <v>2</v>
      </c>
      <c r="C392" s="23">
        <f>C394+C400</f>
        <v>28</v>
      </c>
      <c r="D392" s="208">
        <f>D444+D454</f>
        <v>0</v>
      </c>
      <c r="E392" s="97"/>
      <c r="F392" s="52">
        <f t="shared" ref="F392:I392" si="28">F444+F454</f>
        <v>0</v>
      </c>
      <c r="G392" s="23">
        <f t="shared" si="28"/>
        <v>0</v>
      </c>
      <c r="H392" s="23">
        <f t="shared" si="28"/>
        <v>0</v>
      </c>
      <c r="I392" s="23">
        <f t="shared" si="28"/>
        <v>0</v>
      </c>
    </row>
    <row r="393" spans="1:9">
      <c r="A393" s="82" t="s">
        <v>16</v>
      </c>
      <c r="B393" s="12" t="s">
        <v>1</v>
      </c>
      <c r="C393" s="23">
        <f>C395</f>
        <v>10</v>
      </c>
      <c r="D393" s="208">
        <f>D437+D445</f>
        <v>0</v>
      </c>
      <c r="E393" s="97"/>
      <c r="F393" s="52">
        <f t="shared" ref="F393:I393" si="29">F437+F445</f>
        <v>0</v>
      </c>
      <c r="G393" s="23">
        <f t="shared" si="29"/>
        <v>0</v>
      </c>
      <c r="H393" s="23">
        <f t="shared" si="29"/>
        <v>0</v>
      </c>
      <c r="I393" s="23">
        <f t="shared" si="29"/>
        <v>0</v>
      </c>
    </row>
    <row r="394" spans="1:9">
      <c r="A394" s="14"/>
      <c r="B394" s="11" t="s">
        <v>2</v>
      </c>
      <c r="C394" s="23">
        <f>C396</f>
        <v>10</v>
      </c>
      <c r="D394" s="208">
        <f>D440+D446</f>
        <v>0</v>
      </c>
      <c r="E394" s="97"/>
      <c r="F394" s="52">
        <f t="shared" ref="F394:I394" si="30">F440+F446</f>
        <v>0</v>
      </c>
      <c r="G394" s="23">
        <f t="shared" si="30"/>
        <v>0</v>
      </c>
      <c r="H394" s="23">
        <f t="shared" si="30"/>
        <v>0</v>
      </c>
      <c r="I394" s="23">
        <f t="shared" si="30"/>
        <v>0</v>
      </c>
    </row>
    <row r="395" spans="1:9">
      <c r="A395" s="83" t="s">
        <v>228</v>
      </c>
      <c r="B395" s="104" t="s">
        <v>1</v>
      </c>
      <c r="C395" s="32">
        <f>C397</f>
        <v>10</v>
      </c>
      <c r="D395" s="208">
        <f>D441+D447</f>
        <v>0</v>
      </c>
      <c r="E395" s="97"/>
      <c r="F395" s="52">
        <f t="shared" ref="F395:I395" si="31">F441+F447</f>
        <v>0</v>
      </c>
      <c r="G395" s="23">
        <f t="shared" si="31"/>
        <v>0</v>
      </c>
      <c r="H395" s="23">
        <f t="shared" si="31"/>
        <v>0</v>
      </c>
      <c r="I395" s="23">
        <f t="shared" si="31"/>
        <v>0</v>
      </c>
    </row>
    <row r="396" spans="1:9">
      <c r="A396" s="14"/>
      <c r="B396" s="110" t="s">
        <v>2</v>
      </c>
      <c r="C396" s="32">
        <f>C398</f>
        <v>10</v>
      </c>
      <c r="D396" s="208">
        <f>D442+D452</f>
        <v>0</v>
      </c>
      <c r="E396" s="97"/>
      <c r="F396" s="52">
        <f t="shared" ref="F396:I396" si="32">F442+F452</f>
        <v>0</v>
      </c>
      <c r="G396" s="23">
        <f t="shared" si="32"/>
        <v>0</v>
      </c>
      <c r="H396" s="23">
        <f t="shared" si="32"/>
        <v>0</v>
      </c>
      <c r="I396" s="23">
        <f t="shared" si="32"/>
        <v>0</v>
      </c>
    </row>
    <row r="397" spans="1:9">
      <c r="A397" s="24" t="s">
        <v>229</v>
      </c>
      <c r="B397" s="12" t="s">
        <v>1</v>
      </c>
      <c r="C397" s="23">
        <v>10</v>
      </c>
      <c r="D397" s="208">
        <f>D441+D447</f>
        <v>0</v>
      </c>
      <c r="E397" s="97"/>
      <c r="F397" s="52">
        <f t="shared" ref="F397:I397" si="33">F441+F447</f>
        <v>0</v>
      </c>
      <c r="G397" s="23">
        <f t="shared" si="33"/>
        <v>0</v>
      </c>
      <c r="H397" s="23">
        <f t="shared" si="33"/>
        <v>0</v>
      </c>
      <c r="I397" s="23">
        <f t="shared" si="33"/>
        <v>0</v>
      </c>
    </row>
    <row r="398" spans="1:9">
      <c r="A398" s="14"/>
      <c r="B398" s="11" t="s">
        <v>2</v>
      </c>
      <c r="C398" s="23">
        <v>10</v>
      </c>
      <c r="D398" s="208">
        <f>D442+D452</f>
        <v>0</v>
      </c>
      <c r="E398" s="97"/>
      <c r="F398" s="52">
        <f t="shared" ref="F398:I398" si="34">F442+F452</f>
        <v>0</v>
      </c>
      <c r="G398" s="23">
        <f t="shared" si="34"/>
        <v>0</v>
      </c>
      <c r="H398" s="23">
        <f t="shared" si="34"/>
        <v>0</v>
      </c>
      <c r="I398" s="23">
        <f t="shared" si="34"/>
        <v>0</v>
      </c>
    </row>
    <row r="399" spans="1:9">
      <c r="A399" s="86" t="s">
        <v>24</v>
      </c>
      <c r="B399" s="12" t="s">
        <v>1</v>
      </c>
      <c r="C399" s="23">
        <f>C401</f>
        <v>18</v>
      </c>
      <c r="D399" s="208">
        <f>D445+D455</f>
        <v>0</v>
      </c>
      <c r="E399" s="97"/>
      <c r="F399" s="52">
        <f t="shared" ref="F399:I399" si="35">F445+F455</f>
        <v>0</v>
      </c>
      <c r="G399" s="23">
        <f t="shared" si="35"/>
        <v>0</v>
      </c>
      <c r="H399" s="23">
        <f t="shared" si="35"/>
        <v>0</v>
      </c>
      <c r="I399" s="23">
        <f t="shared" si="35"/>
        <v>0</v>
      </c>
    </row>
    <row r="400" spans="1:9">
      <c r="A400" s="14"/>
      <c r="B400" s="11" t="s">
        <v>2</v>
      </c>
      <c r="C400" s="23">
        <f>C402</f>
        <v>18</v>
      </c>
      <c r="D400" s="208">
        <f>D446+D458</f>
        <v>0</v>
      </c>
      <c r="E400" s="97"/>
      <c r="F400" s="52">
        <f t="shared" ref="F400:I400" si="36">F446+F458</f>
        <v>0</v>
      </c>
      <c r="G400" s="23">
        <f t="shared" si="36"/>
        <v>0</v>
      </c>
      <c r="H400" s="23">
        <f t="shared" si="36"/>
        <v>0</v>
      </c>
      <c r="I400" s="23">
        <f t="shared" si="36"/>
        <v>0</v>
      </c>
    </row>
    <row r="401" spans="1:9">
      <c r="A401" s="83" t="s">
        <v>228</v>
      </c>
      <c r="B401" s="104" t="s">
        <v>1</v>
      </c>
      <c r="C401" s="32">
        <f>C403+C405+C407+C409</f>
        <v>18</v>
      </c>
      <c r="D401" s="208">
        <f>D445+D455</f>
        <v>0</v>
      </c>
      <c r="E401" s="97"/>
      <c r="F401" s="52">
        <f t="shared" ref="F401:I401" si="37">F445+F455</f>
        <v>0</v>
      </c>
      <c r="G401" s="23">
        <f t="shared" si="37"/>
        <v>0</v>
      </c>
      <c r="H401" s="23">
        <f t="shared" si="37"/>
        <v>0</v>
      </c>
      <c r="I401" s="23">
        <f t="shared" si="37"/>
        <v>0</v>
      </c>
    </row>
    <row r="402" spans="1:9">
      <c r="A402" s="14"/>
      <c r="B402" s="110" t="s">
        <v>2</v>
      </c>
      <c r="C402" s="32">
        <f>C404+C406+C408+C410</f>
        <v>18</v>
      </c>
      <c r="D402" s="208">
        <f>D446+D458</f>
        <v>0</v>
      </c>
      <c r="E402" s="97"/>
      <c r="F402" s="52">
        <f t="shared" ref="F402:I402" si="38">F446+F458</f>
        <v>0</v>
      </c>
      <c r="G402" s="23">
        <f t="shared" si="38"/>
        <v>0</v>
      </c>
      <c r="H402" s="23">
        <f t="shared" si="38"/>
        <v>0</v>
      </c>
      <c r="I402" s="23">
        <f t="shared" si="38"/>
        <v>0</v>
      </c>
    </row>
    <row r="403" spans="1:9">
      <c r="A403" s="24" t="s">
        <v>239</v>
      </c>
      <c r="B403" s="12" t="s">
        <v>1</v>
      </c>
      <c r="C403" s="23">
        <v>8</v>
      </c>
      <c r="D403" s="208">
        <f>D447+D459</f>
        <v>0</v>
      </c>
      <c r="E403" s="97"/>
      <c r="F403" s="52">
        <f t="shared" ref="F403:I403" si="39">F447+F459</f>
        <v>0</v>
      </c>
      <c r="G403" s="23">
        <f t="shared" si="39"/>
        <v>0</v>
      </c>
      <c r="H403" s="23">
        <f t="shared" si="39"/>
        <v>0</v>
      </c>
      <c r="I403" s="23">
        <f t="shared" si="39"/>
        <v>0</v>
      </c>
    </row>
    <row r="404" spans="1:9">
      <c r="A404" s="14"/>
      <c r="B404" s="11" t="s">
        <v>2</v>
      </c>
      <c r="C404" s="23">
        <v>8</v>
      </c>
      <c r="D404" s="208">
        <f>D452+D460</f>
        <v>0</v>
      </c>
      <c r="E404" s="97"/>
      <c r="F404" s="52">
        <f t="shared" ref="F404:I404" si="40">F452+F460</f>
        <v>0</v>
      </c>
      <c r="G404" s="23">
        <f t="shared" si="40"/>
        <v>0</v>
      </c>
      <c r="H404" s="23">
        <f t="shared" si="40"/>
        <v>0</v>
      </c>
      <c r="I404" s="23">
        <f t="shared" si="40"/>
        <v>0</v>
      </c>
    </row>
    <row r="405" spans="1:9">
      <c r="A405" s="24" t="s">
        <v>240</v>
      </c>
      <c r="B405" s="12" t="s">
        <v>1</v>
      </c>
      <c r="C405" s="23">
        <v>1</v>
      </c>
      <c r="D405" s="208">
        <f>D453+D461</f>
        <v>0</v>
      </c>
      <c r="E405" s="97"/>
      <c r="F405" s="52">
        <f t="shared" ref="F405:I405" si="41">F453+F461</f>
        <v>0</v>
      </c>
      <c r="G405" s="23">
        <f t="shared" si="41"/>
        <v>0</v>
      </c>
      <c r="H405" s="23">
        <f t="shared" si="41"/>
        <v>0</v>
      </c>
      <c r="I405" s="23">
        <f t="shared" si="41"/>
        <v>0</v>
      </c>
    </row>
    <row r="406" spans="1:9">
      <c r="A406" s="14"/>
      <c r="B406" s="11" t="s">
        <v>2</v>
      </c>
      <c r="C406" s="23">
        <v>1</v>
      </c>
      <c r="D406" s="208">
        <f>D454+D462</f>
        <v>0</v>
      </c>
      <c r="E406" s="97"/>
      <c r="F406" s="52">
        <f t="shared" ref="F406:I406" si="42">F454+F462</f>
        <v>0</v>
      </c>
      <c r="G406" s="23">
        <f t="shared" si="42"/>
        <v>0</v>
      </c>
      <c r="H406" s="23">
        <f t="shared" si="42"/>
        <v>0</v>
      </c>
      <c r="I406" s="23">
        <f t="shared" si="42"/>
        <v>0</v>
      </c>
    </row>
    <row r="407" spans="1:9">
      <c r="A407" s="24" t="s">
        <v>241</v>
      </c>
      <c r="B407" s="12" t="s">
        <v>1</v>
      </c>
      <c r="C407" s="23">
        <v>5</v>
      </c>
      <c r="D407" s="208">
        <f>D459+D471</f>
        <v>0</v>
      </c>
      <c r="E407" s="97"/>
      <c r="F407" s="52">
        <f t="shared" ref="F407:I407" si="43">F459+F471</f>
        <v>0</v>
      </c>
      <c r="G407" s="23">
        <f t="shared" si="43"/>
        <v>0</v>
      </c>
      <c r="H407" s="23">
        <f t="shared" si="43"/>
        <v>0</v>
      </c>
      <c r="I407" s="23">
        <f t="shared" si="43"/>
        <v>0</v>
      </c>
    </row>
    <row r="408" spans="1:9">
      <c r="A408" s="14"/>
      <c r="B408" s="11" t="s">
        <v>2</v>
      </c>
      <c r="C408" s="23">
        <v>5</v>
      </c>
      <c r="D408" s="208">
        <f>D460+D472</f>
        <v>0</v>
      </c>
      <c r="E408" s="97"/>
      <c r="F408" s="52">
        <f t="shared" ref="F408:I408" si="44">F460+F472</f>
        <v>0</v>
      </c>
      <c r="G408" s="23">
        <f t="shared" si="44"/>
        <v>0</v>
      </c>
      <c r="H408" s="23">
        <f t="shared" si="44"/>
        <v>0</v>
      </c>
      <c r="I408" s="23">
        <f t="shared" si="44"/>
        <v>0</v>
      </c>
    </row>
    <row r="409" spans="1:9" ht="25.5">
      <c r="A409" s="31" t="s">
        <v>242</v>
      </c>
      <c r="B409" s="12" t="s">
        <v>1</v>
      </c>
      <c r="C409" s="23">
        <v>4</v>
      </c>
      <c r="D409" s="208">
        <f>D461+D473</f>
        <v>0</v>
      </c>
      <c r="E409" s="97"/>
      <c r="F409" s="52">
        <f t="shared" ref="F409:I409" si="45">F461+F473</f>
        <v>0</v>
      </c>
      <c r="G409" s="23">
        <f t="shared" si="45"/>
        <v>0</v>
      </c>
      <c r="H409" s="23">
        <f t="shared" si="45"/>
        <v>0</v>
      </c>
      <c r="I409" s="23">
        <f t="shared" si="45"/>
        <v>0</v>
      </c>
    </row>
    <row r="410" spans="1:9">
      <c r="A410" s="14"/>
      <c r="B410" s="11" t="s">
        <v>2</v>
      </c>
      <c r="C410" s="23">
        <v>4</v>
      </c>
      <c r="D410" s="208">
        <f>D462+D474</f>
        <v>0</v>
      </c>
      <c r="E410" s="97"/>
      <c r="F410" s="52">
        <f t="shared" ref="F410:I410" si="46">F462+F474</f>
        <v>0</v>
      </c>
      <c r="G410" s="23">
        <f t="shared" si="46"/>
        <v>0</v>
      </c>
      <c r="H410" s="23">
        <f t="shared" si="46"/>
        <v>0</v>
      </c>
      <c r="I410" s="23">
        <f t="shared" si="46"/>
        <v>0</v>
      </c>
    </row>
    <row r="411" spans="1:9">
      <c r="A411" s="210" t="s">
        <v>99</v>
      </c>
      <c r="B411" s="211"/>
      <c r="C411" s="212"/>
      <c r="D411" s="211"/>
      <c r="E411" s="213"/>
      <c r="F411" s="211"/>
      <c r="G411" s="211"/>
      <c r="H411" s="211"/>
      <c r="I411" s="212"/>
    </row>
    <row r="412" spans="1:9">
      <c r="A412" s="29" t="s">
        <v>14</v>
      </c>
      <c r="B412" s="12" t="s">
        <v>1</v>
      </c>
      <c r="C412" s="23">
        <f t="shared" ref="C412:C417" si="47">C414</f>
        <v>215</v>
      </c>
      <c r="D412" s="208">
        <f t="shared" ref="D412:I417" si="48">D414</f>
        <v>0</v>
      </c>
      <c r="E412" s="281"/>
      <c r="F412" s="52">
        <f t="shared" si="48"/>
        <v>0</v>
      </c>
      <c r="G412" s="23">
        <f t="shared" si="48"/>
        <v>0</v>
      </c>
      <c r="H412" s="23">
        <f t="shared" si="48"/>
        <v>0</v>
      </c>
      <c r="I412" s="23">
        <f t="shared" si="48"/>
        <v>0</v>
      </c>
    </row>
    <row r="413" spans="1:9">
      <c r="A413" s="26" t="s">
        <v>15</v>
      </c>
      <c r="B413" s="11" t="s">
        <v>2</v>
      </c>
      <c r="C413" s="23">
        <f t="shared" si="47"/>
        <v>215</v>
      </c>
      <c r="D413" s="208">
        <f t="shared" si="48"/>
        <v>0</v>
      </c>
      <c r="E413" s="281"/>
      <c r="F413" s="52">
        <f t="shared" si="48"/>
        <v>0</v>
      </c>
      <c r="G413" s="23">
        <f t="shared" si="48"/>
        <v>0</v>
      </c>
      <c r="H413" s="23">
        <f t="shared" si="48"/>
        <v>0</v>
      </c>
      <c r="I413" s="23">
        <f t="shared" si="48"/>
        <v>0</v>
      </c>
    </row>
    <row r="414" spans="1:9">
      <c r="A414" s="87" t="s">
        <v>19</v>
      </c>
      <c r="B414" s="12" t="s">
        <v>1</v>
      </c>
      <c r="C414" s="32">
        <f t="shared" si="47"/>
        <v>215</v>
      </c>
      <c r="D414" s="208">
        <f t="shared" si="48"/>
        <v>0</v>
      </c>
      <c r="E414" s="97"/>
      <c r="F414" s="52">
        <f t="shared" si="48"/>
        <v>0</v>
      </c>
      <c r="G414" s="23">
        <f t="shared" si="48"/>
        <v>0</v>
      </c>
      <c r="H414" s="23">
        <f t="shared" si="48"/>
        <v>0</v>
      </c>
      <c r="I414" s="23">
        <f t="shared" si="48"/>
        <v>0</v>
      </c>
    </row>
    <row r="415" spans="1:9">
      <c r="A415" s="26" t="s">
        <v>48</v>
      </c>
      <c r="B415" s="11" t="s">
        <v>2</v>
      </c>
      <c r="C415" s="23">
        <f t="shared" si="47"/>
        <v>215</v>
      </c>
      <c r="D415" s="208">
        <f t="shared" si="48"/>
        <v>0</v>
      </c>
      <c r="E415" s="97"/>
      <c r="F415" s="52">
        <f t="shared" si="48"/>
        <v>0</v>
      </c>
      <c r="G415" s="23">
        <f t="shared" si="48"/>
        <v>0</v>
      </c>
      <c r="H415" s="23">
        <f t="shared" si="48"/>
        <v>0</v>
      </c>
      <c r="I415" s="23">
        <f t="shared" si="48"/>
        <v>0</v>
      </c>
    </row>
    <row r="416" spans="1:9">
      <c r="A416" s="16" t="s">
        <v>10</v>
      </c>
      <c r="B416" s="9" t="s">
        <v>1</v>
      </c>
      <c r="C416" s="23">
        <f t="shared" si="47"/>
        <v>215</v>
      </c>
      <c r="D416" s="208">
        <f t="shared" si="48"/>
        <v>0</v>
      </c>
      <c r="E416" s="97"/>
      <c r="F416" s="52">
        <f t="shared" si="48"/>
        <v>0</v>
      </c>
      <c r="G416" s="23">
        <f t="shared" si="48"/>
        <v>0</v>
      </c>
      <c r="H416" s="23">
        <f t="shared" si="48"/>
        <v>0</v>
      </c>
      <c r="I416" s="23">
        <f t="shared" si="48"/>
        <v>0</v>
      </c>
    </row>
    <row r="417" spans="1:9">
      <c r="A417" s="15"/>
      <c r="B417" s="11" t="s">
        <v>2</v>
      </c>
      <c r="C417" s="23">
        <f t="shared" si="47"/>
        <v>215</v>
      </c>
      <c r="D417" s="208">
        <f t="shared" si="48"/>
        <v>0</v>
      </c>
      <c r="E417" s="97"/>
      <c r="F417" s="52">
        <f t="shared" si="48"/>
        <v>0</v>
      </c>
      <c r="G417" s="23">
        <f t="shared" si="48"/>
        <v>0</v>
      </c>
      <c r="H417" s="23">
        <f t="shared" si="48"/>
        <v>0</v>
      </c>
      <c r="I417" s="23">
        <f t="shared" si="48"/>
        <v>0</v>
      </c>
    </row>
    <row r="418" spans="1:9">
      <c r="A418" s="24" t="s">
        <v>13</v>
      </c>
      <c r="B418" s="12" t="s">
        <v>1</v>
      </c>
      <c r="C418" s="23">
        <f>C420+C432</f>
        <v>215</v>
      </c>
      <c r="D418" s="208">
        <f>D458+D470</f>
        <v>0</v>
      </c>
      <c r="E418" s="97"/>
      <c r="F418" s="52">
        <f t="shared" ref="F418:I419" si="49">F458+F470</f>
        <v>0</v>
      </c>
      <c r="G418" s="23">
        <f t="shared" si="49"/>
        <v>0</v>
      </c>
      <c r="H418" s="23">
        <f t="shared" si="49"/>
        <v>0</v>
      </c>
      <c r="I418" s="23">
        <f t="shared" si="49"/>
        <v>0</v>
      </c>
    </row>
    <row r="419" spans="1:9">
      <c r="A419" s="14"/>
      <c r="B419" s="11" t="s">
        <v>2</v>
      </c>
      <c r="C419" s="23">
        <f>C421+C433</f>
        <v>215</v>
      </c>
      <c r="D419" s="208">
        <f>D459+D471</f>
        <v>0</v>
      </c>
      <c r="E419" s="97"/>
      <c r="F419" s="52">
        <f t="shared" si="49"/>
        <v>0</v>
      </c>
      <c r="G419" s="23">
        <f t="shared" si="49"/>
        <v>0</v>
      </c>
      <c r="H419" s="23">
        <f t="shared" si="49"/>
        <v>0</v>
      </c>
      <c r="I419" s="23">
        <f t="shared" si="49"/>
        <v>0</v>
      </c>
    </row>
    <row r="420" spans="1:9">
      <c r="A420" s="82" t="s">
        <v>16</v>
      </c>
      <c r="B420" s="80" t="s">
        <v>1</v>
      </c>
      <c r="C420" s="23">
        <f>C422+C426</f>
        <v>171</v>
      </c>
      <c r="D420" s="208"/>
      <c r="E420" s="97"/>
      <c r="F420" s="52"/>
      <c r="G420" s="23"/>
      <c r="H420" s="23"/>
      <c r="I420" s="23"/>
    </row>
    <row r="421" spans="1:9">
      <c r="A421" s="14"/>
      <c r="B421" s="51" t="s">
        <v>2</v>
      </c>
      <c r="C421" s="23">
        <f>C423+C427</f>
        <v>171</v>
      </c>
      <c r="D421" s="208"/>
      <c r="E421" s="97"/>
      <c r="F421" s="52"/>
      <c r="G421" s="23"/>
      <c r="H421" s="23"/>
      <c r="I421" s="23"/>
    </row>
    <row r="422" spans="1:9" ht="16.5" customHeight="1">
      <c r="A422" s="214" t="s">
        <v>137</v>
      </c>
      <c r="B422" s="80" t="s">
        <v>1</v>
      </c>
      <c r="C422" s="23">
        <f>C424</f>
        <v>60</v>
      </c>
      <c r="D422" s="208"/>
      <c r="E422" s="97"/>
      <c r="F422" s="52"/>
      <c r="G422" s="23"/>
      <c r="H422" s="23"/>
      <c r="I422" s="23"/>
    </row>
    <row r="423" spans="1:9">
      <c r="A423" s="14"/>
      <c r="B423" s="51" t="s">
        <v>2</v>
      </c>
      <c r="C423" s="23">
        <f>C425</f>
        <v>60</v>
      </c>
      <c r="D423" s="208"/>
      <c r="E423" s="97"/>
      <c r="F423" s="52"/>
      <c r="G423" s="23"/>
      <c r="H423" s="23"/>
      <c r="I423" s="23"/>
    </row>
    <row r="424" spans="1:9" s="19" customFormat="1" ht="16.5" customHeight="1">
      <c r="A424" s="253" t="s">
        <v>138</v>
      </c>
      <c r="B424" s="17" t="s">
        <v>1</v>
      </c>
      <c r="C424" s="53">
        <v>60</v>
      </c>
      <c r="D424" s="256"/>
      <c r="E424" s="54"/>
      <c r="F424" s="257"/>
      <c r="G424" s="53"/>
      <c r="H424" s="53"/>
      <c r="I424" s="53"/>
    </row>
    <row r="425" spans="1:9" s="19" customFormat="1" ht="16.5" customHeight="1">
      <c r="A425" s="77"/>
      <c r="B425" s="18" t="s">
        <v>2</v>
      </c>
      <c r="C425" s="53">
        <v>60</v>
      </c>
      <c r="D425" s="256"/>
      <c r="E425" s="54"/>
      <c r="F425" s="257"/>
      <c r="G425" s="53"/>
      <c r="H425" s="53"/>
      <c r="I425" s="53"/>
    </row>
    <row r="426" spans="1:9" ht="16.5" customHeight="1">
      <c r="A426" s="214" t="s">
        <v>141</v>
      </c>
      <c r="B426" s="80" t="s">
        <v>1</v>
      </c>
      <c r="C426" s="23">
        <f>C428+C430</f>
        <v>111</v>
      </c>
      <c r="D426" s="208"/>
      <c r="E426" s="97"/>
      <c r="F426" s="52"/>
      <c r="G426" s="23"/>
      <c r="H426" s="23"/>
      <c r="I426" s="23"/>
    </row>
    <row r="427" spans="1:9">
      <c r="A427" s="14"/>
      <c r="B427" s="51" t="s">
        <v>2</v>
      </c>
      <c r="C427" s="23">
        <f>C429+C431</f>
        <v>111</v>
      </c>
      <c r="D427" s="208"/>
      <c r="E427" s="97"/>
      <c r="F427" s="52"/>
      <c r="G427" s="23"/>
      <c r="H427" s="23"/>
      <c r="I427" s="23"/>
    </row>
    <row r="428" spans="1:9" s="19" customFormat="1" ht="16.5" customHeight="1">
      <c r="A428" s="253" t="s">
        <v>142</v>
      </c>
      <c r="B428" s="17" t="s">
        <v>1</v>
      </c>
      <c r="C428" s="53">
        <v>106</v>
      </c>
      <c r="D428" s="256"/>
      <c r="E428" s="54"/>
      <c r="F428" s="257"/>
      <c r="G428" s="53"/>
      <c r="H428" s="53"/>
      <c r="I428" s="53"/>
    </row>
    <row r="429" spans="1:9" s="19" customFormat="1" ht="13.5" customHeight="1">
      <c r="A429" s="77"/>
      <c r="B429" s="18" t="s">
        <v>2</v>
      </c>
      <c r="C429" s="53">
        <v>106</v>
      </c>
      <c r="D429" s="256"/>
      <c r="E429" s="54"/>
      <c r="F429" s="257"/>
      <c r="G429" s="53"/>
      <c r="H429" s="53"/>
      <c r="I429" s="53"/>
    </row>
    <row r="430" spans="1:9" s="19" customFormat="1" ht="13.5" customHeight="1">
      <c r="A430" s="253" t="s">
        <v>131</v>
      </c>
      <c r="B430" s="17" t="s">
        <v>1</v>
      </c>
      <c r="C430" s="53">
        <v>5</v>
      </c>
      <c r="D430" s="256"/>
      <c r="E430" s="54"/>
      <c r="F430" s="257"/>
      <c r="G430" s="53"/>
      <c r="H430" s="53"/>
      <c r="I430" s="53"/>
    </row>
    <row r="431" spans="1:9" s="19" customFormat="1" ht="14.25" customHeight="1">
      <c r="A431" s="77"/>
      <c r="B431" s="18" t="s">
        <v>2</v>
      </c>
      <c r="C431" s="53">
        <v>5</v>
      </c>
      <c r="D431" s="256"/>
      <c r="E431" s="54"/>
      <c r="F431" s="257"/>
      <c r="G431" s="53"/>
      <c r="H431" s="53"/>
      <c r="I431" s="53"/>
    </row>
    <row r="432" spans="1:9" s="164" customFormat="1">
      <c r="A432" s="169" t="s">
        <v>24</v>
      </c>
      <c r="B432" s="167" t="s">
        <v>1</v>
      </c>
      <c r="C432" s="162">
        <f>C434+C440+C444+C452</f>
        <v>44</v>
      </c>
    </row>
    <row r="433" spans="1:9" s="164" customFormat="1">
      <c r="A433" s="50"/>
      <c r="B433" s="165" t="s">
        <v>2</v>
      </c>
      <c r="C433" s="162">
        <f>C435+C441+C445+C453</f>
        <v>44</v>
      </c>
    </row>
    <row r="434" spans="1:9">
      <c r="A434" s="83" t="s">
        <v>139</v>
      </c>
      <c r="B434" s="12" t="s">
        <v>1</v>
      </c>
      <c r="C434" s="32">
        <f>C436+C438</f>
        <v>7</v>
      </c>
      <c r="D434"/>
    </row>
    <row r="435" spans="1:9">
      <c r="A435" s="109"/>
      <c r="B435" s="11" t="s">
        <v>2</v>
      </c>
      <c r="C435" s="32">
        <f>C437+C439</f>
        <v>7</v>
      </c>
      <c r="D435"/>
    </row>
    <row r="436" spans="1:9" s="140" customFormat="1" ht="15.75">
      <c r="A436" s="271" t="s">
        <v>260</v>
      </c>
      <c r="B436" s="160" t="s">
        <v>1</v>
      </c>
      <c r="C436" s="132">
        <v>4</v>
      </c>
    </row>
    <row r="437" spans="1:9" s="140" customFormat="1">
      <c r="A437" s="133"/>
      <c r="B437" s="124" t="s">
        <v>2</v>
      </c>
      <c r="C437" s="132">
        <v>4</v>
      </c>
    </row>
    <row r="438" spans="1:9" s="140" customFormat="1" ht="15.75">
      <c r="A438" s="271" t="s">
        <v>261</v>
      </c>
      <c r="B438" s="160" t="s">
        <v>1</v>
      </c>
      <c r="C438" s="132">
        <v>3</v>
      </c>
    </row>
    <row r="439" spans="1:9" s="140" customFormat="1">
      <c r="A439" s="133"/>
      <c r="B439" s="124" t="s">
        <v>2</v>
      </c>
      <c r="C439" s="132">
        <v>3</v>
      </c>
    </row>
    <row r="440" spans="1:9" s="151" customFormat="1" ht="16.5" customHeight="1">
      <c r="A440" s="214" t="s">
        <v>140</v>
      </c>
      <c r="B440" s="160" t="s">
        <v>1</v>
      </c>
      <c r="C440" s="59">
        <f>C442</f>
        <v>12</v>
      </c>
    </row>
    <row r="441" spans="1:9" s="151" customFormat="1">
      <c r="A441" s="133"/>
      <c r="B441" s="124" t="s">
        <v>2</v>
      </c>
      <c r="C441" s="59">
        <f>C443</f>
        <v>12</v>
      </c>
    </row>
    <row r="442" spans="1:9" s="151" customFormat="1" ht="15.75">
      <c r="A442" s="271" t="s">
        <v>260</v>
      </c>
      <c r="B442" s="160" t="s">
        <v>1</v>
      </c>
      <c r="C442" s="273">
        <v>12</v>
      </c>
    </row>
    <row r="443" spans="1:9" s="151" customFormat="1">
      <c r="A443" s="141"/>
      <c r="B443" s="124" t="s">
        <v>2</v>
      </c>
      <c r="C443" s="59">
        <v>12</v>
      </c>
    </row>
    <row r="444" spans="1:9" ht="16.5" customHeight="1">
      <c r="A444" s="214" t="s">
        <v>143</v>
      </c>
      <c r="B444" s="80" t="s">
        <v>1</v>
      </c>
      <c r="C444" s="23">
        <f>C446+C448+C450</f>
        <v>15</v>
      </c>
      <c r="D444" s="208"/>
      <c r="E444" s="97"/>
      <c r="F444" s="52"/>
      <c r="G444" s="23"/>
      <c r="H444" s="23"/>
      <c r="I444" s="23"/>
    </row>
    <row r="445" spans="1:9">
      <c r="A445" s="14"/>
      <c r="B445" s="51" t="s">
        <v>2</v>
      </c>
      <c r="C445" s="23">
        <f>C447+C449+C451</f>
        <v>15</v>
      </c>
      <c r="D445" s="208"/>
      <c r="E445" s="97"/>
      <c r="F445" s="52"/>
      <c r="G445" s="23"/>
      <c r="H445" s="23"/>
      <c r="I445" s="23"/>
    </row>
    <row r="446" spans="1:9" s="171" customFormat="1" ht="15" customHeight="1">
      <c r="A446" s="271" t="s">
        <v>257</v>
      </c>
      <c r="B446" s="248" t="s">
        <v>1</v>
      </c>
      <c r="C446" s="144">
        <v>5</v>
      </c>
      <c r="D446" s="223"/>
      <c r="E446" s="224"/>
      <c r="F446" s="225"/>
      <c r="G446" s="155"/>
      <c r="H446" s="155"/>
      <c r="I446" s="155"/>
    </row>
    <row r="447" spans="1:9" s="171" customFormat="1" ht="15.75" customHeight="1">
      <c r="A447" s="272"/>
      <c r="B447" s="94" t="s">
        <v>2</v>
      </c>
      <c r="C447" s="144">
        <v>5</v>
      </c>
      <c r="D447" s="223"/>
      <c r="E447" s="224"/>
      <c r="F447" s="225"/>
      <c r="G447" s="155"/>
      <c r="H447" s="155"/>
      <c r="I447" s="155"/>
    </row>
    <row r="448" spans="1:9" s="171" customFormat="1" ht="14.25" customHeight="1">
      <c r="A448" s="271" t="s">
        <v>258</v>
      </c>
      <c r="B448" s="248" t="s">
        <v>1</v>
      </c>
      <c r="C448" s="144">
        <v>5</v>
      </c>
      <c r="D448" s="223"/>
      <c r="E448" s="224"/>
      <c r="F448" s="225"/>
      <c r="G448" s="155"/>
      <c r="H448" s="155"/>
      <c r="I448" s="155"/>
    </row>
    <row r="449" spans="1:9" s="171" customFormat="1" ht="15" customHeight="1">
      <c r="A449" s="272"/>
      <c r="B449" s="94" t="s">
        <v>2</v>
      </c>
      <c r="C449" s="144">
        <v>5</v>
      </c>
      <c r="D449" s="223"/>
      <c r="E449" s="224"/>
      <c r="F449" s="225"/>
      <c r="G449" s="155"/>
      <c r="H449" s="155"/>
      <c r="I449" s="155"/>
    </row>
    <row r="450" spans="1:9" s="171" customFormat="1" ht="16.5" customHeight="1">
      <c r="A450" s="271" t="s">
        <v>259</v>
      </c>
      <c r="B450" s="248" t="s">
        <v>1</v>
      </c>
      <c r="C450" s="144">
        <v>5</v>
      </c>
      <c r="D450" s="223"/>
      <c r="E450" s="224"/>
      <c r="F450" s="225"/>
      <c r="G450" s="155"/>
      <c r="H450" s="155"/>
      <c r="I450" s="155"/>
    </row>
    <row r="451" spans="1:9" s="171" customFormat="1" ht="16.5" customHeight="1">
      <c r="A451" s="272"/>
      <c r="B451" s="94" t="s">
        <v>2</v>
      </c>
      <c r="C451" s="144">
        <v>5</v>
      </c>
      <c r="D451" s="223"/>
      <c r="E451" s="224"/>
      <c r="F451" s="225"/>
      <c r="G451" s="155"/>
      <c r="H451" s="155"/>
      <c r="I451" s="155"/>
    </row>
    <row r="452" spans="1:9" ht="16.5" customHeight="1">
      <c r="A452" s="214" t="s">
        <v>144</v>
      </c>
      <c r="B452" s="80" t="s">
        <v>1</v>
      </c>
      <c r="C452" s="23">
        <f>C454+C456</f>
        <v>10</v>
      </c>
      <c r="D452" s="208"/>
      <c r="E452" s="97"/>
      <c r="F452" s="52"/>
      <c r="G452" s="23"/>
      <c r="H452" s="23"/>
      <c r="I452" s="23"/>
    </row>
    <row r="453" spans="1:9">
      <c r="A453" s="14"/>
      <c r="B453" s="51" t="s">
        <v>2</v>
      </c>
      <c r="C453" s="23">
        <f>C455+C457</f>
        <v>10</v>
      </c>
      <c r="D453" s="208"/>
      <c r="E453" s="97"/>
      <c r="F453" s="52"/>
      <c r="G453" s="23"/>
      <c r="H453" s="23"/>
      <c r="I453" s="23"/>
    </row>
    <row r="454" spans="1:9" s="171" customFormat="1" ht="15" customHeight="1">
      <c r="A454" s="271" t="s">
        <v>260</v>
      </c>
      <c r="B454" s="248" t="s">
        <v>1</v>
      </c>
      <c r="C454" s="144">
        <v>5</v>
      </c>
      <c r="D454" s="223"/>
      <c r="E454" s="224"/>
      <c r="F454" s="225"/>
      <c r="G454" s="155"/>
      <c r="H454" s="155"/>
      <c r="I454" s="155"/>
    </row>
    <row r="455" spans="1:9" s="171" customFormat="1" ht="15.75" customHeight="1">
      <c r="A455" s="274"/>
      <c r="B455" s="94" t="s">
        <v>2</v>
      </c>
      <c r="C455" s="144">
        <v>5</v>
      </c>
      <c r="D455" s="223"/>
      <c r="E455" s="224"/>
      <c r="F455" s="225"/>
      <c r="G455" s="155"/>
      <c r="H455" s="155"/>
      <c r="I455" s="155"/>
    </row>
    <row r="456" spans="1:9" s="171" customFormat="1" ht="13.5" customHeight="1">
      <c r="A456" s="271" t="s">
        <v>261</v>
      </c>
      <c r="B456" s="248" t="s">
        <v>1</v>
      </c>
      <c r="C456" s="144">
        <v>5</v>
      </c>
      <c r="D456" s="223"/>
      <c r="E456" s="224"/>
      <c r="F456" s="225"/>
      <c r="G456" s="155"/>
      <c r="H456" s="155"/>
      <c r="I456" s="155"/>
    </row>
    <row r="457" spans="1:9" s="171" customFormat="1" ht="15" customHeight="1">
      <c r="A457" s="274"/>
      <c r="B457" s="94" t="s">
        <v>2</v>
      </c>
      <c r="C457" s="144">
        <v>5</v>
      </c>
      <c r="D457" s="223"/>
      <c r="E457" s="224"/>
      <c r="F457" s="225"/>
      <c r="G457" s="155"/>
      <c r="H457" s="155"/>
      <c r="I457" s="155"/>
    </row>
    <row r="458" spans="1:9">
      <c r="A458" s="322" t="s">
        <v>46</v>
      </c>
      <c r="B458" s="323"/>
      <c r="C458" s="329"/>
      <c r="D458"/>
      <c r="E458" s="57"/>
    </row>
    <row r="459" spans="1:9" s="105" customFormat="1">
      <c r="A459" s="87" t="s">
        <v>14</v>
      </c>
      <c r="B459" s="104" t="s">
        <v>1</v>
      </c>
      <c r="C459" s="34">
        <f t="shared" ref="C459:C470" si="50">C461</f>
        <v>4325</v>
      </c>
      <c r="E459" s="89"/>
    </row>
    <row r="460" spans="1:9" s="105" customFormat="1">
      <c r="A460" s="109" t="s">
        <v>15</v>
      </c>
      <c r="B460" s="110" t="s">
        <v>2</v>
      </c>
      <c r="C460" s="34">
        <f t="shared" si="50"/>
        <v>4325</v>
      </c>
      <c r="E460" s="89"/>
    </row>
    <row r="461" spans="1:9">
      <c r="A461" s="30" t="s">
        <v>17</v>
      </c>
      <c r="B461" s="17" t="s">
        <v>1</v>
      </c>
      <c r="C461" s="91">
        <f>C463+C469</f>
        <v>4325</v>
      </c>
      <c r="D461"/>
    </row>
    <row r="462" spans="1:9">
      <c r="A462" s="14" t="s">
        <v>9</v>
      </c>
      <c r="B462" s="18" t="s">
        <v>2</v>
      </c>
      <c r="C462" s="91">
        <f>C464+C470</f>
        <v>4325</v>
      </c>
      <c r="D462"/>
    </row>
    <row r="463" spans="1:9" ht="25.5">
      <c r="A463" s="191" t="s">
        <v>49</v>
      </c>
      <c r="B463" s="17" t="s">
        <v>1</v>
      </c>
      <c r="C463" s="91">
        <f>C465</f>
        <v>77</v>
      </c>
      <c r="D463"/>
    </row>
    <row r="464" spans="1:9">
      <c r="A464" s="27"/>
      <c r="B464" s="18" t="s">
        <v>2</v>
      </c>
      <c r="C464" s="91">
        <f>C466</f>
        <v>77</v>
      </c>
      <c r="D464"/>
    </row>
    <row r="465" spans="1:4">
      <c r="A465" s="130" t="s">
        <v>264</v>
      </c>
      <c r="B465" s="17" t="s">
        <v>1</v>
      </c>
      <c r="C465" s="91">
        <f>C467</f>
        <v>77</v>
      </c>
      <c r="D465"/>
    </row>
    <row r="466" spans="1:4">
      <c r="A466" s="27"/>
      <c r="B466" s="18" t="s">
        <v>2</v>
      </c>
      <c r="C466" s="91">
        <f>C468</f>
        <v>77</v>
      </c>
      <c r="D466"/>
    </row>
    <row r="467" spans="1:4" s="19" customFormat="1" ht="25.5">
      <c r="A467" s="249" t="s">
        <v>265</v>
      </c>
      <c r="B467" s="17" t="s">
        <v>1</v>
      </c>
      <c r="C467" s="144">
        <v>77</v>
      </c>
    </row>
    <row r="468" spans="1:4" s="19" customFormat="1">
      <c r="A468" s="298"/>
      <c r="B468" s="18" t="s">
        <v>2</v>
      </c>
      <c r="C468" s="144">
        <v>77</v>
      </c>
    </row>
    <row r="469" spans="1:4">
      <c r="A469" s="16" t="s">
        <v>10</v>
      </c>
      <c r="B469" s="9" t="s">
        <v>1</v>
      </c>
      <c r="C469" s="91">
        <f t="shared" si="50"/>
        <v>4248</v>
      </c>
      <c r="D469"/>
    </row>
    <row r="470" spans="1:4">
      <c r="A470" s="15"/>
      <c r="B470" s="11" t="s">
        <v>2</v>
      </c>
      <c r="C470" s="91">
        <f t="shared" si="50"/>
        <v>4248</v>
      </c>
      <c r="D470"/>
    </row>
    <row r="471" spans="1:4">
      <c r="A471" s="25" t="s">
        <v>13</v>
      </c>
      <c r="B471" s="28" t="s">
        <v>1</v>
      </c>
      <c r="C471" s="91">
        <f>C473+C557+C609</f>
        <v>4248</v>
      </c>
      <c r="D471"/>
    </row>
    <row r="472" spans="1:4">
      <c r="A472" s="27"/>
      <c r="B472" s="28" t="s">
        <v>2</v>
      </c>
      <c r="C472" s="91">
        <f>C474+C558+C610</f>
        <v>4248</v>
      </c>
      <c r="D472"/>
    </row>
    <row r="473" spans="1:4" s="105" customFormat="1">
      <c r="A473" s="146" t="s">
        <v>16</v>
      </c>
      <c r="B473" s="104" t="s">
        <v>1</v>
      </c>
      <c r="C473" s="34">
        <f>C475+C501+C507+C525+C537+C541+C545+C553</f>
        <v>3037</v>
      </c>
    </row>
    <row r="474" spans="1:4" s="105" customFormat="1">
      <c r="A474" s="109"/>
      <c r="B474" s="110" t="s">
        <v>2</v>
      </c>
      <c r="C474" s="34">
        <f>C476+C502+C508+C526+C538+C542+C546+C554</f>
        <v>3037</v>
      </c>
    </row>
    <row r="475" spans="1:4" s="89" customFormat="1">
      <c r="A475" s="130" t="s">
        <v>57</v>
      </c>
      <c r="B475" s="33" t="s">
        <v>1</v>
      </c>
      <c r="C475" s="34">
        <f>C477+C479+C481+C483+C485+C487+C489+C491+C493+C495+C497+C499</f>
        <v>605</v>
      </c>
    </row>
    <row r="476" spans="1:4" s="89" customFormat="1">
      <c r="A476" s="38"/>
      <c r="B476" s="35" t="s">
        <v>2</v>
      </c>
      <c r="C476" s="34">
        <f>C478+C480+C482+C484+C486+C488+C490+C492+C494+C496+C498+C500</f>
        <v>605</v>
      </c>
    </row>
    <row r="477" spans="1:4" s="147" customFormat="1">
      <c r="A477" s="249" t="s">
        <v>213</v>
      </c>
      <c r="B477" s="248" t="s">
        <v>1</v>
      </c>
      <c r="C477" s="53">
        <v>90</v>
      </c>
    </row>
    <row r="478" spans="1:4" s="147" customFormat="1">
      <c r="A478" s="115"/>
      <c r="B478" s="94" t="s">
        <v>2</v>
      </c>
      <c r="C478" s="53">
        <v>90</v>
      </c>
    </row>
    <row r="479" spans="1:4" s="147" customFormat="1">
      <c r="A479" s="249" t="s">
        <v>214</v>
      </c>
      <c r="B479" s="248" t="s">
        <v>1</v>
      </c>
      <c r="C479" s="53">
        <v>60</v>
      </c>
    </row>
    <row r="480" spans="1:4" s="147" customFormat="1">
      <c r="A480" s="115"/>
      <c r="B480" s="94" t="s">
        <v>2</v>
      </c>
      <c r="C480" s="53">
        <v>60</v>
      </c>
    </row>
    <row r="481" spans="1:3" s="147" customFormat="1">
      <c r="A481" s="249" t="s">
        <v>215</v>
      </c>
      <c r="B481" s="248" t="s">
        <v>1</v>
      </c>
      <c r="C481" s="53">
        <v>7</v>
      </c>
    </row>
    <row r="482" spans="1:3" s="147" customFormat="1">
      <c r="A482" s="115"/>
      <c r="B482" s="94" t="s">
        <v>2</v>
      </c>
      <c r="C482" s="53">
        <v>7</v>
      </c>
    </row>
    <row r="483" spans="1:3" s="147" customFormat="1">
      <c r="A483" s="249" t="s">
        <v>216</v>
      </c>
      <c r="B483" s="248" t="s">
        <v>1</v>
      </c>
      <c r="C483" s="53">
        <v>12</v>
      </c>
    </row>
    <row r="484" spans="1:3" s="147" customFormat="1">
      <c r="A484" s="115"/>
      <c r="B484" s="94" t="s">
        <v>2</v>
      </c>
      <c r="C484" s="53">
        <v>12</v>
      </c>
    </row>
    <row r="485" spans="1:3" s="147" customFormat="1">
      <c r="A485" s="249" t="s">
        <v>217</v>
      </c>
      <c r="B485" s="248" t="s">
        <v>1</v>
      </c>
      <c r="C485" s="53">
        <v>60</v>
      </c>
    </row>
    <row r="486" spans="1:3" s="147" customFormat="1">
      <c r="A486" s="115"/>
      <c r="B486" s="94" t="s">
        <v>2</v>
      </c>
      <c r="C486" s="53">
        <v>60</v>
      </c>
    </row>
    <row r="487" spans="1:3" s="147" customFormat="1">
      <c r="A487" s="249" t="s">
        <v>218</v>
      </c>
      <c r="B487" s="248" t="s">
        <v>1</v>
      </c>
      <c r="C487" s="53">
        <v>100</v>
      </c>
    </row>
    <row r="488" spans="1:3" s="147" customFormat="1">
      <c r="A488" s="115"/>
      <c r="B488" s="94" t="s">
        <v>2</v>
      </c>
      <c r="C488" s="53">
        <v>100</v>
      </c>
    </row>
    <row r="489" spans="1:3" s="147" customFormat="1">
      <c r="A489" s="249" t="s">
        <v>219</v>
      </c>
      <c r="B489" s="248" t="s">
        <v>1</v>
      </c>
      <c r="C489" s="53">
        <v>51</v>
      </c>
    </row>
    <row r="490" spans="1:3" s="147" customFormat="1">
      <c r="A490" s="115"/>
      <c r="B490" s="94" t="s">
        <v>2</v>
      </c>
      <c r="C490" s="53">
        <v>51</v>
      </c>
    </row>
    <row r="491" spans="1:3" s="147" customFormat="1">
      <c r="A491" s="249" t="s">
        <v>298</v>
      </c>
      <c r="B491" s="248" t="s">
        <v>1</v>
      </c>
      <c r="C491" s="53">
        <v>20</v>
      </c>
    </row>
    <row r="492" spans="1:3" s="147" customFormat="1">
      <c r="A492" s="115"/>
      <c r="B492" s="94" t="s">
        <v>2</v>
      </c>
      <c r="C492" s="53">
        <v>20</v>
      </c>
    </row>
    <row r="493" spans="1:3" s="147" customFormat="1">
      <c r="A493" s="249" t="s">
        <v>220</v>
      </c>
      <c r="B493" s="248" t="s">
        <v>1</v>
      </c>
      <c r="C493" s="53">
        <v>60</v>
      </c>
    </row>
    <row r="494" spans="1:3" s="147" customFormat="1">
      <c r="A494" s="115"/>
      <c r="B494" s="94" t="s">
        <v>2</v>
      </c>
      <c r="C494" s="53">
        <v>60</v>
      </c>
    </row>
    <row r="495" spans="1:3" s="147" customFormat="1">
      <c r="A495" s="249" t="s">
        <v>221</v>
      </c>
      <c r="B495" s="248" t="s">
        <v>1</v>
      </c>
      <c r="C495" s="53">
        <v>20</v>
      </c>
    </row>
    <row r="496" spans="1:3" s="147" customFormat="1">
      <c r="A496" s="115"/>
      <c r="B496" s="94" t="s">
        <v>2</v>
      </c>
      <c r="C496" s="53">
        <v>20</v>
      </c>
    </row>
    <row r="497" spans="1:3" s="147" customFormat="1">
      <c r="A497" s="249" t="s">
        <v>222</v>
      </c>
      <c r="B497" s="248" t="s">
        <v>1</v>
      </c>
      <c r="C497" s="53">
        <v>110</v>
      </c>
    </row>
    <row r="498" spans="1:3" s="147" customFormat="1">
      <c r="A498" s="115"/>
      <c r="B498" s="94" t="s">
        <v>2</v>
      </c>
      <c r="C498" s="53">
        <v>110</v>
      </c>
    </row>
    <row r="499" spans="1:3" s="147" customFormat="1">
      <c r="A499" s="249" t="s">
        <v>223</v>
      </c>
      <c r="B499" s="248" t="s">
        <v>1</v>
      </c>
      <c r="C499" s="53">
        <v>15</v>
      </c>
    </row>
    <row r="500" spans="1:3" s="147" customFormat="1">
      <c r="A500" s="115"/>
      <c r="B500" s="94" t="s">
        <v>2</v>
      </c>
      <c r="C500" s="53">
        <v>15</v>
      </c>
    </row>
    <row r="501" spans="1:3" s="89" customFormat="1">
      <c r="A501" s="130" t="s">
        <v>58</v>
      </c>
      <c r="B501" s="33" t="s">
        <v>1</v>
      </c>
      <c r="C501" s="32">
        <f>C503+C505</f>
        <v>1480</v>
      </c>
    </row>
    <row r="502" spans="1:3" s="89" customFormat="1">
      <c r="A502" s="38"/>
      <c r="B502" s="35" t="s">
        <v>2</v>
      </c>
      <c r="C502" s="32">
        <f>C504+C506</f>
        <v>1480</v>
      </c>
    </row>
    <row r="503" spans="1:3" s="147" customFormat="1">
      <c r="A503" s="247" t="s">
        <v>104</v>
      </c>
      <c r="B503" s="248" t="s">
        <v>1</v>
      </c>
      <c r="C503" s="53">
        <v>1399</v>
      </c>
    </row>
    <row r="504" spans="1:3" s="147" customFormat="1">
      <c r="A504" s="115"/>
      <c r="B504" s="94" t="s">
        <v>2</v>
      </c>
      <c r="C504" s="53">
        <v>1399</v>
      </c>
    </row>
    <row r="505" spans="1:3" s="147" customFormat="1" ht="25.5">
      <c r="A505" s="29" t="s">
        <v>199</v>
      </c>
      <c r="B505" s="248" t="s">
        <v>1</v>
      </c>
      <c r="C505" s="53">
        <v>81</v>
      </c>
    </row>
    <row r="506" spans="1:3" s="147" customFormat="1">
      <c r="A506" s="115"/>
      <c r="B506" s="94" t="s">
        <v>2</v>
      </c>
      <c r="C506" s="53">
        <v>81</v>
      </c>
    </row>
    <row r="507" spans="1:3" s="89" customFormat="1">
      <c r="A507" s="130" t="s">
        <v>177</v>
      </c>
      <c r="B507" s="33" t="s">
        <v>1</v>
      </c>
      <c r="C507" s="32">
        <f>C509+C511+C513+C515+C517+C519+C521+C523</f>
        <v>580</v>
      </c>
    </row>
    <row r="508" spans="1:3" s="89" customFormat="1">
      <c r="A508" s="38"/>
      <c r="B508" s="35" t="s">
        <v>2</v>
      </c>
      <c r="C508" s="32">
        <f>C510+C512+C514+C516+C518+C520+C522+C524</f>
        <v>580</v>
      </c>
    </row>
    <row r="509" spans="1:3" s="147" customFormat="1">
      <c r="A509" s="247" t="s">
        <v>233</v>
      </c>
      <c r="B509" s="248" t="s">
        <v>1</v>
      </c>
      <c r="C509" s="53">
        <v>99</v>
      </c>
    </row>
    <row r="510" spans="1:3" s="147" customFormat="1">
      <c r="A510" s="115"/>
      <c r="B510" s="94" t="s">
        <v>2</v>
      </c>
      <c r="C510" s="53">
        <v>99</v>
      </c>
    </row>
    <row r="511" spans="1:3" s="147" customFormat="1" ht="25.5">
      <c r="A511" s="249" t="s">
        <v>285</v>
      </c>
      <c r="B511" s="248" t="s">
        <v>1</v>
      </c>
      <c r="C511" s="53">
        <v>78</v>
      </c>
    </row>
    <row r="512" spans="1:3" s="147" customFormat="1">
      <c r="A512" s="115"/>
      <c r="B512" s="94" t="s">
        <v>2</v>
      </c>
      <c r="C512" s="53">
        <v>78</v>
      </c>
    </row>
    <row r="513" spans="1:3" s="147" customFormat="1">
      <c r="A513" s="247" t="s">
        <v>168</v>
      </c>
      <c r="B513" s="248" t="s">
        <v>1</v>
      </c>
      <c r="C513" s="53">
        <v>88</v>
      </c>
    </row>
    <row r="514" spans="1:3" s="147" customFormat="1">
      <c r="A514" s="115"/>
      <c r="B514" s="94" t="s">
        <v>2</v>
      </c>
      <c r="C514" s="53">
        <v>88</v>
      </c>
    </row>
    <row r="515" spans="1:3" s="147" customFormat="1">
      <c r="A515" s="247" t="s">
        <v>169</v>
      </c>
      <c r="B515" s="248" t="s">
        <v>1</v>
      </c>
      <c r="C515" s="53">
        <v>58</v>
      </c>
    </row>
    <row r="516" spans="1:3" s="147" customFormat="1">
      <c r="A516" s="115"/>
      <c r="B516" s="94" t="s">
        <v>2</v>
      </c>
      <c r="C516" s="53">
        <v>58</v>
      </c>
    </row>
    <row r="517" spans="1:3" s="147" customFormat="1">
      <c r="A517" s="249" t="s">
        <v>234</v>
      </c>
      <c r="B517" s="248" t="s">
        <v>1</v>
      </c>
      <c r="C517" s="53">
        <v>190</v>
      </c>
    </row>
    <row r="518" spans="1:3" s="147" customFormat="1">
      <c r="A518" s="115"/>
      <c r="B518" s="94" t="s">
        <v>2</v>
      </c>
      <c r="C518" s="53">
        <v>190</v>
      </c>
    </row>
    <row r="519" spans="1:3" s="147" customFormat="1">
      <c r="A519" s="249" t="s">
        <v>235</v>
      </c>
      <c r="B519" s="248" t="s">
        <v>1</v>
      </c>
      <c r="C519" s="53">
        <v>30</v>
      </c>
    </row>
    <row r="520" spans="1:3" s="147" customFormat="1">
      <c r="A520" s="115"/>
      <c r="B520" s="94" t="s">
        <v>2</v>
      </c>
      <c r="C520" s="53">
        <v>30</v>
      </c>
    </row>
    <row r="521" spans="1:3" s="147" customFormat="1">
      <c r="A521" s="247" t="s">
        <v>176</v>
      </c>
      <c r="B521" s="248" t="s">
        <v>1</v>
      </c>
      <c r="C521" s="53">
        <v>21</v>
      </c>
    </row>
    <row r="522" spans="1:3" s="147" customFormat="1">
      <c r="A522" s="115"/>
      <c r="B522" s="94" t="s">
        <v>2</v>
      </c>
      <c r="C522" s="53">
        <v>21</v>
      </c>
    </row>
    <row r="523" spans="1:3" s="147" customFormat="1">
      <c r="A523" s="247" t="s">
        <v>287</v>
      </c>
      <c r="B523" s="248" t="s">
        <v>1</v>
      </c>
      <c r="C523" s="53">
        <v>16</v>
      </c>
    </row>
    <row r="524" spans="1:3" s="147" customFormat="1">
      <c r="A524" s="115"/>
      <c r="B524" s="94" t="s">
        <v>2</v>
      </c>
      <c r="C524" s="53">
        <v>16</v>
      </c>
    </row>
    <row r="525" spans="1:3" s="89" customFormat="1">
      <c r="A525" s="130" t="s">
        <v>203</v>
      </c>
      <c r="B525" s="33" t="s">
        <v>1</v>
      </c>
      <c r="C525" s="32">
        <f>C527+C529+C531+C533+C535</f>
        <v>170</v>
      </c>
    </row>
    <row r="526" spans="1:3" s="89" customFormat="1">
      <c r="A526" s="38"/>
      <c r="B526" s="35" t="s">
        <v>2</v>
      </c>
      <c r="C526" s="32">
        <f>C528+C530+C532+C534+C536</f>
        <v>170</v>
      </c>
    </row>
    <row r="527" spans="1:3" s="151" customFormat="1">
      <c r="A527" s="246" t="s">
        <v>188</v>
      </c>
      <c r="B527" s="160" t="s">
        <v>1</v>
      </c>
      <c r="C527" s="59">
        <v>20</v>
      </c>
    </row>
    <row r="528" spans="1:3" s="151" customFormat="1">
      <c r="A528" s="141"/>
      <c r="B528" s="124" t="s">
        <v>2</v>
      </c>
      <c r="C528" s="59">
        <v>20</v>
      </c>
    </row>
    <row r="529" spans="1:3" s="151" customFormat="1">
      <c r="A529" s="246" t="s">
        <v>189</v>
      </c>
      <c r="B529" s="160" t="s">
        <v>1</v>
      </c>
      <c r="C529" s="59">
        <v>30</v>
      </c>
    </row>
    <row r="530" spans="1:3" s="151" customFormat="1">
      <c r="A530" s="141"/>
      <c r="B530" s="124" t="s">
        <v>2</v>
      </c>
      <c r="C530" s="59">
        <v>30</v>
      </c>
    </row>
    <row r="531" spans="1:3" s="151" customFormat="1">
      <c r="A531" s="246" t="s">
        <v>190</v>
      </c>
      <c r="B531" s="160" t="s">
        <v>1</v>
      </c>
      <c r="C531" s="59">
        <v>35</v>
      </c>
    </row>
    <row r="532" spans="1:3" s="151" customFormat="1">
      <c r="A532" s="141"/>
      <c r="B532" s="124" t="s">
        <v>2</v>
      </c>
      <c r="C532" s="59">
        <v>35</v>
      </c>
    </row>
    <row r="533" spans="1:3" s="151" customFormat="1">
      <c r="A533" s="246" t="s">
        <v>191</v>
      </c>
      <c r="B533" s="160" t="s">
        <v>1</v>
      </c>
      <c r="C533" s="59">
        <v>50</v>
      </c>
    </row>
    <row r="534" spans="1:3" s="151" customFormat="1">
      <c r="A534" s="141"/>
      <c r="B534" s="124" t="s">
        <v>2</v>
      </c>
      <c r="C534" s="59">
        <v>50</v>
      </c>
    </row>
    <row r="535" spans="1:3" s="151" customFormat="1">
      <c r="A535" s="246" t="s">
        <v>284</v>
      </c>
      <c r="B535" s="160" t="s">
        <v>1</v>
      </c>
      <c r="C535" s="59">
        <v>35</v>
      </c>
    </row>
    <row r="536" spans="1:3" s="151" customFormat="1">
      <c r="A536" s="141"/>
      <c r="B536" s="124" t="s">
        <v>2</v>
      </c>
      <c r="C536" s="59">
        <v>35</v>
      </c>
    </row>
    <row r="537" spans="1:3" s="147" customFormat="1">
      <c r="A537" s="111" t="s">
        <v>266</v>
      </c>
      <c r="B537" s="33" t="s">
        <v>1</v>
      </c>
      <c r="C537" s="32">
        <f>C539</f>
        <v>35</v>
      </c>
    </row>
    <row r="538" spans="1:3" s="147" customFormat="1">
      <c r="A538" s="115"/>
      <c r="B538" s="35" t="s">
        <v>2</v>
      </c>
      <c r="C538" s="32">
        <f>C540</f>
        <v>35</v>
      </c>
    </row>
    <row r="539" spans="1:3" s="151" customFormat="1">
      <c r="A539" s="246" t="s">
        <v>237</v>
      </c>
      <c r="B539" s="160" t="s">
        <v>1</v>
      </c>
      <c r="C539" s="59">
        <v>35</v>
      </c>
    </row>
    <row r="540" spans="1:3" s="151" customFormat="1">
      <c r="A540" s="141"/>
      <c r="B540" s="124" t="s">
        <v>2</v>
      </c>
      <c r="C540" s="59">
        <v>35</v>
      </c>
    </row>
    <row r="541" spans="1:3" s="147" customFormat="1">
      <c r="A541" s="111" t="s">
        <v>267</v>
      </c>
      <c r="B541" s="33" t="s">
        <v>1</v>
      </c>
      <c r="C541" s="32">
        <f>C543</f>
        <v>35</v>
      </c>
    </row>
    <row r="542" spans="1:3" s="147" customFormat="1">
      <c r="A542" s="115"/>
      <c r="B542" s="35" t="s">
        <v>2</v>
      </c>
      <c r="C542" s="32">
        <f>C544</f>
        <v>35</v>
      </c>
    </row>
    <row r="543" spans="1:3" s="151" customFormat="1">
      <c r="A543" s="246" t="s">
        <v>184</v>
      </c>
      <c r="B543" s="160" t="s">
        <v>1</v>
      </c>
      <c r="C543" s="59">
        <v>35</v>
      </c>
    </row>
    <row r="544" spans="1:3" s="151" customFormat="1">
      <c r="A544" s="141"/>
      <c r="B544" s="124" t="s">
        <v>2</v>
      </c>
      <c r="C544" s="59">
        <v>35</v>
      </c>
    </row>
    <row r="545" spans="1:3" s="147" customFormat="1" ht="25.5">
      <c r="A545" s="146" t="s">
        <v>289</v>
      </c>
      <c r="B545" s="33" t="s">
        <v>1</v>
      </c>
      <c r="C545" s="32">
        <f>C547+C549+C551</f>
        <v>114</v>
      </c>
    </row>
    <row r="546" spans="1:3" s="147" customFormat="1">
      <c r="A546" s="115"/>
      <c r="B546" s="35" t="s">
        <v>2</v>
      </c>
      <c r="C546" s="32">
        <f>C548+C550+C552</f>
        <v>114</v>
      </c>
    </row>
    <row r="547" spans="1:3" s="151" customFormat="1">
      <c r="A547" s="246" t="s">
        <v>204</v>
      </c>
      <c r="B547" s="160" t="s">
        <v>1</v>
      </c>
      <c r="C547" s="59">
        <v>19</v>
      </c>
    </row>
    <row r="548" spans="1:3" s="151" customFormat="1">
      <c r="A548" s="141"/>
      <c r="B548" s="124" t="s">
        <v>2</v>
      </c>
      <c r="C548" s="59">
        <v>19</v>
      </c>
    </row>
    <row r="549" spans="1:3" s="151" customFormat="1">
      <c r="A549" s="246" t="s">
        <v>205</v>
      </c>
      <c r="B549" s="160" t="s">
        <v>1</v>
      </c>
      <c r="C549" s="59">
        <v>35</v>
      </c>
    </row>
    <row r="550" spans="1:3" s="151" customFormat="1">
      <c r="A550" s="141"/>
      <c r="B550" s="124" t="s">
        <v>2</v>
      </c>
      <c r="C550" s="59">
        <v>35</v>
      </c>
    </row>
    <row r="551" spans="1:3" s="151" customFormat="1">
      <c r="A551" s="246" t="s">
        <v>206</v>
      </c>
      <c r="B551" s="160" t="s">
        <v>1</v>
      </c>
      <c r="C551" s="59">
        <v>60</v>
      </c>
    </row>
    <row r="552" spans="1:3" s="151" customFormat="1">
      <c r="A552" s="141"/>
      <c r="B552" s="124" t="s">
        <v>2</v>
      </c>
      <c r="C552" s="59">
        <v>60</v>
      </c>
    </row>
    <row r="553" spans="1:3" s="89" customFormat="1">
      <c r="A553" s="90" t="s">
        <v>290</v>
      </c>
      <c r="B553" s="121" t="s">
        <v>1</v>
      </c>
      <c r="C553" s="34">
        <f>C555</f>
        <v>18</v>
      </c>
    </row>
    <row r="554" spans="1:3" s="89" customFormat="1">
      <c r="A554" s="38"/>
      <c r="B554" s="35" t="s">
        <v>2</v>
      </c>
      <c r="C554" s="34">
        <f>C556</f>
        <v>18</v>
      </c>
    </row>
    <row r="555" spans="1:3" s="147" customFormat="1">
      <c r="A555" s="249" t="s">
        <v>270</v>
      </c>
      <c r="B555" s="148" t="s">
        <v>1</v>
      </c>
      <c r="C555" s="144">
        <v>18</v>
      </c>
    </row>
    <row r="556" spans="1:3" s="147" customFormat="1">
      <c r="A556" s="115"/>
      <c r="B556" s="94" t="s">
        <v>2</v>
      </c>
      <c r="C556" s="144">
        <v>18</v>
      </c>
    </row>
    <row r="557" spans="1:3" s="89" customFormat="1">
      <c r="A557" s="120" t="s">
        <v>59</v>
      </c>
      <c r="B557" s="33" t="s">
        <v>1</v>
      </c>
      <c r="C557" s="32">
        <f>C559+C563+C577+C585+C589+C599+C605</f>
        <v>1162</v>
      </c>
    </row>
    <row r="558" spans="1:3" s="89" customFormat="1">
      <c r="A558" s="106"/>
      <c r="B558" s="35" t="s">
        <v>2</v>
      </c>
      <c r="C558" s="32">
        <f>C560+C564+C578+C586+C590+C600+C606</f>
        <v>1162</v>
      </c>
    </row>
    <row r="559" spans="1:3" s="89" customFormat="1">
      <c r="A559" s="130" t="s">
        <v>88</v>
      </c>
      <c r="B559" s="33" t="s">
        <v>1</v>
      </c>
      <c r="C559" s="32">
        <f>C561</f>
        <v>79</v>
      </c>
    </row>
    <row r="560" spans="1:3" s="89" customFormat="1">
      <c r="A560" s="38"/>
      <c r="B560" s="35" t="s">
        <v>2</v>
      </c>
      <c r="C560" s="32">
        <f>C562</f>
        <v>79</v>
      </c>
    </row>
    <row r="561" spans="1:3" s="151" customFormat="1">
      <c r="A561" s="246" t="s">
        <v>167</v>
      </c>
      <c r="B561" s="160" t="s">
        <v>1</v>
      </c>
      <c r="C561" s="59">
        <v>79</v>
      </c>
    </row>
    <row r="562" spans="1:3" s="151" customFormat="1">
      <c r="A562" s="141"/>
      <c r="B562" s="124" t="s">
        <v>2</v>
      </c>
      <c r="C562" s="59">
        <v>79</v>
      </c>
    </row>
    <row r="563" spans="1:3" s="89" customFormat="1">
      <c r="A563" s="130" t="s">
        <v>170</v>
      </c>
      <c r="B563" s="33" t="s">
        <v>1</v>
      </c>
      <c r="C563" s="32">
        <f>C565+C567+C569+C571+C573+C575</f>
        <v>233</v>
      </c>
    </row>
    <row r="564" spans="1:3" s="89" customFormat="1">
      <c r="A564" s="38"/>
      <c r="B564" s="35" t="s">
        <v>2</v>
      </c>
      <c r="C564" s="32">
        <f>C566+C568+C570+C572+C574+C576</f>
        <v>233</v>
      </c>
    </row>
    <row r="565" spans="1:3" s="147" customFormat="1">
      <c r="A565" s="247" t="s">
        <v>171</v>
      </c>
      <c r="B565" s="248" t="s">
        <v>1</v>
      </c>
      <c r="C565" s="53">
        <v>137</v>
      </c>
    </row>
    <row r="566" spans="1:3" s="147" customFormat="1">
      <c r="A566" s="115"/>
      <c r="B566" s="94" t="s">
        <v>2</v>
      </c>
      <c r="C566" s="53">
        <v>137</v>
      </c>
    </row>
    <row r="567" spans="1:3" s="147" customFormat="1">
      <c r="A567" s="247" t="s">
        <v>172</v>
      </c>
      <c r="B567" s="248" t="s">
        <v>1</v>
      </c>
      <c r="C567" s="53">
        <v>20</v>
      </c>
    </row>
    <row r="568" spans="1:3" s="147" customFormat="1">
      <c r="A568" s="115"/>
      <c r="B568" s="94" t="s">
        <v>2</v>
      </c>
      <c r="C568" s="53">
        <v>20</v>
      </c>
    </row>
    <row r="569" spans="1:3" s="147" customFormat="1">
      <c r="A569" s="247" t="s">
        <v>173</v>
      </c>
      <c r="B569" s="248" t="s">
        <v>1</v>
      </c>
      <c r="C569" s="53">
        <v>18</v>
      </c>
    </row>
    <row r="570" spans="1:3" s="147" customFormat="1">
      <c r="A570" s="115"/>
      <c r="B570" s="94" t="s">
        <v>2</v>
      </c>
      <c r="C570" s="53">
        <v>18</v>
      </c>
    </row>
    <row r="571" spans="1:3" s="147" customFormat="1">
      <c r="A571" s="247" t="s">
        <v>174</v>
      </c>
      <c r="B571" s="248" t="s">
        <v>1</v>
      </c>
      <c r="C571" s="53">
        <v>21</v>
      </c>
    </row>
    <row r="572" spans="1:3" s="147" customFormat="1">
      <c r="A572" s="115"/>
      <c r="B572" s="94" t="s">
        <v>2</v>
      </c>
      <c r="C572" s="53">
        <v>21</v>
      </c>
    </row>
    <row r="573" spans="1:3" s="147" customFormat="1">
      <c r="A573" s="247" t="s">
        <v>175</v>
      </c>
      <c r="B573" s="248" t="s">
        <v>1</v>
      </c>
      <c r="C573" s="53">
        <v>21</v>
      </c>
    </row>
    <row r="574" spans="1:3" s="147" customFormat="1">
      <c r="A574" s="115"/>
      <c r="B574" s="94" t="s">
        <v>2</v>
      </c>
      <c r="C574" s="53">
        <v>21</v>
      </c>
    </row>
    <row r="575" spans="1:3" s="147" customFormat="1">
      <c r="A575" s="247" t="s">
        <v>236</v>
      </c>
      <c r="B575" s="248" t="s">
        <v>1</v>
      </c>
      <c r="C575" s="53">
        <v>16</v>
      </c>
    </row>
    <row r="576" spans="1:3" s="147" customFormat="1">
      <c r="A576" s="115"/>
      <c r="B576" s="94" t="s">
        <v>2</v>
      </c>
      <c r="C576" s="53">
        <v>16</v>
      </c>
    </row>
    <row r="577" spans="1:3" s="151" customFormat="1">
      <c r="A577" s="130" t="s">
        <v>192</v>
      </c>
      <c r="B577" s="160" t="s">
        <v>1</v>
      </c>
      <c r="C577" s="59">
        <f>C579+C581+C583</f>
        <v>90</v>
      </c>
    </row>
    <row r="578" spans="1:3" s="151" customFormat="1">
      <c r="A578" s="141"/>
      <c r="B578" s="124" t="s">
        <v>2</v>
      </c>
      <c r="C578" s="59">
        <f>C580+C582+C584</f>
        <v>90</v>
      </c>
    </row>
    <row r="579" spans="1:3" s="147" customFormat="1">
      <c r="A579" s="249" t="s">
        <v>105</v>
      </c>
      <c r="B579" s="248" t="s">
        <v>1</v>
      </c>
      <c r="C579" s="53">
        <v>75</v>
      </c>
    </row>
    <row r="580" spans="1:3" s="147" customFormat="1">
      <c r="A580" s="115"/>
      <c r="B580" s="94" t="s">
        <v>2</v>
      </c>
      <c r="C580" s="53">
        <v>75</v>
      </c>
    </row>
    <row r="581" spans="1:3" s="147" customFormat="1">
      <c r="A581" s="247" t="s">
        <v>193</v>
      </c>
      <c r="B581" s="248" t="s">
        <v>1</v>
      </c>
      <c r="C581" s="53">
        <v>5</v>
      </c>
    </row>
    <row r="582" spans="1:3" s="147" customFormat="1">
      <c r="A582" s="115"/>
      <c r="B582" s="94" t="s">
        <v>2</v>
      </c>
      <c r="C582" s="53">
        <v>5</v>
      </c>
    </row>
    <row r="583" spans="1:3" s="147" customFormat="1">
      <c r="A583" s="247" t="s">
        <v>194</v>
      </c>
      <c r="B583" s="248" t="s">
        <v>1</v>
      </c>
      <c r="C583" s="53">
        <v>10</v>
      </c>
    </row>
    <row r="584" spans="1:3" s="147" customFormat="1">
      <c r="A584" s="115"/>
      <c r="B584" s="94" t="s">
        <v>2</v>
      </c>
      <c r="C584" s="53">
        <v>10</v>
      </c>
    </row>
    <row r="585" spans="1:3" s="147" customFormat="1">
      <c r="A585" s="111" t="s">
        <v>268</v>
      </c>
      <c r="B585" s="33" t="s">
        <v>1</v>
      </c>
      <c r="C585" s="32">
        <f>C587</f>
        <v>30</v>
      </c>
    </row>
    <row r="586" spans="1:3" s="147" customFormat="1">
      <c r="A586" s="115"/>
      <c r="B586" s="35" t="s">
        <v>2</v>
      </c>
      <c r="C586" s="32">
        <f>C588</f>
        <v>30</v>
      </c>
    </row>
    <row r="587" spans="1:3" s="151" customFormat="1">
      <c r="A587" s="246" t="s">
        <v>185</v>
      </c>
      <c r="B587" s="160" t="s">
        <v>1</v>
      </c>
      <c r="C587" s="59">
        <v>30</v>
      </c>
    </row>
    <row r="588" spans="1:3" s="151" customFormat="1">
      <c r="A588" s="141"/>
      <c r="B588" s="124" t="s">
        <v>2</v>
      </c>
      <c r="C588" s="59">
        <v>30</v>
      </c>
    </row>
    <row r="589" spans="1:3" s="147" customFormat="1" ht="25.5">
      <c r="A589" s="146" t="s">
        <v>207</v>
      </c>
      <c r="B589" s="33" t="s">
        <v>1</v>
      </c>
      <c r="C589" s="32">
        <f>C591+C593+C595+C597</f>
        <v>54</v>
      </c>
    </row>
    <row r="590" spans="1:3" s="147" customFormat="1">
      <c r="A590" s="115"/>
      <c r="B590" s="35" t="s">
        <v>2</v>
      </c>
      <c r="C590" s="32">
        <f>C592+C594+C596+C598</f>
        <v>54</v>
      </c>
    </row>
    <row r="591" spans="1:3" s="151" customFormat="1">
      <c r="A591" s="246" t="s">
        <v>208</v>
      </c>
      <c r="B591" s="160" t="s">
        <v>1</v>
      </c>
      <c r="C591" s="59">
        <v>4</v>
      </c>
    </row>
    <row r="592" spans="1:3" s="151" customFormat="1">
      <c r="A592" s="141"/>
      <c r="B592" s="124" t="s">
        <v>2</v>
      </c>
      <c r="C592" s="59">
        <v>4</v>
      </c>
    </row>
    <row r="593" spans="1:3" s="151" customFormat="1">
      <c r="A593" s="246" t="s">
        <v>209</v>
      </c>
      <c r="B593" s="160" t="s">
        <v>1</v>
      </c>
      <c r="C593" s="59">
        <v>4</v>
      </c>
    </row>
    <row r="594" spans="1:3" s="151" customFormat="1">
      <c r="A594" s="141"/>
      <c r="B594" s="124" t="s">
        <v>2</v>
      </c>
      <c r="C594" s="59">
        <v>4</v>
      </c>
    </row>
    <row r="595" spans="1:3" s="151" customFormat="1">
      <c r="A595" s="246" t="s">
        <v>210</v>
      </c>
      <c r="B595" s="160" t="s">
        <v>1</v>
      </c>
      <c r="C595" s="59">
        <v>36</v>
      </c>
    </row>
    <row r="596" spans="1:3" s="151" customFormat="1">
      <c r="A596" s="141"/>
      <c r="B596" s="124" t="s">
        <v>2</v>
      </c>
      <c r="C596" s="59">
        <v>36</v>
      </c>
    </row>
    <row r="597" spans="1:3" s="151" customFormat="1" ht="25.5">
      <c r="A597" s="250" t="s">
        <v>211</v>
      </c>
      <c r="B597" s="160" t="s">
        <v>1</v>
      </c>
      <c r="C597" s="59">
        <v>10</v>
      </c>
    </row>
    <row r="598" spans="1:3" s="151" customFormat="1">
      <c r="A598" s="141"/>
      <c r="B598" s="124" t="s">
        <v>2</v>
      </c>
      <c r="C598" s="59">
        <v>10</v>
      </c>
    </row>
    <row r="599" spans="1:3" s="89" customFormat="1">
      <c r="A599" s="130" t="s">
        <v>225</v>
      </c>
      <c r="B599" s="33" t="s">
        <v>1</v>
      </c>
      <c r="C599" s="34">
        <f>C601+C603</f>
        <v>40</v>
      </c>
    </row>
    <row r="600" spans="1:3" s="89" customFormat="1">
      <c r="A600" s="38"/>
      <c r="B600" s="35" t="s">
        <v>2</v>
      </c>
      <c r="C600" s="34">
        <f>C602+C604</f>
        <v>40</v>
      </c>
    </row>
    <row r="601" spans="1:3" s="147" customFormat="1">
      <c r="A601" s="249" t="s">
        <v>224</v>
      </c>
      <c r="B601" s="248" t="s">
        <v>1</v>
      </c>
      <c r="C601" s="53">
        <v>15</v>
      </c>
    </row>
    <row r="602" spans="1:3" s="147" customFormat="1">
      <c r="A602" s="115"/>
      <c r="B602" s="94" t="s">
        <v>2</v>
      </c>
      <c r="C602" s="53">
        <v>15</v>
      </c>
    </row>
    <row r="603" spans="1:3" s="147" customFormat="1">
      <c r="A603" s="249" t="s">
        <v>226</v>
      </c>
      <c r="B603" s="248" t="s">
        <v>1</v>
      </c>
      <c r="C603" s="53">
        <v>25</v>
      </c>
    </row>
    <row r="604" spans="1:3" s="147" customFormat="1">
      <c r="A604" s="115"/>
      <c r="B604" s="94" t="s">
        <v>2</v>
      </c>
      <c r="C604" s="53">
        <v>25</v>
      </c>
    </row>
    <row r="605" spans="1:3" s="89" customFormat="1">
      <c r="A605" s="90" t="s">
        <v>269</v>
      </c>
      <c r="B605" s="121" t="s">
        <v>1</v>
      </c>
      <c r="C605" s="34">
        <f>C607</f>
        <v>636</v>
      </c>
    </row>
    <row r="606" spans="1:3" s="89" customFormat="1">
      <c r="A606" s="38"/>
      <c r="B606" s="35" t="s">
        <v>2</v>
      </c>
      <c r="C606" s="34">
        <f>C608</f>
        <v>636</v>
      </c>
    </row>
    <row r="607" spans="1:3" s="147" customFormat="1">
      <c r="A607" s="249" t="s">
        <v>178</v>
      </c>
      <c r="B607" s="148" t="s">
        <v>1</v>
      </c>
      <c r="C607" s="144">
        <v>636</v>
      </c>
    </row>
    <row r="608" spans="1:3" s="147" customFormat="1">
      <c r="A608" s="115"/>
      <c r="B608" s="94" t="s">
        <v>2</v>
      </c>
      <c r="C608" s="144">
        <v>636</v>
      </c>
    </row>
    <row r="609" spans="1:3" s="147" customFormat="1">
      <c r="A609" s="111" t="s">
        <v>24</v>
      </c>
      <c r="B609" s="33" t="s">
        <v>1</v>
      </c>
      <c r="C609" s="32">
        <f>C611+C615+C621+C627</f>
        <v>49</v>
      </c>
    </row>
    <row r="610" spans="1:3" s="147" customFormat="1">
      <c r="A610" s="93"/>
      <c r="B610" s="35" t="s">
        <v>2</v>
      </c>
      <c r="C610" s="32">
        <f>C612+C616+C622+C628</f>
        <v>49</v>
      </c>
    </row>
    <row r="611" spans="1:3" s="147" customFormat="1">
      <c r="A611" s="130" t="s">
        <v>89</v>
      </c>
      <c r="B611" s="33" t="s">
        <v>1</v>
      </c>
      <c r="C611" s="32">
        <f>C613</f>
        <v>5</v>
      </c>
    </row>
    <row r="612" spans="1:3" s="147" customFormat="1">
      <c r="A612" s="93"/>
      <c r="B612" s="35" t="s">
        <v>2</v>
      </c>
      <c r="C612" s="32">
        <f>C614</f>
        <v>5</v>
      </c>
    </row>
    <row r="613" spans="1:3" s="151" customFormat="1">
      <c r="A613" s="246" t="s">
        <v>195</v>
      </c>
      <c r="B613" s="160" t="s">
        <v>1</v>
      </c>
      <c r="C613" s="59">
        <v>5</v>
      </c>
    </row>
    <row r="614" spans="1:3" s="151" customFormat="1">
      <c r="A614" s="141"/>
      <c r="B614" s="124" t="s">
        <v>2</v>
      </c>
      <c r="C614" s="59">
        <v>5</v>
      </c>
    </row>
    <row r="615" spans="1:3" s="147" customFormat="1">
      <c r="A615" s="111" t="s">
        <v>196</v>
      </c>
      <c r="B615" s="33" t="s">
        <v>1</v>
      </c>
      <c r="C615" s="32">
        <f>C617+C619</f>
        <v>10</v>
      </c>
    </row>
    <row r="616" spans="1:3" s="147" customFormat="1">
      <c r="A616" s="115"/>
      <c r="B616" s="35" t="s">
        <v>2</v>
      </c>
      <c r="C616" s="32">
        <f>C618+C620</f>
        <v>10</v>
      </c>
    </row>
    <row r="617" spans="1:3" s="151" customFormat="1">
      <c r="A617" s="250" t="s">
        <v>186</v>
      </c>
      <c r="B617" s="160" t="s">
        <v>1</v>
      </c>
      <c r="C617" s="59">
        <v>4.4000000000000004</v>
      </c>
    </row>
    <row r="618" spans="1:3" s="151" customFormat="1">
      <c r="A618" s="141"/>
      <c r="B618" s="124" t="s">
        <v>2</v>
      </c>
      <c r="C618" s="59">
        <v>4.4000000000000004</v>
      </c>
    </row>
    <row r="619" spans="1:3" s="151" customFormat="1">
      <c r="A619" s="250" t="s">
        <v>187</v>
      </c>
      <c r="B619" s="160" t="s">
        <v>1</v>
      </c>
      <c r="C619" s="59">
        <v>5.6</v>
      </c>
    </row>
    <row r="620" spans="1:3" s="151" customFormat="1">
      <c r="A620" s="141"/>
      <c r="B620" s="124" t="s">
        <v>2</v>
      </c>
      <c r="C620" s="59">
        <v>5.6</v>
      </c>
    </row>
    <row r="621" spans="1:3" s="89" customFormat="1">
      <c r="A621" s="130" t="s">
        <v>227</v>
      </c>
      <c r="B621" s="33" t="s">
        <v>1</v>
      </c>
      <c r="C621" s="34">
        <f>C623+C625</f>
        <v>24</v>
      </c>
    </row>
    <row r="622" spans="1:3" s="89" customFormat="1">
      <c r="A622" s="38"/>
      <c r="B622" s="35" t="s">
        <v>2</v>
      </c>
      <c r="C622" s="34">
        <f>C624+C626</f>
        <v>24</v>
      </c>
    </row>
    <row r="623" spans="1:3" s="147" customFormat="1">
      <c r="A623" s="249" t="s">
        <v>279</v>
      </c>
      <c r="B623" s="248" t="s">
        <v>1</v>
      </c>
      <c r="C623" s="53">
        <v>12</v>
      </c>
    </row>
    <row r="624" spans="1:3" s="147" customFormat="1">
      <c r="A624" s="115"/>
      <c r="B624" s="94" t="s">
        <v>2</v>
      </c>
      <c r="C624" s="53">
        <v>12</v>
      </c>
    </row>
    <row r="625" spans="1:5" s="147" customFormat="1">
      <c r="A625" s="249" t="s">
        <v>280</v>
      </c>
      <c r="B625" s="248" t="s">
        <v>1</v>
      </c>
      <c r="C625" s="53">
        <v>12</v>
      </c>
    </row>
    <row r="626" spans="1:5" s="147" customFormat="1">
      <c r="A626" s="115"/>
      <c r="B626" s="94" t="s">
        <v>2</v>
      </c>
      <c r="C626" s="53">
        <v>12</v>
      </c>
    </row>
    <row r="627" spans="1:5" s="147" customFormat="1" ht="25.5">
      <c r="A627" s="146" t="s">
        <v>288</v>
      </c>
      <c r="B627" s="33" t="s">
        <v>1</v>
      </c>
      <c r="C627" s="32">
        <f>C629</f>
        <v>10</v>
      </c>
    </row>
    <row r="628" spans="1:5" s="147" customFormat="1">
      <c r="A628" s="115"/>
      <c r="B628" s="35" t="s">
        <v>2</v>
      </c>
      <c r="C628" s="32">
        <f>C630</f>
        <v>10</v>
      </c>
    </row>
    <row r="629" spans="1:5" s="151" customFormat="1">
      <c r="A629" s="246" t="s">
        <v>212</v>
      </c>
      <c r="B629" s="160" t="s">
        <v>1</v>
      </c>
      <c r="C629" s="132">
        <v>10</v>
      </c>
    </row>
    <row r="630" spans="1:5" s="151" customFormat="1">
      <c r="A630" s="141"/>
      <c r="B630" s="124" t="s">
        <v>2</v>
      </c>
      <c r="C630" s="132">
        <v>10</v>
      </c>
    </row>
    <row r="631" spans="1:5" s="49" customFormat="1">
      <c r="A631" s="306" t="s">
        <v>38</v>
      </c>
      <c r="B631" s="306"/>
      <c r="C631" s="306"/>
    </row>
    <row r="632" spans="1:5" s="49" customFormat="1">
      <c r="A632" s="25" t="s">
        <v>14</v>
      </c>
      <c r="B632" s="17" t="s">
        <v>1</v>
      </c>
      <c r="C632" s="23">
        <f>C634</f>
        <v>325</v>
      </c>
      <c r="E632" s="92"/>
    </row>
    <row r="633" spans="1:5" s="49" customFormat="1">
      <c r="A633" s="26" t="s">
        <v>15</v>
      </c>
      <c r="B633" s="18" t="s">
        <v>2</v>
      </c>
      <c r="C633" s="23">
        <f>C635</f>
        <v>325</v>
      </c>
      <c r="E633" s="92"/>
    </row>
    <row r="634" spans="1:5" s="49" customFormat="1">
      <c r="A634" s="30" t="s">
        <v>17</v>
      </c>
      <c r="B634" s="12" t="s">
        <v>1</v>
      </c>
      <c r="C634" s="23">
        <f>C636</f>
        <v>325</v>
      </c>
      <c r="E634" s="92"/>
    </row>
    <row r="635" spans="1:5" s="49" customFormat="1">
      <c r="A635" s="14" t="s">
        <v>9</v>
      </c>
      <c r="B635" s="11" t="s">
        <v>2</v>
      </c>
      <c r="C635" s="23">
        <f>C637</f>
        <v>325</v>
      </c>
    </row>
    <row r="636" spans="1:5" s="49" customFormat="1">
      <c r="A636" s="16" t="s">
        <v>10</v>
      </c>
      <c r="B636" s="9" t="s">
        <v>1</v>
      </c>
      <c r="C636" s="23">
        <f>C638+C660+C670</f>
        <v>325</v>
      </c>
    </row>
    <row r="637" spans="1:5" s="49" customFormat="1">
      <c r="A637" s="15"/>
      <c r="B637" s="11" t="s">
        <v>2</v>
      </c>
      <c r="C637" s="23">
        <f>C639+C661+C671</f>
        <v>325</v>
      </c>
    </row>
    <row r="638" spans="1:5" s="164" customFormat="1">
      <c r="A638" s="82" t="s">
        <v>16</v>
      </c>
      <c r="B638" s="161" t="s">
        <v>1</v>
      </c>
      <c r="C638" s="162">
        <f>C644+C654</f>
        <v>160</v>
      </c>
    </row>
    <row r="639" spans="1:5" s="164" customFormat="1">
      <c r="A639" s="50"/>
      <c r="B639" s="165" t="s">
        <v>2</v>
      </c>
      <c r="C639" s="162">
        <f>C645+C655</f>
        <v>160</v>
      </c>
    </row>
    <row r="640" spans="1:5" s="164" customFormat="1" hidden="1">
      <c r="A640" s="45"/>
      <c r="B640" s="161"/>
      <c r="C640" s="162"/>
    </row>
    <row r="641" spans="1:5" s="164" customFormat="1" hidden="1">
      <c r="A641" s="170"/>
      <c r="B641" s="165"/>
      <c r="C641" s="162"/>
    </row>
    <row r="642" spans="1:5" s="171" customFormat="1" ht="15" hidden="1">
      <c r="A642" s="173"/>
      <c r="B642" s="266"/>
      <c r="C642" s="155"/>
    </row>
    <row r="643" spans="1:5" s="171" customFormat="1" hidden="1">
      <c r="A643" s="172"/>
      <c r="B643" s="222"/>
      <c r="C643" s="155"/>
    </row>
    <row r="644" spans="1:5">
      <c r="A644" s="87" t="s">
        <v>93</v>
      </c>
      <c r="B644" s="104" t="s">
        <v>1</v>
      </c>
      <c r="C644" s="32">
        <f>C646+C648+C650+C652</f>
        <v>52</v>
      </c>
    </row>
    <row r="645" spans="1:5">
      <c r="A645" s="109"/>
      <c r="B645" s="110" t="s">
        <v>2</v>
      </c>
      <c r="C645" s="32">
        <f>C647+C649+C651+C653</f>
        <v>52</v>
      </c>
    </row>
    <row r="646" spans="1:5" s="57" customFormat="1">
      <c r="A646" s="128" t="s">
        <v>126</v>
      </c>
      <c r="B646" s="81" t="s">
        <v>1</v>
      </c>
      <c r="C646" s="59">
        <v>11</v>
      </c>
      <c r="D646" s="75"/>
    </row>
    <row r="647" spans="1:5" s="57" customFormat="1">
      <c r="A647" s="60"/>
      <c r="B647" s="81" t="s">
        <v>2</v>
      </c>
      <c r="C647" s="59">
        <v>11</v>
      </c>
      <c r="D647" s="75"/>
    </row>
    <row r="648" spans="1:5" s="57" customFormat="1">
      <c r="A648" s="128" t="s">
        <v>127</v>
      </c>
      <c r="B648" s="80" t="s">
        <v>1</v>
      </c>
      <c r="C648" s="59">
        <v>34</v>
      </c>
      <c r="D648" s="75"/>
    </row>
    <row r="649" spans="1:5" s="57" customFormat="1">
      <c r="A649" s="60"/>
      <c r="B649" s="51" t="s">
        <v>2</v>
      </c>
      <c r="C649" s="59">
        <v>34</v>
      </c>
      <c r="D649" s="75"/>
    </row>
    <row r="650" spans="1:5" s="57" customFormat="1">
      <c r="A650" s="128" t="s">
        <v>128</v>
      </c>
      <c r="B650" s="80" t="s">
        <v>1</v>
      </c>
      <c r="C650" s="59">
        <v>4</v>
      </c>
      <c r="D650" s="75"/>
    </row>
    <row r="651" spans="1:5" s="57" customFormat="1">
      <c r="A651" s="60"/>
      <c r="B651" s="51" t="s">
        <v>2</v>
      </c>
      <c r="C651" s="59">
        <v>4</v>
      </c>
      <c r="D651" s="75"/>
    </row>
    <row r="652" spans="1:5" s="57" customFormat="1" ht="25.5">
      <c r="A652" s="251" t="s">
        <v>129</v>
      </c>
      <c r="B652" s="80" t="s">
        <v>1</v>
      </c>
      <c r="C652" s="59">
        <v>3</v>
      </c>
      <c r="D652" s="75"/>
    </row>
    <row r="653" spans="1:5" s="57" customFormat="1">
      <c r="A653" s="60"/>
      <c r="B653" s="51" t="s">
        <v>2</v>
      </c>
      <c r="C653" s="59">
        <v>3</v>
      </c>
      <c r="D653" s="75"/>
    </row>
    <row r="654" spans="1:5">
      <c r="A654" s="87" t="s">
        <v>162</v>
      </c>
      <c r="B654" s="126" t="s">
        <v>1</v>
      </c>
      <c r="C654" s="32">
        <f>C656+C658</f>
        <v>108</v>
      </c>
      <c r="E654" s="92"/>
    </row>
    <row r="655" spans="1:5">
      <c r="A655" s="10"/>
      <c r="B655" s="126" t="s">
        <v>2</v>
      </c>
      <c r="C655" s="32">
        <f>C657+C659</f>
        <v>108</v>
      </c>
      <c r="E655" s="92"/>
    </row>
    <row r="656" spans="1:5" s="57" customFormat="1">
      <c r="A656" s="128" t="s">
        <v>157</v>
      </c>
      <c r="B656" s="80" t="s">
        <v>1</v>
      </c>
      <c r="C656" s="59">
        <v>20</v>
      </c>
      <c r="D656" s="75"/>
      <c r="E656" s="151"/>
    </row>
    <row r="657" spans="1:5" s="57" customFormat="1">
      <c r="A657" s="60"/>
      <c r="B657" s="51" t="s">
        <v>2</v>
      </c>
      <c r="C657" s="59">
        <v>20</v>
      </c>
      <c r="D657" s="75"/>
      <c r="E657" s="151"/>
    </row>
    <row r="658" spans="1:5" s="57" customFormat="1">
      <c r="A658" s="128" t="s">
        <v>278</v>
      </c>
      <c r="B658" s="80" t="s">
        <v>1</v>
      </c>
      <c r="C658" s="59">
        <v>88</v>
      </c>
      <c r="D658" s="75"/>
      <c r="E658" s="151"/>
    </row>
    <row r="659" spans="1:5" s="57" customFormat="1">
      <c r="A659" s="60"/>
      <c r="B659" s="51" t="s">
        <v>2</v>
      </c>
      <c r="C659" s="59">
        <v>88</v>
      </c>
      <c r="D659" s="75"/>
      <c r="E659" s="151"/>
    </row>
    <row r="660" spans="1:5">
      <c r="A660" s="83" t="s">
        <v>41</v>
      </c>
      <c r="B660" s="12" t="s">
        <v>1</v>
      </c>
      <c r="C660" s="23">
        <f>C662+C666</f>
        <v>93</v>
      </c>
      <c r="D660"/>
    </row>
    <row r="661" spans="1:5">
      <c r="A661" s="10"/>
      <c r="B661" s="11" t="s">
        <v>2</v>
      </c>
      <c r="C661" s="23">
        <f>C663+C667</f>
        <v>93</v>
      </c>
      <c r="D661"/>
    </row>
    <row r="662" spans="1:5">
      <c r="A662" s="87" t="s">
        <v>161</v>
      </c>
      <c r="B662" s="126" t="s">
        <v>1</v>
      </c>
      <c r="C662" s="32">
        <f>C664</f>
        <v>36</v>
      </c>
    </row>
    <row r="663" spans="1:5">
      <c r="A663" s="10"/>
      <c r="B663" s="126" t="s">
        <v>2</v>
      </c>
      <c r="C663" s="32">
        <f>C665</f>
        <v>36</v>
      </c>
      <c r="E663" s="92"/>
    </row>
    <row r="664" spans="1:5" s="57" customFormat="1">
      <c r="A664" s="128" t="s">
        <v>159</v>
      </c>
      <c r="B664" s="80" t="s">
        <v>1</v>
      </c>
      <c r="C664" s="59">
        <v>36</v>
      </c>
      <c r="D664" s="75"/>
      <c r="E664" s="151"/>
    </row>
    <row r="665" spans="1:5" s="57" customFormat="1">
      <c r="A665" s="60"/>
      <c r="B665" s="51" t="s">
        <v>2</v>
      </c>
      <c r="C665" s="59">
        <v>36</v>
      </c>
      <c r="D665" s="75"/>
      <c r="E665" s="151"/>
    </row>
    <row r="666" spans="1:5">
      <c r="A666" s="87" t="s">
        <v>145</v>
      </c>
      <c r="B666" s="126" t="s">
        <v>1</v>
      </c>
      <c r="C666" s="32">
        <f>C668</f>
        <v>57</v>
      </c>
    </row>
    <row r="667" spans="1:5">
      <c r="A667" s="10"/>
      <c r="B667" s="126" t="s">
        <v>2</v>
      </c>
      <c r="C667" s="32">
        <f>C669</f>
        <v>57</v>
      </c>
    </row>
    <row r="668" spans="1:5" s="57" customFormat="1">
      <c r="A668" s="128" t="s">
        <v>160</v>
      </c>
      <c r="B668" s="80" t="s">
        <v>1</v>
      </c>
      <c r="C668" s="59">
        <v>57</v>
      </c>
      <c r="D668" s="75"/>
    </row>
    <row r="669" spans="1:5" s="57" customFormat="1">
      <c r="A669" s="60"/>
      <c r="B669" s="51" t="s">
        <v>2</v>
      </c>
      <c r="C669" s="59">
        <v>57</v>
      </c>
      <c r="D669" s="75"/>
    </row>
    <row r="670" spans="1:5">
      <c r="A670" s="86" t="s">
        <v>106</v>
      </c>
      <c r="B670" s="104" t="s">
        <v>1</v>
      </c>
      <c r="C670" s="32">
        <f>C672+C676</f>
        <v>72</v>
      </c>
    </row>
    <row r="671" spans="1:5">
      <c r="A671" s="109"/>
      <c r="B671" s="110" t="s">
        <v>2</v>
      </c>
      <c r="C671" s="32">
        <f>C673+C677</f>
        <v>72</v>
      </c>
    </row>
    <row r="672" spans="1:5">
      <c r="A672" s="87" t="s">
        <v>93</v>
      </c>
      <c r="B672" s="126" t="s">
        <v>1</v>
      </c>
      <c r="C672" s="32">
        <f>C674</f>
        <v>56</v>
      </c>
    </row>
    <row r="673" spans="1:5">
      <c r="A673" s="10"/>
      <c r="B673" s="126" t="s">
        <v>2</v>
      </c>
      <c r="C673" s="32">
        <f>C675</f>
        <v>56</v>
      </c>
    </row>
    <row r="674" spans="1:5" s="57" customFormat="1">
      <c r="A674" s="128" t="s">
        <v>130</v>
      </c>
      <c r="B674" s="80" t="s">
        <v>1</v>
      </c>
      <c r="C674" s="59">
        <v>56</v>
      </c>
      <c r="D674" s="75"/>
    </row>
    <row r="675" spans="1:5" s="57" customFormat="1">
      <c r="A675" s="60"/>
      <c r="B675" s="51" t="s">
        <v>2</v>
      </c>
      <c r="C675" s="59">
        <v>56</v>
      </c>
      <c r="D675" s="75"/>
    </row>
    <row r="676" spans="1:5">
      <c r="A676" s="87" t="s">
        <v>162</v>
      </c>
      <c r="B676" s="126" t="s">
        <v>1</v>
      </c>
      <c r="C676" s="32">
        <f>C678</f>
        <v>16</v>
      </c>
    </row>
    <row r="677" spans="1:5">
      <c r="A677" s="10"/>
      <c r="B677" s="126" t="s">
        <v>2</v>
      </c>
      <c r="C677" s="32">
        <f>C679</f>
        <v>16</v>
      </c>
      <c r="E677" s="92"/>
    </row>
    <row r="678" spans="1:5" s="57" customFormat="1">
      <c r="A678" s="128" t="s">
        <v>158</v>
      </c>
      <c r="B678" s="80" t="s">
        <v>1</v>
      </c>
      <c r="C678" s="59">
        <v>16</v>
      </c>
      <c r="D678" s="75"/>
      <c r="E678" s="151"/>
    </row>
    <row r="679" spans="1:5" s="57" customFormat="1">
      <c r="A679" s="60"/>
      <c r="B679" s="51" t="s">
        <v>2</v>
      </c>
      <c r="C679" s="59">
        <v>16</v>
      </c>
      <c r="D679" s="75"/>
      <c r="E679" s="151"/>
    </row>
    <row r="680" spans="1:5" s="49" customFormat="1">
      <c r="A680" s="306" t="s">
        <v>40</v>
      </c>
      <c r="B680" s="306"/>
      <c r="C680" s="306"/>
    </row>
    <row r="681" spans="1:5" s="49" customFormat="1">
      <c r="A681" s="25" t="s">
        <v>14</v>
      </c>
      <c r="B681" s="17" t="s">
        <v>1</v>
      </c>
      <c r="C681" s="23">
        <f>C683+C717</f>
        <v>139.5</v>
      </c>
      <c r="E681" s="92"/>
    </row>
    <row r="682" spans="1:5" s="49" customFormat="1">
      <c r="A682" s="26" t="s">
        <v>15</v>
      </c>
      <c r="B682" s="18" t="s">
        <v>2</v>
      </c>
      <c r="C682" s="23">
        <f>C684+C718</f>
        <v>139.5</v>
      </c>
      <c r="E682" s="92"/>
    </row>
    <row r="683" spans="1:5" s="49" customFormat="1">
      <c r="A683" s="83" t="s">
        <v>19</v>
      </c>
      <c r="B683" s="12" t="s">
        <v>1</v>
      </c>
      <c r="C683" s="23">
        <f>C685+C691</f>
        <v>79.5</v>
      </c>
      <c r="E683" s="92"/>
    </row>
    <row r="684" spans="1:5" s="49" customFormat="1">
      <c r="A684" s="26" t="s">
        <v>20</v>
      </c>
      <c r="B684" s="11" t="s">
        <v>2</v>
      </c>
      <c r="C684" s="23">
        <f>C686+C692</f>
        <v>79.5</v>
      </c>
    </row>
    <row r="685" spans="1:5" s="57" customFormat="1" ht="26.25" customHeight="1">
      <c r="A685" s="191" t="s">
        <v>49</v>
      </c>
      <c r="B685" s="227" t="s">
        <v>1</v>
      </c>
      <c r="C685" s="59">
        <f>C687</f>
        <v>13.5</v>
      </c>
    </row>
    <row r="686" spans="1:5" s="57" customFormat="1" ht="17.25" customHeight="1">
      <c r="A686" s="228"/>
      <c r="B686" s="229" t="s">
        <v>2</v>
      </c>
      <c r="C686" s="59">
        <f>C688</f>
        <v>13.5</v>
      </c>
    </row>
    <row r="687" spans="1:5" s="57" customFormat="1" ht="26.25" customHeight="1">
      <c r="A687" s="146" t="s">
        <v>111</v>
      </c>
      <c r="B687" s="230" t="s">
        <v>1</v>
      </c>
      <c r="C687" s="59">
        <f>C689</f>
        <v>13.5</v>
      </c>
    </row>
    <row r="688" spans="1:5" s="57" customFormat="1" ht="17.25" customHeight="1">
      <c r="A688" s="231"/>
      <c r="B688" s="232" t="s">
        <v>2</v>
      </c>
      <c r="C688" s="59">
        <f>C690</f>
        <v>13.5</v>
      </c>
    </row>
    <row r="689" spans="1:5" s="57" customFormat="1" ht="17.25" customHeight="1">
      <c r="A689" s="237" t="s">
        <v>150</v>
      </c>
      <c r="B689" s="230" t="s">
        <v>1</v>
      </c>
      <c r="C689" s="59">
        <v>13.5</v>
      </c>
    </row>
    <row r="690" spans="1:5" s="57" customFormat="1" ht="17.25" customHeight="1">
      <c r="A690" s="238"/>
      <c r="B690" s="232" t="s">
        <v>2</v>
      </c>
      <c r="C690" s="59">
        <v>13.5</v>
      </c>
    </row>
    <row r="691" spans="1:5" s="49" customFormat="1">
      <c r="A691" s="16" t="s">
        <v>10</v>
      </c>
      <c r="B691" s="9" t="s">
        <v>1</v>
      </c>
      <c r="C691" s="23">
        <f>C693+C703+C709</f>
        <v>66</v>
      </c>
    </row>
    <row r="692" spans="1:5" s="49" customFormat="1">
      <c r="A692" s="15"/>
      <c r="B692" s="28" t="s">
        <v>2</v>
      </c>
      <c r="C692" s="23">
        <f>C694+C704+C710</f>
        <v>66</v>
      </c>
    </row>
    <row r="693" spans="1:5">
      <c r="A693" s="83" t="s">
        <v>16</v>
      </c>
      <c r="B693" s="12" t="s">
        <v>1</v>
      </c>
      <c r="C693" s="23">
        <f>C695+C699</f>
        <v>43</v>
      </c>
      <c r="D693"/>
    </row>
    <row r="694" spans="1:5">
      <c r="A694" s="10"/>
      <c r="B694" s="11" t="s">
        <v>2</v>
      </c>
      <c r="C694" s="23">
        <f>C696+C700</f>
        <v>43</v>
      </c>
      <c r="D694"/>
    </row>
    <row r="695" spans="1:5" s="164" customFormat="1" ht="25.5">
      <c r="A695" s="146" t="s">
        <v>253</v>
      </c>
      <c r="B695" s="161" t="s">
        <v>1</v>
      </c>
      <c r="C695" s="162">
        <f>C697</f>
        <v>15</v>
      </c>
    </row>
    <row r="696" spans="1:5" s="164" customFormat="1">
      <c r="A696" s="174"/>
      <c r="B696" s="165" t="s">
        <v>2</v>
      </c>
      <c r="C696" s="162">
        <f>C698</f>
        <v>15</v>
      </c>
    </row>
    <row r="697" spans="1:5" s="57" customFormat="1" ht="17.25" customHeight="1">
      <c r="A697" s="85" t="s">
        <v>147</v>
      </c>
      <c r="B697" s="80" t="s">
        <v>1</v>
      </c>
      <c r="C697" s="59">
        <v>15</v>
      </c>
    </row>
    <row r="698" spans="1:5" s="57" customFormat="1" ht="17.25" customHeight="1">
      <c r="A698" s="60"/>
      <c r="B698" s="51" t="s">
        <v>2</v>
      </c>
      <c r="C698" s="59">
        <v>15</v>
      </c>
    </row>
    <row r="699" spans="1:5" s="105" customFormat="1" ht="26.25" customHeight="1">
      <c r="A699" s="146" t="s">
        <v>254</v>
      </c>
      <c r="B699" s="104" t="s">
        <v>1</v>
      </c>
      <c r="C699" s="32">
        <f>C701</f>
        <v>28</v>
      </c>
      <c r="E699" s="89"/>
    </row>
    <row r="700" spans="1:5" s="105" customFormat="1">
      <c r="A700" s="176"/>
      <c r="B700" s="110" t="s">
        <v>2</v>
      </c>
      <c r="C700" s="32">
        <f>C702</f>
        <v>28</v>
      </c>
      <c r="E700" s="89"/>
    </row>
    <row r="701" spans="1:5" s="57" customFormat="1" ht="15.75">
      <c r="A701" s="271" t="s">
        <v>262</v>
      </c>
      <c r="B701" s="80" t="s">
        <v>1</v>
      </c>
      <c r="C701" s="59">
        <v>28</v>
      </c>
      <c r="E701" s="151"/>
    </row>
    <row r="702" spans="1:5" s="57" customFormat="1">
      <c r="A702" s="244"/>
      <c r="B702" s="51" t="s">
        <v>2</v>
      </c>
      <c r="C702" s="59">
        <v>28</v>
      </c>
      <c r="E702" s="151"/>
    </row>
    <row r="703" spans="1:5">
      <c r="A703" s="83" t="s">
        <v>41</v>
      </c>
      <c r="B703" s="12" t="s">
        <v>1</v>
      </c>
      <c r="C703" s="23">
        <f>C705</f>
        <v>6</v>
      </c>
      <c r="D703"/>
    </row>
    <row r="704" spans="1:5">
      <c r="A704" s="10"/>
      <c r="B704" s="11" t="s">
        <v>2</v>
      </c>
      <c r="C704" s="23">
        <f>C706</f>
        <v>6</v>
      </c>
      <c r="D704"/>
    </row>
    <row r="705" spans="1:4" s="105" customFormat="1" ht="16.5" customHeight="1">
      <c r="A705" s="214" t="s">
        <v>166</v>
      </c>
      <c r="B705" s="104" t="s">
        <v>1</v>
      </c>
      <c r="C705" s="32">
        <f>C707</f>
        <v>6</v>
      </c>
    </row>
    <row r="706" spans="1:4" s="105" customFormat="1">
      <c r="A706" s="176"/>
      <c r="B706" s="110" t="s">
        <v>2</v>
      </c>
      <c r="C706" s="32">
        <f>C708</f>
        <v>6</v>
      </c>
    </row>
    <row r="707" spans="1:4" s="19" customFormat="1">
      <c r="A707" s="29" t="s">
        <v>154</v>
      </c>
      <c r="B707" s="17" t="s">
        <v>1</v>
      </c>
      <c r="C707" s="53">
        <v>6</v>
      </c>
    </row>
    <row r="708" spans="1:4" s="19" customFormat="1">
      <c r="A708" s="44"/>
      <c r="B708" s="18" t="s">
        <v>2</v>
      </c>
      <c r="C708" s="53">
        <v>6</v>
      </c>
    </row>
    <row r="709" spans="1:4">
      <c r="A709" s="86" t="s">
        <v>106</v>
      </c>
      <c r="B709" s="17" t="s">
        <v>1</v>
      </c>
      <c r="C709" s="23">
        <f>C711</f>
        <v>17</v>
      </c>
      <c r="D709"/>
    </row>
    <row r="710" spans="1:4">
      <c r="A710" s="10"/>
      <c r="B710" s="18" t="s">
        <v>2</v>
      </c>
      <c r="C710" s="23">
        <f>C712</f>
        <v>17</v>
      </c>
      <c r="D710"/>
    </row>
    <row r="711" spans="1:4" s="105" customFormat="1" ht="25.5">
      <c r="A711" s="146" t="s">
        <v>111</v>
      </c>
      <c r="B711" s="104" t="s">
        <v>1</v>
      </c>
      <c r="C711" s="32">
        <f>C713+C715</f>
        <v>17</v>
      </c>
    </row>
    <row r="712" spans="1:4" s="105" customFormat="1">
      <c r="A712" s="176"/>
      <c r="B712" s="110" t="s">
        <v>2</v>
      </c>
      <c r="C712" s="32">
        <f>C714+C716</f>
        <v>17</v>
      </c>
    </row>
    <row r="713" spans="1:4" s="19" customFormat="1">
      <c r="A713" s="29" t="s">
        <v>163</v>
      </c>
      <c r="B713" s="17" t="s">
        <v>1</v>
      </c>
      <c r="C713" s="53">
        <v>8</v>
      </c>
    </row>
    <row r="714" spans="1:4" s="19" customFormat="1">
      <c r="A714" s="44"/>
      <c r="B714" s="18" t="s">
        <v>2</v>
      </c>
      <c r="C714" s="53">
        <v>8</v>
      </c>
    </row>
    <row r="715" spans="1:4" s="19" customFormat="1">
      <c r="A715" s="29" t="s">
        <v>146</v>
      </c>
      <c r="B715" s="17" t="s">
        <v>1</v>
      </c>
      <c r="C715" s="53">
        <v>9</v>
      </c>
    </row>
    <row r="716" spans="1:4" s="19" customFormat="1">
      <c r="A716" s="44"/>
      <c r="B716" s="18" t="s">
        <v>2</v>
      </c>
      <c r="C716" s="53">
        <v>9</v>
      </c>
    </row>
    <row r="717" spans="1:4" s="49" customFormat="1">
      <c r="A717" s="30" t="s">
        <v>17</v>
      </c>
      <c r="B717" s="12" t="s">
        <v>1</v>
      </c>
      <c r="C717" s="32">
        <f>C718</f>
        <v>60</v>
      </c>
    </row>
    <row r="718" spans="1:4" s="49" customFormat="1">
      <c r="A718" s="14" t="s">
        <v>9</v>
      </c>
      <c r="B718" s="11" t="s">
        <v>2</v>
      </c>
      <c r="C718" s="23">
        <f>C720</f>
        <v>60</v>
      </c>
    </row>
    <row r="719" spans="1:4" s="49" customFormat="1">
      <c r="A719" s="16" t="s">
        <v>10</v>
      </c>
      <c r="B719" s="9" t="s">
        <v>1</v>
      </c>
      <c r="C719" s="23">
        <f>C721</f>
        <v>60</v>
      </c>
    </row>
    <row r="720" spans="1:4" s="49" customFormat="1">
      <c r="A720" s="15"/>
      <c r="B720" s="11" t="s">
        <v>2</v>
      </c>
      <c r="C720" s="23">
        <f>C722</f>
        <v>60</v>
      </c>
    </row>
    <row r="721" spans="1:10">
      <c r="A721" s="83" t="s">
        <v>16</v>
      </c>
      <c r="B721" s="12" t="s">
        <v>1</v>
      </c>
      <c r="C721" s="23">
        <f>C723+C727</f>
        <v>60</v>
      </c>
      <c r="D721"/>
    </row>
    <row r="722" spans="1:10">
      <c r="A722" s="10"/>
      <c r="B722" s="11" t="s">
        <v>2</v>
      </c>
      <c r="C722" s="23">
        <f>C724+C728</f>
        <v>60</v>
      </c>
      <c r="D722"/>
    </row>
    <row r="723" spans="1:10" s="163" customFormat="1" ht="14.25">
      <c r="A723" s="175" t="s">
        <v>42</v>
      </c>
      <c r="B723" s="161" t="s">
        <v>1</v>
      </c>
      <c r="C723" s="162">
        <f>C725</f>
        <v>30</v>
      </c>
    </row>
    <row r="724" spans="1:10" s="163" customFormat="1">
      <c r="A724" s="170"/>
      <c r="B724" s="165" t="s">
        <v>2</v>
      </c>
      <c r="C724" s="162">
        <f>C726</f>
        <v>30</v>
      </c>
    </row>
    <row r="725" spans="1:10" s="75" customFormat="1" ht="15">
      <c r="A725" s="85" t="s">
        <v>152</v>
      </c>
      <c r="B725" s="80" t="s">
        <v>1</v>
      </c>
      <c r="C725" s="59">
        <v>30</v>
      </c>
    </row>
    <row r="726" spans="1:10" s="75" customFormat="1">
      <c r="A726" s="128"/>
      <c r="B726" s="51" t="s">
        <v>2</v>
      </c>
      <c r="C726" s="59">
        <v>30</v>
      </c>
    </row>
    <row r="727" spans="1:10" s="163" customFormat="1" ht="14.25">
      <c r="A727" s="175" t="s">
        <v>101</v>
      </c>
      <c r="B727" s="161" t="s">
        <v>1</v>
      </c>
      <c r="C727" s="162">
        <f>C729</f>
        <v>30</v>
      </c>
    </row>
    <row r="728" spans="1:10" s="163" customFormat="1">
      <c r="A728" s="170"/>
      <c r="B728" s="165" t="s">
        <v>2</v>
      </c>
      <c r="C728" s="162">
        <f>C730</f>
        <v>30</v>
      </c>
    </row>
    <row r="729" spans="1:10" s="75" customFormat="1" ht="15">
      <c r="A729" s="85" t="s">
        <v>153</v>
      </c>
      <c r="B729" s="80" t="s">
        <v>1</v>
      </c>
      <c r="C729" s="59">
        <v>30</v>
      </c>
    </row>
    <row r="730" spans="1:10" s="75" customFormat="1" ht="13.5" customHeight="1">
      <c r="A730" s="60"/>
      <c r="B730" s="51" t="s">
        <v>2</v>
      </c>
      <c r="C730" s="59">
        <v>30</v>
      </c>
    </row>
    <row r="731" spans="1:10">
      <c r="A731" s="95" t="s">
        <v>67</v>
      </c>
      <c r="B731" s="96"/>
      <c r="C731" s="143"/>
      <c r="D731" s="100"/>
      <c r="E731" s="100"/>
      <c r="F731" s="100"/>
      <c r="G731" s="100"/>
      <c r="H731" s="100"/>
      <c r="I731" s="100"/>
      <c r="J731" s="13"/>
    </row>
    <row r="732" spans="1:10">
      <c r="A732" s="25" t="s">
        <v>14</v>
      </c>
      <c r="B732" s="12" t="s">
        <v>1</v>
      </c>
      <c r="C732" s="23">
        <f>C733</f>
        <v>45</v>
      </c>
      <c r="D732" s="97"/>
      <c r="E732" s="281"/>
      <c r="F732" s="97"/>
      <c r="G732" s="97"/>
      <c r="H732" s="97"/>
      <c r="I732" s="97"/>
      <c r="J732" s="13"/>
    </row>
    <row r="733" spans="1:10">
      <c r="A733" s="26" t="s">
        <v>15</v>
      </c>
      <c r="B733" s="11" t="s">
        <v>2</v>
      </c>
      <c r="C733" s="23">
        <f>C735</f>
        <v>45</v>
      </c>
      <c r="D733" s="97"/>
      <c r="E733" s="281"/>
      <c r="F733" s="97"/>
      <c r="G733" s="97"/>
      <c r="H733" s="97"/>
      <c r="I733" s="97"/>
      <c r="J733" s="13"/>
    </row>
    <row r="734" spans="1:10">
      <c r="A734" s="87" t="s">
        <v>43</v>
      </c>
      <c r="B734" s="17" t="s">
        <v>1</v>
      </c>
      <c r="C734" s="23">
        <f>C735</f>
        <v>45</v>
      </c>
      <c r="D734" s="97"/>
      <c r="E734" s="97"/>
      <c r="F734" s="97"/>
      <c r="G734" s="97"/>
      <c r="H734" s="97"/>
      <c r="I734" s="97"/>
      <c r="J734" s="13"/>
    </row>
    <row r="735" spans="1:10">
      <c r="A735" s="26" t="s">
        <v>44</v>
      </c>
      <c r="B735" s="18" t="s">
        <v>2</v>
      </c>
      <c r="C735" s="23">
        <f>C737</f>
        <v>45</v>
      </c>
      <c r="D735" s="97"/>
      <c r="E735" s="97"/>
      <c r="F735" s="97"/>
      <c r="G735" s="97"/>
      <c r="H735" s="97"/>
      <c r="I735" s="97"/>
      <c r="J735" s="13"/>
    </row>
    <row r="736" spans="1:10">
      <c r="A736" s="16" t="s">
        <v>10</v>
      </c>
      <c r="B736" s="9" t="s">
        <v>1</v>
      </c>
      <c r="C736" s="23">
        <f>C737</f>
        <v>45</v>
      </c>
      <c r="D736" s="97"/>
      <c r="E736" s="97"/>
      <c r="F736" s="97"/>
      <c r="G736" s="97"/>
      <c r="H736" s="97"/>
      <c r="I736" s="97"/>
      <c r="J736" s="13"/>
    </row>
    <row r="737" spans="1:10">
      <c r="A737" s="15"/>
      <c r="B737" s="11" t="s">
        <v>2</v>
      </c>
      <c r="C737" s="23">
        <f>C739</f>
        <v>45</v>
      </c>
      <c r="D737" s="97"/>
      <c r="E737" s="97"/>
      <c r="F737" s="97"/>
      <c r="G737" s="97"/>
      <c r="H737" s="97"/>
      <c r="I737" s="97"/>
      <c r="J737" s="13"/>
    </row>
    <row r="738" spans="1:10">
      <c r="A738" s="25" t="s">
        <v>13</v>
      </c>
      <c r="B738" s="267" t="s">
        <v>1</v>
      </c>
      <c r="C738" s="23">
        <f>C740</f>
        <v>45</v>
      </c>
      <c r="D738" s="97"/>
      <c r="E738" s="97"/>
      <c r="F738" s="97"/>
      <c r="G738" s="97"/>
      <c r="H738" s="97"/>
      <c r="I738" s="97"/>
      <c r="J738" s="13"/>
    </row>
    <row r="739" spans="1:10">
      <c r="A739" s="10"/>
      <c r="B739" s="268" t="s">
        <v>2</v>
      </c>
      <c r="C739" s="23">
        <f>C741</f>
        <v>45</v>
      </c>
      <c r="D739" s="97"/>
      <c r="E739" s="97"/>
      <c r="F739" s="97"/>
      <c r="G739" s="97"/>
      <c r="H739" s="97"/>
      <c r="I739" s="97"/>
      <c r="J739" s="13"/>
    </row>
    <row r="740" spans="1:10" s="89" customFormat="1">
      <c r="A740" s="88" t="s">
        <v>16</v>
      </c>
      <c r="B740" s="33" t="s">
        <v>1</v>
      </c>
      <c r="C740" s="32">
        <f>C741</f>
        <v>45</v>
      </c>
      <c r="D740" s="98"/>
      <c r="E740" s="98"/>
      <c r="F740" s="98"/>
      <c r="G740" s="98"/>
      <c r="H740" s="98"/>
      <c r="I740" s="98"/>
      <c r="J740" s="99"/>
    </row>
    <row r="741" spans="1:10" s="89" customFormat="1">
      <c r="A741" s="38"/>
      <c r="B741" s="35" t="s">
        <v>2</v>
      </c>
      <c r="C741" s="32">
        <f>C743</f>
        <v>45</v>
      </c>
      <c r="D741" s="98"/>
      <c r="E741" s="98"/>
      <c r="F741" s="98"/>
      <c r="G741" s="98"/>
      <c r="H741" s="98"/>
      <c r="I741" s="98"/>
      <c r="J741" s="99"/>
    </row>
    <row r="742" spans="1:10" s="89" customFormat="1">
      <c r="A742" s="90" t="s">
        <v>155</v>
      </c>
      <c r="B742" s="33" t="s">
        <v>1</v>
      </c>
      <c r="C742" s="32">
        <f>C744</f>
        <v>45</v>
      </c>
      <c r="D742" s="98"/>
      <c r="E742" s="98"/>
      <c r="F742" s="98"/>
      <c r="G742" s="98"/>
      <c r="H742" s="98"/>
      <c r="I742" s="98"/>
      <c r="J742" s="99"/>
    </row>
    <row r="743" spans="1:10" s="89" customFormat="1">
      <c r="A743" s="38"/>
      <c r="B743" s="35" t="s">
        <v>2</v>
      </c>
      <c r="C743" s="32">
        <f>C745</f>
        <v>45</v>
      </c>
      <c r="D743" s="98"/>
      <c r="E743" s="98"/>
      <c r="F743" s="98"/>
      <c r="G743" s="98"/>
      <c r="H743" s="98"/>
      <c r="I743" s="98"/>
      <c r="J743" s="99"/>
    </row>
    <row r="744" spans="1:10" s="240" customFormat="1">
      <c r="A744" s="31" t="s">
        <v>156</v>
      </c>
      <c r="B744" s="17" t="s">
        <v>1</v>
      </c>
      <c r="C744" s="53">
        <v>45</v>
      </c>
      <c r="D744" s="54"/>
      <c r="E744" s="54"/>
      <c r="F744" s="54"/>
      <c r="G744" s="54"/>
      <c r="H744" s="54"/>
      <c r="I744" s="54"/>
      <c r="J744" s="239"/>
    </row>
    <row r="745" spans="1:10" s="240" customFormat="1">
      <c r="A745" s="26"/>
      <c r="B745" s="18" t="s">
        <v>2</v>
      </c>
      <c r="C745" s="53">
        <v>45</v>
      </c>
      <c r="D745" s="54"/>
      <c r="E745" s="54"/>
      <c r="F745" s="54"/>
      <c r="G745" s="54"/>
      <c r="H745" s="54"/>
      <c r="I745" s="54"/>
      <c r="J745" s="239"/>
    </row>
    <row r="746" spans="1:10">
      <c r="A746" s="320" t="s">
        <v>45</v>
      </c>
      <c r="B746" s="320"/>
      <c r="C746" s="320"/>
      <c r="D746"/>
    </row>
    <row r="747" spans="1:10">
      <c r="A747" s="321" t="s">
        <v>14</v>
      </c>
      <c r="B747" s="321"/>
      <c r="C747" s="321"/>
      <c r="D747"/>
    </row>
    <row r="748" spans="1:10">
      <c r="A748" s="269" t="s">
        <v>22</v>
      </c>
      <c r="B748" s="12" t="s">
        <v>1</v>
      </c>
      <c r="C748" s="32">
        <f>C750+C758</f>
        <v>1328</v>
      </c>
      <c r="D748"/>
    </row>
    <row r="749" spans="1:10" ht="13.5" thickBot="1">
      <c r="A749" s="101"/>
      <c r="B749" s="102" t="s">
        <v>2</v>
      </c>
      <c r="C749" s="23">
        <f>C751+C759</f>
        <v>1328</v>
      </c>
      <c r="D749"/>
    </row>
    <row r="750" spans="1:10" s="49" customFormat="1">
      <c r="A750" s="36" t="s">
        <v>19</v>
      </c>
      <c r="B750" s="9" t="s">
        <v>1</v>
      </c>
      <c r="C750" s="32">
        <f t="shared" ref="C750:C755" si="51">C752</f>
        <v>715</v>
      </c>
    </row>
    <row r="751" spans="1:10" s="49" customFormat="1">
      <c r="A751" s="10" t="s">
        <v>20</v>
      </c>
      <c r="B751" s="11" t="s">
        <v>2</v>
      </c>
      <c r="C751" s="23">
        <f t="shared" si="51"/>
        <v>715</v>
      </c>
    </row>
    <row r="752" spans="1:10" s="49" customFormat="1">
      <c r="A752" s="16" t="s">
        <v>10</v>
      </c>
      <c r="B752" s="9" t="s">
        <v>1</v>
      </c>
      <c r="C752" s="23">
        <f t="shared" si="51"/>
        <v>715</v>
      </c>
    </row>
    <row r="753" spans="1:13" s="49" customFormat="1">
      <c r="A753" s="15"/>
      <c r="B753" s="11" t="s">
        <v>2</v>
      </c>
      <c r="C753" s="23">
        <f t="shared" si="51"/>
        <v>715</v>
      </c>
    </row>
    <row r="754" spans="1:13" s="49" customFormat="1">
      <c r="A754" s="103" t="s">
        <v>23</v>
      </c>
      <c r="B754" s="9" t="s">
        <v>1</v>
      </c>
      <c r="C754" s="23">
        <f t="shared" si="51"/>
        <v>715</v>
      </c>
    </row>
    <row r="755" spans="1:13" s="49" customFormat="1">
      <c r="A755" s="10"/>
      <c r="B755" s="11" t="s">
        <v>2</v>
      </c>
      <c r="C755" s="23">
        <f t="shared" si="51"/>
        <v>715</v>
      </c>
    </row>
    <row r="756" spans="1:13" s="49" customFormat="1">
      <c r="A756" s="27" t="s">
        <v>24</v>
      </c>
      <c r="B756" s="9" t="s">
        <v>1</v>
      </c>
      <c r="C756" s="23">
        <f>C773+C796+C867</f>
        <v>715</v>
      </c>
    </row>
    <row r="757" spans="1:13" s="49" customFormat="1">
      <c r="A757" s="10"/>
      <c r="B757" s="11" t="s">
        <v>2</v>
      </c>
      <c r="C757" s="23">
        <f>C774+C797+C868</f>
        <v>715</v>
      </c>
    </row>
    <row r="758" spans="1:13" s="49" customFormat="1">
      <c r="A758" s="270" t="s">
        <v>17</v>
      </c>
      <c r="B758" s="17" t="s">
        <v>1</v>
      </c>
      <c r="C758" s="32">
        <f>C759</f>
        <v>613</v>
      </c>
    </row>
    <row r="759" spans="1:13" s="49" customFormat="1">
      <c r="A759" s="14" t="s">
        <v>9</v>
      </c>
      <c r="B759" s="18" t="s">
        <v>2</v>
      </c>
      <c r="C759" s="23">
        <f>C761</f>
        <v>613</v>
      </c>
    </row>
    <row r="760" spans="1:13" s="49" customFormat="1">
      <c r="A760" s="16" t="s">
        <v>10</v>
      </c>
      <c r="B760" s="9" t="s">
        <v>1</v>
      </c>
      <c r="C760" s="23">
        <f>C761</f>
        <v>613</v>
      </c>
    </row>
    <row r="761" spans="1:13" s="49" customFormat="1">
      <c r="A761" s="15"/>
      <c r="B761" s="11" t="s">
        <v>2</v>
      </c>
      <c r="C761" s="23">
        <f>C763</f>
        <v>613</v>
      </c>
    </row>
    <row r="762" spans="1:13" s="49" customFormat="1">
      <c r="A762" s="103" t="s">
        <v>23</v>
      </c>
      <c r="B762" s="17" t="s">
        <v>1</v>
      </c>
      <c r="C762" s="23">
        <f>C763</f>
        <v>613</v>
      </c>
    </row>
    <row r="763" spans="1:13" s="49" customFormat="1">
      <c r="A763" s="27"/>
      <c r="B763" s="18" t="s">
        <v>2</v>
      </c>
      <c r="C763" s="23">
        <f>C765</f>
        <v>613</v>
      </c>
    </row>
    <row r="764" spans="1:13" s="49" customFormat="1">
      <c r="A764" s="37" t="s">
        <v>24</v>
      </c>
      <c r="B764" s="17" t="s">
        <v>1</v>
      </c>
      <c r="C764" s="23">
        <f>C811+C852</f>
        <v>613</v>
      </c>
    </row>
    <row r="765" spans="1:13" s="49" customFormat="1">
      <c r="A765" s="14"/>
      <c r="B765" s="18" t="s">
        <v>2</v>
      </c>
      <c r="C765" s="23">
        <f>C812+C853</f>
        <v>613</v>
      </c>
    </row>
    <row r="766" spans="1:13">
      <c r="A766" s="200" t="s">
        <v>18</v>
      </c>
      <c r="B766" s="201"/>
      <c r="C766" s="201"/>
      <c r="D766" s="195"/>
      <c r="E766" s="202"/>
      <c r="F766" s="195"/>
      <c r="G766" s="195"/>
      <c r="H766" s="195"/>
      <c r="I766" s="196"/>
      <c r="J766" s="13"/>
      <c r="K766" s="13"/>
      <c r="L766" s="13"/>
      <c r="M766" s="13"/>
    </row>
    <row r="767" spans="1:13" s="92" customFormat="1" ht="15.75" customHeight="1">
      <c r="A767" s="203" t="s">
        <v>14</v>
      </c>
      <c r="B767" s="80" t="s">
        <v>1</v>
      </c>
      <c r="C767" s="179">
        <f t="shared" ref="C767:C770" si="52">C769</f>
        <v>642</v>
      </c>
    </row>
    <row r="768" spans="1:13" s="92" customFormat="1" ht="15.75" customHeight="1">
      <c r="A768" s="204" t="s">
        <v>15</v>
      </c>
      <c r="B768" s="51" t="s">
        <v>2</v>
      </c>
      <c r="C768" s="179">
        <f t="shared" si="52"/>
        <v>642</v>
      </c>
    </row>
    <row r="769" spans="1:3" s="92" customFormat="1" ht="15" customHeight="1">
      <c r="A769" s="205" t="s">
        <v>19</v>
      </c>
      <c r="B769" s="80" t="s">
        <v>1</v>
      </c>
      <c r="C769" s="179">
        <f t="shared" si="52"/>
        <v>642</v>
      </c>
    </row>
    <row r="770" spans="1:3" s="92" customFormat="1" ht="15" customHeight="1">
      <c r="A770" s="206" t="s">
        <v>20</v>
      </c>
      <c r="B770" s="51" t="s">
        <v>2</v>
      </c>
      <c r="C770" s="179">
        <f t="shared" si="52"/>
        <v>642</v>
      </c>
    </row>
    <row r="771" spans="1:3" s="92" customFormat="1" ht="13.5" customHeight="1">
      <c r="A771" s="330" t="s">
        <v>10</v>
      </c>
      <c r="B771" s="80" t="s">
        <v>1</v>
      </c>
      <c r="C771" s="179">
        <f>C773</f>
        <v>642</v>
      </c>
    </row>
    <row r="772" spans="1:3" s="92" customFormat="1" ht="14.25" customHeight="1">
      <c r="A772" s="332"/>
      <c r="B772" s="51" t="s">
        <v>2</v>
      </c>
      <c r="C772" s="179">
        <f>C774</f>
        <v>642</v>
      </c>
    </row>
    <row r="773" spans="1:3" s="92" customFormat="1" ht="13.5" customHeight="1">
      <c r="A773" s="330" t="s">
        <v>53</v>
      </c>
      <c r="B773" s="80" t="s">
        <v>1</v>
      </c>
      <c r="C773" s="179">
        <f>C775+C777+C779+C781+C783+C785+C787</f>
        <v>642</v>
      </c>
    </row>
    <row r="774" spans="1:3" s="92" customFormat="1" ht="14.25" customHeight="1">
      <c r="A774" s="332"/>
      <c r="B774" s="51" t="s">
        <v>2</v>
      </c>
      <c r="C774" s="179">
        <f>C776+C778+C780+C782+C784+C786+C788</f>
        <v>642</v>
      </c>
    </row>
    <row r="775" spans="1:3" s="151" customFormat="1" ht="13.5" customHeight="1">
      <c r="A775" s="330" t="s">
        <v>103</v>
      </c>
      <c r="B775" s="80" t="s">
        <v>1</v>
      </c>
      <c r="C775" s="179">
        <f>452-28-28-24-48-31</f>
        <v>293</v>
      </c>
    </row>
    <row r="776" spans="1:3" s="151" customFormat="1" ht="14.25" customHeight="1">
      <c r="A776" s="331"/>
      <c r="B776" s="51" t="s">
        <v>2</v>
      </c>
      <c r="C776" s="179">
        <f>452-28-28-24-48-31</f>
        <v>293</v>
      </c>
    </row>
    <row r="777" spans="1:3" s="151" customFormat="1" ht="40.5" customHeight="1">
      <c r="A777" s="241" t="s">
        <v>107</v>
      </c>
      <c r="B777" s="80" t="s">
        <v>1</v>
      </c>
      <c r="C777" s="179">
        <v>83</v>
      </c>
    </row>
    <row r="778" spans="1:3" s="151" customFormat="1" ht="15.75" customHeight="1">
      <c r="A778" s="242"/>
      <c r="B778" s="51" t="s">
        <v>2</v>
      </c>
      <c r="C778" s="179">
        <v>83</v>
      </c>
    </row>
    <row r="779" spans="1:3" s="151" customFormat="1" ht="27.75" customHeight="1">
      <c r="A779" s="243" t="s">
        <v>108</v>
      </c>
      <c r="B779" s="80" t="s">
        <v>1</v>
      </c>
      <c r="C779" s="179">
        <v>126</v>
      </c>
    </row>
    <row r="780" spans="1:3" s="151" customFormat="1" ht="14.25" customHeight="1">
      <c r="A780" s="244"/>
      <c r="B780" s="51" t="s">
        <v>2</v>
      </c>
      <c r="C780" s="179">
        <v>126</v>
      </c>
    </row>
    <row r="781" spans="1:3" s="151" customFormat="1" ht="40.5" customHeight="1">
      <c r="A781" s="330" t="s">
        <v>132</v>
      </c>
      <c r="B781" s="80" t="s">
        <v>1</v>
      </c>
      <c r="C781" s="179">
        <v>2</v>
      </c>
    </row>
    <row r="782" spans="1:3" s="151" customFormat="1" ht="15.75" customHeight="1">
      <c r="A782" s="331"/>
      <c r="B782" s="51" t="s">
        <v>2</v>
      </c>
      <c r="C782" s="179">
        <v>2</v>
      </c>
    </row>
    <row r="783" spans="1:3" s="151" customFormat="1" ht="27.75" customHeight="1">
      <c r="A783" s="330" t="s">
        <v>125</v>
      </c>
      <c r="B783" s="80" t="s">
        <v>1</v>
      </c>
      <c r="C783" s="179">
        <f>119-65+24</f>
        <v>78</v>
      </c>
    </row>
    <row r="784" spans="1:3" s="151" customFormat="1" ht="14.25" customHeight="1">
      <c r="A784" s="331"/>
      <c r="B784" s="51" t="s">
        <v>2</v>
      </c>
      <c r="C784" s="179">
        <f>119-65+24</f>
        <v>78</v>
      </c>
    </row>
    <row r="785" spans="1:5" s="151" customFormat="1" ht="27.75" customHeight="1">
      <c r="A785" s="330" t="s">
        <v>133</v>
      </c>
      <c r="B785" s="80" t="s">
        <v>1</v>
      </c>
      <c r="C785" s="179">
        <v>45</v>
      </c>
    </row>
    <row r="786" spans="1:5" s="151" customFormat="1" ht="14.25" customHeight="1">
      <c r="A786" s="331"/>
      <c r="B786" s="51" t="s">
        <v>2</v>
      </c>
      <c r="C786" s="179">
        <v>45</v>
      </c>
    </row>
    <row r="787" spans="1:5" s="151" customFormat="1" ht="27.75" customHeight="1">
      <c r="A787" s="330" t="s">
        <v>135</v>
      </c>
      <c r="B787" s="80" t="s">
        <v>1</v>
      </c>
      <c r="C787" s="179">
        <v>15</v>
      </c>
    </row>
    <row r="788" spans="1:5" s="151" customFormat="1" ht="14.25" customHeight="1">
      <c r="A788" s="331"/>
      <c r="B788" s="51" t="s">
        <v>2</v>
      </c>
      <c r="C788" s="179">
        <v>15</v>
      </c>
    </row>
    <row r="789" spans="1:5" s="49" customFormat="1">
      <c r="A789" s="306" t="s">
        <v>36</v>
      </c>
      <c r="B789" s="306"/>
      <c r="C789" s="306"/>
      <c r="E789" s="92"/>
    </row>
    <row r="790" spans="1:5" s="49" customFormat="1">
      <c r="A790" s="25" t="s">
        <v>14</v>
      </c>
      <c r="B790" s="17" t="s">
        <v>1</v>
      </c>
      <c r="C790" s="32">
        <f t="shared" ref="C790:C791" si="53">C792</f>
        <v>25</v>
      </c>
      <c r="E790" s="92"/>
    </row>
    <row r="791" spans="1:5" s="49" customFormat="1">
      <c r="A791" s="26" t="s">
        <v>15</v>
      </c>
      <c r="B791" s="18" t="s">
        <v>2</v>
      </c>
      <c r="C791" s="32">
        <f t="shared" si="53"/>
        <v>25</v>
      </c>
      <c r="E791" s="92"/>
    </row>
    <row r="792" spans="1:5" s="49" customFormat="1">
      <c r="A792" s="83" t="s">
        <v>19</v>
      </c>
      <c r="B792" s="12" t="s">
        <v>1</v>
      </c>
      <c r="C792" s="32">
        <f t="shared" ref="C792:C799" si="54">C794</f>
        <v>25</v>
      </c>
    </row>
    <row r="793" spans="1:5" s="49" customFormat="1">
      <c r="A793" s="26" t="s">
        <v>20</v>
      </c>
      <c r="B793" s="11" t="s">
        <v>2</v>
      </c>
      <c r="C793" s="32">
        <f t="shared" si="54"/>
        <v>25</v>
      </c>
    </row>
    <row r="794" spans="1:5" s="163" customFormat="1">
      <c r="A794" s="207" t="s">
        <v>10</v>
      </c>
      <c r="B794" s="167" t="s">
        <v>1</v>
      </c>
      <c r="C794" s="162">
        <f t="shared" si="54"/>
        <v>25</v>
      </c>
    </row>
    <row r="795" spans="1:5" s="163" customFormat="1">
      <c r="A795" s="168"/>
      <c r="B795" s="165" t="s">
        <v>2</v>
      </c>
      <c r="C795" s="162">
        <f t="shared" si="54"/>
        <v>25</v>
      </c>
    </row>
    <row r="796" spans="1:5" s="164" customFormat="1">
      <c r="A796" s="337" t="s">
        <v>53</v>
      </c>
      <c r="B796" s="161" t="s">
        <v>1</v>
      </c>
      <c r="C796" s="162">
        <f t="shared" si="54"/>
        <v>25</v>
      </c>
    </row>
    <row r="797" spans="1:5" s="164" customFormat="1">
      <c r="A797" s="332"/>
      <c r="B797" s="165" t="s">
        <v>2</v>
      </c>
      <c r="C797" s="162">
        <f t="shared" si="54"/>
        <v>25</v>
      </c>
    </row>
    <row r="798" spans="1:5" s="105" customFormat="1">
      <c r="A798" s="146" t="s">
        <v>37</v>
      </c>
      <c r="B798" s="104" t="s">
        <v>1</v>
      </c>
      <c r="C798" s="32">
        <f t="shared" si="54"/>
        <v>25</v>
      </c>
    </row>
    <row r="799" spans="1:5" s="105" customFormat="1">
      <c r="A799" s="109"/>
      <c r="B799" s="110" t="s">
        <v>2</v>
      </c>
      <c r="C799" s="32">
        <f t="shared" si="54"/>
        <v>25</v>
      </c>
    </row>
    <row r="800" spans="1:5" s="57" customFormat="1" ht="31.5" customHeight="1">
      <c r="A800" s="85" t="s">
        <v>136</v>
      </c>
      <c r="B800" s="81" t="s">
        <v>1</v>
      </c>
      <c r="C800" s="59">
        <v>25</v>
      </c>
    </row>
    <row r="801" spans="1:5" s="57" customFormat="1">
      <c r="A801" s="60"/>
      <c r="B801" s="51" t="s">
        <v>2</v>
      </c>
      <c r="C801" s="59">
        <v>25</v>
      </c>
    </row>
    <row r="802" spans="1:5">
      <c r="A802" s="322" t="s">
        <v>46</v>
      </c>
      <c r="B802" s="323"/>
      <c r="C802" s="323"/>
      <c r="D802"/>
      <c r="E802" s="57"/>
    </row>
    <row r="803" spans="1:5">
      <c r="A803" s="24" t="s">
        <v>14</v>
      </c>
      <c r="B803" s="12" t="s">
        <v>1</v>
      </c>
      <c r="C803" s="34">
        <f t="shared" ref="C803:C810" si="55">C805</f>
        <v>583</v>
      </c>
      <c r="D803"/>
    </row>
    <row r="804" spans="1:5">
      <c r="A804" s="26" t="s">
        <v>15</v>
      </c>
      <c r="B804" s="11" t="s">
        <v>2</v>
      </c>
      <c r="C804" s="91">
        <f t="shared" si="55"/>
        <v>583</v>
      </c>
      <c r="D804"/>
    </row>
    <row r="805" spans="1:5">
      <c r="A805" s="36" t="s">
        <v>47</v>
      </c>
      <c r="B805" s="17" t="s">
        <v>1</v>
      </c>
      <c r="C805" s="91">
        <f t="shared" si="55"/>
        <v>583</v>
      </c>
      <c r="D805"/>
    </row>
    <row r="806" spans="1:5">
      <c r="A806" s="10" t="s">
        <v>20</v>
      </c>
      <c r="B806" s="18" t="s">
        <v>2</v>
      </c>
      <c r="C806" s="91">
        <f t="shared" si="55"/>
        <v>583</v>
      </c>
      <c r="D806"/>
    </row>
    <row r="807" spans="1:5">
      <c r="A807" s="16" t="s">
        <v>10</v>
      </c>
      <c r="B807" s="9" t="s">
        <v>1</v>
      </c>
      <c r="C807" s="91">
        <f t="shared" si="55"/>
        <v>583</v>
      </c>
      <c r="D807"/>
    </row>
    <row r="808" spans="1:5">
      <c r="A808" s="15"/>
      <c r="B808" s="11" t="s">
        <v>2</v>
      </c>
      <c r="C808" s="91">
        <f t="shared" si="55"/>
        <v>583</v>
      </c>
      <c r="D808"/>
    </row>
    <row r="809" spans="1:5">
      <c r="A809" s="103" t="s">
        <v>23</v>
      </c>
      <c r="B809" s="9" t="s">
        <v>1</v>
      </c>
      <c r="C809" s="91">
        <f t="shared" si="55"/>
        <v>583</v>
      </c>
      <c r="D809"/>
    </row>
    <row r="810" spans="1:5">
      <c r="A810" s="14"/>
      <c r="B810" s="11" t="s">
        <v>2</v>
      </c>
      <c r="C810" s="91">
        <f t="shared" si="55"/>
        <v>583</v>
      </c>
      <c r="D810"/>
    </row>
    <row r="811" spans="1:5" s="89" customFormat="1">
      <c r="A811" s="120" t="s">
        <v>24</v>
      </c>
      <c r="B811" s="33" t="s">
        <v>1</v>
      </c>
      <c r="C811" s="34">
        <f>C813+C827+C833</f>
        <v>583</v>
      </c>
    </row>
    <row r="812" spans="1:5" s="89" customFormat="1" ht="12" customHeight="1">
      <c r="A812" s="106"/>
      <c r="B812" s="35" t="s">
        <v>2</v>
      </c>
      <c r="C812" s="34">
        <f>C814+C828+C834</f>
        <v>583</v>
      </c>
    </row>
    <row r="813" spans="1:5" s="89" customFormat="1">
      <c r="A813" s="88" t="s">
        <v>60</v>
      </c>
      <c r="B813" s="33" t="s">
        <v>1</v>
      </c>
      <c r="C813" s="34">
        <f>C815+C817+C819+C821+C823+C825</f>
        <v>414</v>
      </c>
    </row>
    <row r="814" spans="1:5" s="89" customFormat="1">
      <c r="A814" s="106"/>
      <c r="B814" s="35" t="s">
        <v>2</v>
      </c>
      <c r="C814" s="34">
        <f>C816+C818+C820+C822+C824+C826</f>
        <v>414</v>
      </c>
    </row>
    <row r="815" spans="1:5" s="151" customFormat="1" ht="39" customHeight="1">
      <c r="A815" s="250" t="s">
        <v>299</v>
      </c>
      <c r="B815" s="160" t="s">
        <v>1</v>
      </c>
      <c r="C815" s="59">
        <v>40</v>
      </c>
    </row>
    <row r="816" spans="1:5" s="151" customFormat="1" ht="15.75" customHeight="1">
      <c r="A816" s="108"/>
      <c r="B816" s="124" t="s">
        <v>2</v>
      </c>
      <c r="C816" s="59">
        <v>40</v>
      </c>
    </row>
    <row r="817" spans="1:3" s="151" customFormat="1" ht="39" customHeight="1">
      <c r="A817" s="250" t="s">
        <v>263</v>
      </c>
      <c r="B817" s="160" t="s">
        <v>1</v>
      </c>
      <c r="C817" s="59">
        <v>5</v>
      </c>
    </row>
    <row r="818" spans="1:3" s="151" customFormat="1">
      <c r="A818" s="108"/>
      <c r="B818" s="124" t="s">
        <v>2</v>
      </c>
      <c r="C818" s="59">
        <v>5</v>
      </c>
    </row>
    <row r="819" spans="1:3" s="151" customFormat="1" ht="38.25">
      <c r="A819" s="250" t="s">
        <v>273</v>
      </c>
      <c r="B819" s="160" t="s">
        <v>1</v>
      </c>
      <c r="C819" s="59">
        <v>29</v>
      </c>
    </row>
    <row r="820" spans="1:3" s="151" customFormat="1">
      <c r="A820" s="108"/>
      <c r="B820" s="124" t="s">
        <v>2</v>
      </c>
      <c r="C820" s="59">
        <v>29</v>
      </c>
    </row>
    <row r="821" spans="1:3" s="233" customFormat="1">
      <c r="A821" s="258" t="s">
        <v>255</v>
      </c>
      <c r="B821" s="160" t="s">
        <v>1</v>
      </c>
      <c r="C821" s="59">
        <v>20</v>
      </c>
    </row>
    <row r="822" spans="1:3" s="233" customFormat="1">
      <c r="A822" s="108"/>
      <c r="B822" s="124" t="s">
        <v>2</v>
      </c>
      <c r="C822" s="59">
        <v>20</v>
      </c>
    </row>
    <row r="823" spans="1:3" s="151" customFormat="1">
      <c r="A823" s="258" t="s">
        <v>243</v>
      </c>
      <c r="B823" s="160" t="s">
        <v>1</v>
      </c>
      <c r="C823" s="59">
        <v>150</v>
      </c>
    </row>
    <row r="824" spans="1:3" s="151" customFormat="1">
      <c r="A824" s="108"/>
      <c r="B824" s="124" t="s">
        <v>2</v>
      </c>
      <c r="C824" s="59">
        <v>150</v>
      </c>
    </row>
    <row r="825" spans="1:3" s="151" customFormat="1">
      <c r="A825" s="258" t="s">
        <v>244</v>
      </c>
      <c r="B825" s="160" t="s">
        <v>1</v>
      </c>
      <c r="C825" s="59">
        <v>170</v>
      </c>
    </row>
    <row r="826" spans="1:3" s="151" customFormat="1">
      <c r="A826" s="108"/>
      <c r="B826" s="124" t="s">
        <v>2</v>
      </c>
      <c r="C826" s="59">
        <v>170</v>
      </c>
    </row>
    <row r="827" spans="1:3" s="89" customFormat="1">
      <c r="A827" s="88" t="s">
        <v>61</v>
      </c>
      <c r="B827" s="33" t="s">
        <v>1</v>
      </c>
      <c r="C827" s="32">
        <f>C829+C831</f>
        <v>31</v>
      </c>
    </row>
    <row r="828" spans="1:3" s="89" customFormat="1">
      <c r="A828" s="106"/>
      <c r="B828" s="35" t="s">
        <v>2</v>
      </c>
      <c r="C828" s="32">
        <f>C830+C832</f>
        <v>31</v>
      </c>
    </row>
    <row r="829" spans="1:3" s="151" customFormat="1" ht="38.25">
      <c r="A829" s="250" t="s">
        <v>200</v>
      </c>
      <c r="B829" s="160" t="s">
        <v>1</v>
      </c>
      <c r="C829" s="59">
        <v>26</v>
      </c>
    </row>
    <row r="830" spans="1:3" s="151" customFormat="1">
      <c r="A830" s="108"/>
      <c r="B830" s="124" t="s">
        <v>2</v>
      </c>
      <c r="C830" s="59">
        <v>26</v>
      </c>
    </row>
    <row r="831" spans="1:3" s="151" customFormat="1" ht="25.5">
      <c r="A831" s="250" t="s">
        <v>201</v>
      </c>
      <c r="B831" s="160" t="s">
        <v>1</v>
      </c>
      <c r="C831" s="59">
        <v>5</v>
      </c>
    </row>
    <row r="832" spans="1:3" s="151" customFormat="1">
      <c r="A832" s="108"/>
      <c r="B832" s="124" t="s">
        <v>2</v>
      </c>
      <c r="C832" s="59">
        <v>5</v>
      </c>
    </row>
    <row r="833" spans="1:5" s="89" customFormat="1">
      <c r="A833" s="90" t="s">
        <v>90</v>
      </c>
      <c r="B833" s="33" t="s">
        <v>1</v>
      </c>
      <c r="C833" s="32">
        <f>C835+C837+C839+C841</f>
        <v>138</v>
      </c>
    </row>
    <row r="834" spans="1:5" s="89" customFormat="1">
      <c r="A834" s="106"/>
      <c r="B834" s="35" t="s">
        <v>2</v>
      </c>
      <c r="C834" s="32">
        <f>C836+C838+C840+C842</f>
        <v>138</v>
      </c>
    </row>
    <row r="835" spans="1:5" s="151" customFormat="1" ht="19.5" customHeight="1">
      <c r="A835" s="250" t="s">
        <v>274</v>
      </c>
      <c r="B835" s="160" t="s">
        <v>1</v>
      </c>
      <c r="C835" s="59">
        <v>11</v>
      </c>
    </row>
    <row r="836" spans="1:5" s="151" customFormat="1">
      <c r="A836" s="108"/>
      <c r="B836" s="124" t="s">
        <v>2</v>
      </c>
      <c r="C836" s="59">
        <v>11</v>
      </c>
    </row>
    <row r="837" spans="1:5" s="151" customFormat="1" ht="25.5">
      <c r="A837" s="250" t="s">
        <v>275</v>
      </c>
      <c r="B837" s="160" t="s">
        <v>1</v>
      </c>
      <c r="C837" s="59">
        <v>10</v>
      </c>
    </row>
    <row r="838" spans="1:5" s="151" customFormat="1">
      <c r="A838" s="108"/>
      <c r="B838" s="124" t="s">
        <v>2</v>
      </c>
      <c r="C838" s="59">
        <v>10</v>
      </c>
    </row>
    <row r="839" spans="1:5" s="151" customFormat="1">
      <c r="A839" s="250" t="s">
        <v>62</v>
      </c>
      <c r="B839" s="160" t="s">
        <v>1</v>
      </c>
      <c r="C839" s="59">
        <v>88</v>
      </c>
    </row>
    <row r="840" spans="1:5" s="151" customFormat="1">
      <c r="A840" s="108"/>
      <c r="B840" s="124" t="s">
        <v>2</v>
      </c>
      <c r="C840" s="59">
        <v>88</v>
      </c>
    </row>
    <row r="841" spans="1:5" s="151" customFormat="1" ht="38.25">
      <c r="A841" s="250" t="s">
        <v>238</v>
      </c>
      <c r="B841" s="252" t="s">
        <v>1</v>
      </c>
      <c r="C841" s="59">
        <v>29</v>
      </c>
    </row>
    <row r="842" spans="1:5" s="151" customFormat="1" ht="14.25" customHeight="1">
      <c r="A842" s="108"/>
      <c r="B842" s="124" t="s">
        <v>2</v>
      </c>
      <c r="C842" s="59">
        <v>29</v>
      </c>
    </row>
    <row r="843" spans="1:5" s="49" customFormat="1">
      <c r="A843" s="306" t="s">
        <v>38</v>
      </c>
      <c r="B843" s="306"/>
      <c r="C843" s="306"/>
    </row>
    <row r="844" spans="1:5" s="49" customFormat="1">
      <c r="A844" s="25" t="s">
        <v>14</v>
      </c>
      <c r="B844" s="17" t="s">
        <v>1</v>
      </c>
      <c r="C844" s="23">
        <f t="shared" ref="C844:C853" si="56">C846</f>
        <v>30</v>
      </c>
      <c r="E844" s="92"/>
    </row>
    <row r="845" spans="1:5" s="49" customFormat="1">
      <c r="A845" s="26" t="s">
        <v>15</v>
      </c>
      <c r="B845" s="18" t="s">
        <v>2</v>
      </c>
      <c r="C845" s="23">
        <f t="shared" si="56"/>
        <v>30</v>
      </c>
      <c r="E845" s="92"/>
    </row>
    <row r="846" spans="1:5" s="49" customFormat="1">
      <c r="A846" s="30" t="s">
        <v>17</v>
      </c>
      <c r="B846" s="12" t="s">
        <v>1</v>
      </c>
      <c r="C846" s="23">
        <f t="shared" si="56"/>
        <v>30</v>
      </c>
    </row>
    <row r="847" spans="1:5" s="49" customFormat="1">
      <c r="A847" s="14" t="s">
        <v>9</v>
      </c>
      <c r="B847" s="11" t="s">
        <v>2</v>
      </c>
      <c r="C847" s="23">
        <f t="shared" si="56"/>
        <v>30</v>
      </c>
    </row>
    <row r="848" spans="1:5">
      <c r="A848" s="16" t="s">
        <v>10</v>
      </c>
      <c r="B848" s="9" t="s">
        <v>1</v>
      </c>
      <c r="C848" s="132">
        <f t="shared" si="56"/>
        <v>30</v>
      </c>
      <c r="D848"/>
    </row>
    <row r="849" spans="1:12">
      <c r="A849" s="15"/>
      <c r="B849" s="11" t="s">
        <v>2</v>
      </c>
      <c r="C849" s="132">
        <f t="shared" si="56"/>
        <v>30</v>
      </c>
      <c r="D849"/>
    </row>
    <row r="850" spans="1:12">
      <c r="A850" s="16" t="s">
        <v>23</v>
      </c>
      <c r="B850" s="9" t="s">
        <v>1</v>
      </c>
      <c r="C850" s="132">
        <f t="shared" si="56"/>
        <v>30</v>
      </c>
      <c r="D850"/>
    </row>
    <row r="851" spans="1:12">
      <c r="A851" s="15"/>
      <c r="B851" s="11" t="s">
        <v>2</v>
      </c>
      <c r="C851" s="132">
        <f t="shared" si="56"/>
        <v>30</v>
      </c>
      <c r="D851"/>
    </row>
    <row r="852" spans="1:12" s="105" customFormat="1">
      <c r="A852" s="127" t="s">
        <v>53</v>
      </c>
      <c r="B852" s="126" t="s">
        <v>1</v>
      </c>
      <c r="C852" s="34">
        <f t="shared" si="56"/>
        <v>30</v>
      </c>
    </row>
    <row r="853" spans="1:12" s="105" customFormat="1">
      <c r="A853" s="149"/>
      <c r="B853" s="110" t="s">
        <v>2</v>
      </c>
      <c r="C853" s="34">
        <f t="shared" si="56"/>
        <v>30</v>
      </c>
    </row>
    <row r="854" spans="1:12" s="140" customFormat="1">
      <c r="A854" s="107" t="s">
        <v>66</v>
      </c>
      <c r="B854" s="248" t="s">
        <v>1</v>
      </c>
      <c r="C854" s="23">
        <f>C856+C871</f>
        <v>30</v>
      </c>
      <c r="D854" s="135"/>
      <c r="E854" s="135"/>
      <c r="F854" s="135"/>
      <c r="G854" s="135"/>
      <c r="H854" s="135"/>
      <c r="I854" s="135"/>
      <c r="J854" s="142"/>
      <c r="K854" s="142"/>
      <c r="L854" s="142"/>
    </row>
    <row r="855" spans="1:12" s="140" customFormat="1">
      <c r="A855" s="119"/>
      <c r="B855" s="94" t="s">
        <v>2</v>
      </c>
      <c r="C855" s="23">
        <f>C857</f>
        <v>30</v>
      </c>
      <c r="D855" s="135"/>
      <c r="E855" s="135"/>
      <c r="F855" s="135"/>
      <c r="G855" s="135"/>
      <c r="H855" s="135"/>
      <c r="I855" s="135"/>
      <c r="J855" s="142"/>
      <c r="K855" s="142"/>
      <c r="L855" s="142"/>
    </row>
    <row r="856" spans="1:12" s="151" customFormat="1">
      <c r="A856" s="241" t="s">
        <v>231</v>
      </c>
      <c r="B856" s="160" t="s">
        <v>1</v>
      </c>
      <c r="C856" s="59">
        <v>30</v>
      </c>
      <c r="D856" s="135"/>
      <c r="E856" s="135"/>
      <c r="F856" s="135"/>
      <c r="G856" s="135"/>
      <c r="H856" s="135"/>
      <c r="I856" s="135"/>
      <c r="J856" s="245"/>
      <c r="K856" s="245"/>
      <c r="L856" s="245"/>
    </row>
    <row r="857" spans="1:12" s="151" customFormat="1">
      <c r="A857" s="119"/>
      <c r="B857" s="124" t="s">
        <v>2</v>
      </c>
      <c r="C857" s="59">
        <v>30</v>
      </c>
      <c r="D857" s="135"/>
      <c r="E857" s="135"/>
      <c r="F857" s="135"/>
      <c r="G857" s="135"/>
      <c r="H857" s="135"/>
      <c r="I857" s="135"/>
      <c r="J857" s="245"/>
      <c r="K857" s="245"/>
      <c r="L857" s="245"/>
    </row>
    <row r="858" spans="1:12">
      <c r="A858" s="275" t="s">
        <v>52</v>
      </c>
      <c r="B858" s="96"/>
      <c r="C858" s="143"/>
      <c r="D858" s="336"/>
      <c r="E858" s="336"/>
      <c r="F858" s="307"/>
      <c r="G858" s="307"/>
      <c r="H858" s="307"/>
      <c r="I858" s="307"/>
    </row>
    <row r="859" spans="1:12" s="92" customFormat="1">
      <c r="A859" s="276" t="s">
        <v>14</v>
      </c>
      <c r="B859" s="277" t="s">
        <v>1</v>
      </c>
      <c r="C859" s="23">
        <f t="shared" ref="C859:C868" si="57">C861</f>
        <v>48</v>
      </c>
      <c r="D859" s="56"/>
      <c r="E859" s="56"/>
      <c r="F859" s="56"/>
      <c r="G859" s="56"/>
      <c r="H859" s="56"/>
      <c r="I859" s="56"/>
    </row>
    <row r="860" spans="1:12" s="92" customFormat="1">
      <c r="A860" s="115" t="s">
        <v>15</v>
      </c>
      <c r="B860" s="278" t="s">
        <v>2</v>
      </c>
      <c r="C860" s="23">
        <f t="shared" si="57"/>
        <v>48</v>
      </c>
      <c r="D860" s="56"/>
      <c r="E860" s="56"/>
      <c r="F860" s="56"/>
      <c r="G860" s="56"/>
      <c r="H860" s="56"/>
      <c r="I860" s="56"/>
    </row>
    <row r="861" spans="1:12" s="92" customFormat="1">
      <c r="A861" s="116" t="s">
        <v>19</v>
      </c>
      <c r="B861" s="279" t="s">
        <v>1</v>
      </c>
      <c r="C861" s="23">
        <f t="shared" si="57"/>
        <v>48</v>
      </c>
      <c r="D861" s="56"/>
      <c r="E861" s="56"/>
      <c r="F861" s="56"/>
      <c r="G861" s="56"/>
      <c r="H861" s="56"/>
      <c r="I861" s="56"/>
    </row>
    <row r="862" spans="1:12" s="92" customFormat="1">
      <c r="A862" s="93" t="s">
        <v>20</v>
      </c>
      <c r="B862" s="113" t="s">
        <v>2</v>
      </c>
      <c r="C862" s="23">
        <f t="shared" si="57"/>
        <v>48</v>
      </c>
    </row>
    <row r="863" spans="1:12" s="92" customFormat="1">
      <c r="A863" s="118" t="s">
        <v>10</v>
      </c>
      <c r="B863" s="117" t="s">
        <v>1</v>
      </c>
      <c r="C863" s="23">
        <f t="shared" si="57"/>
        <v>48</v>
      </c>
    </row>
    <row r="864" spans="1:12" s="92" customFormat="1">
      <c r="A864" s="119"/>
      <c r="B864" s="113" t="s">
        <v>2</v>
      </c>
      <c r="C864" s="23">
        <f t="shared" si="57"/>
        <v>48</v>
      </c>
    </row>
    <row r="865" spans="1:13" s="92" customFormat="1">
      <c r="A865" s="280" t="s">
        <v>23</v>
      </c>
      <c r="B865" s="117" t="s">
        <v>1</v>
      </c>
      <c r="C865" s="23">
        <f t="shared" si="57"/>
        <v>48</v>
      </c>
    </row>
    <row r="866" spans="1:13" s="92" customFormat="1">
      <c r="A866" s="93"/>
      <c r="B866" s="113" t="s">
        <v>2</v>
      </c>
      <c r="C866" s="23">
        <f t="shared" si="57"/>
        <v>48</v>
      </c>
    </row>
    <row r="867" spans="1:13" s="89" customFormat="1">
      <c r="A867" s="86" t="s">
        <v>24</v>
      </c>
      <c r="B867" s="121" t="s">
        <v>1</v>
      </c>
      <c r="C867" s="32">
        <f t="shared" si="57"/>
        <v>48</v>
      </c>
    </row>
    <row r="868" spans="1:13" s="89" customFormat="1">
      <c r="A868" s="106"/>
      <c r="B868" s="35" t="s">
        <v>2</v>
      </c>
      <c r="C868" s="32">
        <f t="shared" si="57"/>
        <v>48</v>
      </c>
    </row>
    <row r="869" spans="1:13" s="151" customFormat="1" ht="38.25">
      <c r="A869" s="241" t="s">
        <v>301</v>
      </c>
      <c r="B869" s="160" t="s">
        <v>1</v>
      </c>
      <c r="C869" s="59">
        <v>48</v>
      </c>
      <c r="D869" s="135"/>
      <c r="E869" s="135"/>
      <c r="F869" s="135"/>
      <c r="G869" s="135"/>
      <c r="H869" s="135"/>
      <c r="I869" s="135"/>
      <c r="J869" s="245"/>
      <c r="K869" s="245"/>
      <c r="L869" s="245"/>
    </row>
    <row r="870" spans="1:13" s="151" customFormat="1">
      <c r="A870" s="119"/>
      <c r="B870" s="124" t="s">
        <v>2</v>
      </c>
      <c r="C870" s="59">
        <v>48</v>
      </c>
      <c r="D870" s="135"/>
      <c r="E870" s="135"/>
      <c r="F870" s="135"/>
      <c r="G870" s="135"/>
      <c r="H870" s="135"/>
      <c r="I870" s="135"/>
      <c r="J870" s="245"/>
      <c r="K870" s="245"/>
      <c r="L870" s="245"/>
    </row>
    <row r="871" spans="1:13" s="92" customFormat="1" ht="14.25" customHeight="1">
      <c r="A871" s="182" t="s">
        <v>87</v>
      </c>
      <c r="B871" s="183"/>
      <c r="C871" s="184"/>
      <c r="D871" s="199"/>
      <c r="E871" s="158"/>
      <c r="F871" s="199"/>
      <c r="G871" s="199"/>
      <c r="H871" s="199"/>
      <c r="I871" s="199"/>
    </row>
    <row r="872" spans="1:13" s="92" customFormat="1" ht="15.75" customHeight="1">
      <c r="A872" s="197" t="s">
        <v>14</v>
      </c>
      <c r="B872" s="198" t="s">
        <v>1</v>
      </c>
      <c r="C872" s="215">
        <f t="shared" ref="C872:C877" si="58">C874</f>
        <v>1472</v>
      </c>
      <c r="D872" s="189"/>
      <c r="E872" s="282"/>
      <c r="F872" s="189"/>
      <c r="G872" s="189"/>
      <c r="H872" s="189"/>
      <c r="I872" s="189"/>
    </row>
    <row r="873" spans="1:13" s="92" customFormat="1" ht="15.75" customHeight="1">
      <c r="A873" s="10" t="s">
        <v>22</v>
      </c>
      <c r="B873" s="51" t="s">
        <v>2</v>
      </c>
      <c r="C873" s="78">
        <f t="shared" si="58"/>
        <v>1472</v>
      </c>
      <c r="D873" s="55"/>
      <c r="E873" s="135"/>
      <c r="F873" s="55" t="e">
        <f>F875+#REF!</f>
        <v>#REF!</v>
      </c>
      <c r="G873" s="55" t="e">
        <f>G875+#REF!</f>
        <v>#REF!</v>
      </c>
      <c r="H873" s="55" t="e">
        <f>H875+#REF!</f>
        <v>#REF!</v>
      </c>
      <c r="I873" s="55" t="e">
        <f>I875+#REF!</f>
        <v>#REF!</v>
      </c>
    </row>
    <row r="874" spans="1:13" s="92" customFormat="1" ht="15" customHeight="1">
      <c r="A874" s="127" t="s">
        <v>19</v>
      </c>
      <c r="B874" s="80" t="s">
        <v>1</v>
      </c>
      <c r="C874" s="179">
        <f t="shared" si="58"/>
        <v>1472</v>
      </c>
    </row>
    <row r="875" spans="1:13" s="92" customFormat="1" ht="15" customHeight="1">
      <c r="A875" s="10" t="s">
        <v>20</v>
      </c>
      <c r="B875" s="51" t="s">
        <v>2</v>
      </c>
      <c r="C875" s="179">
        <f t="shared" si="58"/>
        <v>1472</v>
      </c>
    </row>
    <row r="876" spans="1:13" s="92" customFormat="1" ht="13.5" customHeight="1">
      <c r="A876" s="16" t="s">
        <v>10</v>
      </c>
      <c r="B876" s="80" t="s">
        <v>1</v>
      </c>
      <c r="C876" s="179">
        <f t="shared" si="58"/>
        <v>1472</v>
      </c>
    </row>
    <row r="877" spans="1:13" s="92" customFormat="1" ht="14.25" customHeight="1">
      <c r="A877" s="15"/>
      <c r="B877" s="51" t="s">
        <v>2</v>
      </c>
      <c r="C877" s="179">
        <f t="shared" si="58"/>
        <v>1472</v>
      </c>
    </row>
    <row r="878" spans="1:13" s="92" customFormat="1" ht="15" customHeight="1">
      <c r="A878" s="330" t="s">
        <v>86</v>
      </c>
      <c r="B878" s="80" t="s">
        <v>1</v>
      </c>
      <c r="C878" s="179">
        <f>C887</f>
        <v>1472</v>
      </c>
    </row>
    <row r="879" spans="1:13" s="92" customFormat="1" ht="15" customHeight="1">
      <c r="A879" s="332"/>
      <c r="B879" s="51" t="s">
        <v>2</v>
      </c>
      <c r="C879" s="179">
        <f>C888</f>
        <v>1472</v>
      </c>
    </row>
    <row r="880" spans="1:13">
      <c r="A880" s="200" t="s">
        <v>18</v>
      </c>
      <c r="B880" s="201"/>
      <c r="C880" s="218"/>
      <c r="D880" s="195"/>
      <c r="E880" s="202"/>
      <c r="F880" s="195"/>
      <c r="G880" s="195"/>
      <c r="H880" s="195"/>
      <c r="I880" s="196"/>
      <c r="J880" s="13"/>
      <c r="K880" s="13"/>
      <c r="L880" s="13"/>
      <c r="M880" s="13"/>
    </row>
    <row r="881" spans="1:11" s="92" customFormat="1" ht="15.75" customHeight="1">
      <c r="A881" s="203" t="s">
        <v>14</v>
      </c>
      <c r="B881" s="80" t="s">
        <v>1</v>
      </c>
      <c r="C881" s="179">
        <f t="shared" ref="C881:C888" si="59">C883</f>
        <v>1472</v>
      </c>
    </row>
    <row r="882" spans="1:11" s="92" customFormat="1" ht="15.75" customHeight="1">
      <c r="A882" s="204" t="s">
        <v>15</v>
      </c>
      <c r="B882" s="51" t="s">
        <v>2</v>
      </c>
      <c r="C882" s="179">
        <f t="shared" si="59"/>
        <v>1472</v>
      </c>
    </row>
    <row r="883" spans="1:11" s="92" customFormat="1" ht="15" customHeight="1">
      <c r="A883" s="205" t="s">
        <v>19</v>
      </c>
      <c r="B883" s="80" t="s">
        <v>1</v>
      </c>
      <c r="C883" s="179">
        <f t="shared" si="59"/>
        <v>1472</v>
      </c>
    </row>
    <row r="884" spans="1:11" s="92" customFormat="1" ht="15" customHeight="1">
      <c r="A884" s="206" t="s">
        <v>20</v>
      </c>
      <c r="B884" s="51" t="s">
        <v>2</v>
      </c>
      <c r="C884" s="179">
        <f t="shared" si="59"/>
        <v>1472</v>
      </c>
    </row>
    <row r="885" spans="1:11" s="92" customFormat="1" ht="13.5" customHeight="1">
      <c r="A885" s="330" t="s">
        <v>10</v>
      </c>
      <c r="B885" s="80" t="s">
        <v>1</v>
      </c>
      <c r="C885" s="179">
        <f t="shared" si="59"/>
        <v>1472</v>
      </c>
    </row>
    <row r="886" spans="1:11" s="92" customFormat="1" ht="14.25" customHeight="1">
      <c r="A886" s="332"/>
      <c r="B886" s="51" t="s">
        <v>2</v>
      </c>
      <c r="C886" s="179">
        <f t="shared" si="59"/>
        <v>1472</v>
      </c>
    </row>
    <row r="887" spans="1:11" s="92" customFormat="1" ht="15.75" customHeight="1">
      <c r="A887" s="330" t="s">
        <v>32</v>
      </c>
      <c r="B887" s="80" t="s">
        <v>1</v>
      </c>
      <c r="C887" s="215">
        <f t="shared" si="59"/>
        <v>1472</v>
      </c>
    </row>
    <row r="888" spans="1:11" s="92" customFormat="1" ht="15.75" customHeight="1">
      <c r="A888" s="332"/>
      <c r="B888" s="51" t="s">
        <v>2</v>
      </c>
      <c r="C888" s="179">
        <f t="shared" si="59"/>
        <v>1472</v>
      </c>
    </row>
    <row r="889" spans="1:11" s="151" customFormat="1" ht="13.5" customHeight="1">
      <c r="A889" s="330" t="s">
        <v>65</v>
      </c>
      <c r="B889" s="80" t="s">
        <v>1</v>
      </c>
      <c r="C889" s="179">
        <v>1472</v>
      </c>
    </row>
    <row r="890" spans="1:11" s="151" customFormat="1" ht="14.25" customHeight="1">
      <c r="A890" s="331"/>
      <c r="B890" s="51" t="s">
        <v>2</v>
      </c>
      <c r="C890" s="179">
        <v>1472</v>
      </c>
    </row>
    <row r="891" spans="1:11">
      <c r="A891" s="145" t="s">
        <v>31</v>
      </c>
      <c r="B891" s="65"/>
      <c r="C891" s="64"/>
      <c r="D891" s="58"/>
      <c r="E891" s="58"/>
      <c r="F891" s="58"/>
      <c r="G891" s="58"/>
      <c r="H891" s="58"/>
      <c r="I891" s="58"/>
      <c r="J891" s="13"/>
      <c r="K891" s="57"/>
    </row>
    <row r="892" spans="1:11">
      <c r="A892" s="111" t="s">
        <v>14</v>
      </c>
      <c r="B892" s="80" t="s">
        <v>1</v>
      </c>
      <c r="C892" s="32">
        <f>C893</f>
        <v>7607</v>
      </c>
      <c r="D892" s="58"/>
      <c r="E892" s="58"/>
      <c r="F892" s="58"/>
      <c r="G892" s="58"/>
      <c r="H892" s="58"/>
      <c r="I892" s="66"/>
    </row>
    <row r="893" spans="1:11">
      <c r="A893" s="60" t="s">
        <v>22</v>
      </c>
      <c r="B893" s="51" t="s">
        <v>2</v>
      </c>
      <c r="C893" s="23">
        <f>C895+C903</f>
        <v>7607</v>
      </c>
      <c r="D893" s="55"/>
      <c r="E893" s="55"/>
      <c r="F893" s="55"/>
      <c r="G893" s="55"/>
      <c r="H893" s="55"/>
      <c r="I893" s="55"/>
      <c r="J893" s="13"/>
      <c r="K893" s="13"/>
    </row>
    <row r="894" spans="1:11">
      <c r="A894" s="36" t="s">
        <v>19</v>
      </c>
      <c r="B894" s="264" t="s">
        <v>1</v>
      </c>
      <c r="C894" s="23">
        <f>C895</f>
        <v>500</v>
      </c>
      <c r="D894" s="55"/>
      <c r="E894" s="62"/>
      <c r="F894" s="62"/>
      <c r="G894" s="62"/>
      <c r="H894" s="62"/>
      <c r="I894" s="62"/>
      <c r="J894" s="13"/>
      <c r="K894" s="13"/>
    </row>
    <row r="895" spans="1:11">
      <c r="A895" s="60" t="s">
        <v>20</v>
      </c>
      <c r="B895" s="232" t="s">
        <v>2</v>
      </c>
      <c r="C895" s="23">
        <f>C897</f>
        <v>500</v>
      </c>
      <c r="D895" s="55"/>
      <c r="E895" s="62"/>
      <c r="F895" s="62"/>
      <c r="G895" s="62"/>
      <c r="H895" s="62"/>
      <c r="I895" s="62"/>
      <c r="J895" s="13"/>
      <c r="K895" s="13"/>
    </row>
    <row r="896" spans="1:11">
      <c r="A896" s="16" t="s">
        <v>10</v>
      </c>
      <c r="B896" s="9" t="s">
        <v>1</v>
      </c>
      <c r="C896" s="23">
        <f>C898+C900</f>
        <v>500</v>
      </c>
      <c r="D896" s="55"/>
      <c r="E896" s="62"/>
      <c r="F896" s="62"/>
      <c r="G896" s="62"/>
      <c r="H896" s="62"/>
      <c r="I896" s="62"/>
      <c r="J896" s="13"/>
      <c r="K896" s="13"/>
    </row>
    <row r="897" spans="1:11">
      <c r="A897" s="15"/>
      <c r="B897" s="11" t="s">
        <v>2</v>
      </c>
      <c r="C897" s="23">
        <f>C899+C901</f>
        <v>500</v>
      </c>
      <c r="D897" s="55"/>
      <c r="E897" s="62"/>
      <c r="F897" s="62"/>
      <c r="G897" s="62"/>
      <c r="H897" s="62"/>
      <c r="I897" s="62"/>
      <c r="J897" s="13"/>
      <c r="K897" s="13"/>
    </row>
    <row r="898" spans="1:11">
      <c r="A898" s="16" t="s">
        <v>53</v>
      </c>
      <c r="B898" s="81" t="s">
        <v>1</v>
      </c>
      <c r="C898" s="23">
        <v>0</v>
      </c>
      <c r="D898" s="55"/>
      <c r="E898" s="62"/>
      <c r="F898" s="62"/>
      <c r="G898" s="62"/>
      <c r="H898" s="62"/>
      <c r="I898" s="62"/>
      <c r="J898" s="13"/>
      <c r="K898" s="13"/>
    </row>
    <row r="899" spans="1:11">
      <c r="A899" s="15"/>
      <c r="B899" s="51" t="s">
        <v>2</v>
      </c>
      <c r="C899" s="23">
        <v>0</v>
      </c>
      <c r="D899" s="55"/>
      <c r="E899" s="62"/>
      <c r="F899" s="62"/>
      <c r="G899" s="62"/>
      <c r="H899" s="62"/>
      <c r="I899" s="62"/>
      <c r="J899" s="13"/>
      <c r="K899" s="13"/>
    </row>
    <row r="900" spans="1:11">
      <c r="A900" s="61" t="s">
        <v>32</v>
      </c>
      <c r="B900" s="81" t="s">
        <v>1</v>
      </c>
      <c r="C900" s="23">
        <f>C989</f>
        <v>500</v>
      </c>
      <c r="D900" s="55"/>
      <c r="E900" s="55"/>
      <c r="F900" s="55"/>
      <c r="G900" s="55"/>
      <c r="H900" s="55"/>
      <c r="I900" s="55"/>
      <c r="J900" s="13"/>
      <c r="K900" s="13"/>
    </row>
    <row r="901" spans="1:11">
      <c r="A901" s="15"/>
      <c r="B901" s="51" t="s">
        <v>2</v>
      </c>
      <c r="C901" s="23">
        <f>C990</f>
        <v>500</v>
      </c>
      <c r="D901" s="55"/>
      <c r="E901" s="55"/>
      <c r="F901" s="55"/>
      <c r="G901" s="55"/>
      <c r="H901" s="55"/>
      <c r="I901" s="55"/>
      <c r="J901" s="13"/>
      <c r="K901" s="13"/>
    </row>
    <row r="902" spans="1:11">
      <c r="A902" s="39" t="s">
        <v>17</v>
      </c>
      <c r="B902" s="81" t="s">
        <v>1</v>
      </c>
      <c r="C902" s="23">
        <f>C903</f>
        <v>7107</v>
      </c>
      <c r="D902" s="55"/>
      <c r="E902" s="55"/>
      <c r="F902" s="55"/>
      <c r="G902" s="55"/>
      <c r="H902" s="55"/>
      <c r="I902" s="55"/>
      <c r="J902" s="13"/>
      <c r="K902" s="13"/>
    </row>
    <row r="903" spans="1:11">
      <c r="A903" s="14" t="s">
        <v>9</v>
      </c>
      <c r="B903" s="51" t="s">
        <v>2</v>
      </c>
      <c r="C903" s="23">
        <f>C905</f>
        <v>7107</v>
      </c>
      <c r="D903" s="55"/>
      <c r="E903" s="55"/>
      <c r="F903" s="55"/>
      <c r="G903" s="55"/>
      <c r="H903" s="55"/>
      <c r="I903" s="55"/>
      <c r="J903" s="13"/>
      <c r="K903" s="13"/>
    </row>
    <row r="904" spans="1:11">
      <c r="A904" s="16" t="s">
        <v>10</v>
      </c>
      <c r="B904" s="9" t="s">
        <v>1</v>
      </c>
      <c r="C904" s="23">
        <f>C906+C908</f>
        <v>7107</v>
      </c>
      <c r="D904" s="55"/>
      <c r="E904" s="55"/>
      <c r="F904" s="55"/>
      <c r="G904" s="55"/>
      <c r="H904" s="55"/>
      <c r="I904" s="55"/>
      <c r="J904" s="13"/>
      <c r="K904" s="13"/>
    </row>
    <row r="905" spans="1:11">
      <c r="A905" s="15"/>
      <c r="B905" s="11" t="s">
        <v>2</v>
      </c>
      <c r="C905" s="23">
        <f>C907+C909</f>
        <v>7107</v>
      </c>
      <c r="D905" s="55"/>
      <c r="E905" s="55"/>
      <c r="F905" s="55"/>
      <c r="G905" s="55"/>
      <c r="H905" s="55"/>
      <c r="I905" s="55"/>
      <c r="J905" s="13"/>
      <c r="K905" s="13"/>
    </row>
    <row r="906" spans="1:11" s="105" customFormat="1">
      <c r="A906" s="16" t="s">
        <v>53</v>
      </c>
      <c r="B906" s="81" t="s">
        <v>1</v>
      </c>
      <c r="C906" s="132">
        <f>C919+C970+C1001</f>
        <v>4430</v>
      </c>
    </row>
    <row r="907" spans="1:11" s="105" customFormat="1">
      <c r="A907" s="149"/>
      <c r="B907" s="51" t="s">
        <v>2</v>
      </c>
      <c r="C907" s="132">
        <f>C920+C971+C1002</f>
        <v>4430</v>
      </c>
    </row>
    <row r="908" spans="1:11">
      <c r="A908" s="61" t="s">
        <v>32</v>
      </c>
      <c r="B908" s="81" t="s">
        <v>1</v>
      </c>
      <c r="C908" s="23">
        <f>C941</f>
        <v>2677</v>
      </c>
      <c r="D908" s="55"/>
      <c r="E908" s="55"/>
      <c r="F908" s="55"/>
      <c r="G908" s="55"/>
      <c r="H908" s="55"/>
      <c r="I908" s="55"/>
      <c r="J908" s="13"/>
      <c r="K908" s="13"/>
    </row>
    <row r="909" spans="1:11">
      <c r="A909" s="15"/>
      <c r="B909" s="51" t="s">
        <v>2</v>
      </c>
      <c r="C909" s="23">
        <f>C942</f>
        <v>2677</v>
      </c>
      <c r="D909" s="55"/>
      <c r="E909" s="55"/>
      <c r="F909" s="55"/>
      <c r="G909" s="55"/>
      <c r="H909" s="55"/>
      <c r="I909" s="55"/>
      <c r="J909" s="13"/>
      <c r="K909" s="13"/>
    </row>
    <row r="910" spans="1:11">
      <c r="A910" s="324" t="s">
        <v>46</v>
      </c>
      <c r="B910" s="325"/>
      <c r="C910" s="326"/>
      <c r="D910"/>
      <c r="E910" s="57"/>
    </row>
    <row r="911" spans="1:11">
      <c r="A911" s="207" t="s">
        <v>14</v>
      </c>
      <c r="B911" s="80" t="s">
        <v>1</v>
      </c>
      <c r="C911" s="34">
        <f t="shared" ref="C911:C913" si="60">C913</f>
        <v>6781</v>
      </c>
      <c r="D911"/>
      <c r="E911" s="92"/>
    </row>
    <row r="912" spans="1:11">
      <c r="A912" s="60" t="s">
        <v>15</v>
      </c>
      <c r="B912" s="51" t="s">
        <v>2</v>
      </c>
      <c r="C912" s="132">
        <f t="shared" si="60"/>
        <v>6781</v>
      </c>
      <c r="D912"/>
      <c r="E912" s="92"/>
    </row>
    <row r="913" spans="1:5">
      <c r="A913" s="39" t="s">
        <v>17</v>
      </c>
      <c r="B913" s="80" t="s">
        <v>1</v>
      </c>
      <c r="C913" s="132">
        <f t="shared" si="60"/>
        <v>6781</v>
      </c>
      <c r="D913"/>
    </row>
    <row r="914" spans="1:5">
      <c r="A914" s="14" t="s">
        <v>9</v>
      </c>
      <c r="B914" s="51" t="s">
        <v>2</v>
      </c>
      <c r="C914" s="132">
        <f>C916</f>
        <v>6781</v>
      </c>
      <c r="D914"/>
    </row>
    <row r="915" spans="1:5">
      <c r="A915" s="16" t="s">
        <v>10</v>
      </c>
      <c r="B915" s="9" t="s">
        <v>1</v>
      </c>
      <c r="C915" s="132">
        <f>C917+C941</f>
        <v>6781</v>
      </c>
      <c r="D915"/>
    </row>
    <row r="916" spans="1:5">
      <c r="A916" s="15"/>
      <c r="B916" s="11" t="s">
        <v>2</v>
      </c>
      <c r="C916" s="132">
        <f>C918+C942</f>
        <v>6781</v>
      </c>
      <c r="D916"/>
    </row>
    <row r="917" spans="1:5">
      <c r="A917" s="16" t="s">
        <v>23</v>
      </c>
      <c r="B917" s="9" t="s">
        <v>1</v>
      </c>
      <c r="C917" s="132">
        <f>C919</f>
        <v>4104</v>
      </c>
      <c r="D917"/>
    </row>
    <row r="918" spans="1:5">
      <c r="A918" s="15"/>
      <c r="B918" s="11" t="s">
        <v>2</v>
      </c>
      <c r="C918" s="132">
        <f>C920</f>
        <v>4104</v>
      </c>
      <c r="D918"/>
    </row>
    <row r="919" spans="1:5" s="105" customFormat="1">
      <c r="A919" s="127" t="s">
        <v>53</v>
      </c>
      <c r="B919" s="126" t="s">
        <v>1</v>
      </c>
      <c r="C919" s="34">
        <f>C921+C927+C931+C937</f>
        <v>4104</v>
      </c>
    </row>
    <row r="920" spans="1:5" s="105" customFormat="1">
      <c r="A920" s="149"/>
      <c r="B920" s="110" t="s">
        <v>2</v>
      </c>
      <c r="C920" s="34">
        <f>C922+C928+C932+C938</f>
        <v>4104</v>
      </c>
    </row>
    <row r="921" spans="1:5" s="105" customFormat="1">
      <c r="A921" s="130" t="s">
        <v>60</v>
      </c>
      <c r="B921" s="104" t="s">
        <v>1</v>
      </c>
      <c r="C921" s="32">
        <f>C923+C925</f>
        <v>509</v>
      </c>
    </row>
    <row r="922" spans="1:5" s="105" customFormat="1">
      <c r="A922" s="149"/>
      <c r="B922" s="110" t="s">
        <v>2</v>
      </c>
      <c r="C922" s="32">
        <f>C924+C926</f>
        <v>509</v>
      </c>
    </row>
    <row r="923" spans="1:5" s="105" customFormat="1">
      <c r="A923" s="243" t="s">
        <v>256</v>
      </c>
      <c r="B923" s="80" t="s">
        <v>1</v>
      </c>
      <c r="C923" s="59">
        <v>369</v>
      </c>
      <c r="E923" s="89"/>
    </row>
    <row r="924" spans="1:5" s="105" customFormat="1">
      <c r="A924" s="60"/>
      <c r="B924" s="51" t="s">
        <v>2</v>
      </c>
      <c r="C924" s="59">
        <v>369</v>
      </c>
      <c r="E924" s="89"/>
    </row>
    <row r="925" spans="1:5" s="105" customFormat="1" ht="38.25">
      <c r="A925" s="243" t="s">
        <v>271</v>
      </c>
      <c r="B925" s="80" t="s">
        <v>1</v>
      </c>
      <c r="C925" s="59">
        <v>140</v>
      </c>
      <c r="E925" s="89"/>
    </row>
    <row r="926" spans="1:5" s="105" customFormat="1">
      <c r="A926" s="60"/>
      <c r="B926" s="51" t="s">
        <v>2</v>
      </c>
      <c r="C926" s="59">
        <v>140</v>
      </c>
      <c r="E926" s="89"/>
    </row>
    <row r="927" spans="1:5" s="105" customFormat="1">
      <c r="A927" s="130" t="s">
        <v>61</v>
      </c>
      <c r="B927" s="104" t="s">
        <v>1</v>
      </c>
      <c r="C927" s="32">
        <f>C929</f>
        <v>1403</v>
      </c>
    </row>
    <row r="928" spans="1:5" s="105" customFormat="1">
      <c r="A928" s="149"/>
      <c r="B928" s="110" t="s">
        <v>2</v>
      </c>
      <c r="C928" s="32">
        <f>C930</f>
        <v>1403</v>
      </c>
    </row>
    <row r="929" spans="1:3" s="164" customFormat="1">
      <c r="A929" s="29" t="s">
        <v>300</v>
      </c>
      <c r="B929" s="17" t="s">
        <v>1</v>
      </c>
      <c r="C929" s="53">
        <v>1403</v>
      </c>
    </row>
    <row r="930" spans="1:3" s="164" customFormat="1">
      <c r="A930" s="26"/>
      <c r="B930" s="18" t="s">
        <v>2</v>
      </c>
      <c r="C930" s="53">
        <v>1403</v>
      </c>
    </row>
    <row r="931" spans="1:3" s="89" customFormat="1">
      <c r="A931" s="90" t="s">
        <v>179</v>
      </c>
      <c r="B931" s="121" t="s">
        <v>1</v>
      </c>
      <c r="C931" s="32">
        <f>C933+C935</f>
        <v>285</v>
      </c>
    </row>
    <row r="932" spans="1:3" s="89" customFormat="1">
      <c r="A932" s="38"/>
      <c r="B932" s="35" t="s">
        <v>2</v>
      </c>
      <c r="C932" s="32">
        <f>C934+C936</f>
        <v>285</v>
      </c>
    </row>
    <row r="933" spans="1:3" s="147" customFormat="1">
      <c r="A933" s="249" t="s">
        <v>181</v>
      </c>
      <c r="B933" s="148" t="s">
        <v>1</v>
      </c>
      <c r="C933" s="53">
        <v>165</v>
      </c>
    </row>
    <row r="934" spans="1:3" s="147" customFormat="1">
      <c r="A934" s="115"/>
      <c r="B934" s="94" t="s">
        <v>2</v>
      </c>
      <c r="C934" s="53">
        <v>165</v>
      </c>
    </row>
    <row r="935" spans="1:3" s="147" customFormat="1" ht="25.5">
      <c r="A935" s="249" t="s">
        <v>182</v>
      </c>
      <c r="B935" s="148" t="s">
        <v>1</v>
      </c>
      <c r="C935" s="53">
        <v>120</v>
      </c>
    </row>
    <row r="936" spans="1:3" s="147" customFormat="1">
      <c r="A936" s="115"/>
      <c r="B936" s="94" t="s">
        <v>2</v>
      </c>
      <c r="C936" s="53">
        <v>120</v>
      </c>
    </row>
    <row r="937" spans="1:3" s="89" customFormat="1">
      <c r="A937" s="130" t="s">
        <v>203</v>
      </c>
      <c r="B937" s="33" t="s">
        <v>1</v>
      </c>
      <c r="C937" s="32">
        <f>C939</f>
        <v>1907</v>
      </c>
    </row>
    <row r="938" spans="1:3" s="89" customFormat="1">
      <c r="A938" s="38"/>
      <c r="B938" s="35" t="s">
        <v>2</v>
      </c>
      <c r="C938" s="32">
        <f>C940</f>
        <v>1907</v>
      </c>
    </row>
    <row r="939" spans="1:3" s="147" customFormat="1" ht="25.5">
      <c r="A939" s="253" t="s">
        <v>91</v>
      </c>
      <c r="B939" s="248" t="s">
        <v>1</v>
      </c>
      <c r="C939" s="53">
        <v>1907</v>
      </c>
    </row>
    <row r="940" spans="1:3" s="147" customFormat="1">
      <c r="A940" s="115"/>
      <c r="B940" s="94" t="s">
        <v>2</v>
      </c>
      <c r="C940" s="53">
        <v>1907</v>
      </c>
    </row>
    <row r="941" spans="1:3" s="89" customFormat="1">
      <c r="A941" s="129" t="s">
        <v>32</v>
      </c>
      <c r="B941" s="33" t="s">
        <v>1</v>
      </c>
      <c r="C941" s="32">
        <f>C943+C949+C957</f>
        <v>2677</v>
      </c>
    </row>
    <row r="942" spans="1:3" s="89" customFormat="1">
      <c r="A942" s="106"/>
      <c r="B942" s="35" t="s">
        <v>2</v>
      </c>
      <c r="C942" s="32">
        <f>C944+C950+C958</f>
        <v>2677</v>
      </c>
    </row>
    <row r="943" spans="1:3" s="89" customFormat="1">
      <c r="A943" s="130" t="s">
        <v>88</v>
      </c>
      <c r="B943" s="33" t="s">
        <v>1</v>
      </c>
      <c r="C943" s="32">
        <f>C945+C947</f>
        <v>2127</v>
      </c>
    </row>
    <row r="944" spans="1:3" s="89" customFormat="1">
      <c r="A944" s="131"/>
      <c r="B944" s="35" t="s">
        <v>2</v>
      </c>
      <c r="C944" s="32">
        <f>C946+C948</f>
        <v>2127</v>
      </c>
    </row>
    <row r="945" spans="1:11" s="151" customFormat="1">
      <c r="A945" s="250" t="s">
        <v>92</v>
      </c>
      <c r="B945" s="160" t="s">
        <v>1</v>
      </c>
      <c r="C945" s="59">
        <v>1783</v>
      </c>
    </row>
    <row r="946" spans="1:11" s="151" customFormat="1">
      <c r="A946" s="133"/>
      <c r="B946" s="124" t="s">
        <v>2</v>
      </c>
      <c r="C946" s="59">
        <v>1783</v>
      </c>
    </row>
    <row r="947" spans="1:11" s="151" customFormat="1">
      <c r="A947" s="250" t="s">
        <v>272</v>
      </c>
      <c r="B947" s="160" t="s">
        <v>1</v>
      </c>
      <c r="C947" s="59">
        <v>344</v>
      </c>
    </row>
    <row r="948" spans="1:11" s="151" customFormat="1">
      <c r="A948" s="133"/>
      <c r="B948" s="124" t="s">
        <v>2</v>
      </c>
      <c r="C948" s="59">
        <v>344</v>
      </c>
    </row>
    <row r="949" spans="1:11" s="89" customFormat="1">
      <c r="A949" s="130" t="s">
        <v>109</v>
      </c>
      <c r="B949" s="33" t="s">
        <v>1</v>
      </c>
      <c r="C949" s="32">
        <f>C951</f>
        <v>325</v>
      </c>
    </row>
    <row r="950" spans="1:11" s="89" customFormat="1">
      <c r="A950" s="131"/>
      <c r="B950" s="35" t="s">
        <v>2</v>
      </c>
      <c r="C950" s="32">
        <f>C952</f>
        <v>325</v>
      </c>
    </row>
    <row r="951" spans="1:11" s="151" customFormat="1" ht="25.5">
      <c r="A951" s="250" t="s">
        <v>247</v>
      </c>
      <c r="B951" s="160" t="s">
        <v>1</v>
      </c>
      <c r="C951" s="59">
        <v>325</v>
      </c>
    </row>
    <row r="952" spans="1:11" s="151" customFormat="1">
      <c r="A952" s="133"/>
      <c r="B952" s="124" t="s">
        <v>2</v>
      </c>
      <c r="C952" s="59">
        <v>325</v>
      </c>
    </row>
    <row r="953" spans="1:11" s="89" customFormat="1" hidden="1">
      <c r="A953" s="88"/>
      <c r="B953" s="217"/>
      <c r="C953" s="34"/>
      <c r="D953" s="98"/>
      <c r="E953" s="259"/>
      <c r="F953" s="98"/>
      <c r="G953" s="98"/>
      <c r="H953" s="98"/>
      <c r="I953" s="98"/>
      <c r="J953" s="99"/>
      <c r="K953" s="99"/>
    </row>
    <row r="954" spans="1:11" s="89" customFormat="1" hidden="1">
      <c r="A954" s="139"/>
      <c r="B954" s="216"/>
      <c r="C954" s="34"/>
      <c r="D954" s="98"/>
      <c r="E954" s="259"/>
      <c r="F954" s="98"/>
      <c r="G954" s="98"/>
      <c r="H954" s="98"/>
      <c r="I954" s="98"/>
      <c r="J954" s="99"/>
      <c r="K954" s="99"/>
    </row>
    <row r="955" spans="1:11" s="92" customFormat="1" ht="15" hidden="1">
      <c r="A955" s="85"/>
      <c r="B955" s="137"/>
      <c r="C955" s="91"/>
      <c r="D955" s="135"/>
      <c r="E955" s="260"/>
      <c r="F955" s="135"/>
      <c r="G955" s="135"/>
      <c r="H955" s="135"/>
      <c r="I955" s="135"/>
      <c r="J955" s="125"/>
      <c r="K955" s="125"/>
    </row>
    <row r="956" spans="1:11" s="92" customFormat="1" hidden="1">
      <c r="A956" s="133"/>
      <c r="B956" s="138"/>
      <c r="C956" s="91"/>
      <c r="D956" s="135"/>
      <c r="E956" s="260"/>
      <c r="F956" s="135"/>
      <c r="G956" s="135"/>
      <c r="H956" s="135"/>
      <c r="I956" s="135"/>
      <c r="J956" s="125"/>
      <c r="K956" s="125"/>
    </row>
    <row r="957" spans="1:11" s="89" customFormat="1">
      <c r="A957" s="90" t="s">
        <v>179</v>
      </c>
      <c r="B957" s="121" t="s">
        <v>1</v>
      </c>
      <c r="C957" s="32">
        <f>C959</f>
        <v>225</v>
      </c>
    </row>
    <row r="958" spans="1:11" s="89" customFormat="1">
      <c r="A958" s="38"/>
      <c r="B958" s="35" t="s">
        <v>2</v>
      </c>
      <c r="C958" s="32">
        <f>C960</f>
        <v>225</v>
      </c>
    </row>
    <row r="959" spans="1:11" s="147" customFormat="1" ht="25.5">
      <c r="A959" s="249" t="s">
        <v>180</v>
      </c>
      <c r="B959" s="148" t="s">
        <v>1</v>
      </c>
      <c r="C959" s="144">
        <v>225</v>
      </c>
    </row>
    <row r="960" spans="1:11" s="147" customFormat="1">
      <c r="A960" s="115"/>
      <c r="B960" s="94" t="s">
        <v>2</v>
      </c>
      <c r="C960" s="144">
        <v>225</v>
      </c>
    </row>
    <row r="961" spans="1:12" s="49" customFormat="1">
      <c r="A961" s="306" t="s">
        <v>38</v>
      </c>
      <c r="B961" s="306"/>
      <c r="C961" s="306"/>
      <c r="E961" s="92"/>
    </row>
    <row r="962" spans="1:12" s="49" customFormat="1">
      <c r="A962" s="25" t="s">
        <v>14</v>
      </c>
      <c r="B962" s="17" t="s">
        <v>1</v>
      </c>
      <c r="C962" s="23">
        <f t="shared" ref="C962:C969" si="61">C964</f>
        <v>96</v>
      </c>
    </row>
    <row r="963" spans="1:12" s="49" customFormat="1">
      <c r="A963" s="26" t="s">
        <v>15</v>
      </c>
      <c r="B963" s="18" t="s">
        <v>2</v>
      </c>
      <c r="C963" s="23">
        <f t="shared" si="61"/>
        <v>96</v>
      </c>
    </row>
    <row r="964" spans="1:12" s="49" customFormat="1">
      <c r="A964" s="30" t="s">
        <v>17</v>
      </c>
      <c r="B964" s="12" t="s">
        <v>1</v>
      </c>
      <c r="C964" s="23">
        <f t="shared" si="61"/>
        <v>96</v>
      </c>
    </row>
    <row r="965" spans="1:12" s="49" customFormat="1">
      <c r="A965" s="14" t="s">
        <v>9</v>
      </c>
      <c r="B965" s="11" t="s">
        <v>2</v>
      </c>
      <c r="C965" s="23">
        <f t="shared" si="61"/>
        <v>96</v>
      </c>
    </row>
    <row r="966" spans="1:12">
      <c r="A966" s="16" t="s">
        <v>10</v>
      </c>
      <c r="B966" s="9" t="s">
        <v>1</v>
      </c>
      <c r="C966" s="132">
        <f t="shared" si="61"/>
        <v>96</v>
      </c>
      <c r="D966"/>
    </row>
    <row r="967" spans="1:12">
      <c r="A967" s="15"/>
      <c r="B967" s="11" t="s">
        <v>2</v>
      </c>
      <c r="C967" s="132">
        <f t="shared" si="61"/>
        <v>96</v>
      </c>
      <c r="D967"/>
    </row>
    <row r="968" spans="1:12">
      <c r="A968" s="16" t="s">
        <v>23</v>
      </c>
      <c r="B968" s="9" t="s">
        <v>1</v>
      </c>
      <c r="C968" s="132">
        <f t="shared" si="61"/>
        <v>96</v>
      </c>
      <c r="D968"/>
    </row>
    <row r="969" spans="1:12">
      <c r="A969" s="15"/>
      <c r="B969" s="11" t="s">
        <v>2</v>
      </c>
      <c r="C969" s="132">
        <f t="shared" si="61"/>
        <v>96</v>
      </c>
      <c r="D969"/>
    </row>
    <row r="970" spans="1:12" s="105" customFormat="1">
      <c r="A970" s="127" t="s">
        <v>53</v>
      </c>
      <c r="B970" s="126" t="s">
        <v>1</v>
      </c>
      <c r="C970" s="34">
        <f>C972+C976</f>
        <v>96</v>
      </c>
    </row>
    <row r="971" spans="1:12" s="105" customFormat="1">
      <c r="A971" s="149"/>
      <c r="B971" s="110" t="s">
        <v>2</v>
      </c>
      <c r="C971" s="34">
        <f>C973+C977</f>
        <v>96</v>
      </c>
    </row>
    <row r="972" spans="1:12" s="140" customFormat="1">
      <c r="A972" s="107" t="s">
        <v>283</v>
      </c>
      <c r="B972" s="248" t="s">
        <v>1</v>
      </c>
      <c r="C972" s="23">
        <f>C974</f>
        <v>46</v>
      </c>
      <c r="D972" s="135"/>
      <c r="E972" s="135"/>
      <c r="F972" s="135"/>
      <c r="G972" s="135"/>
      <c r="H972" s="135"/>
      <c r="I972" s="135"/>
      <c r="J972" s="142"/>
      <c r="K972" s="142"/>
      <c r="L972" s="142"/>
    </row>
    <row r="973" spans="1:12" s="140" customFormat="1">
      <c r="A973" s="119"/>
      <c r="B973" s="94" t="s">
        <v>2</v>
      </c>
      <c r="C973" s="23">
        <f>C975</f>
        <v>46</v>
      </c>
      <c r="D973" s="135"/>
      <c r="E973" s="135"/>
      <c r="F973" s="135"/>
      <c r="G973" s="135"/>
      <c r="H973" s="135"/>
      <c r="I973" s="135"/>
      <c r="J973" s="142"/>
      <c r="K973" s="142"/>
      <c r="L973" s="142"/>
    </row>
    <row r="974" spans="1:12" s="151" customFormat="1">
      <c r="A974" s="241" t="s">
        <v>232</v>
      </c>
      <c r="B974" s="160" t="s">
        <v>1</v>
      </c>
      <c r="C974" s="59">
        <v>46</v>
      </c>
      <c r="D974" s="135"/>
      <c r="E974" s="135"/>
      <c r="F974" s="135"/>
      <c r="G974" s="135"/>
      <c r="H974" s="135"/>
      <c r="I974" s="135"/>
      <c r="J974" s="245"/>
      <c r="K974" s="245"/>
      <c r="L974" s="245"/>
    </row>
    <row r="975" spans="1:12" s="151" customFormat="1">
      <c r="A975" s="119"/>
      <c r="B975" s="124" t="s">
        <v>2</v>
      </c>
      <c r="C975" s="59">
        <v>46</v>
      </c>
      <c r="D975" s="135"/>
      <c r="E975" s="135"/>
      <c r="F975" s="135"/>
      <c r="G975" s="135"/>
      <c r="H975" s="135"/>
      <c r="I975" s="135"/>
      <c r="J975" s="245"/>
      <c r="K975" s="245"/>
      <c r="L975" s="245"/>
    </row>
    <row r="976" spans="1:12" s="140" customFormat="1">
      <c r="A976" s="107" t="s">
        <v>282</v>
      </c>
      <c r="B976" s="248" t="s">
        <v>1</v>
      </c>
      <c r="C976" s="23">
        <f>C978</f>
        <v>50</v>
      </c>
      <c r="D976" s="135"/>
      <c r="E976" s="135"/>
      <c r="F976" s="135"/>
      <c r="G976" s="135"/>
      <c r="H976" s="135"/>
      <c r="I976" s="135"/>
      <c r="J976" s="142"/>
      <c r="K976" s="142"/>
      <c r="L976" s="142"/>
    </row>
    <row r="977" spans="1:12" s="140" customFormat="1">
      <c r="A977" s="119"/>
      <c r="B977" s="94" t="s">
        <v>2</v>
      </c>
      <c r="C977" s="23">
        <f>C979</f>
        <v>50</v>
      </c>
      <c r="D977" s="135"/>
      <c r="E977" s="135"/>
      <c r="F977" s="135"/>
      <c r="G977" s="135"/>
      <c r="H977" s="135"/>
      <c r="I977" s="135"/>
      <c r="J977" s="142"/>
      <c r="K977" s="142"/>
      <c r="L977" s="142"/>
    </row>
    <row r="978" spans="1:12" s="151" customFormat="1" ht="15.75">
      <c r="A978" s="283" t="s">
        <v>252</v>
      </c>
      <c r="B978" s="160" t="s">
        <v>1</v>
      </c>
      <c r="C978" s="59">
        <v>50</v>
      </c>
      <c r="D978" s="135"/>
      <c r="E978" s="135"/>
      <c r="F978" s="135"/>
      <c r="G978" s="135"/>
      <c r="H978" s="135"/>
      <c r="I978" s="135"/>
      <c r="J978" s="245"/>
      <c r="K978" s="245"/>
      <c r="L978" s="245"/>
    </row>
    <row r="979" spans="1:12" s="151" customFormat="1">
      <c r="A979" s="119"/>
      <c r="B979" s="124" t="s">
        <v>2</v>
      </c>
      <c r="C979" s="59">
        <v>50</v>
      </c>
      <c r="D979" s="135"/>
      <c r="E979" s="135"/>
      <c r="F979" s="135"/>
      <c r="G979" s="135"/>
      <c r="H979" s="135"/>
      <c r="I979" s="135"/>
      <c r="J979" s="245"/>
      <c r="K979" s="245"/>
      <c r="L979" s="245"/>
    </row>
    <row r="980" spans="1:12">
      <c r="A980" s="136" t="s">
        <v>34</v>
      </c>
      <c r="B980" s="134"/>
      <c r="C980" s="136"/>
      <c r="D980" s="58"/>
      <c r="E980" s="58"/>
      <c r="F980" s="58"/>
      <c r="G980" s="58"/>
      <c r="H980" s="58"/>
      <c r="I980" s="58"/>
      <c r="J980" s="13"/>
    </row>
    <row r="981" spans="1:12">
      <c r="A981" s="107" t="s">
        <v>14</v>
      </c>
      <c r="B981" s="80" t="s">
        <v>1</v>
      </c>
      <c r="C981" s="23">
        <f>C983+C995</f>
        <v>730</v>
      </c>
      <c r="D981" s="55"/>
      <c r="E981" s="135"/>
      <c r="F981" s="55"/>
      <c r="G981" s="55"/>
      <c r="H981" s="55"/>
      <c r="I981" s="55"/>
      <c r="J981" s="13"/>
    </row>
    <row r="982" spans="1:12">
      <c r="A982" s="60" t="s">
        <v>15</v>
      </c>
      <c r="B982" s="51" t="s">
        <v>2</v>
      </c>
      <c r="C982" s="23">
        <f>C984+C996</f>
        <v>730</v>
      </c>
      <c r="D982" s="55"/>
      <c r="E982" s="135"/>
      <c r="F982" s="55"/>
      <c r="G982" s="55"/>
      <c r="H982" s="55"/>
      <c r="I982" s="55"/>
      <c r="J982" s="13"/>
    </row>
    <row r="983" spans="1:12" s="140" customFormat="1">
      <c r="A983" s="116" t="s">
        <v>19</v>
      </c>
      <c r="B983" s="160" t="s">
        <v>1</v>
      </c>
      <c r="C983" s="23">
        <f>C985</f>
        <v>500</v>
      </c>
      <c r="D983" s="135"/>
      <c r="E983" s="135"/>
      <c r="F983" s="135"/>
      <c r="G983" s="135"/>
      <c r="H983" s="135"/>
      <c r="I983" s="135"/>
      <c r="J983" s="142"/>
      <c r="K983" s="142"/>
      <c r="L983" s="142"/>
    </row>
    <row r="984" spans="1:12" s="140" customFormat="1">
      <c r="A984" s="141" t="s">
        <v>20</v>
      </c>
      <c r="B984" s="124" t="s">
        <v>2</v>
      </c>
      <c r="C984" s="23">
        <f>C986</f>
        <v>500</v>
      </c>
      <c r="D984" s="135"/>
      <c r="E984" s="135"/>
      <c r="F984" s="135"/>
      <c r="G984" s="135"/>
      <c r="H984" s="135"/>
      <c r="I984" s="135"/>
      <c r="J984" s="142"/>
      <c r="K984" s="142"/>
      <c r="L984" s="142"/>
    </row>
    <row r="985" spans="1:12" s="140" customFormat="1">
      <c r="A985" s="118" t="s">
        <v>10</v>
      </c>
      <c r="B985" s="117" t="s">
        <v>1</v>
      </c>
      <c r="C985" s="23">
        <f>C989</f>
        <v>500</v>
      </c>
      <c r="D985" s="135"/>
      <c r="E985" s="135"/>
      <c r="F985" s="135"/>
      <c r="G985" s="135"/>
      <c r="H985" s="135"/>
      <c r="I985" s="135"/>
      <c r="J985" s="142"/>
      <c r="K985" s="142"/>
      <c r="L985" s="142"/>
    </row>
    <row r="986" spans="1:12" s="140" customFormat="1">
      <c r="A986" s="119"/>
      <c r="B986" s="113" t="s">
        <v>2</v>
      </c>
      <c r="C986" s="23">
        <f>C990</f>
        <v>500</v>
      </c>
      <c r="D986" s="135"/>
      <c r="E986" s="135"/>
      <c r="F986" s="135"/>
      <c r="G986" s="135"/>
      <c r="H986" s="135"/>
      <c r="I986" s="135"/>
      <c r="J986" s="142"/>
      <c r="K986" s="142"/>
      <c r="L986" s="142"/>
    </row>
    <row r="987" spans="1:12">
      <c r="A987" s="16" t="s">
        <v>23</v>
      </c>
      <c r="B987" s="9" t="s">
        <v>1</v>
      </c>
      <c r="C987" s="132">
        <f t="shared" ref="C987:C992" si="62">C989</f>
        <v>500</v>
      </c>
      <c r="D987"/>
    </row>
    <row r="988" spans="1:12">
      <c r="A988" s="15"/>
      <c r="B988" s="11" t="s">
        <v>2</v>
      </c>
      <c r="C988" s="132">
        <f t="shared" si="62"/>
        <v>500</v>
      </c>
      <c r="D988"/>
    </row>
    <row r="989" spans="1:12" s="140" customFormat="1">
      <c r="A989" s="226" t="s">
        <v>32</v>
      </c>
      <c r="B989" s="248" t="s">
        <v>1</v>
      </c>
      <c r="C989" s="23">
        <f t="shared" si="62"/>
        <v>500</v>
      </c>
      <c r="D989" s="135"/>
      <c r="E989" s="135"/>
      <c r="F989" s="135"/>
      <c r="G989" s="135"/>
      <c r="H989" s="135"/>
      <c r="I989" s="135"/>
      <c r="J989" s="142"/>
      <c r="K989" s="142"/>
      <c r="L989" s="142"/>
    </row>
    <row r="990" spans="1:12" s="140" customFormat="1">
      <c r="A990" s="119"/>
      <c r="B990" s="94" t="s">
        <v>2</v>
      </c>
      <c r="C990" s="23">
        <f t="shared" si="62"/>
        <v>500</v>
      </c>
      <c r="D990" s="135"/>
      <c r="E990" s="135"/>
      <c r="F990" s="135"/>
      <c r="G990" s="135"/>
      <c r="H990" s="135"/>
      <c r="I990" s="135"/>
      <c r="J990" s="142"/>
      <c r="K990" s="142"/>
      <c r="L990" s="142"/>
    </row>
    <row r="991" spans="1:12" s="140" customFormat="1">
      <c r="A991" s="107" t="s">
        <v>149</v>
      </c>
      <c r="B991" s="248" t="s">
        <v>1</v>
      </c>
      <c r="C991" s="32">
        <f t="shared" si="62"/>
        <v>500</v>
      </c>
      <c r="D991" s="135"/>
      <c r="E991" s="135"/>
      <c r="F991" s="135"/>
      <c r="G991" s="135"/>
      <c r="H991" s="135"/>
      <c r="I991" s="135"/>
      <c r="J991" s="142"/>
      <c r="K991" s="142"/>
      <c r="L991" s="142"/>
    </row>
    <row r="992" spans="1:12" s="140" customFormat="1">
      <c r="A992" s="119"/>
      <c r="B992" s="94" t="s">
        <v>2</v>
      </c>
      <c r="C992" s="23">
        <f t="shared" si="62"/>
        <v>500</v>
      </c>
      <c r="D992" s="135"/>
      <c r="E992" s="135"/>
      <c r="F992" s="135"/>
      <c r="G992" s="135"/>
      <c r="H992" s="135"/>
      <c r="I992" s="135"/>
      <c r="J992" s="142"/>
      <c r="K992" s="142"/>
      <c r="L992" s="142"/>
    </row>
    <row r="993" spans="1:12" s="151" customFormat="1">
      <c r="A993" s="241" t="s">
        <v>148</v>
      </c>
      <c r="B993" s="160" t="s">
        <v>1</v>
      </c>
      <c r="C993" s="59">
        <v>500</v>
      </c>
      <c r="D993" s="135"/>
      <c r="E993" s="135"/>
      <c r="F993" s="135"/>
      <c r="G993" s="135"/>
      <c r="H993" s="135"/>
      <c r="I993" s="135"/>
      <c r="J993" s="245"/>
      <c r="K993" s="245"/>
      <c r="L993" s="245"/>
    </row>
    <row r="994" spans="1:12" s="151" customFormat="1">
      <c r="A994" s="119"/>
      <c r="B994" s="124" t="s">
        <v>2</v>
      </c>
      <c r="C994" s="59">
        <v>500</v>
      </c>
      <c r="D994" s="135"/>
      <c r="E994" s="135"/>
      <c r="F994" s="135"/>
      <c r="G994" s="135"/>
      <c r="H994" s="135"/>
      <c r="I994" s="135"/>
      <c r="J994" s="245"/>
      <c r="K994" s="245"/>
      <c r="L994" s="245"/>
    </row>
    <row r="995" spans="1:12" s="49" customFormat="1">
      <c r="A995" s="30" t="s">
        <v>17</v>
      </c>
      <c r="B995" s="12" t="s">
        <v>1</v>
      </c>
      <c r="C995" s="23">
        <f t="shared" ref="C995:C1004" si="63">C997</f>
        <v>230</v>
      </c>
    </row>
    <row r="996" spans="1:12" s="49" customFormat="1">
      <c r="A996" s="14" t="s">
        <v>9</v>
      </c>
      <c r="B996" s="11" t="s">
        <v>2</v>
      </c>
      <c r="C996" s="23">
        <f t="shared" si="63"/>
        <v>230</v>
      </c>
    </row>
    <row r="997" spans="1:12">
      <c r="A997" s="16" t="s">
        <v>10</v>
      </c>
      <c r="B997" s="9" t="s">
        <v>1</v>
      </c>
      <c r="C997" s="132">
        <f t="shared" si="63"/>
        <v>230</v>
      </c>
      <c r="D997"/>
    </row>
    <row r="998" spans="1:12">
      <c r="A998" s="15"/>
      <c r="B998" s="11" t="s">
        <v>2</v>
      </c>
      <c r="C998" s="132">
        <f t="shared" si="63"/>
        <v>230</v>
      </c>
      <c r="D998"/>
    </row>
    <row r="999" spans="1:12">
      <c r="A999" s="16" t="s">
        <v>23</v>
      </c>
      <c r="B999" s="9" t="s">
        <v>1</v>
      </c>
      <c r="C999" s="132">
        <f t="shared" si="63"/>
        <v>230</v>
      </c>
      <c r="D999"/>
    </row>
    <row r="1000" spans="1:12">
      <c r="A1000" s="15"/>
      <c r="B1000" s="11" t="s">
        <v>2</v>
      </c>
      <c r="C1000" s="132">
        <f t="shared" si="63"/>
        <v>230</v>
      </c>
      <c r="D1000"/>
    </row>
    <row r="1001" spans="1:12" s="105" customFormat="1">
      <c r="A1001" s="127" t="s">
        <v>53</v>
      </c>
      <c r="B1001" s="126" t="s">
        <v>1</v>
      </c>
      <c r="C1001" s="34">
        <f t="shared" si="63"/>
        <v>230</v>
      </c>
    </row>
    <row r="1002" spans="1:12" s="105" customFormat="1">
      <c r="A1002" s="149"/>
      <c r="B1002" s="110" t="s">
        <v>2</v>
      </c>
      <c r="C1002" s="34">
        <f t="shared" si="63"/>
        <v>230</v>
      </c>
    </row>
    <row r="1003" spans="1:12" s="140" customFormat="1">
      <c r="A1003" s="214" t="s">
        <v>164</v>
      </c>
      <c r="B1003" s="248" t="s">
        <v>1</v>
      </c>
      <c r="C1003" s="23">
        <f t="shared" si="63"/>
        <v>230</v>
      </c>
      <c r="D1003" s="135"/>
      <c r="E1003" s="135"/>
      <c r="F1003" s="135"/>
      <c r="G1003" s="135"/>
      <c r="H1003" s="135"/>
      <c r="I1003" s="135"/>
      <c r="J1003" s="142"/>
      <c r="K1003" s="142"/>
      <c r="L1003" s="142"/>
    </row>
    <row r="1004" spans="1:12" s="140" customFormat="1">
      <c r="A1004" s="119"/>
      <c r="B1004" s="94" t="s">
        <v>2</v>
      </c>
      <c r="C1004" s="23">
        <f t="shared" si="63"/>
        <v>230</v>
      </c>
      <c r="D1004" s="135"/>
      <c r="E1004" s="135"/>
      <c r="F1004" s="135"/>
      <c r="G1004" s="135"/>
      <c r="H1004" s="135"/>
      <c r="I1004" s="135"/>
      <c r="J1004" s="142"/>
      <c r="K1004" s="142"/>
      <c r="L1004" s="142"/>
    </row>
    <row r="1005" spans="1:12" s="151" customFormat="1">
      <c r="A1005" s="241" t="s">
        <v>165</v>
      </c>
      <c r="B1005" s="160" t="s">
        <v>1</v>
      </c>
      <c r="C1005" s="59">
        <v>230</v>
      </c>
      <c r="D1005" s="135"/>
      <c r="E1005" s="135"/>
      <c r="F1005" s="135"/>
      <c r="G1005" s="135"/>
      <c r="H1005" s="135"/>
      <c r="I1005" s="135"/>
      <c r="J1005" s="245"/>
      <c r="K1005" s="245"/>
      <c r="L1005" s="245"/>
    </row>
    <row r="1006" spans="1:12" s="151" customFormat="1">
      <c r="A1006" s="119"/>
      <c r="B1006" s="124" t="s">
        <v>2</v>
      </c>
      <c r="C1006" s="59">
        <v>230</v>
      </c>
      <c r="D1006" s="135"/>
      <c r="E1006" s="135"/>
      <c r="F1006" s="135"/>
      <c r="G1006" s="135"/>
      <c r="H1006" s="135"/>
      <c r="I1006" s="135"/>
      <c r="J1006" s="245"/>
      <c r="K1006" s="245"/>
      <c r="L1006" s="245"/>
    </row>
    <row r="1009" spans="1:3">
      <c r="A1009" s="154"/>
    </row>
    <row r="1010" spans="1:3">
      <c r="A1010" s="154"/>
    </row>
    <row r="1012" spans="1:3">
      <c r="A1012" s="304" t="s">
        <v>291</v>
      </c>
      <c r="B1012" s="305"/>
      <c r="C1012" s="305"/>
    </row>
    <row r="1013" spans="1:3">
      <c r="A1013" s="304" t="s">
        <v>292</v>
      </c>
      <c r="B1013" s="305"/>
      <c r="C1013" s="305"/>
    </row>
    <row r="1019" spans="1:3">
      <c r="A1019" s="57" t="s">
        <v>293</v>
      </c>
    </row>
    <row r="1020" spans="1:3">
      <c r="A1020" s="57" t="s">
        <v>294</v>
      </c>
    </row>
    <row r="1028" spans="1:1">
      <c r="A1028" s="19"/>
    </row>
    <row r="1029" spans="1:1">
      <c r="A1029" s="19"/>
    </row>
  </sheetData>
  <mergeCells count="35">
    <mergeCell ref="A887:A888"/>
    <mergeCell ref="A843:C843"/>
    <mergeCell ref="D858:I858"/>
    <mergeCell ref="A771:A772"/>
    <mergeCell ref="A773:A774"/>
    <mergeCell ref="A775:A776"/>
    <mergeCell ref="A878:A879"/>
    <mergeCell ref="A783:A784"/>
    <mergeCell ref="A781:A782"/>
    <mergeCell ref="A785:A786"/>
    <mergeCell ref="A787:A788"/>
    <mergeCell ref="A789:C789"/>
    <mergeCell ref="A796:A797"/>
    <mergeCell ref="D248:I248"/>
    <mergeCell ref="A7:C7"/>
    <mergeCell ref="C9:C11"/>
    <mergeCell ref="A94:C94"/>
    <mergeCell ref="A125:C125"/>
    <mergeCell ref="A211:C211"/>
    <mergeCell ref="A1012:C1012"/>
    <mergeCell ref="A1013:C1013"/>
    <mergeCell ref="A2:C2"/>
    <mergeCell ref="A1:C1"/>
    <mergeCell ref="A961:C961"/>
    <mergeCell ref="A261:A262"/>
    <mergeCell ref="A273:C273"/>
    <mergeCell ref="A746:C746"/>
    <mergeCell ref="A747:C747"/>
    <mergeCell ref="A458:C458"/>
    <mergeCell ref="A631:C631"/>
    <mergeCell ref="A680:C680"/>
    <mergeCell ref="A910:C910"/>
    <mergeCell ref="A802:C802"/>
    <mergeCell ref="A889:A890"/>
    <mergeCell ref="A885:A88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2020</vt:lpstr>
      <vt:lpstr>31 martie 2020</vt:lpstr>
      <vt:lpstr>17 martie 2020</vt:lpstr>
      <vt:lpstr>19 februarie 2020</vt:lpstr>
      <vt:lpstr>' 2020'!Print_Titles</vt:lpstr>
      <vt:lpstr>'17 martie 2020'!Print_Titles</vt:lpstr>
      <vt:lpstr>'19 februarie 2020'!Print_Titles</vt:lpstr>
      <vt:lpstr>'31 martie 2020'!Print_Titles</vt:lpstr>
    </vt:vector>
  </TitlesOfParts>
  <Company>Ministerul Finantelor Publice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iuliat</cp:lastModifiedBy>
  <cp:lastPrinted>2020-03-30T09:31:02Z</cp:lastPrinted>
  <dcterms:created xsi:type="dcterms:W3CDTF">2003-05-13T09:24:28Z</dcterms:created>
  <dcterms:modified xsi:type="dcterms:W3CDTF">2020-03-30T09:44:40Z</dcterms:modified>
</cp:coreProperties>
</file>