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nvestitii" sheetId="1" r:id="rId1"/>
    <sheet name="reparatii" sheetId="2" r:id="rId2"/>
  </sheets>
  <calcPr calcId="145621"/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H22" i="2"/>
  <c r="I22" i="2" s="1"/>
  <c r="G22" i="2"/>
  <c r="G20" i="2"/>
  <c r="G19" i="2"/>
  <c r="G18" i="2"/>
  <c r="G17" i="2"/>
  <c r="G16" i="2"/>
  <c r="G15" i="2"/>
  <c r="G14" i="2"/>
  <c r="H13" i="2"/>
  <c r="F13" i="2"/>
  <c r="F31" i="2" s="1"/>
  <c r="E13" i="2"/>
  <c r="E31" i="2" s="1"/>
  <c r="D13" i="2"/>
  <c r="D31" i="2" s="1"/>
  <c r="C13" i="2"/>
  <c r="C31" i="2" s="1"/>
  <c r="C83" i="1"/>
  <c r="L30" i="2"/>
  <c r="M30" i="2" s="1"/>
  <c r="I30" i="2"/>
  <c r="L29" i="2"/>
  <c r="M29" i="2" s="1"/>
  <c r="I29" i="2"/>
  <c r="L28" i="2"/>
  <c r="M28" i="2" s="1"/>
  <c r="I28" i="2"/>
  <c r="L27" i="2"/>
  <c r="M27" i="2" s="1"/>
  <c r="I27" i="2"/>
  <c r="L26" i="2"/>
  <c r="M26" i="2" s="1"/>
  <c r="I26" i="2"/>
  <c r="L24" i="2"/>
  <c r="M24" i="2" s="1"/>
  <c r="I24" i="2"/>
  <c r="L23" i="2"/>
  <c r="M23" i="2" s="1"/>
  <c r="I23" i="2"/>
  <c r="J22" i="2"/>
  <c r="L22" i="2" s="1"/>
  <c r="L20" i="2"/>
  <c r="M20" i="2" s="1"/>
  <c r="I20" i="2"/>
  <c r="L19" i="2"/>
  <c r="M19" i="2" s="1"/>
  <c r="I19" i="2"/>
  <c r="L18" i="2"/>
  <c r="M18" i="2" s="1"/>
  <c r="I18" i="2"/>
  <c r="L17" i="2"/>
  <c r="M17" i="2" s="1"/>
  <c r="I17" i="2"/>
  <c r="L16" i="2"/>
  <c r="M16" i="2" s="1"/>
  <c r="I16" i="2"/>
  <c r="L15" i="2"/>
  <c r="M15" i="2" s="1"/>
  <c r="I15" i="2"/>
  <c r="J14" i="2"/>
  <c r="L14" i="2" s="1"/>
  <c r="M14" i="2" s="1"/>
  <c r="M13" i="2" s="1"/>
  <c r="I14" i="2"/>
  <c r="I13" i="2" s="1"/>
  <c r="K13" i="2"/>
  <c r="K31" i="2" s="1"/>
  <c r="G83" i="1"/>
  <c r="F83" i="1"/>
  <c r="E83" i="1"/>
  <c r="D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M22" i="2" l="1"/>
  <c r="H83" i="1"/>
  <c r="J13" i="2"/>
  <c r="J31" i="2" s="1"/>
  <c r="H31" i="2"/>
  <c r="G13" i="2"/>
  <c r="G31" i="2"/>
  <c r="M31" i="2"/>
  <c r="I31" i="2"/>
  <c r="L13" i="2"/>
  <c r="L31" i="2" s="1"/>
</calcChain>
</file>

<file path=xl/sharedStrings.xml><?xml version="1.0" encoding="utf-8"?>
<sst xmlns="http://schemas.openxmlformats.org/spreadsheetml/2006/main" count="140" uniqueCount="132">
  <si>
    <t>CONSILIUL JUDEŢEAN ARGEŞ</t>
  </si>
  <si>
    <t>REGIA JUDEŢEANĂ DE DRUMURI ARGEŞ R.A.</t>
  </si>
  <si>
    <t xml:space="preserve">SE APROBĂ, </t>
  </si>
  <si>
    <t xml:space="preserve">PREŞEDINTE, </t>
  </si>
  <si>
    <t>FLORIN GRIGORE TECĂU</t>
  </si>
  <si>
    <t>Program  actualizat cu lucrările de investiţii infrastructură rutieră pe anul 2014, şi previziunile pentru perioada 2015-2017</t>
  </si>
  <si>
    <t>-lei-</t>
  </si>
  <si>
    <t>Nr. crt</t>
  </si>
  <si>
    <t>Denumire obiectiv</t>
  </si>
  <si>
    <t>Credit bugetar an 2014</t>
  </si>
  <si>
    <t>Credit de angajament an 2014</t>
  </si>
  <si>
    <t>Previziuni buget an 2015</t>
  </si>
  <si>
    <t>Previziuni buget an 2016</t>
  </si>
  <si>
    <t>Previziuni buget an 2017</t>
  </si>
  <si>
    <t>Total perioada 2014-2017</t>
  </si>
  <si>
    <t>Pod pe DJ 739 Barzesti – Negresti – Zgripcesti – Beleti, km 12+100 peste paraul Carcinov, com. Beleti - Negresti</t>
  </si>
  <si>
    <t>Covor bituminos pe DJ 732 C Campulung – Bughea de Jos – Malu, km 0+000 – 2+000, L = 2,0 km si drum lateral ce leaga DJ 732 C cu Dj 735, L = 1,2 km, oras Campulung</t>
  </si>
  <si>
    <t>IBU pe DJ 731 C Vata – Vetisoara, km 5+800 – 13+000, L = 7,2 km, com. Vedea si Cocu</t>
  </si>
  <si>
    <t>IBU si Sporirea capacitatii portante pe DJ 740 Maracineni – Micesti – Pauleasca, km 6+600 – 12+500, com. Micesti</t>
  </si>
  <si>
    <t>IBU si Sporirea capacitatii portante pe DC 216 Malureni – Toplita,  km 2+000 – 7+000, L = 5,0 km, com. Malureni</t>
  </si>
  <si>
    <t>IBU pe DC 29 Cetateni (DN72A) – Boteni, km 0+000 – 5+000, L = 5,0 km, com. Cetateni</t>
  </si>
  <si>
    <t>IBU pe DJ 679 E (DJ679A) Bucov – Raca – lim.jud.Teleorman, km 1+500 – 2+800, L = 1,3 km, com. Raca</t>
  </si>
  <si>
    <t>IBU pe DJ 679 C Caldararu (DN65A) – Izvoru – Mozaceni (DJ659), km 0+000 – 9+941, L = 9,941 km, com. Caldararu si Izvoru; km 9+941 - 10+421, com. Izvoru</t>
  </si>
  <si>
    <t>Modernizare drum comunal DC 40, com. Poienarii de Muscel</t>
  </si>
  <si>
    <t>IBU pe DC 133 Slobozia (DJ504) – Purcareni, km 0+000 – 4+000, L = 4,0 km, com. Popesti</t>
  </si>
  <si>
    <t>Covor pe DJ 703 A Cotmeana – Cocu – Poiana Lacului, km 24+096 – 28+796, com. Poiana Lacului</t>
  </si>
  <si>
    <t>Covor pe DJ 703 A Cotmeana – Cocu, km 0+000 – 22+096, la Cotmeana si Cocu</t>
  </si>
  <si>
    <t>Podet pe DJ 741 Pitesti – Valea Mare – Fagetu – Mioveni, km 5+585, peste garla Vierosi, oras Mioveni</t>
  </si>
  <si>
    <t>Asfaltare pe DJ 741 Pitesti – Valea Mare – Fagetu – Mioveni, km 0+000 – 9+497, la Stefanesti si Mioveni</t>
  </si>
  <si>
    <t>Covor bituminos pe DJ 679 D Malu – Coltu – Ungheni – Recea – Negrasi – Mozacu, km 7+940 – 14+440, L = 6,5 km, com. Ungheni</t>
  </si>
  <si>
    <t>Asfaltare DJ 703 F lim. Jud. Valcea – Cepari, km 20+600 – 25+385, L=4,785 km, la Cepari, jud. Arges</t>
  </si>
  <si>
    <t>Asfaltare DJ 508 Cateasca – Furduiesti – Teiu – Buta, km 0+000 – 17+217, la Cateasca , Ratesti,Teiu si Negrasi</t>
  </si>
  <si>
    <t>I.B.U. pe DJ 703 Cuca – Ciomagesti, km 11+720 – 20+845, la Cuca si Ciomagesti</t>
  </si>
  <si>
    <t>I.B.U. pe DJ 679 D Negrasi(DJ 659) – Mozacu, km 34+500 – 39+500, L=5 km, com. Negrasi</t>
  </si>
  <si>
    <t>I.B.U. pe DJ 740 Maracineni – Micesti – Zarnesti, km 15+400 – 16+400, L=1 km, com. Malureni</t>
  </si>
  <si>
    <t>Amenajare platforma pentru biciclisti in imediata vecinatate a partii carosabile a DJ 703 E Pitesti – Lupuieni – Popesti – Cocu, pe partea stanga(Cornul Vanatorului – Releu), km , L=3,430 km, la Pitesti si Mosoaia, jud. Arges</t>
  </si>
  <si>
    <t>Asfaltare DJ 703 L Musatesti(DN 73 C) – Schitu Robaia, km 0+000 – 6+500, L=6,50 km, com. Musatesti, jud. Arges</t>
  </si>
  <si>
    <t>I.B.U. pe DC 47 Radesti (DN 73) - Pitigaia, km 0+200 - 1+120, L = 0,92 km, la Stalpeni</t>
  </si>
  <si>
    <t>I.B.U. pe DJ 702 F lim. Jud. Dambovita – Slobozia, km 14+000 – 18+200; km 18+845 - 19+695; L=5,05 km , la Slobozia, jud. Arges</t>
  </si>
  <si>
    <t>I.B.U. pe DJ 503 lim. Jud. Giurgiu – Slobozia – Rociu – Oarja – Catanele, km 101+355 – 102+000, L=0,645 km</t>
  </si>
  <si>
    <t>Podet pe DJ 704 E Ursoaia – Bascovele, km 6+000, peste paraul Bascovele, com. Cotmeana</t>
  </si>
  <si>
    <t>Asfaltare pe DC 97 A Goranesti – Bogati, km 0+000 – 3+500, la Topoloveni</t>
  </si>
  <si>
    <t>IBU pe DC 43 Oraselul Minier – Valea Pechii – Loturi(DJ 738) km 5+280-5+760, L = 480 m, in mun. Campulung</t>
  </si>
  <si>
    <t>Pod pe DC 64 Rancaciov – Priboieni, km 1+400, peste Valea Glodu, com. Calinesti</t>
  </si>
  <si>
    <t>Imbracaminte bituminoasa usoara pe DJ 704 H Merisani (DN 7C) – Baiculesti – Curtea de Arges (DN 73 C), km 10+090-17+600, L = 7,51 km, in comuna Baiculesti</t>
  </si>
  <si>
    <t xml:space="preserve">Imbracaminte bituminoasa usoara pe DJ 703 H Valea Danului – Cepari, km 9+475-10+364,  0,889 m, la Plaiul Oii, in comuna Cepari </t>
  </si>
  <si>
    <t>Modernizare pe DJ 725 Stoenesti – Dragoslavele, km 3+313-6+626, L = 3,313 km, in comunele Stoenesti si  Dragoslavele</t>
  </si>
  <si>
    <t>Modernizare DC 136 Mirosi (DN 65 A-km 61+375) – Mirosi, km 0+000-1+550 si  DC 136 A Surdulesti (DN 65 A- km 65+037) – Surdulesti, km 0+000-1+400, la Mirosi</t>
  </si>
  <si>
    <t>Modernizare drum local str. Sticlelor, L=4134 m, in orasul Stefanesti, jud. Arges</t>
  </si>
  <si>
    <t>Imbracaminte bituminoasa usoara pe DJ 731 D  Micesti – Purcareni – Valea Nandrii – Ganesti, km 4+850-23+000, si drum lateral in comunele Micesti, Darmanesti , Cosesti  si Pietrosani</t>
  </si>
  <si>
    <t>Covor bituminos pe DJ 659 Pitesti – Bradu – Suseni – Gliganu de Sus – Birlogu – Negrasi Mozaceni – Lim. Jud. Dimbovita, km 13+000-14+900; km 18+900-19+650, L = 2,65 km , in comuna Suseni</t>
  </si>
  <si>
    <t>Podet pe DJ 725 Stoenesti – Dragoslavele, km 3+500, com. Stoenesti</t>
  </si>
  <si>
    <t>Podet pe DJ 725 Stoenesti – Dragoslavele, km 3+400, com. Stoenesti</t>
  </si>
  <si>
    <t>Refacere podet pe DJ 703 E Pitesti – Lupuieni – Popesti – Lungulesti – Cocu, km 4+200, L = 8 m, comuna Mosoaia</t>
  </si>
  <si>
    <t>Asfaltare DJ 704 D Prislop - Lupuieni, km 0+000 - 2+500, in comunele Bascov si Babana</t>
  </si>
  <si>
    <t>Asfaltare DJ 679 A Birla-Caldararu-Bucov-Popesti,km 0+000-12+885, km 14+750-20+625, la Caldararu si Barla</t>
  </si>
  <si>
    <t>Asfaltare DC 128 Izvoru-Stefan cel Mare, km 0+000-15+420, la Izvoru, Popesti, Slobozia si Stefan cel Mare</t>
  </si>
  <si>
    <t>Modernizare drum comunal DC 15A Bughea de Sus(DJ 735)- Bughita, km 1+710-2+590,L=880 m in com . Bughea de Sus</t>
  </si>
  <si>
    <t>Modernizare DC 218 Stroiesti ( DJ 703 I) - Valea Muscelului - Valsanesti, km 0+000-5+300, in comuna Musatesti</t>
  </si>
  <si>
    <t>I.B.U. DJ 742 Leordeni (DJ 703 B) - Glambocata (DN 7), km.0+000-11+050, in comuna Leordeni</t>
  </si>
  <si>
    <t>Modernizare DC 429 Izvoru de Sus(DJ 504) - Cotu, L = 1820 m, in comuna Izvoru</t>
  </si>
  <si>
    <t>Reabilitare ulita Bisericii, L = 0,6 km, comuna Cotmeana</t>
  </si>
  <si>
    <t>I.B.U. DJ 738 Poienari - Mihaiesti,   km 10+450-13+850, Poienari de Muscel si Mihaiesti</t>
  </si>
  <si>
    <t>Modernizare DJ 702 A Ciupa - Ratesti, km 33+030-35+696</t>
  </si>
  <si>
    <t xml:space="preserve">Modernizare DJ 704 F Baiculesti - Tutana - Poienari, 0+000-1+000, km 1+600-2+135,L = 1,535 km </t>
  </si>
  <si>
    <t>Covor DJ 704 C Radu Negru - Vranesti - Udeni - Catanele, km 5+300-9+200, la Calinesti</t>
  </si>
  <si>
    <t>I.B.U.pe DJ 704 C Radu Negru - Vranesti - Udeni - Catanele, km 9+200-10+000, la Calinesti</t>
  </si>
  <si>
    <t>Modernizare DC 44 la Mihaiesti,km 0+000-1+000</t>
  </si>
  <si>
    <t>Refacere pod pe DJ 659 Pitesti - Mozaceni, km 40+400, in comuna Mozaceni</t>
  </si>
  <si>
    <t>Modernizare DJ 730 A Lim. Jud. Brasov - Podu Dimbovitei, km 7+713-24+713, L = 17 km, in comuna Dimbovicioara</t>
  </si>
  <si>
    <t>Modernizare DJ 731 B Samara (DJ 703A) - Babana - Richitele de Sus - Cocu (DJ 703 A), km 0+000-19+200, L = 19,2 km, comuna Poiana Lacului, Babana, Cocu</t>
  </si>
  <si>
    <t>Modernizare DJ 703 A Poiana Lacului - Cerbu, km 28+796-31+939, L = 3,143 km, in comuna Poiana Lacului</t>
  </si>
  <si>
    <t>Pod DJ 738 Jugur - Draghici -Mihaiesti peste raul Targului, km 21+900, in comuna Mihaiesti</t>
  </si>
  <si>
    <t>Pod pe DJ 703 H Curtea de Arges (DN 7 C) - Valea Danului - Cepari, km 0+597, L = 152 m, in comuna Valea Danului</t>
  </si>
  <si>
    <t>Reabilitare si modernizare drum local Teodor Bratianu, L = 500 m, in comuna Tigveni</t>
  </si>
  <si>
    <t>Pod peste Raul Doamnei (DJ 731) si drum acces - punctul Islaz Sboghitesti, comuna Nucsoara</t>
  </si>
  <si>
    <t>I.B.U. DC 50 Davidesti - Huluba (DN 73 D), km 0+000-7+500, in comunele Davidesti si Vulturesti</t>
  </si>
  <si>
    <t>Asfaltare  DJ 731D Micesti – Purcareni – Ganesti, km 20+700-23+000 si drum lateral L=300 m la Pietrosani</t>
  </si>
  <si>
    <t>Modernizare DC 22 Dambovicioara - Cabana Brusturet in comuna Dambovicioara, km 0+000-4+000</t>
  </si>
  <si>
    <t>Asfaltare drum local Petrol si executie pod Gura Văii in com. Albota</t>
  </si>
  <si>
    <t>Executia  cu montaj inclus a unui numar de 48 statii de autobuz (24 buc/sens)pe DJ 731Piscani (DN73)- Darmanesti – Cosesti – Pietrosani – Domnesti – Corbi – Bahna – Cabana Refenicea, km 0+000 – 49+690, com. Darmanesti,  Cosesti, Pietrosani, Domnesti, Corbi  si Nucsoara</t>
  </si>
  <si>
    <t>Modernizare DC 440 Rausor(DN 73) – Iaz – Valea lui Maldar, km 1+400-2+448, L=1,048 km,  la Rucar</t>
  </si>
  <si>
    <t>Asfaltare DC 41 Poienari(DJ 738) - Grosani, km 0+000-1+500 si drum lateral DC 41 Centru - Sat Grosani, in Com. Poienarii de Muscel</t>
  </si>
  <si>
    <t>IBU pe DJ 679 C Caldararu (DN65A) – Izvoru – Mozaceni (DJ659), km 12+550-23+515, L = 10,665 km, com.  Izvoru si Mozaceni</t>
  </si>
  <si>
    <t>Total</t>
  </si>
  <si>
    <t>DIRECTOR GENERAL</t>
  </si>
  <si>
    <t>DIRECTOR TEHNIC PRODUCTIE</t>
  </si>
  <si>
    <t>DIRECTOR ECONOMIC</t>
  </si>
  <si>
    <t>Ivaşcu Sorin</t>
  </si>
  <si>
    <t>Nicolau Alina</t>
  </si>
  <si>
    <t>Uretu Claudia</t>
  </si>
  <si>
    <t>CONSILIUL JUDETEAN ARGES</t>
  </si>
  <si>
    <t>REGIA JUDETEANA DE DRUMURI ARGES R.A.</t>
  </si>
  <si>
    <t xml:space="preserve">SE APROBA </t>
  </si>
  <si>
    <t xml:space="preserve">PRESEDINTE </t>
  </si>
  <si>
    <t>Program  cu lucrarile de reparatii infrastructura rutiera pe anul 2014, si previziunile pentru perioada 2015-2017</t>
  </si>
  <si>
    <t>Ind.</t>
  </si>
  <si>
    <t>Denumire indicativ</t>
  </si>
  <si>
    <t xml:space="preserve"> 2015-2017</t>
  </si>
  <si>
    <t>Executie la 31.08.2013</t>
  </si>
  <si>
    <t>Rest la 31.08.2013</t>
  </si>
  <si>
    <t>Suplimentare</t>
  </si>
  <si>
    <t>Diminuare</t>
  </si>
  <si>
    <t>prg acualizat</t>
  </si>
  <si>
    <t>necesar</t>
  </si>
  <si>
    <t>101.</t>
  </si>
  <si>
    <t>Intretinere curenta pe timp de vara</t>
  </si>
  <si>
    <t>101.1.1. Intretinere imbracaminte asfaltica</t>
  </si>
  <si>
    <t>101.1.5. Intretinerea drumurilor pietruite</t>
  </si>
  <si>
    <t>101.2.2.Asigurarea scurgerii apelor din zona drumurilor</t>
  </si>
  <si>
    <t>101.2.3.Intretinerea mijloacelor pentru siguranta circulatiei rutiere si de informare</t>
  </si>
  <si>
    <t>101.3. Intretinere curenta a podurilor , pasajelor, podetelor</t>
  </si>
  <si>
    <t>102.</t>
  </si>
  <si>
    <t>Intretinere curenta pe timp de iarna</t>
  </si>
  <si>
    <t>Covoare bituminoase</t>
  </si>
  <si>
    <t>107.</t>
  </si>
  <si>
    <t>Siguranta rutiera</t>
  </si>
  <si>
    <t>Intretinerea cladirilor</t>
  </si>
  <si>
    <t>113.</t>
  </si>
  <si>
    <t>Lucrari accidentale</t>
  </si>
  <si>
    <t>Eliminarea punctelor periculoase amenajari de intersectii(care afecteaza elementele geometrice si a sistemului rutier al drumului)</t>
  </si>
  <si>
    <t>Reparatii curente la poduri:definitivari ale podetelor, inlocuirea elementelor degradate la suprastructura, consolidarea infrastructurilor, consolidarea provizorie la poduri, variante provizorii de circulatie.</t>
  </si>
  <si>
    <t>119.</t>
  </si>
  <si>
    <t>Reparatii curente la cladiri</t>
  </si>
  <si>
    <t>A 1.1.</t>
  </si>
  <si>
    <t>Cadastrul drumurilor</t>
  </si>
  <si>
    <t>A 1.2.</t>
  </si>
  <si>
    <t>Cartea constructiilor, analize, verificari, eliberari acorduri, autorizatii, taxe, avize</t>
  </si>
  <si>
    <t xml:space="preserve"> </t>
  </si>
  <si>
    <t>Intocmirea documentatiilor tehnico-economice pentru lucrarile de intretinere si reparatii la drumuri, poduri, pasaje si cladiri aferente drumurilor publice</t>
  </si>
  <si>
    <t>Ivascu Sorin</t>
  </si>
  <si>
    <t>GRIGORE FLORIN TECAU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</si>
</sst>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Arial"/>
      <family val="2"/>
    </font>
    <font>
      <b/>
      <sz val="8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sz val="11"/>
      <name val="Arial"/>
      <family val="2"/>
    </font>
    <font>
      <sz val="11"/>
      <name val="Times New Roman"/>
      <family val="1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vertical="top"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4" fillId="0" borderId="0" xfId="0" applyNumberFormat="1" applyFont="1"/>
    <xf numFmtId="0" fontId="12" fillId="0" borderId="1" xfId="0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Fill="1" applyBorder="1"/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3" fontId="6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horizontal="left" vertical="top" wrapText="1"/>
    </xf>
    <xf numFmtId="4" fontId="13" fillId="0" borderId="1" xfId="1" applyNumberFormat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left" vertical="top" wrapText="1"/>
    </xf>
    <xf numFmtId="4" fontId="14" fillId="0" borderId="0" xfId="1" applyNumberFormat="1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3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quotePrefix="1" applyFont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distributed"/>
    </xf>
    <xf numFmtId="0" fontId="2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4" fillId="0" borderId="1" xfId="0" applyNumberFormat="1" applyFont="1" applyBorder="1"/>
    <xf numFmtId="0" fontId="3" fillId="0" borderId="1" xfId="0" applyFont="1" applyBorder="1" applyAlignment="1">
      <alignment vertical="top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2">
    <cellStyle name="Normal" xfId="0" builtinId="0"/>
    <cellStyle name="Normal_Lista obiective de inv-02.05.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opLeftCell="A72" workbookViewId="0">
      <selection activeCell="B81" sqref="B81"/>
    </sheetView>
  </sheetViews>
  <sheetFormatPr defaultRowHeight="12.75" x14ac:dyDescent="0.2"/>
  <cols>
    <col min="1" max="1" width="3" style="6" customWidth="1"/>
    <col min="2" max="2" width="40.28515625" style="6" customWidth="1"/>
    <col min="3" max="3" width="11.7109375" style="6" bestFit="1" customWidth="1"/>
    <col min="4" max="4" width="11" style="6" customWidth="1"/>
    <col min="5" max="5" width="11.42578125" style="6" customWidth="1"/>
    <col min="6" max="6" width="11.28515625" style="6" customWidth="1"/>
    <col min="7" max="7" width="12.140625" style="6" customWidth="1"/>
    <col min="8" max="8" width="12.28515625" style="6" customWidth="1"/>
    <col min="9" max="255" width="9.140625" style="6"/>
    <col min="256" max="256" width="4" style="6" customWidth="1"/>
    <col min="257" max="257" width="40.28515625" style="6" customWidth="1"/>
    <col min="258" max="258" width="11.7109375" style="6" bestFit="1" customWidth="1"/>
    <col min="259" max="259" width="11" style="6" customWidth="1"/>
    <col min="260" max="260" width="11.42578125" style="6" customWidth="1"/>
    <col min="261" max="261" width="11.28515625" style="6" customWidth="1"/>
    <col min="262" max="262" width="12.140625" style="6" customWidth="1"/>
    <col min="263" max="263" width="12.28515625" style="6" customWidth="1"/>
    <col min="264" max="511" width="9.140625" style="6"/>
    <col min="512" max="512" width="4" style="6" customWidth="1"/>
    <col min="513" max="513" width="40.28515625" style="6" customWidth="1"/>
    <col min="514" max="514" width="11.7109375" style="6" bestFit="1" customWidth="1"/>
    <col min="515" max="515" width="11" style="6" customWidth="1"/>
    <col min="516" max="516" width="11.42578125" style="6" customWidth="1"/>
    <col min="517" max="517" width="11.28515625" style="6" customWidth="1"/>
    <col min="518" max="518" width="12.140625" style="6" customWidth="1"/>
    <col min="519" max="519" width="12.28515625" style="6" customWidth="1"/>
    <col min="520" max="767" width="9.140625" style="6"/>
    <col min="768" max="768" width="4" style="6" customWidth="1"/>
    <col min="769" max="769" width="40.28515625" style="6" customWidth="1"/>
    <col min="770" max="770" width="11.7109375" style="6" bestFit="1" customWidth="1"/>
    <col min="771" max="771" width="11" style="6" customWidth="1"/>
    <col min="772" max="772" width="11.42578125" style="6" customWidth="1"/>
    <col min="773" max="773" width="11.28515625" style="6" customWidth="1"/>
    <col min="774" max="774" width="12.140625" style="6" customWidth="1"/>
    <col min="775" max="775" width="12.28515625" style="6" customWidth="1"/>
    <col min="776" max="1023" width="9.140625" style="6"/>
    <col min="1024" max="1024" width="4" style="6" customWidth="1"/>
    <col min="1025" max="1025" width="40.28515625" style="6" customWidth="1"/>
    <col min="1026" max="1026" width="11.7109375" style="6" bestFit="1" customWidth="1"/>
    <col min="1027" max="1027" width="11" style="6" customWidth="1"/>
    <col min="1028" max="1028" width="11.42578125" style="6" customWidth="1"/>
    <col min="1029" max="1029" width="11.28515625" style="6" customWidth="1"/>
    <col min="1030" max="1030" width="12.140625" style="6" customWidth="1"/>
    <col min="1031" max="1031" width="12.28515625" style="6" customWidth="1"/>
    <col min="1032" max="1279" width="9.140625" style="6"/>
    <col min="1280" max="1280" width="4" style="6" customWidth="1"/>
    <col min="1281" max="1281" width="40.28515625" style="6" customWidth="1"/>
    <col min="1282" max="1282" width="11.7109375" style="6" bestFit="1" customWidth="1"/>
    <col min="1283" max="1283" width="11" style="6" customWidth="1"/>
    <col min="1284" max="1284" width="11.42578125" style="6" customWidth="1"/>
    <col min="1285" max="1285" width="11.28515625" style="6" customWidth="1"/>
    <col min="1286" max="1286" width="12.140625" style="6" customWidth="1"/>
    <col min="1287" max="1287" width="12.28515625" style="6" customWidth="1"/>
    <col min="1288" max="1535" width="9.140625" style="6"/>
    <col min="1536" max="1536" width="4" style="6" customWidth="1"/>
    <col min="1537" max="1537" width="40.28515625" style="6" customWidth="1"/>
    <col min="1538" max="1538" width="11.7109375" style="6" bestFit="1" customWidth="1"/>
    <col min="1539" max="1539" width="11" style="6" customWidth="1"/>
    <col min="1540" max="1540" width="11.42578125" style="6" customWidth="1"/>
    <col min="1541" max="1541" width="11.28515625" style="6" customWidth="1"/>
    <col min="1542" max="1542" width="12.140625" style="6" customWidth="1"/>
    <col min="1543" max="1543" width="12.28515625" style="6" customWidth="1"/>
    <col min="1544" max="1791" width="9.140625" style="6"/>
    <col min="1792" max="1792" width="4" style="6" customWidth="1"/>
    <col min="1793" max="1793" width="40.28515625" style="6" customWidth="1"/>
    <col min="1794" max="1794" width="11.7109375" style="6" bestFit="1" customWidth="1"/>
    <col min="1795" max="1795" width="11" style="6" customWidth="1"/>
    <col min="1796" max="1796" width="11.42578125" style="6" customWidth="1"/>
    <col min="1797" max="1797" width="11.28515625" style="6" customWidth="1"/>
    <col min="1798" max="1798" width="12.140625" style="6" customWidth="1"/>
    <col min="1799" max="1799" width="12.28515625" style="6" customWidth="1"/>
    <col min="1800" max="2047" width="9.140625" style="6"/>
    <col min="2048" max="2048" width="4" style="6" customWidth="1"/>
    <col min="2049" max="2049" width="40.28515625" style="6" customWidth="1"/>
    <col min="2050" max="2050" width="11.7109375" style="6" bestFit="1" customWidth="1"/>
    <col min="2051" max="2051" width="11" style="6" customWidth="1"/>
    <col min="2052" max="2052" width="11.42578125" style="6" customWidth="1"/>
    <col min="2053" max="2053" width="11.28515625" style="6" customWidth="1"/>
    <col min="2054" max="2054" width="12.140625" style="6" customWidth="1"/>
    <col min="2055" max="2055" width="12.28515625" style="6" customWidth="1"/>
    <col min="2056" max="2303" width="9.140625" style="6"/>
    <col min="2304" max="2304" width="4" style="6" customWidth="1"/>
    <col min="2305" max="2305" width="40.28515625" style="6" customWidth="1"/>
    <col min="2306" max="2306" width="11.7109375" style="6" bestFit="1" customWidth="1"/>
    <col min="2307" max="2307" width="11" style="6" customWidth="1"/>
    <col min="2308" max="2308" width="11.42578125" style="6" customWidth="1"/>
    <col min="2309" max="2309" width="11.28515625" style="6" customWidth="1"/>
    <col min="2310" max="2310" width="12.140625" style="6" customWidth="1"/>
    <col min="2311" max="2311" width="12.28515625" style="6" customWidth="1"/>
    <col min="2312" max="2559" width="9.140625" style="6"/>
    <col min="2560" max="2560" width="4" style="6" customWidth="1"/>
    <col min="2561" max="2561" width="40.28515625" style="6" customWidth="1"/>
    <col min="2562" max="2562" width="11.7109375" style="6" bestFit="1" customWidth="1"/>
    <col min="2563" max="2563" width="11" style="6" customWidth="1"/>
    <col min="2564" max="2564" width="11.42578125" style="6" customWidth="1"/>
    <col min="2565" max="2565" width="11.28515625" style="6" customWidth="1"/>
    <col min="2566" max="2566" width="12.140625" style="6" customWidth="1"/>
    <col min="2567" max="2567" width="12.28515625" style="6" customWidth="1"/>
    <col min="2568" max="2815" width="9.140625" style="6"/>
    <col min="2816" max="2816" width="4" style="6" customWidth="1"/>
    <col min="2817" max="2817" width="40.28515625" style="6" customWidth="1"/>
    <col min="2818" max="2818" width="11.7109375" style="6" bestFit="1" customWidth="1"/>
    <col min="2819" max="2819" width="11" style="6" customWidth="1"/>
    <col min="2820" max="2820" width="11.42578125" style="6" customWidth="1"/>
    <col min="2821" max="2821" width="11.28515625" style="6" customWidth="1"/>
    <col min="2822" max="2822" width="12.140625" style="6" customWidth="1"/>
    <col min="2823" max="2823" width="12.28515625" style="6" customWidth="1"/>
    <col min="2824" max="3071" width="9.140625" style="6"/>
    <col min="3072" max="3072" width="4" style="6" customWidth="1"/>
    <col min="3073" max="3073" width="40.28515625" style="6" customWidth="1"/>
    <col min="3074" max="3074" width="11.7109375" style="6" bestFit="1" customWidth="1"/>
    <col min="3075" max="3075" width="11" style="6" customWidth="1"/>
    <col min="3076" max="3076" width="11.42578125" style="6" customWidth="1"/>
    <col min="3077" max="3077" width="11.28515625" style="6" customWidth="1"/>
    <col min="3078" max="3078" width="12.140625" style="6" customWidth="1"/>
    <col min="3079" max="3079" width="12.28515625" style="6" customWidth="1"/>
    <col min="3080" max="3327" width="9.140625" style="6"/>
    <col min="3328" max="3328" width="4" style="6" customWidth="1"/>
    <col min="3329" max="3329" width="40.28515625" style="6" customWidth="1"/>
    <col min="3330" max="3330" width="11.7109375" style="6" bestFit="1" customWidth="1"/>
    <col min="3331" max="3331" width="11" style="6" customWidth="1"/>
    <col min="3332" max="3332" width="11.42578125" style="6" customWidth="1"/>
    <col min="3333" max="3333" width="11.28515625" style="6" customWidth="1"/>
    <col min="3334" max="3334" width="12.140625" style="6" customWidth="1"/>
    <col min="3335" max="3335" width="12.28515625" style="6" customWidth="1"/>
    <col min="3336" max="3583" width="9.140625" style="6"/>
    <col min="3584" max="3584" width="4" style="6" customWidth="1"/>
    <col min="3585" max="3585" width="40.28515625" style="6" customWidth="1"/>
    <col min="3586" max="3586" width="11.7109375" style="6" bestFit="1" customWidth="1"/>
    <col min="3587" max="3587" width="11" style="6" customWidth="1"/>
    <col min="3588" max="3588" width="11.42578125" style="6" customWidth="1"/>
    <col min="3589" max="3589" width="11.28515625" style="6" customWidth="1"/>
    <col min="3590" max="3590" width="12.140625" style="6" customWidth="1"/>
    <col min="3591" max="3591" width="12.28515625" style="6" customWidth="1"/>
    <col min="3592" max="3839" width="9.140625" style="6"/>
    <col min="3840" max="3840" width="4" style="6" customWidth="1"/>
    <col min="3841" max="3841" width="40.28515625" style="6" customWidth="1"/>
    <col min="3842" max="3842" width="11.7109375" style="6" bestFit="1" customWidth="1"/>
    <col min="3843" max="3843" width="11" style="6" customWidth="1"/>
    <col min="3844" max="3844" width="11.42578125" style="6" customWidth="1"/>
    <col min="3845" max="3845" width="11.28515625" style="6" customWidth="1"/>
    <col min="3846" max="3846" width="12.140625" style="6" customWidth="1"/>
    <col min="3847" max="3847" width="12.28515625" style="6" customWidth="1"/>
    <col min="3848" max="4095" width="9.140625" style="6"/>
    <col min="4096" max="4096" width="4" style="6" customWidth="1"/>
    <col min="4097" max="4097" width="40.28515625" style="6" customWidth="1"/>
    <col min="4098" max="4098" width="11.7109375" style="6" bestFit="1" customWidth="1"/>
    <col min="4099" max="4099" width="11" style="6" customWidth="1"/>
    <col min="4100" max="4100" width="11.42578125" style="6" customWidth="1"/>
    <col min="4101" max="4101" width="11.28515625" style="6" customWidth="1"/>
    <col min="4102" max="4102" width="12.140625" style="6" customWidth="1"/>
    <col min="4103" max="4103" width="12.28515625" style="6" customWidth="1"/>
    <col min="4104" max="4351" width="9.140625" style="6"/>
    <col min="4352" max="4352" width="4" style="6" customWidth="1"/>
    <col min="4353" max="4353" width="40.28515625" style="6" customWidth="1"/>
    <col min="4354" max="4354" width="11.7109375" style="6" bestFit="1" customWidth="1"/>
    <col min="4355" max="4355" width="11" style="6" customWidth="1"/>
    <col min="4356" max="4356" width="11.42578125" style="6" customWidth="1"/>
    <col min="4357" max="4357" width="11.28515625" style="6" customWidth="1"/>
    <col min="4358" max="4358" width="12.140625" style="6" customWidth="1"/>
    <col min="4359" max="4359" width="12.28515625" style="6" customWidth="1"/>
    <col min="4360" max="4607" width="9.140625" style="6"/>
    <col min="4608" max="4608" width="4" style="6" customWidth="1"/>
    <col min="4609" max="4609" width="40.28515625" style="6" customWidth="1"/>
    <col min="4610" max="4610" width="11.7109375" style="6" bestFit="1" customWidth="1"/>
    <col min="4611" max="4611" width="11" style="6" customWidth="1"/>
    <col min="4612" max="4612" width="11.42578125" style="6" customWidth="1"/>
    <col min="4613" max="4613" width="11.28515625" style="6" customWidth="1"/>
    <col min="4614" max="4614" width="12.140625" style="6" customWidth="1"/>
    <col min="4615" max="4615" width="12.28515625" style="6" customWidth="1"/>
    <col min="4616" max="4863" width="9.140625" style="6"/>
    <col min="4864" max="4864" width="4" style="6" customWidth="1"/>
    <col min="4865" max="4865" width="40.28515625" style="6" customWidth="1"/>
    <col min="4866" max="4866" width="11.7109375" style="6" bestFit="1" customWidth="1"/>
    <col min="4867" max="4867" width="11" style="6" customWidth="1"/>
    <col min="4868" max="4868" width="11.42578125" style="6" customWidth="1"/>
    <col min="4869" max="4869" width="11.28515625" style="6" customWidth="1"/>
    <col min="4870" max="4870" width="12.140625" style="6" customWidth="1"/>
    <col min="4871" max="4871" width="12.28515625" style="6" customWidth="1"/>
    <col min="4872" max="5119" width="9.140625" style="6"/>
    <col min="5120" max="5120" width="4" style="6" customWidth="1"/>
    <col min="5121" max="5121" width="40.28515625" style="6" customWidth="1"/>
    <col min="5122" max="5122" width="11.7109375" style="6" bestFit="1" customWidth="1"/>
    <col min="5123" max="5123" width="11" style="6" customWidth="1"/>
    <col min="5124" max="5124" width="11.42578125" style="6" customWidth="1"/>
    <col min="5125" max="5125" width="11.28515625" style="6" customWidth="1"/>
    <col min="5126" max="5126" width="12.140625" style="6" customWidth="1"/>
    <col min="5127" max="5127" width="12.28515625" style="6" customWidth="1"/>
    <col min="5128" max="5375" width="9.140625" style="6"/>
    <col min="5376" max="5376" width="4" style="6" customWidth="1"/>
    <col min="5377" max="5377" width="40.28515625" style="6" customWidth="1"/>
    <col min="5378" max="5378" width="11.7109375" style="6" bestFit="1" customWidth="1"/>
    <col min="5379" max="5379" width="11" style="6" customWidth="1"/>
    <col min="5380" max="5380" width="11.42578125" style="6" customWidth="1"/>
    <col min="5381" max="5381" width="11.28515625" style="6" customWidth="1"/>
    <col min="5382" max="5382" width="12.140625" style="6" customWidth="1"/>
    <col min="5383" max="5383" width="12.28515625" style="6" customWidth="1"/>
    <col min="5384" max="5631" width="9.140625" style="6"/>
    <col min="5632" max="5632" width="4" style="6" customWidth="1"/>
    <col min="5633" max="5633" width="40.28515625" style="6" customWidth="1"/>
    <col min="5634" max="5634" width="11.7109375" style="6" bestFit="1" customWidth="1"/>
    <col min="5635" max="5635" width="11" style="6" customWidth="1"/>
    <col min="5636" max="5636" width="11.42578125" style="6" customWidth="1"/>
    <col min="5637" max="5637" width="11.28515625" style="6" customWidth="1"/>
    <col min="5638" max="5638" width="12.140625" style="6" customWidth="1"/>
    <col min="5639" max="5639" width="12.28515625" style="6" customWidth="1"/>
    <col min="5640" max="5887" width="9.140625" style="6"/>
    <col min="5888" max="5888" width="4" style="6" customWidth="1"/>
    <col min="5889" max="5889" width="40.28515625" style="6" customWidth="1"/>
    <col min="5890" max="5890" width="11.7109375" style="6" bestFit="1" customWidth="1"/>
    <col min="5891" max="5891" width="11" style="6" customWidth="1"/>
    <col min="5892" max="5892" width="11.42578125" style="6" customWidth="1"/>
    <col min="5893" max="5893" width="11.28515625" style="6" customWidth="1"/>
    <col min="5894" max="5894" width="12.140625" style="6" customWidth="1"/>
    <col min="5895" max="5895" width="12.28515625" style="6" customWidth="1"/>
    <col min="5896" max="6143" width="9.140625" style="6"/>
    <col min="6144" max="6144" width="4" style="6" customWidth="1"/>
    <col min="6145" max="6145" width="40.28515625" style="6" customWidth="1"/>
    <col min="6146" max="6146" width="11.7109375" style="6" bestFit="1" customWidth="1"/>
    <col min="6147" max="6147" width="11" style="6" customWidth="1"/>
    <col min="6148" max="6148" width="11.42578125" style="6" customWidth="1"/>
    <col min="6149" max="6149" width="11.28515625" style="6" customWidth="1"/>
    <col min="6150" max="6150" width="12.140625" style="6" customWidth="1"/>
    <col min="6151" max="6151" width="12.28515625" style="6" customWidth="1"/>
    <col min="6152" max="6399" width="9.140625" style="6"/>
    <col min="6400" max="6400" width="4" style="6" customWidth="1"/>
    <col min="6401" max="6401" width="40.28515625" style="6" customWidth="1"/>
    <col min="6402" max="6402" width="11.7109375" style="6" bestFit="1" customWidth="1"/>
    <col min="6403" max="6403" width="11" style="6" customWidth="1"/>
    <col min="6404" max="6404" width="11.42578125" style="6" customWidth="1"/>
    <col min="6405" max="6405" width="11.28515625" style="6" customWidth="1"/>
    <col min="6406" max="6406" width="12.140625" style="6" customWidth="1"/>
    <col min="6407" max="6407" width="12.28515625" style="6" customWidth="1"/>
    <col min="6408" max="6655" width="9.140625" style="6"/>
    <col min="6656" max="6656" width="4" style="6" customWidth="1"/>
    <col min="6657" max="6657" width="40.28515625" style="6" customWidth="1"/>
    <col min="6658" max="6658" width="11.7109375" style="6" bestFit="1" customWidth="1"/>
    <col min="6659" max="6659" width="11" style="6" customWidth="1"/>
    <col min="6660" max="6660" width="11.42578125" style="6" customWidth="1"/>
    <col min="6661" max="6661" width="11.28515625" style="6" customWidth="1"/>
    <col min="6662" max="6662" width="12.140625" style="6" customWidth="1"/>
    <col min="6663" max="6663" width="12.28515625" style="6" customWidth="1"/>
    <col min="6664" max="6911" width="9.140625" style="6"/>
    <col min="6912" max="6912" width="4" style="6" customWidth="1"/>
    <col min="6913" max="6913" width="40.28515625" style="6" customWidth="1"/>
    <col min="6914" max="6914" width="11.7109375" style="6" bestFit="1" customWidth="1"/>
    <col min="6915" max="6915" width="11" style="6" customWidth="1"/>
    <col min="6916" max="6916" width="11.42578125" style="6" customWidth="1"/>
    <col min="6917" max="6917" width="11.28515625" style="6" customWidth="1"/>
    <col min="6918" max="6918" width="12.140625" style="6" customWidth="1"/>
    <col min="6919" max="6919" width="12.28515625" style="6" customWidth="1"/>
    <col min="6920" max="7167" width="9.140625" style="6"/>
    <col min="7168" max="7168" width="4" style="6" customWidth="1"/>
    <col min="7169" max="7169" width="40.28515625" style="6" customWidth="1"/>
    <col min="7170" max="7170" width="11.7109375" style="6" bestFit="1" customWidth="1"/>
    <col min="7171" max="7171" width="11" style="6" customWidth="1"/>
    <col min="7172" max="7172" width="11.42578125" style="6" customWidth="1"/>
    <col min="7173" max="7173" width="11.28515625" style="6" customWidth="1"/>
    <col min="7174" max="7174" width="12.140625" style="6" customWidth="1"/>
    <col min="7175" max="7175" width="12.28515625" style="6" customWidth="1"/>
    <col min="7176" max="7423" width="9.140625" style="6"/>
    <col min="7424" max="7424" width="4" style="6" customWidth="1"/>
    <col min="7425" max="7425" width="40.28515625" style="6" customWidth="1"/>
    <col min="7426" max="7426" width="11.7109375" style="6" bestFit="1" customWidth="1"/>
    <col min="7427" max="7427" width="11" style="6" customWidth="1"/>
    <col min="7428" max="7428" width="11.42578125" style="6" customWidth="1"/>
    <col min="7429" max="7429" width="11.28515625" style="6" customWidth="1"/>
    <col min="7430" max="7430" width="12.140625" style="6" customWidth="1"/>
    <col min="7431" max="7431" width="12.28515625" style="6" customWidth="1"/>
    <col min="7432" max="7679" width="9.140625" style="6"/>
    <col min="7680" max="7680" width="4" style="6" customWidth="1"/>
    <col min="7681" max="7681" width="40.28515625" style="6" customWidth="1"/>
    <col min="7682" max="7682" width="11.7109375" style="6" bestFit="1" customWidth="1"/>
    <col min="7683" max="7683" width="11" style="6" customWidth="1"/>
    <col min="7684" max="7684" width="11.42578125" style="6" customWidth="1"/>
    <col min="7685" max="7685" width="11.28515625" style="6" customWidth="1"/>
    <col min="7686" max="7686" width="12.140625" style="6" customWidth="1"/>
    <col min="7687" max="7687" width="12.28515625" style="6" customWidth="1"/>
    <col min="7688" max="7935" width="9.140625" style="6"/>
    <col min="7936" max="7936" width="4" style="6" customWidth="1"/>
    <col min="7937" max="7937" width="40.28515625" style="6" customWidth="1"/>
    <col min="7938" max="7938" width="11.7109375" style="6" bestFit="1" customWidth="1"/>
    <col min="7939" max="7939" width="11" style="6" customWidth="1"/>
    <col min="7940" max="7940" width="11.42578125" style="6" customWidth="1"/>
    <col min="7941" max="7941" width="11.28515625" style="6" customWidth="1"/>
    <col min="7942" max="7942" width="12.140625" style="6" customWidth="1"/>
    <col min="7943" max="7943" width="12.28515625" style="6" customWidth="1"/>
    <col min="7944" max="8191" width="9.140625" style="6"/>
    <col min="8192" max="8192" width="4" style="6" customWidth="1"/>
    <col min="8193" max="8193" width="40.28515625" style="6" customWidth="1"/>
    <col min="8194" max="8194" width="11.7109375" style="6" bestFit="1" customWidth="1"/>
    <col min="8195" max="8195" width="11" style="6" customWidth="1"/>
    <col min="8196" max="8196" width="11.42578125" style="6" customWidth="1"/>
    <col min="8197" max="8197" width="11.28515625" style="6" customWidth="1"/>
    <col min="8198" max="8198" width="12.140625" style="6" customWidth="1"/>
    <col min="8199" max="8199" width="12.28515625" style="6" customWidth="1"/>
    <col min="8200" max="8447" width="9.140625" style="6"/>
    <col min="8448" max="8448" width="4" style="6" customWidth="1"/>
    <col min="8449" max="8449" width="40.28515625" style="6" customWidth="1"/>
    <col min="8450" max="8450" width="11.7109375" style="6" bestFit="1" customWidth="1"/>
    <col min="8451" max="8451" width="11" style="6" customWidth="1"/>
    <col min="8452" max="8452" width="11.42578125" style="6" customWidth="1"/>
    <col min="8453" max="8453" width="11.28515625" style="6" customWidth="1"/>
    <col min="8454" max="8454" width="12.140625" style="6" customWidth="1"/>
    <col min="8455" max="8455" width="12.28515625" style="6" customWidth="1"/>
    <col min="8456" max="8703" width="9.140625" style="6"/>
    <col min="8704" max="8704" width="4" style="6" customWidth="1"/>
    <col min="8705" max="8705" width="40.28515625" style="6" customWidth="1"/>
    <col min="8706" max="8706" width="11.7109375" style="6" bestFit="1" customWidth="1"/>
    <col min="8707" max="8707" width="11" style="6" customWidth="1"/>
    <col min="8708" max="8708" width="11.42578125" style="6" customWidth="1"/>
    <col min="8709" max="8709" width="11.28515625" style="6" customWidth="1"/>
    <col min="8710" max="8710" width="12.140625" style="6" customWidth="1"/>
    <col min="8711" max="8711" width="12.28515625" style="6" customWidth="1"/>
    <col min="8712" max="8959" width="9.140625" style="6"/>
    <col min="8960" max="8960" width="4" style="6" customWidth="1"/>
    <col min="8961" max="8961" width="40.28515625" style="6" customWidth="1"/>
    <col min="8962" max="8962" width="11.7109375" style="6" bestFit="1" customWidth="1"/>
    <col min="8963" max="8963" width="11" style="6" customWidth="1"/>
    <col min="8964" max="8964" width="11.42578125" style="6" customWidth="1"/>
    <col min="8965" max="8965" width="11.28515625" style="6" customWidth="1"/>
    <col min="8966" max="8966" width="12.140625" style="6" customWidth="1"/>
    <col min="8967" max="8967" width="12.28515625" style="6" customWidth="1"/>
    <col min="8968" max="9215" width="9.140625" style="6"/>
    <col min="9216" max="9216" width="4" style="6" customWidth="1"/>
    <col min="9217" max="9217" width="40.28515625" style="6" customWidth="1"/>
    <col min="9218" max="9218" width="11.7109375" style="6" bestFit="1" customWidth="1"/>
    <col min="9219" max="9219" width="11" style="6" customWidth="1"/>
    <col min="9220" max="9220" width="11.42578125" style="6" customWidth="1"/>
    <col min="9221" max="9221" width="11.28515625" style="6" customWidth="1"/>
    <col min="9222" max="9222" width="12.140625" style="6" customWidth="1"/>
    <col min="9223" max="9223" width="12.28515625" style="6" customWidth="1"/>
    <col min="9224" max="9471" width="9.140625" style="6"/>
    <col min="9472" max="9472" width="4" style="6" customWidth="1"/>
    <col min="9473" max="9473" width="40.28515625" style="6" customWidth="1"/>
    <col min="9474" max="9474" width="11.7109375" style="6" bestFit="1" customWidth="1"/>
    <col min="9475" max="9475" width="11" style="6" customWidth="1"/>
    <col min="9476" max="9476" width="11.42578125" style="6" customWidth="1"/>
    <col min="9477" max="9477" width="11.28515625" style="6" customWidth="1"/>
    <col min="9478" max="9478" width="12.140625" style="6" customWidth="1"/>
    <col min="9479" max="9479" width="12.28515625" style="6" customWidth="1"/>
    <col min="9480" max="9727" width="9.140625" style="6"/>
    <col min="9728" max="9728" width="4" style="6" customWidth="1"/>
    <col min="9729" max="9729" width="40.28515625" style="6" customWidth="1"/>
    <col min="9730" max="9730" width="11.7109375" style="6" bestFit="1" customWidth="1"/>
    <col min="9731" max="9731" width="11" style="6" customWidth="1"/>
    <col min="9732" max="9732" width="11.42578125" style="6" customWidth="1"/>
    <col min="9733" max="9733" width="11.28515625" style="6" customWidth="1"/>
    <col min="9734" max="9734" width="12.140625" style="6" customWidth="1"/>
    <col min="9735" max="9735" width="12.28515625" style="6" customWidth="1"/>
    <col min="9736" max="9983" width="9.140625" style="6"/>
    <col min="9984" max="9984" width="4" style="6" customWidth="1"/>
    <col min="9985" max="9985" width="40.28515625" style="6" customWidth="1"/>
    <col min="9986" max="9986" width="11.7109375" style="6" bestFit="1" customWidth="1"/>
    <col min="9987" max="9987" width="11" style="6" customWidth="1"/>
    <col min="9988" max="9988" width="11.42578125" style="6" customWidth="1"/>
    <col min="9989" max="9989" width="11.28515625" style="6" customWidth="1"/>
    <col min="9990" max="9990" width="12.140625" style="6" customWidth="1"/>
    <col min="9991" max="9991" width="12.28515625" style="6" customWidth="1"/>
    <col min="9992" max="10239" width="9.140625" style="6"/>
    <col min="10240" max="10240" width="4" style="6" customWidth="1"/>
    <col min="10241" max="10241" width="40.28515625" style="6" customWidth="1"/>
    <col min="10242" max="10242" width="11.7109375" style="6" bestFit="1" customWidth="1"/>
    <col min="10243" max="10243" width="11" style="6" customWidth="1"/>
    <col min="10244" max="10244" width="11.42578125" style="6" customWidth="1"/>
    <col min="10245" max="10245" width="11.28515625" style="6" customWidth="1"/>
    <col min="10246" max="10246" width="12.140625" style="6" customWidth="1"/>
    <col min="10247" max="10247" width="12.28515625" style="6" customWidth="1"/>
    <col min="10248" max="10495" width="9.140625" style="6"/>
    <col min="10496" max="10496" width="4" style="6" customWidth="1"/>
    <col min="10497" max="10497" width="40.28515625" style="6" customWidth="1"/>
    <col min="10498" max="10498" width="11.7109375" style="6" bestFit="1" customWidth="1"/>
    <col min="10499" max="10499" width="11" style="6" customWidth="1"/>
    <col min="10500" max="10500" width="11.42578125" style="6" customWidth="1"/>
    <col min="10501" max="10501" width="11.28515625" style="6" customWidth="1"/>
    <col min="10502" max="10502" width="12.140625" style="6" customWidth="1"/>
    <col min="10503" max="10503" width="12.28515625" style="6" customWidth="1"/>
    <col min="10504" max="10751" width="9.140625" style="6"/>
    <col min="10752" max="10752" width="4" style="6" customWidth="1"/>
    <col min="10753" max="10753" width="40.28515625" style="6" customWidth="1"/>
    <col min="10754" max="10754" width="11.7109375" style="6" bestFit="1" customWidth="1"/>
    <col min="10755" max="10755" width="11" style="6" customWidth="1"/>
    <col min="10756" max="10756" width="11.42578125" style="6" customWidth="1"/>
    <col min="10757" max="10757" width="11.28515625" style="6" customWidth="1"/>
    <col min="10758" max="10758" width="12.140625" style="6" customWidth="1"/>
    <col min="10759" max="10759" width="12.28515625" style="6" customWidth="1"/>
    <col min="10760" max="11007" width="9.140625" style="6"/>
    <col min="11008" max="11008" width="4" style="6" customWidth="1"/>
    <col min="11009" max="11009" width="40.28515625" style="6" customWidth="1"/>
    <col min="11010" max="11010" width="11.7109375" style="6" bestFit="1" customWidth="1"/>
    <col min="11011" max="11011" width="11" style="6" customWidth="1"/>
    <col min="11012" max="11012" width="11.42578125" style="6" customWidth="1"/>
    <col min="11013" max="11013" width="11.28515625" style="6" customWidth="1"/>
    <col min="11014" max="11014" width="12.140625" style="6" customWidth="1"/>
    <col min="11015" max="11015" width="12.28515625" style="6" customWidth="1"/>
    <col min="11016" max="11263" width="9.140625" style="6"/>
    <col min="11264" max="11264" width="4" style="6" customWidth="1"/>
    <col min="11265" max="11265" width="40.28515625" style="6" customWidth="1"/>
    <col min="11266" max="11266" width="11.7109375" style="6" bestFit="1" customWidth="1"/>
    <col min="11267" max="11267" width="11" style="6" customWidth="1"/>
    <col min="11268" max="11268" width="11.42578125" style="6" customWidth="1"/>
    <col min="11269" max="11269" width="11.28515625" style="6" customWidth="1"/>
    <col min="11270" max="11270" width="12.140625" style="6" customWidth="1"/>
    <col min="11271" max="11271" width="12.28515625" style="6" customWidth="1"/>
    <col min="11272" max="11519" width="9.140625" style="6"/>
    <col min="11520" max="11520" width="4" style="6" customWidth="1"/>
    <col min="11521" max="11521" width="40.28515625" style="6" customWidth="1"/>
    <col min="11522" max="11522" width="11.7109375" style="6" bestFit="1" customWidth="1"/>
    <col min="11523" max="11523" width="11" style="6" customWidth="1"/>
    <col min="11524" max="11524" width="11.42578125" style="6" customWidth="1"/>
    <col min="11525" max="11525" width="11.28515625" style="6" customWidth="1"/>
    <col min="11526" max="11526" width="12.140625" style="6" customWidth="1"/>
    <col min="11527" max="11527" width="12.28515625" style="6" customWidth="1"/>
    <col min="11528" max="11775" width="9.140625" style="6"/>
    <col min="11776" max="11776" width="4" style="6" customWidth="1"/>
    <col min="11777" max="11777" width="40.28515625" style="6" customWidth="1"/>
    <col min="11778" max="11778" width="11.7109375" style="6" bestFit="1" customWidth="1"/>
    <col min="11779" max="11779" width="11" style="6" customWidth="1"/>
    <col min="11780" max="11780" width="11.42578125" style="6" customWidth="1"/>
    <col min="11781" max="11781" width="11.28515625" style="6" customWidth="1"/>
    <col min="11782" max="11782" width="12.140625" style="6" customWidth="1"/>
    <col min="11783" max="11783" width="12.28515625" style="6" customWidth="1"/>
    <col min="11784" max="12031" width="9.140625" style="6"/>
    <col min="12032" max="12032" width="4" style="6" customWidth="1"/>
    <col min="12033" max="12033" width="40.28515625" style="6" customWidth="1"/>
    <col min="12034" max="12034" width="11.7109375" style="6" bestFit="1" customWidth="1"/>
    <col min="12035" max="12035" width="11" style="6" customWidth="1"/>
    <col min="12036" max="12036" width="11.42578125" style="6" customWidth="1"/>
    <col min="12037" max="12037" width="11.28515625" style="6" customWidth="1"/>
    <col min="12038" max="12038" width="12.140625" style="6" customWidth="1"/>
    <col min="12039" max="12039" width="12.28515625" style="6" customWidth="1"/>
    <col min="12040" max="12287" width="9.140625" style="6"/>
    <col min="12288" max="12288" width="4" style="6" customWidth="1"/>
    <col min="12289" max="12289" width="40.28515625" style="6" customWidth="1"/>
    <col min="12290" max="12290" width="11.7109375" style="6" bestFit="1" customWidth="1"/>
    <col min="12291" max="12291" width="11" style="6" customWidth="1"/>
    <col min="12292" max="12292" width="11.42578125" style="6" customWidth="1"/>
    <col min="12293" max="12293" width="11.28515625" style="6" customWidth="1"/>
    <col min="12294" max="12294" width="12.140625" style="6" customWidth="1"/>
    <col min="12295" max="12295" width="12.28515625" style="6" customWidth="1"/>
    <col min="12296" max="12543" width="9.140625" style="6"/>
    <col min="12544" max="12544" width="4" style="6" customWidth="1"/>
    <col min="12545" max="12545" width="40.28515625" style="6" customWidth="1"/>
    <col min="12546" max="12546" width="11.7109375" style="6" bestFit="1" customWidth="1"/>
    <col min="12547" max="12547" width="11" style="6" customWidth="1"/>
    <col min="12548" max="12548" width="11.42578125" style="6" customWidth="1"/>
    <col min="12549" max="12549" width="11.28515625" style="6" customWidth="1"/>
    <col min="12550" max="12550" width="12.140625" style="6" customWidth="1"/>
    <col min="12551" max="12551" width="12.28515625" style="6" customWidth="1"/>
    <col min="12552" max="12799" width="9.140625" style="6"/>
    <col min="12800" max="12800" width="4" style="6" customWidth="1"/>
    <col min="12801" max="12801" width="40.28515625" style="6" customWidth="1"/>
    <col min="12802" max="12802" width="11.7109375" style="6" bestFit="1" customWidth="1"/>
    <col min="12803" max="12803" width="11" style="6" customWidth="1"/>
    <col min="12804" max="12804" width="11.42578125" style="6" customWidth="1"/>
    <col min="12805" max="12805" width="11.28515625" style="6" customWidth="1"/>
    <col min="12806" max="12806" width="12.140625" style="6" customWidth="1"/>
    <col min="12807" max="12807" width="12.28515625" style="6" customWidth="1"/>
    <col min="12808" max="13055" width="9.140625" style="6"/>
    <col min="13056" max="13056" width="4" style="6" customWidth="1"/>
    <col min="13057" max="13057" width="40.28515625" style="6" customWidth="1"/>
    <col min="13058" max="13058" width="11.7109375" style="6" bestFit="1" customWidth="1"/>
    <col min="13059" max="13059" width="11" style="6" customWidth="1"/>
    <col min="13060" max="13060" width="11.42578125" style="6" customWidth="1"/>
    <col min="13061" max="13061" width="11.28515625" style="6" customWidth="1"/>
    <col min="13062" max="13062" width="12.140625" style="6" customWidth="1"/>
    <col min="13063" max="13063" width="12.28515625" style="6" customWidth="1"/>
    <col min="13064" max="13311" width="9.140625" style="6"/>
    <col min="13312" max="13312" width="4" style="6" customWidth="1"/>
    <col min="13313" max="13313" width="40.28515625" style="6" customWidth="1"/>
    <col min="13314" max="13314" width="11.7109375" style="6" bestFit="1" customWidth="1"/>
    <col min="13315" max="13315" width="11" style="6" customWidth="1"/>
    <col min="13316" max="13316" width="11.42578125" style="6" customWidth="1"/>
    <col min="13317" max="13317" width="11.28515625" style="6" customWidth="1"/>
    <col min="13318" max="13318" width="12.140625" style="6" customWidth="1"/>
    <col min="13319" max="13319" width="12.28515625" style="6" customWidth="1"/>
    <col min="13320" max="13567" width="9.140625" style="6"/>
    <col min="13568" max="13568" width="4" style="6" customWidth="1"/>
    <col min="13569" max="13569" width="40.28515625" style="6" customWidth="1"/>
    <col min="13570" max="13570" width="11.7109375" style="6" bestFit="1" customWidth="1"/>
    <col min="13571" max="13571" width="11" style="6" customWidth="1"/>
    <col min="13572" max="13572" width="11.42578125" style="6" customWidth="1"/>
    <col min="13573" max="13573" width="11.28515625" style="6" customWidth="1"/>
    <col min="13574" max="13574" width="12.140625" style="6" customWidth="1"/>
    <col min="13575" max="13575" width="12.28515625" style="6" customWidth="1"/>
    <col min="13576" max="13823" width="9.140625" style="6"/>
    <col min="13824" max="13824" width="4" style="6" customWidth="1"/>
    <col min="13825" max="13825" width="40.28515625" style="6" customWidth="1"/>
    <col min="13826" max="13826" width="11.7109375" style="6" bestFit="1" customWidth="1"/>
    <col min="13827" max="13827" width="11" style="6" customWidth="1"/>
    <col min="13828" max="13828" width="11.42578125" style="6" customWidth="1"/>
    <col min="13829" max="13829" width="11.28515625" style="6" customWidth="1"/>
    <col min="13830" max="13830" width="12.140625" style="6" customWidth="1"/>
    <col min="13831" max="13831" width="12.28515625" style="6" customWidth="1"/>
    <col min="13832" max="14079" width="9.140625" style="6"/>
    <col min="14080" max="14080" width="4" style="6" customWidth="1"/>
    <col min="14081" max="14081" width="40.28515625" style="6" customWidth="1"/>
    <col min="14082" max="14082" width="11.7109375" style="6" bestFit="1" customWidth="1"/>
    <col min="14083" max="14083" width="11" style="6" customWidth="1"/>
    <col min="14084" max="14084" width="11.42578125" style="6" customWidth="1"/>
    <col min="14085" max="14085" width="11.28515625" style="6" customWidth="1"/>
    <col min="14086" max="14086" width="12.140625" style="6" customWidth="1"/>
    <col min="14087" max="14087" width="12.28515625" style="6" customWidth="1"/>
    <col min="14088" max="14335" width="9.140625" style="6"/>
    <col min="14336" max="14336" width="4" style="6" customWidth="1"/>
    <col min="14337" max="14337" width="40.28515625" style="6" customWidth="1"/>
    <col min="14338" max="14338" width="11.7109375" style="6" bestFit="1" customWidth="1"/>
    <col min="14339" max="14339" width="11" style="6" customWidth="1"/>
    <col min="14340" max="14340" width="11.42578125" style="6" customWidth="1"/>
    <col min="14341" max="14341" width="11.28515625" style="6" customWidth="1"/>
    <col min="14342" max="14342" width="12.140625" style="6" customWidth="1"/>
    <col min="14343" max="14343" width="12.28515625" style="6" customWidth="1"/>
    <col min="14344" max="14591" width="9.140625" style="6"/>
    <col min="14592" max="14592" width="4" style="6" customWidth="1"/>
    <col min="14593" max="14593" width="40.28515625" style="6" customWidth="1"/>
    <col min="14594" max="14594" width="11.7109375" style="6" bestFit="1" customWidth="1"/>
    <col min="14595" max="14595" width="11" style="6" customWidth="1"/>
    <col min="14596" max="14596" width="11.42578125" style="6" customWidth="1"/>
    <col min="14597" max="14597" width="11.28515625" style="6" customWidth="1"/>
    <col min="14598" max="14598" width="12.140625" style="6" customWidth="1"/>
    <col min="14599" max="14599" width="12.28515625" style="6" customWidth="1"/>
    <col min="14600" max="14847" width="9.140625" style="6"/>
    <col min="14848" max="14848" width="4" style="6" customWidth="1"/>
    <col min="14849" max="14849" width="40.28515625" style="6" customWidth="1"/>
    <col min="14850" max="14850" width="11.7109375" style="6" bestFit="1" customWidth="1"/>
    <col min="14851" max="14851" width="11" style="6" customWidth="1"/>
    <col min="14852" max="14852" width="11.42578125" style="6" customWidth="1"/>
    <col min="14853" max="14853" width="11.28515625" style="6" customWidth="1"/>
    <col min="14854" max="14854" width="12.140625" style="6" customWidth="1"/>
    <col min="14855" max="14855" width="12.28515625" style="6" customWidth="1"/>
    <col min="14856" max="15103" width="9.140625" style="6"/>
    <col min="15104" max="15104" width="4" style="6" customWidth="1"/>
    <col min="15105" max="15105" width="40.28515625" style="6" customWidth="1"/>
    <col min="15106" max="15106" width="11.7109375" style="6" bestFit="1" customWidth="1"/>
    <col min="15107" max="15107" width="11" style="6" customWidth="1"/>
    <col min="15108" max="15108" width="11.42578125" style="6" customWidth="1"/>
    <col min="15109" max="15109" width="11.28515625" style="6" customWidth="1"/>
    <col min="15110" max="15110" width="12.140625" style="6" customWidth="1"/>
    <col min="15111" max="15111" width="12.28515625" style="6" customWidth="1"/>
    <col min="15112" max="15359" width="9.140625" style="6"/>
    <col min="15360" max="15360" width="4" style="6" customWidth="1"/>
    <col min="15361" max="15361" width="40.28515625" style="6" customWidth="1"/>
    <col min="15362" max="15362" width="11.7109375" style="6" bestFit="1" customWidth="1"/>
    <col min="15363" max="15363" width="11" style="6" customWidth="1"/>
    <col min="15364" max="15364" width="11.42578125" style="6" customWidth="1"/>
    <col min="15365" max="15365" width="11.28515625" style="6" customWidth="1"/>
    <col min="15366" max="15366" width="12.140625" style="6" customWidth="1"/>
    <col min="15367" max="15367" width="12.28515625" style="6" customWidth="1"/>
    <col min="15368" max="15615" width="9.140625" style="6"/>
    <col min="15616" max="15616" width="4" style="6" customWidth="1"/>
    <col min="15617" max="15617" width="40.28515625" style="6" customWidth="1"/>
    <col min="15618" max="15618" width="11.7109375" style="6" bestFit="1" customWidth="1"/>
    <col min="15619" max="15619" width="11" style="6" customWidth="1"/>
    <col min="15620" max="15620" width="11.42578125" style="6" customWidth="1"/>
    <col min="15621" max="15621" width="11.28515625" style="6" customWidth="1"/>
    <col min="15622" max="15622" width="12.140625" style="6" customWidth="1"/>
    <col min="15623" max="15623" width="12.28515625" style="6" customWidth="1"/>
    <col min="15624" max="15871" width="9.140625" style="6"/>
    <col min="15872" max="15872" width="4" style="6" customWidth="1"/>
    <col min="15873" max="15873" width="40.28515625" style="6" customWidth="1"/>
    <col min="15874" max="15874" width="11.7109375" style="6" bestFit="1" customWidth="1"/>
    <col min="15875" max="15875" width="11" style="6" customWidth="1"/>
    <col min="15876" max="15876" width="11.42578125" style="6" customWidth="1"/>
    <col min="15877" max="15877" width="11.28515625" style="6" customWidth="1"/>
    <col min="15878" max="15878" width="12.140625" style="6" customWidth="1"/>
    <col min="15879" max="15879" width="12.28515625" style="6" customWidth="1"/>
    <col min="15880" max="16127" width="9.140625" style="6"/>
    <col min="16128" max="16128" width="4" style="6" customWidth="1"/>
    <col min="16129" max="16129" width="40.28515625" style="6" customWidth="1"/>
    <col min="16130" max="16130" width="11.7109375" style="6" bestFit="1" customWidth="1"/>
    <col min="16131" max="16131" width="11" style="6" customWidth="1"/>
    <col min="16132" max="16132" width="11.42578125" style="6" customWidth="1"/>
    <col min="16133" max="16133" width="11.28515625" style="6" customWidth="1"/>
    <col min="16134" max="16134" width="12.140625" style="6" customWidth="1"/>
    <col min="16135" max="16135" width="12.28515625" style="6" customWidth="1"/>
    <col min="16136" max="16384" width="9.140625" style="6"/>
  </cols>
  <sheetData>
    <row r="1" spans="1:8" s="1" customFormat="1" ht="23.25" x14ac:dyDescent="0.35">
      <c r="A1" s="1" t="s">
        <v>0</v>
      </c>
    </row>
    <row r="2" spans="1:8" s="3" customFormat="1" ht="15.75" x14ac:dyDescent="0.25">
      <c r="A2" s="2" t="s">
        <v>1</v>
      </c>
      <c r="C2" s="4"/>
      <c r="D2" s="4"/>
      <c r="E2" s="4"/>
      <c r="F2" s="89" t="s">
        <v>2</v>
      </c>
      <c r="G2" s="89"/>
      <c r="H2" s="5"/>
    </row>
    <row r="3" spans="1:8" x14ac:dyDescent="0.2">
      <c r="F3" s="89" t="s">
        <v>3</v>
      </c>
      <c r="G3" s="89"/>
      <c r="H3" s="5"/>
    </row>
    <row r="5" spans="1:8" x14ac:dyDescent="0.2">
      <c r="B5" s="5"/>
      <c r="E5" s="90" t="s">
        <v>4</v>
      </c>
      <c r="F5" s="90"/>
      <c r="G5" s="90"/>
    </row>
    <row r="6" spans="1:8" ht="7.5" customHeight="1" x14ac:dyDescent="0.2">
      <c r="B6" s="5"/>
    </row>
    <row r="7" spans="1:8" hidden="1" x14ac:dyDescent="0.2">
      <c r="B7" s="5"/>
    </row>
    <row r="8" spans="1:8" hidden="1" x14ac:dyDescent="0.2">
      <c r="B8" s="5"/>
    </row>
    <row r="9" spans="1:8" ht="2.25" customHeight="1" x14ac:dyDescent="0.2"/>
    <row r="10" spans="1:8" s="7" customFormat="1" ht="49.5" customHeight="1" x14ac:dyDescent="0.35">
      <c r="A10" s="91" t="s">
        <v>5</v>
      </c>
      <c r="B10" s="91"/>
      <c r="C10" s="91"/>
      <c r="D10" s="91"/>
      <c r="E10" s="91"/>
      <c r="F10" s="91"/>
      <c r="G10" s="91"/>
      <c r="H10" s="91"/>
    </row>
    <row r="11" spans="1:8" ht="18" customHeight="1" x14ac:dyDescent="0.2">
      <c r="A11" s="8"/>
      <c r="B11" s="8"/>
      <c r="C11" s="8"/>
      <c r="D11" s="8"/>
      <c r="E11" s="8"/>
      <c r="F11" s="8"/>
      <c r="G11" s="8"/>
      <c r="H11" s="9" t="s">
        <v>6</v>
      </c>
    </row>
    <row r="12" spans="1:8" s="10" customFormat="1" ht="46.5" customHeight="1" x14ac:dyDescent="0.25">
      <c r="A12" s="53" t="s">
        <v>7</v>
      </c>
      <c r="B12" s="53" t="s">
        <v>8</v>
      </c>
      <c r="C12" s="54" t="s">
        <v>9</v>
      </c>
      <c r="D12" s="54" t="s">
        <v>10</v>
      </c>
      <c r="E12" s="53" t="s">
        <v>11</v>
      </c>
      <c r="F12" s="53" t="s">
        <v>12</v>
      </c>
      <c r="G12" s="53" t="s">
        <v>13</v>
      </c>
      <c r="H12" s="53" t="s">
        <v>14</v>
      </c>
    </row>
    <row r="13" spans="1:8" s="11" customFormat="1" ht="12.75" customHeight="1" x14ac:dyDescent="0.2">
      <c r="A13" s="55">
        <v>1</v>
      </c>
      <c r="B13" s="56">
        <v>2</v>
      </c>
      <c r="C13" s="55">
        <v>3</v>
      </c>
      <c r="D13" s="57">
        <v>6</v>
      </c>
      <c r="E13" s="55">
        <v>7</v>
      </c>
      <c r="F13" s="55">
        <v>8</v>
      </c>
      <c r="G13" s="55">
        <v>10</v>
      </c>
      <c r="H13" s="58">
        <v>11</v>
      </c>
    </row>
    <row r="14" spans="1:8" ht="49.5" customHeight="1" x14ac:dyDescent="0.2">
      <c r="A14" s="12">
        <v>1</v>
      </c>
      <c r="B14" s="12" t="s">
        <v>15</v>
      </c>
      <c r="C14" s="19">
        <v>130000</v>
      </c>
      <c r="D14" s="13">
        <v>130000</v>
      </c>
      <c r="E14" s="13">
        <v>0</v>
      </c>
      <c r="F14" s="13">
        <v>0</v>
      </c>
      <c r="G14" s="13">
        <v>0</v>
      </c>
      <c r="H14" s="14">
        <f t="shared" ref="H14:H77" si="0">C14+E14+F14+G14</f>
        <v>130000</v>
      </c>
    </row>
    <row r="15" spans="1:8" ht="62.25" customHeight="1" x14ac:dyDescent="0.2">
      <c r="A15" s="12">
        <v>2</v>
      </c>
      <c r="B15" s="12" t="s">
        <v>16</v>
      </c>
      <c r="C15" s="19">
        <v>360000</v>
      </c>
      <c r="D15" s="13">
        <v>460000</v>
      </c>
      <c r="E15" s="13">
        <v>100000</v>
      </c>
      <c r="F15" s="13">
        <v>0</v>
      </c>
      <c r="G15" s="13">
        <v>0</v>
      </c>
      <c r="H15" s="14">
        <f t="shared" si="0"/>
        <v>460000</v>
      </c>
    </row>
    <row r="16" spans="1:8" ht="33" customHeight="1" x14ac:dyDescent="0.2">
      <c r="A16" s="12">
        <v>3</v>
      </c>
      <c r="B16" s="12" t="s">
        <v>17</v>
      </c>
      <c r="C16" s="19">
        <v>0</v>
      </c>
      <c r="D16" s="13">
        <v>100000</v>
      </c>
      <c r="E16" s="13">
        <v>100000</v>
      </c>
      <c r="F16" s="13">
        <v>200000</v>
      </c>
      <c r="G16" s="13">
        <v>200000</v>
      </c>
      <c r="H16" s="14">
        <f t="shared" si="0"/>
        <v>500000</v>
      </c>
    </row>
    <row r="17" spans="1:11" ht="47.25" customHeight="1" x14ac:dyDescent="0.2">
      <c r="A17" s="12">
        <v>4</v>
      </c>
      <c r="B17" s="12" t="s">
        <v>18</v>
      </c>
      <c r="C17" s="19">
        <v>1200000</v>
      </c>
      <c r="D17" s="13">
        <v>1300000</v>
      </c>
      <c r="E17" s="13">
        <v>100000</v>
      </c>
      <c r="F17" s="13">
        <v>300000</v>
      </c>
      <c r="G17" s="13">
        <v>400000</v>
      </c>
      <c r="H17" s="14">
        <f t="shared" si="0"/>
        <v>2000000</v>
      </c>
    </row>
    <row r="18" spans="1:11" ht="46.5" customHeight="1" x14ac:dyDescent="0.2">
      <c r="A18" s="12">
        <v>5</v>
      </c>
      <c r="B18" s="12" t="s">
        <v>19</v>
      </c>
      <c r="C18" s="19">
        <v>0</v>
      </c>
      <c r="D18" s="13">
        <v>100000</v>
      </c>
      <c r="E18" s="13">
        <v>100000</v>
      </c>
      <c r="F18" s="13">
        <v>400000</v>
      </c>
      <c r="G18" s="13">
        <v>400000</v>
      </c>
      <c r="H18" s="14">
        <f t="shared" si="0"/>
        <v>900000</v>
      </c>
    </row>
    <row r="19" spans="1:11" ht="34.5" customHeight="1" x14ac:dyDescent="0.2">
      <c r="A19" s="12">
        <v>6</v>
      </c>
      <c r="B19" s="12" t="s">
        <v>20</v>
      </c>
      <c r="C19" s="19">
        <v>0</v>
      </c>
      <c r="D19" s="13">
        <v>100000</v>
      </c>
      <c r="E19" s="13">
        <v>100000</v>
      </c>
      <c r="F19" s="13">
        <v>100000</v>
      </c>
      <c r="G19" s="13">
        <v>100000</v>
      </c>
      <c r="H19" s="14">
        <f t="shared" si="0"/>
        <v>300000</v>
      </c>
    </row>
    <row r="20" spans="1:11" ht="48.75" customHeight="1" x14ac:dyDescent="0.2">
      <c r="A20" s="12">
        <v>7</v>
      </c>
      <c r="B20" s="12" t="s">
        <v>21</v>
      </c>
      <c r="C20" s="19">
        <v>0</v>
      </c>
      <c r="D20" s="13">
        <v>100000</v>
      </c>
      <c r="E20" s="13">
        <v>100000</v>
      </c>
      <c r="F20" s="13">
        <v>100000</v>
      </c>
      <c r="G20" s="13">
        <v>100000</v>
      </c>
      <c r="H20" s="14">
        <f t="shared" si="0"/>
        <v>300000</v>
      </c>
    </row>
    <row r="21" spans="1:11" ht="62.25" customHeight="1" x14ac:dyDescent="0.2">
      <c r="A21" s="12">
        <v>8</v>
      </c>
      <c r="B21" s="12" t="s">
        <v>22</v>
      </c>
      <c r="C21" s="19">
        <v>953000</v>
      </c>
      <c r="D21" s="13">
        <v>1103000</v>
      </c>
      <c r="E21" s="13">
        <v>350000</v>
      </c>
      <c r="F21" s="13">
        <v>250000</v>
      </c>
      <c r="G21" s="13">
        <v>550000</v>
      </c>
      <c r="H21" s="14">
        <f t="shared" si="0"/>
        <v>2103000</v>
      </c>
      <c r="K21" s="15"/>
    </row>
    <row r="22" spans="1:11" ht="30" customHeight="1" x14ac:dyDescent="0.2">
      <c r="A22" s="12">
        <v>9</v>
      </c>
      <c r="B22" s="12" t="s">
        <v>23</v>
      </c>
      <c r="C22" s="19">
        <v>350000</v>
      </c>
      <c r="D22" s="13">
        <v>450000</v>
      </c>
      <c r="E22" s="13">
        <v>100000</v>
      </c>
      <c r="F22" s="13">
        <v>50000</v>
      </c>
      <c r="G22" s="13">
        <v>50000</v>
      </c>
      <c r="H22" s="14">
        <f t="shared" si="0"/>
        <v>550000</v>
      </c>
    </row>
    <row r="23" spans="1:11" ht="36" customHeight="1" x14ac:dyDescent="0.2">
      <c r="A23" s="12">
        <v>10</v>
      </c>
      <c r="B23" s="12" t="s">
        <v>24</v>
      </c>
      <c r="C23" s="19">
        <v>150000</v>
      </c>
      <c r="D23" s="13">
        <v>250000</v>
      </c>
      <c r="E23" s="13">
        <v>200000</v>
      </c>
      <c r="F23" s="13">
        <v>300000</v>
      </c>
      <c r="G23" s="13">
        <v>500000</v>
      </c>
      <c r="H23" s="14">
        <f t="shared" si="0"/>
        <v>1150000</v>
      </c>
      <c r="K23" s="15"/>
    </row>
    <row r="24" spans="1:11" ht="43.5" customHeight="1" x14ac:dyDescent="0.2">
      <c r="A24" s="12">
        <v>11</v>
      </c>
      <c r="B24" s="12" t="s">
        <v>25</v>
      </c>
      <c r="C24" s="19">
        <v>150000</v>
      </c>
      <c r="D24" s="13">
        <v>150000</v>
      </c>
      <c r="E24" s="13">
        <v>0</v>
      </c>
      <c r="F24" s="13">
        <v>0</v>
      </c>
      <c r="G24" s="13">
        <v>0</v>
      </c>
      <c r="H24" s="14">
        <f t="shared" si="0"/>
        <v>150000</v>
      </c>
    </row>
    <row r="25" spans="1:11" ht="33" customHeight="1" x14ac:dyDescent="0.2">
      <c r="A25" s="12">
        <v>12</v>
      </c>
      <c r="B25" s="12" t="s">
        <v>26</v>
      </c>
      <c r="C25" s="19">
        <v>0</v>
      </c>
      <c r="D25" s="13">
        <v>350000</v>
      </c>
      <c r="E25" s="13">
        <v>450000</v>
      </c>
      <c r="F25" s="13">
        <v>1500000</v>
      </c>
      <c r="G25" s="13">
        <v>1500000</v>
      </c>
      <c r="H25" s="14">
        <f t="shared" si="0"/>
        <v>3450000</v>
      </c>
    </row>
    <row r="26" spans="1:11" ht="45.75" customHeight="1" x14ac:dyDescent="0.2">
      <c r="A26" s="12">
        <v>13</v>
      </c>
      <c r="B26" s="12" t="s">
        <v>27</v>
      </c>
      <c r="C26" s="19">
        <v>200000</v>
      </c>
      <c r="D26" s="13">
        <v>200000</v>
      </c>
      <c r="E26" s="13">
        <v>0</v>
      </c>
      <c r="F26" s="13">
        <v>0</v>
      </c>
      <c r="G26" s="13">
        <v>0</v>
      </c>
      <c r="H26" s="14">
        <f t="shared" si="0"/>
        <v>200000</v>
      </c>
    </row>
    <row r="27" spans="1:11" ht="45.75" customHeight="1" x14ac:dyDescent="0.2">
      <c r="A27" s="12">
        <v>14</v>
      </c>
      <c r="B27" s="12" t="s">
        <v>28</v>
      </c>
      <c r="C27" s="19">
        <v>4000000</v>
      </c>
      <c r="D27" s="13">
        <v>4150000</v>
      </c>
      <c r="E27" s="13">
        <v>3500000</v>
      </c>
      <c r="F27" s="13">
        <v>3200000</v>
      </c>
      <c r="G27" s="13">
        <v>0</v>
      </c>
      <c r="H27" s="14">
        <f t="shared" si="0"/>
        <v>10700000</v>
      </c>
    </row>
    <row r="28" spans="1:11" ht="51" customHeight="1" x14ac:dyDescent="0.2">
      <c r="A28" s="12">
        <v>15</v>
      </c>
      <c r="B28" s="12" t="s">
        <v>29</v>
      </c>
      <c r="C28" s="19">
        <v>0</v>
      </c>
      <c r="D28" s="13">
        <v>100000</v>
      </c>
      <c r="E28" s="13">
        <v>100000</v>
      </c>
      <c r="F28" s="13">
        <v>250000</v>
      </c>
      <c r="G28" s="13">
        <v>500000</v>
      </c>
      <c r="H28" s="14">
        <f t="shared" si="0"/>
        <v>850000</v>
      </c>
    </row>
    <row r="29" spans="1:11" ht="45" customHeight="1" x14ac:dyDescent="0.2">
      <c r="A29" s="12">
        <v>16</v>
      </c>
      <c r="B29" s="16" t="s">
        <v>30</v>
      </c>
      <c r="C29" s="19">
        <v>600000</v>
      </c>
      <c r="D29" s="13">
        <v>700000</v>
      </c>
      <c r="E29" s="13">
        <v>100000</v>
      </c>
      <c r="F29" s="13">
        <v>250000</v>
      </c>
      <c r="G29" s="13">
        <v>500000</v>
      </c>
      <c r="H29" s="14">
        <f t="shared" si="0"/>
        <v>1450000</v>
      </c>
    </row>
    <row r="30" spans="1:11" ht="48.75" customHeight="1" x14ac:dyDescent="0.2">
      <c r="A30" s="12">
        <v>17</v>
      </c>
      <c r="B30" s="12" t="s">
        <v>31</v>
      </c>
      <c r="C30" s="19">
        <v>50000</v>
      </c>
      <c r="D30" s="13">
        <v>150000</v>
      </c>
      <c r="E30" s="13">
        <v>100000</v>
      </c>
      <c r="F30" s="13">
        <v>250000</v>
      </c>
      <c r="G30" s="13">
        <v>900000</v>
      </c>
      <c r="H30" s="14">
        <f t="shared" si="0"/>
        <v>1300000</v>
      </c>
    </row>
    <row r="31" spans="1:11" ht="33" customHeight="1" x14ac:dyDescent="0.2">
      <c r="A31" s="12">
        <v>18</v>
      </c>
      <c r="B31" s="12" t="s">
        <v>32</v>
      </c>
      <c r="C31" s="19">
        <v>0</v>
      </c>
      <c r="D31" s="13">
        <v>100000</v>
      </c>
      <c r="E31" s="13">
        <v>100000</v>
      </c>
      <c r="F31" s="13">
        <v>250000</v>
      </c>
      <c r="G31" s="13">
        <v>900000</v>
      </c>
      <c r="H31" s="14">
        <f t="shared" si="0"/>
        <v>1250000</v>
      </c>
    </row>
    <row r="32" spans="1:11" ht="45.75" customHeight="1" x14ac:dyDescent="0.2">
      <c r="A32" s="12">
        <v>19</v>
      </c>
      <c r="B32" s="12" t="s">
        <v>33</v>
      </c>
      <c r="C32" s="19">
        <v>0</v>
      </c>
      <c r="D32" s="13">
        <v>100000</v>
      </c>
      <c r="E32" s="13">
        <v>100000</v>
      </c>
      <c r="F32" s="13">
        <v>250000</v>
      </c>
      <c r="G32" s="13">
        <v>900000</v>
      </c>
      <c r="H32" s="14">
        <f t="shared" si="0"/>
        <v>1250000</v>
      </c>
    </row>
    <row r="33" spans="1:8" ht="44.25" customHeight="1" x14ac:dyDescent="0.2">
      <c r="A33" s="12">
        <v>20</v>
      </c>
      <c r="B33" s="12" t="s">
        <v>34</v>
      </c>
      <c r="C33" s="19">
        <v>0</v>
      </c>
      <c r="D33" s="13">
        <v>100000</v>
      </c>
      <c r="E33" s="13">
        <v>100000</v>
      </c>
      <c r="F33" s="13">
        <v>200000</v>
      </c>
      <c r="G33" s="13">
        <v>60000</v>
      </c>
      <c r="H33" s="14">
        <f t="shared" si="0"/>
        <v>360000</v>
      </c>
    </row>
    <row r="34" spans="1:8" ht="92.25" customHeight="1" x14ac:dyDescent="0.2">
      <c r="A34" s="12">
        <v>21</v>
      </c>
      <c r="B34" s="12" t="s">
        <v>35</v>
      </c>
      <c r="C34" s="19">
        <v>0</v>
      </c>
      <c r="D34" s="13">
        <v>100000</v>
      </c>
      <c r="E34" s="13">
        <v>100000</v>
      </c>
      <c r="F34" s="13">
        <v>200000</v>
      </c>
      <c r="G34" s="13">
        <v>500000</v>
      </c>
      <c r="H34" s="14">
        <f t="shared" si="0"/>
        <v>800000</v>
      </c>
    </row>
    <row r="35" spans="1:8" ht="47.25" customHeight="1" x14ac:dyDescent="0.2">
      <c r="A35" s="12">
        <v>22</v>
      </c>
      <c r="B35" s="12" t="s">
        <v>36</v>
      </c>
      <c r="C35" s="19">
        <v>0</v>
      </c>
      <c r="D35" s="13">
        <v>100000</v>
      </c>
      <c r="E35" s="13">
        <v>100000</v>
      </c>
      <c r="F35" s="13">
        <v>200000</v>
      </c>
      <c r="G35" s="13">
        <v>500000</v>
      </c>
      <c r="H35" s="14">
        <f t="shared" si="0"/>
        <v>800000</v>
      </c>
    </row>
    <row r="36" spans="1:8" ht="40.5" customHeight="1" x14ac:dyDescent="0.2">
      <c r="A36" s="12">
        <v>23</v>
      </c>
      <c r="B36" s="17" t="s">
        <v>37</v>
      </c>
      <c r="C36" s="47">
        <v>0</v>
      </c>
      <c r="D36" s="13">
        <v>100000</v>
      </c>
      <c r="E36" s="18">
        <v>200000</v>
      </c>
      <c r="F36" s="13">
        <v>200000</v>
      </c>
      <c r="G36" s="13">
        <v>0</v>
      </c>
      <c r="H36" s="14">
        <f t="shared" si="0"/>
        <v>400000</v>
      </c>
    </row>
    <row r="37" spans="1:8" ht="48" customHeight="1" x14ac:dyDescent="0.2">
      <c r="A37" s="12">
        <v>24</v>
      </c>
      <c r="B37" s="12" t="s">
        <v>38</v>
      </c>
      <c r="C37" s="19">
        <v>0</v>
      </c>
      <c r="D37" s="13">
        <v>100000</v>
      </c>
      <c r="E37" s="13">
        <v>100000</v>
      </c>
      <c r="F37" s="13">
        <v>250000</v>
      </c>
      <c r="G37" s="13">
        <v>300000</v>
      </c>
      <c r="H37" s="14">
        <f t="shared" si="0"/>
        <v>650000</v>
      </c>
    </row>
    <row r="38" spans="1:8" ht="50.25" customHeight="1" x14ac:dyDescent="0.2">
      <c r="A38" s="12">
        <v>25</v>
      </c>
      <c r="B38" s="12" t="s">
        <v>39</v>
      </c>
      <c r="C38" s="19">
        <v>0</v>
      </c>
      <c r="D38" s="13">
        <v>100000</v>
      </c>
      <c r="E38" s="13">
        <v>100000</v>
      </c>
      <c r="F38" s="13">
        <v>200000</v>
      </c>
      <c r="G38" s="13">
        <v>200000</v>
      </c>
      <c r="H38" s="14">
        <f t="shared" si="0"/>
        <v>500000</v>
      </c>
    </row>
    <row r="39" spans="1:8" ht="45" customHeight="1" x14ac:dyDescent="0.2">
      <c r="A39" s="12">
        <v>26</v>
      </c>
      <c r="B39" s="12" t="s">
        <v>40</v>
      </c>
      <c r="C39" s="19">
        <v>400000</v>
      </c>
      <c r="D39" s="13">
        <v>400000</v>
      </c>
      <c r="E39" s="13">
        <v>0</v>
      </c>
      <c r="F39" s="13">
        <v>0</v>
      </c>
      <c r="G39" s="13">
        <v>0</v>
      </c>
      <c r="H39" s="14">
        <f t="shared" si="0"/>
        <v>400000</v>
      </c>
    </row>
    <row r="40" spans="1:8" ht="35.25" customHeight="1" x14ac:dyDescent="0.2">
      <c r="A40" s="12">
        <v>27</v>
      </c>
      <c r="B40" s="12" t="s">
        <v>41</v>
      </c>
      <c r="C40" s="19">
        <v>13000</v>
      </c>
      <c r="D40" s="13">
        <v>163000</v>
      </c>
      <c r="E40" s="13">
        <v>200000</v>
      </c>
      <c r="F40" s="13">
        <v>400000</v>
      </c>
      <c r="G40" s="13">
        <v>200000</v>
      </c>
      <c r="H40" s="14">
        <f t="shared" si="0"/>
        <v>813000</v>
      </c>
    </row>
    <row r="41" spans="1:8" ht="47.25" customHeight="1" x14ac:dyDescent="0.2">
      <c r="A41" s="12">
        <v>28</v>
      </c>
      <c r="B41" s="12" t="s">
        <v>42</v>
      </c>
      <c r="C41" s="19">
        <v>0</v>
      </c>
      <c r="D41" s="13">
        <v>100000</v>
      </c>
      <c r="E41" s="13">
        <v>100000</v>
      </c>
      <c r="F41" s="13">
        <v>100000</v>
      </c>
      <c r="G41" s="13">
        <v>0</v>
      </c>
      <c r="H41" s="14">
        <f t="shared" si="0"/>
        <v>200000</v>
      </c>
    </row>
    <row r="42" spans="1:8" ht="34.5" customHeight="1" x14ac:dyDescent="0.2">
      <c r="A42" s="12">
        <v>29</v>
      </c>
      <c r="B42" s="12" t="s">
        <v>43</v>
      </c>
      <c r="C42" s="19">
        <v>375000</v>
      </c>
      <c r="D42" s="13">
        <v>475000</v>
      </c>
      <c r="E42" s="13">
        <v>100000</v>
      </c>
      <c r="F42" s="13">
        <v>0</v>
      </c>
      <c r="G42" s="13">
        <v>0</v>
      </c>
      <c r="H42" s="14">
        <f t="shared" si="0"/>
        <v>475000</v>
      </c>
    </row>
    <row r="43" spans="1:8" ht="63" customHeight="1" x14ac:dyDescent="0.2">
      <c r="A43" s="12">
        <v>30</v>
      </c>
      <c r="B43" s="20" t="s">
        <v>44</v>
      </c>
      <c r="C43" s="19">
        <v>1154000</v>
      </c>
      <c r="D43" s="13">
        <v>1254000</v>
      </c>
      <c r="E43" s="13">
        <v>100000</v>
      </c>
      <c r="F43" s="13">
        <v>300000</v>
      </c>
      <c r="G43" s="13">
        <v>300000</v>
      </c>
      <c r="H43" s="14">
        <f t="shared" si="0"/>
        <v>1854000</v>
      </c>
    </row>
    <row r="44" spans="1:8" ht="47.25" customHeight="1" x14ac:dyDescent="0.2">
      <c r="A44" s="12">
        <v>31</v>
      </c>
      <c r="B44" s="21" t="s">
        <v>45</v>
      </c>
      <c r="C44" s="19">
        <v>0</v>
      </c>
      <c r="D44" s="13">
        <v>100000</v>
      </c>
      <c r="E44" s="13">
        <v>100000</v>
      </c>
      <c r="F44" s="13">
        <v>200000</v>
      </c>
      <c r="G44" s="13">
        <v>100000</v>
      </c>
      <c r="H44" s="14">
        <f t="shared" si="0"/>
        <v>400000</v>
      </c>
    </row>
    <row r="45" spans="1:8" ht="44.25" customHeight="1" x14ac:dyDescent="0.2">
      <c r="A45" s="12">
        <v>32</v>
      </c>
      <c r="B45" s="20" t="s">
        <v>46</v>
      </c>
      <c r="C45" s="19">
        <v>100000</v>
      </c>
      <c r="D45" s="13">
        <v>3193815</v>
      </c>
      <c r="E45" s="13">
        <v>100000</v>
      </c>
      <c r="F45" s="13">
        <v>100000</v>
      </c>
      <c r="G45" s="13">
        <v>100000</v>
      </c>
      <c r="H45" s="14">
        <f t="shared" si="0"/>
        <v>400000</v>
      </c>
    </row>
    <row r="46" spans="1:8" ht="63" customHeight="1" x14ac:dyDescent="0.2">
      <c r="A46" s="12">
        <v>33</v>
      </c>
      <c r="B46" s="20" t="s">
        <v>47</v>
      </c>
      <c r="C46" s="19">
        <v>225000</v>
      </c>
      <c r="D46" s="13">
        <v>225000</v>
      </c>
      <c r="E46" s="13">
        <v>0</v>
      </c>
      <c r="F46" s="13">
        <v>0</v>
      </c>
      <c r="G46" s="13">
        <v>0</v>
      </c>
      <c r="H46" s="14">
        <f t="shared" si="0"/>
        <v>225000</v>
      </c>
    </row>
    <row r="47" spans="1:8" ht="32.25" customHeight="1" x14ac:dyDescent="0.2">
      <c r="A47" s="12">
        <v>34</v>
      </c>
      <c r="B47" s="20" t="s">
        <v>48</v>
      </c>
      <c r="C47" s="19">
        <v>0</v>
      </c>
      <c r="D47" s="13">
        <v>50000</v>
      </c>
      <c r="E47" s="13">
        <v>50000</v>
      </c>
      <c r="F47" s="13">
        <v>100000</v>
      </c>
      <c r="G47" s="13">
        <v>100000</v>
      </c>
      <c r="H47" s="14">
        <f t="shared" si="0"/>
        <v>250000</v>
      </c>
    </row>
    <row r="48" spans="1:8" ht="75" customHeight="1" x14ac:dyDescent="0.2">
      <c r="A48" s="12">
        <v>35</v>
      </c>
      <c r="B48" s="22" t="s">
        <v>49</v>
      </c>
      <c r="C48" s="19">
        <v>0</v>
      </c>
      <c r="D48" s="13">
        <v>100000</v>
      </c>
      <c r="E48" s="13">
        <v>100000</v>
      </c>
      <c r="F48" s="13">
        <v>0</v>
      </c>
      <c r="G48" s="13">
        <v>0</v>
      </c>
      <c r="H48" s="14">
        <f t="shared" si="0"/>
        <v>100000</v>
      </c>
    </row>
    <row r="49" spans="1:8" ht="78" customHeight="1" x14ac:dyDescent="0.2">
      <c r="A49" s="12">
        <v>36</v>
      </c>
      <c r="B49" s="12" t="s">
        <v>50</v>
      </c>
      <c r="C49" s="19">
        <v>820000</v>
      </c>
      <c r="D49" s="13">
        <v>820000</v>
      </c>
      <c r="E49" s="13">
        <v>0</v>
      </c>
      <c r="F49" s="13">
        <v>0</v>
      </c>
      <c r="G49" s="13">
        <v>0</v>
      </c>
      <c r="H49" s="14">
        <f t="shared" si="0"/>
        <v>820000</v>
      </c>
    </row>
    <row r="50" spans="1:8" ht="39.75" customHeight="1" x14ac:dyDescent="0.2">
      <c r="A50" s="12">
        <v>37</v>
      </c>
      <c r="B50" s="12" t="s">
        <v>51</v>
      </c>
      <c r="C50" s="19">
        <v>140000</v>
      </c>
      <c r="D50" s="13">
        <v>140000</v>
      </c>
      <c r="E50" s="13">
        <v>0</v>
      </c>
      <c r="F50" s="13">
        <v>0</v>
      </c>
      <c r="G50" s="13">
        <v>0</v>
      </c>
      <c r="H50" s="14">
        <f t="shared" si="0"/>
        <v>140000</v>
      </c>
    </row>
    <row r="51" spans="1:8" ht="34.5" customHeight="1" x14ac:dyDescent="0.2">
      <c r="A51" s="12">
        <v>38</v>
      </c>
      <c r="B51" s="12" t="s">
        <v>52</v>
      </c>
      <c r="C51" s="19">
        <v>270000</v>
      </c>
      <c r="D51" s="13">
        <v>270000</v>
      </c>
      <c r="E51" s="13">
        <v>0</v>
      </c>
      <c r="F51" s="13">
        <v>0</v>
      </c>
      <c r="G51" s="13">
        <v>0</v>
      </c>
      <c r="H51" s="14">
        <f t="shared" si="0"/>
        <v>270000</v>
      </c>
    </row>
    <row r="52" spans="1:8" ht="48.75" customHeight="1" x14ac:dyDescent="0.2">
      <c r="A52" s="12">
        <v>39</v>
      </c>
      <c r="B52" s="20" t="s">
        <v>53</v>
      </c>
      <c r="C52" s="19">
        <v>420000</v>
      </c>
      <c r="D52" s="13">
        <v>420000</v>
      </c>
      <c r="E52" s="13">
        <v>0</v>
      </c>
      <c r="F52" s="13">
        <v>0</v>
      </c>
      <c r="G52" s="13">
        <v>0</v>
      </c>
      <c r="H52" s="14">
        <f t="shared" si="0"/>
        <v>420000</v>
      </c>
    </row>
    <row r="53" spans="1:8" ht="37.5" customHeight="1" x14ac:dyDescent="0.2">
      <c r="A53" s="12">
        <v>40</v>
      </c>
      <c r="B53" s="20" t="s">
        <v>54</v>
      </c>
      <c r="C53" s="19">
        <v>0</v>
      </c>
      <c r="D53" s="13">
        <v>100000</v>
      </c>
      <c r="E53" s="13">
        <v>100000</v>
      </c>
      <c r="F53" s="13">
        <v>0</v>
      </c>
      <c r="G53" s="13">
        <v>0</v>
      </c>
      <c r="H53" s="14">
        <f t="shared" si="0"/>
        <v>100000</v>
      </c>
    </row>
    <row r="54" spans="1:8" ht="48.75" customHeight="1" x14ac:dyDescent="0.2">
      <c r="A54" s="12">
        <v>41</v>
      </c>
      <c r="B54" s="20" t="s">
        <v>55</v>
      </c>
      <c r="C54" s="19">
        <v>0</v>
      </c>
      <c r="D54" s="13">
        <v>100000</v>
      </c>
      <c r="E54" s="13">
        <v>100000</v>
      </c>
      <c r="F54" s="13">
        <v>100000</v>
      </c>
      <c r="G54" s="13">
        <v>100000</v>
      </c>
      <c r="H54" s="14">
        <f t="shared" si="0"/>
        <v>300000</v>
      </c>
    </row>
    <row r="55" spans="1:8" ht="48.75" customHeight="1" x14ac:dyDescent="0.2">
      <c r="A55" s="12">
        <v>42</v>
      </c>
      <c r="B55" s="20" t="s">
        <v>56</v>
      </c>
      <c r="C55" s="19">
        <v>0</v>
      </c>
      <c r="D55" s="13">
        <v>100000</v>
      </c>
      <c r="E55" s="13">
        <v>100000</v>
      </c>
      <c r="F55" s="13">
        <v>100000</v>
      </c>
      <c r="G55" s="13">
        <v>100000</v>
      </c>
      <c r="H55" s="14">
        <f t="shared" si="0"/>
        <v>300000</v>
      </c>
    </row>
    <row r="56" spans="1:8" ht="49.5" customHeight="1" x14ac:dyDescent="0.2">
      <c r="A56" s="12">
        <v>43</v>
      </c>
      <c r="B56" s="20" t="s">
        <v>57</v>
      </c>
      <c r="C56" s="19">
        <v>0</v>
      </c>
      <c r="D56" s="13">
        <v>0</v>
      </c>
      <c r="E56" s="13">
        <v>0</v>
      </c>
      <c r="F56" s="13">
        <v>0</v>
      </c>
      <c r="G56" s="13">
        <v>0</v>
      </c>
      <c r="H56" s="14">
        <f t="shared" si="0"/>
        <v>0</v>
      </c>
    </row>
    <row r="57" spans="1:8" ht="50.25" customHeight="1" x14ac:dyDescent="0.2">
      <c r="A57" s="12">
        <v>44</v>
      </c>
      <c r="B57" s="20" t="s">
        <v>58</v>
      </c>
      <c r="C57" s="19">
        <v>0</v>
      </c>
      <c r="D57" s="13">
        <v>50000</v>
      </c>
      <c r="E57" s="13">
        <v>100000</v>
      </c>
      <c r="F57" s="13">
        <v>250000</v>
      </c>
      <c r="G57" s="13">
        <v>250000</v>
      </c>
      <c r="H57" s="14">
        <f t="shared" si="0"/>
        <v>600000</v>
      </c>
    </row>
    <row r="58" spans="1:8" ht="46.5" customHeight="1" x14ac:dyDescent="0.2">
      <c r="A58" s="12">
        <v>45</v>
      </c>
      <c r="B58" s="20" t="s">
        <v>59</v>
      </c>
      <c r="C58" s="23">
        <v>1204990</v>
      </c>
      <c r="D58" s="13">
        <v>1304990</v>
      </c>
      <c r="E58" s="13">
        <v>100000</v>
      </c>
      <c r="F58" s="13">
        <v>300000</v>
      </c>
      <c r="G58" s="13">
        <v>300000</v>
      </c>
      <c r="H58" s="14">
        <f t="shared" si="0"/>
        <v>1904990</v>
      </c>
    </row>
    <row r="59" spans="1:8" ht="36.75" customHeight="1" x14ac:dyDescent="0.2">
      <c r="A59" s="12">
        <v>46</v>
      </c>
      <c r="B59" s="20" t="s">
        <v>60</v>
      </c>
      <c r="C59" s="23">
        <v>0</v>
      </c>
      <c r="D59" s="13">
        <v>50000</v>
      </c>
      <c r="E59" s="13">
        <v>50000</v>
      </c>
      <c r="F59" s="13">
        <v>150000</v>
      </c>
      <c r="G59" s="13">
        <v>250000</v>
      </c>
      <c r="H59" s="14">
        <f t="shared" si="0"/>
        <v>450000</v>
      </c>
    </row>
    <row r="60" spans="1:8" ht="33.75" customHeight="1" x14ac:dyDescent="0.2">
      <c r="A60" s="12">
        <v>47</v>
      </c>
      <c r="B60" s="20" t="s">
        <v>61</v>
      </c>
      <c r="C60" s="19">
        <v>0</v>
      </c>
      <c r="D60" s="13">
        <v>100000</v>
      </c>
      <c r="E60" s="13">
        <v>100000</v>
      </c>
      <c r="F60" s="13">
        <v>100000</v>
      </c>
      <c r="G60" s="13">
        <v>0</v>
      </c>
      <c r="H60" s="14">
        <f t="shared" si="0"/>
        <v>200000</v>
      </c>
    </row>
    <row r="61" spans="1:8" ht="37.5" customHeight="1" x14ac:dyDescent="0.2">
      <c r="A61" s="12">
        <v>48</v>
      </c>
      <c r="B61" s="20" t="s">
        <v>62</v>
      </c>
      <c r="C61" s="19">
        <v>0</v>
      </c>
      <c r="D61" s="13">
        <v>100000</v>
      </c>
      <c r="E61" s="13">
        <v>100000</v>
      </c>
      <c r="F61" s="13">
        <v>400000</v>
      </c>
      <c r="G61" s="13">
        <v>200000</v>
      </c>
      <c r="H61" s="14">
        <f t="shared" si="0"/>
        <v>700000</v>
      </c>
    </row>
    <row r="62" spans="1:8" ht="36.75" customHeight="1" x14ac:dyDescent="0.2">
      <c r="A62" s="12">
        <v>49</v>
      </c>
      <c r="B62" s="20" t="s">
        <v>63</v>
      </c>
      <c r="C62" s="23">
        <v>0</v>
      </c>
      <c r="D62" s="13">
        <v>100000</v>
      </c>
      <c r="E62" s="13">
        <v>100000</v>
      </c>
      <c r="F62" s="13">
        <v>100000</v>
      </c>
      <c r="G62" s="13">
        <v>100000</v>
      </c>
      <c r="H62" s="14">
        <f t="shared" si="0"/>
        <v>300000</v>
      </c>
    </row>
    <row r="63" spans="1:8" ht="48" customHeight="1" x14ac:dyDescent="0.2">
      <c r="A63" s="12">
        <v>50</v>
      </c>
      <c r="B63" s="20" t="s">
        <v>64</v>
      </c>
      <c r="C63" s="23">
        <v>0</v>
      </c>
      <c r="D63" s="13">
        <v>100000</v>
      </c>
      <c r="E63" s="13">
        <v>100000</v>
      </c>
      <c r="F63" s="13">
        <v>300000</v>
      </c>
      <c r="G63" s="13">
        <v>200000</v>
      </c>
      <c r="H63" s="14">
        <f t="shared" si="0"/>
        <v>600000</v>
      </c>
    </row>
    <row r="64" spans="1:8" ht="39" customHeight="1" x14ac:dyDescent="0.2">
      <c r="A64" s="12">
        <v>51</v>
      </c>
      <c r="B64" s="20" t="s">
        <v>65</v>
      </c>
      <c r="C64" s="23">
        <v>0</v>
      </c>
      <c r="D64" s="13">
        <v>100000</v>
      </c>
      <c r="E64" s="13">
        <v>100000</v>
      </c>
      <c r="F64" s="13">
        <v>300000</v>
      </c>
      <c r="G64" s="13">
        <v>200000</v>
      </c>
      <c r="H64" s="14">
        <f t="shared" si="0"/>
        <v>600000</v>
      </c>
    </row>
    <row r="65" spans="1:11" ht="48" customHeight="1" x14ac:dyDescent="0.2">
      <c r="A65" s="12">
        <v>52</v>
      </c>
      <c r="B65" s="12" t="s">
        <v>66</v>
      </c>
      <c r="C65" s="23">
        <v>0</v>
      </c>
      <c r="D65" s="13">
        <v>100000</v>
      </c>
      <c r="E65" s="13">
        <v>150000</v>
      </c>
      <c r="F65" s="13">
        <v>100000</v>
      </c>
      <c r="G65" s="13">
        <v>200000</v>
      </c>
      <c r="H65" s="14">
        <f t="shared" si="0"/>
        <v>450000</v>
      </c>
    </row>
    <row r="66" spans="1:11" ht="33.75" customHeight="1" x14ac:dyDescent="0.2">
      <c r="A66" s="12">
        <v>53</v>
      </c>
      <c r="B66" s="20" t="s">
        <v>67</v>
      </c>
      <c r="C66" s="23">
        <v>50000</v>
      </c>
      <c r="D66" s="13">
        <v>150000</v>
      </c>
      <c r="E66" s="13">
        <v>100000</v>
      </c>
      <c r="F66" s="13">
        <v>200000</v>
      </c>
      <c r="G66" s="13">
        <v>0</v>
      </c>
      <c r="H66" s="14">
        <f t="shared" si="0"/>
        <v>350000</v>
      </c>
    </row>
    <row r="67" spans="1:11" ht="30.75" customHeight="1" x14ac:dyDescent="0.2">
      <c r="A67" s="12">
        <v>54</v>
      </c>
      <c r="B67" s="20" t="s">
        <v>68</v>
      </c>
      <c r="C67" s="23">
        <v>280000</v>
      </c>
      <c r="D67" s="13">
        <v>280000</v>
      </c>
      <c r="E67" s="13">
        <v>0</v>
      </c>
      <c r="F67" s="13">
        <v>0</v>
      </c>
      <c r="G67" s="13">
        <v>0</v>
      </c>
      <c r="H67" s="14">
        <f t="shared" si="0"/>
        <v>280000</v>
      </c>
    </row>
    <row r="68" spans="1:11" ht="47.25" customHeight="1" x14ac:dyDescent="0.2">
      <c r="A68" s="12">
        <v>55</v>
      </c>
      <c r="B68" s="20" t="s">
        <v>69</v>
      </c>
      <c r="C68" s="23">
        <v>0</v>
      </c>
      <c r="D68" s="13">
        <v>100000</v>
      </c>
      <c r="E68" s="13">
        <v>100000</v>
      </c>
      <c r="F68" s="13">
        <v>250000</v>
      </c>
      <c r="G68" s="13">
        <v>300000</v>
      </c>
      <c r="H68" s="14">
        <f t="shared" si="0"/>
        <v>650000</v>
      </c>
    </row>
    <row r="69" spans="1:11" ht="61.5" customHeight="1" x14ac:dyDescent="0.2">
      <c r="A69" s="12">
        <v>56</v>
      </c>
      <c r="B69" s="20" t="s">
        <v>70</v>
      </c>
      <c r="C69" s="23">
        <v>1200000</v>
      </c>
      <c r="D69" s="13">
        <v>1300000</v>
      </c>
      <c r="E69" s="13">
        <v>100000</v>
      </c>
      <c r="F69" s="13">
        <v>250000</v>
      </c>
      <c r="G69" s="13">
        <v>300000</v>
      </c>
      <c r="H69" s="14">
        <f t="shared" si="0"/>
        <v>1850000</v>
      </c>
    </row>
    <row r="70" spans="1:11" ht="48.75" customHeight="1" x14ac:dyDescent="0.2">
      <c r="A70" s="12">
        <v>57</v>
      </c>
      <c r="B70" s="20" t="s">
        <v>71</v>
      </c>
      <c r="C70" s="23">
        <v>800000</v>
      </c>
      <c r="D70" s="13">
        <v>900000</v>
      </c>
      <c r="E70" s="13">
        <v>100000</v>
      </c>
      <c r="F70" s="13">
        <v>300000</v>
      </c>
      <c r="G70" s="13">
        <v>200000</v>
      </c>
      <c r="H70" s="14">
        <f t="shared" si="0"/>
        <v>1400000</v>
      </c>
    </row>
    <row r="71" spans="1:11" ht="35.25" customHeight="1" x14ac:dyDescent="0.2">
      <c r="A71" s="12">
        <v>58</v>
      </c>
      <c r="B71" s="20" t="s">
        <v>72</v>
      </c>
      <c r="C71" s="23">
        <v>0</v>
      </c>
      <c r="D71" s="13">
        <v>100000</v>
      </c>
      <c r="E71" s="13">
        <v>100000</v>
      </c>
      <c r="F71" s="13">
        <v>200000</v>
      </c>
      <c r="G71" s="13">
        <v>100000</v>
      </c>
      <c r="H71" s="14">
        <f t="shared" si="0"/>
        <v>400000</v>
      </c>
    </row>
    <row r="72" spans="1:11" ht="50.25" customHeight="1" x14ac:dyDescent="0.2">
      <c r="A72" s="12">
        <v>59</v>
      </c>
      <c r="B72" s="20" t="s">
        <v>73</v>
      </c>
      <c r="C72" s="23">
        <v>0</v>
      </c>
      <c r="D72" s="13">
        <v>100000</v>
      </c>
      <c r="E72" s="13">
        <v>100000</v>
      </c>
      <c r="F72" s="13">
        <v>300000</v>
      </c>
      <c r="G72" s="13">
        <v>300000</v>
      </c>
      <c r="H72" s="14">
        <f t="shared" si="0"/>
        <v>700000</v>
      </c>
    </row>
    <row r="73" spans="1:11" ht="46.5" customHeight="1" x14ac:dyDescent="0.2">
      <c r="A73" s="12">
        <v>60</v>
      </c>
      <c r="B73" s="20" t="s">
        <v>74</v>
      </c>
      <c r="C73" s="23">
        <v>0</v>
      </c>
      <c r="D73" s="18">
        <v>100000</v>
      </c>
      <c r="E73" s="13">
        <v>100000</v>
      </c>
      <c r="F73" s="13">
        <v>50000</v>
      </c>
      <c r="G73" s="13">
        <v>50000</v>
      </c>
      <c r="H73" s="14">
        <f t="shared" si="0"/>
        <v>200000</v>
      </c>
    </row>
    <row r="74" spans="1:11" ht="46.5" customHeight="1" x14ac:dyDescent="0.2">
      <c r="A74" s="12">
        <v>61</v>
      </c>
      <c r="B74" s="20" t="s">
        <v>75</v>
      </c>
      <c r="C74" s="23">
        <v>0</v>
      </c>
      <c r="D74" s="13">
        <v>100000</v>
      </c>
      <c r="E74" s="13">
        <v>100000</v>
      </c>
      <c r="F74" s="13">
        <v>200000</v>
      </c>
      <c r="G74" s="13">
        <v>240000</v>
      </c>
      <c r="H74" s="14">
        <f t="shared" si="0"/>
        <v>540000</v>
      </c>
    </row>
    <row r="75" spans="1:11" ht="44.25" customHeight="1" x14ac:dyDescent="0.2">
      <c r="A75" s="12">
        <v>62</v>
      </c>
      <c r="B75" s="20" t="s">
        <v>76</v>
      </c>
      <c r="C75" s="23">
        <v>0</v>
      </c>
      <c r="D75" s="13">
        <v>100000</v>
      </c>
      <c r="E75" s="13">
        <v>50000</v>
      </c>
      <c r="F75" s="13">
        <v>250000</v>
      </c>
      <c r="G75" s="13">
        <v>250000</v>
      </c>
      <c r="H75" s="14">
        <f>C75+E75+F75+G75</f>
        <v>550000</v>
      </c>
    </row>
    <row r="76" spans="1:11" ht="44.25" customHeight="1" x14ac:dyDescent="0.2">
      <c r="A76" s="12">
        <v>63</v>
      </c>
      <c r="B76" s="16" t="s">
        <v>77</v>
      </c>
      <c r="C76" s="23">
        <v>87600</v>
      </c>
      <c r="D76" s="13">
        <v>87600</v>
      </c>
      <c r="E76" s="13">
        <v>0</v>
      </c>
      <c r="F76" s="13">
        <v>0</v>
      </c>
      <c r="G76" s="13">
        <v>0</v>
      </c>
      <c r="H76" s="14">
        <f>C76+E76+F76+G76</f>
        <v>87600</v>
      </c>
    </row>
    <row r="77" spans="1:11" ht="51" customHeight="1" x14ac:dyDescent="0.2">
      <c r="A77" s="12">
        <v>64</v>
      </c>
      <c r="B77" s="16" t="s">
        <v>78</v>
      </c>
      <c r="C77" s="23">
        <v>0</v>
      </c>
      <c r="D77" s="18">
        <v>100000</v>
      </c>
      <c r="E77" s="18">
        <v>100000</v>
      </c>
      <c r="F77" s="18">
        <v>100000</v>
      </c>
      <c r="G77" s="18">
        <v>100000</v>
      </c>
      <c r="H77" s="14">
        <f t="shared" si="0"/>
        <v>300000</v>
      </c>
    </row>
    <row r="78" spans="1:11" ht="37.5" customHeight="1" x14ac:dyDescent="0.2">
      <c r="A78" s="12">
        <v>65</v>
      </c>
      <c r="B78" s="24" t="s">
        <v>79</v>
      </c>
      <c r="C78" s="23">
        <v>465000</v>
      </c>
      <c r="D78" s="18">
        <v>515000</v>
      </c>
      <c r="E78" s="18">
        <v>50000</v>
      </c>
      <c r="F78" s="18">
        <v>150000</v>
      </c>
      <c r="G78" s="18">
        <v>150000</v>
      </c>
      <c r="H78" s="14">
        <f>C78+E78+F78+G78</f>
        <v>815000</v>
      </c>
    </row>
    <row r="79" spans="1:11" ht="74.25" customHeight="1" x14ac:dyDescent="0.2">
      <c r="A79" s="12">
        <v>66</v>
      </c>
      <c r="B79" s="25" t="s">
        <v>80</v>
      </c>
      <c r="C79" s="23">
        <v>0</v>
      </c>
      <c r="D79" s="18">
        <v>50000</v>
      </c>
      <c r="E79" s="18">
        <v>50000</v>
      </c>
      <c r="F79" s="18">
        <v>50000</v>
      </c>
      <c r="G79" s="18">
        <v>50000</v>
      </c>
      <c r="H79" s="14">
        <f>C79+E79+F79+G79</f>
        <v>150000</v>
      </c>
    </row>
    <row r="80" spans="1:11" ht="46.5" customHeight="1" x14ac:dyDescent="0.2">
      <c r="A80" s="12">
        <v>67</v>
      </c>
      <c r="B80" s="12" t="s">
        <v>81</v>
      </c>
      <c r="C80" s="23">
        <v>295000</v>
      </c>
      <c r="D80" s="18">
        <v>695000</v>
      </c>
      <c r="E80" s="13">
        <v>400000</v>
      </c>
      <c r="F80" s="13">
        <v>0</v>
      </c>
      <c r="G80" s="13">
        <v>0</v>
      </c>
      <c r="H80" s="14">
        <f>C80+E80+F80+G80</f>
        <v>695000</v>
      </c>
      <c r="K80" s="26"/>
    </row>
    <row r="81" spans="1:11" ht="52.5" customHeight="1" x14ac:dyDescent="0.2">
      <c r="A81" s="12">
        <v>68</v>
      </c>
      <c r="B81" s="27" t="s">
        <v>82</v>
      </c>
      <c r="C81" s="23">
        <v>605000</v>
      </c>
      <c r="D81" s="18">
        <v>605000</v>
      </c>
      <c r="E81" s="13">
        <v>0</v>
      </c>
      <c r="F81" s="13">
        <v>0</v>
      </c>
      <c r="G81" s="13">
        <v>0</v>
      </c>
      <c r="H81" s="14">
        <f>C81+E81+F81+G81</f>
        <v>605000</v>
      </c>
      <c r="K81" s="28"/>
    </row>
    <row r="82" spans="1:11" ht="46.5" customHeight="1" x14ac:dyDescent="0.2">
      <c r="A82" s="12">
        <v>69</v>
      </c>
      <c r="B82" s="27" t="s">
        <v>83</v>
      </c>
      <c r="C82" s="23">
        <v>400000</v>
      </c>
      <c r="D82" s="18">
        <v>450000</v>
      </c>
      <c r="E82" s="13">
        <v>100000</v>
      </c>
      <c r="F82" s="13">
        <v>400000</v>
      </c>
      <c r="G82" s="13">
        <v>1200000</v>
      </c>
      <c r="H82" s="14">
        <f>C82+E82+F82+G82</f>
        <v>2100000</v>
      </c>
      <c r="K82" s="28"/>
    </row>
    <row r="83" spans="1:11" s="30" customFormat="1" ht="24" customHeight="1" x14ac:dyDescent="0.25">
      <c r="A83" s="29"/>
      <c r="B83" s="52" t="s">
        <v>84</v>
      </c>
      <c r="C83" s="51">
        <f>SUM(C14:C82)</f>
        <v>17447590</v>
      </c>
      <c r="D83" s="51">
        <f t="shared" ref="D83:H83" si="1">SUM(D14:D82)</f>
        <v>26441405</v>
      </c>
      <c r="E83" s="51">
        <f t="shared" si="1"/>
        <v>10000000</v>
      </c>
      <c r="F83" s="51">
        <f t="shared" si="1"/>
        <v>15000000</v>
      </c>
      <c r="G83" s="51">
        <f t="shared" si="1"/>
        <v>15000000</v>
      </c>
      <c r="H83" s="51">
        <f t="shared" si="1"/>
        <v>57447590</v>
      </c>
    </row>
    <row r="84" spans="1:11" s="35" customFormat="1" ht="14.25" customHeight="1" x14ac:dyDescent="0.25">
      <c r="A84" s="31"/>
      <c r="B84" s="32"/>
      <c r="C84" s="33"/>
      <c r="D84" s="34"/>
      <c r="E84" s="34"/>
      <c r="F84" s="34"/>
      <c r="G84" s="34"/>
      <c r="H84" s="34"/>
      <c r="K84" s="36"/>
    </row>
    <row r="85" spans="1:11" s="39" customFormat="1" ht="12" hidden="1" customHeight="1" x14ac:dyDescent="0.25">
      <c r="A85" s="37"/>
      <c r="B85" s="37"/>
      <c r="C85" s="38"/>
      <c r="D85" s="38"/>
      <c r="E85" s="38"/>
      <c r="F85" s="38"/>
      <c r="G85" s="38"/>
      <c r="H85" s="38"/>
    </row>
    <row r="86" spans="1:11" s="39" customFormat="1" ht="12" hidden="1" customHeight="1" x14ac:dyDescent="0.25">
      <c r="A86" s="37"/>
      <c r="B86" s="37"/>
      <c r="C86" s="40"/>
      <c r="D86" s="41"/>
      <c r="E86" s="42"/>
      <c r="F86" s="42"/>
      <c r="G86" s="42"/>
    </row>
    <row r="87" spans="1:11" s="39" customFormat="1" ht="18.75" hidden="1" customHeight="1" x14ac:dyDescent="0.25">
      <c r="A87" s="37"/>
      <c r="B87" s="37"/>
      <c r="C87" s="38"/>
      <c r="D87" s="41"/>
      <c r="E87" s="42"/>
      <c r="F87" s="42"/>
      <c r="G87" s="42"/>
    </row>
    <row r="88" spans="1:11" s="39" customFormat="1" ht="18.75" customHeight="1" x14ac:dyDescent="0.25">
      <c r="A88" s="37"/>
      <c r="B88" s="37"/>
      <c r="C88" s="38"/>
      <c r="D88" s="41"/>
      <c r="E88" s="42"/>
      <c r="F88" s="42"/>
      <c r="G88" s="42"/>
      <c r="H88" s="43"/>
    </row>
    <row r="89" spans="1:11" s="39" customFormat="1" ht="18.75" customHeight="1" x14ac:dyDescent="0.25">
      <c r="A89" s="37"/>
      <c r="B89" s="37"/>
      <c r="C89" s="38"/>
      <c r="D89" s="41"/>
      <c r="E89" s="42"/>
      <c r="F89" s="42"/>
      <c r="G89" s="42"/>
    </row>
    <row r="90" spans="1:11" s="39" customFormat="1" ht="12" customHeight="1" x14ac:dyDescent="0.25">
      <c r="A90" s="37"/>
      <c r="B90" s="37"/>
      <c r="C90" s="44"/>
      <c r="D90" s="42"/>
      <c r="E90" s="42"/>
      <c r="F90" s="42"/>
      <c r="G90" s="42"/>
      <c r="H90" s="42"/>
    </row>
    <row r="91" spans="1:11" s="45" customFormat="1" ht="13.5" customHeight="1" x14ac:dyDescent="0.25">
      <c r="A91" s="92" t="s">
        <v>85</v>
      </c>
      <c r="B91" s="92"/>
      <c r="C91" s="93" t="s">
        <v>86</v>
      </c>
      <c r="D91" s="93"/>
      <c r="E91" s="93"/>
      <c r="F91" s="93" t="s">
        <v>87</v>
      </c>
      <c r="G91" s="93"/>
      <c r="H91" s="93"/>
    </row>
    <row r="92" spans="1:11" s="46" customFormat="1" ht="12" customHeight="1" x14ac:dyDescent="0.2">
      <c r="A92" s="88" t="s">
        <v>88</v>
      </c>
      <c r="B92" s="88"/>
      <c r="C92" s="88" t="s">
        <v>89</v>
      </c>
      <c r="D92" s="88"/>
      <c r="E92" s="88"/>
      <c r="F92" s="88" t="s">
        <v>90</v>
      </c>
      <c r="G92" s="88"/>
      <c r="H92" s="88"/>
    </row>
    <row r="93" spans="1:11" ht="30" customHeight="1" x14ac:dyDescent="0.2">
      <c r="C93" s="15"/>
    </row>
    <row r="94" spans="1:11" ht="30" customHeight="1" x14ac:dyDescent="0.2"/>
    <row r="95" spans="1:11" ht="30" customHeight="1" x14ac:dyDescent="0.2"/>
    <row r="96" spans="1:11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</sheetData>
  <mergeCells count="10">
    <mergeCell ref="A92:B92"/>
    <mergeCell ref="C92:E92"/>
    <mergeCell ref="F92:H92"/>
    <mergeCell ref="F2:G2"/>
    <mergeCell ref="F3:G3"/>
    <mergeCell ref="E5:G5"/>
    <mergeCell ref="A10:H10"/>
    <mergeCell ref="A91:B91"/>
    <mergeCell ref="C91:E91"/>
    <mergeCell ref="F91:H91"/>
  </mergeCells>
  <printOptions horizontalCentered="1"/>
  <pageMargins left="0" right="0" top="0" bottom="0" header="0" footer="0"/>
  <pageSetup paperSize="9" scale="90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topLeftCell="A16" workbookViewId="0">
      <selection activeCell="P21" sqref="P21"/>
    </sheetView>
  </sheetViews>
  <sheetFormatPr defaultRowHeight="15" x14ac:dyDescent="0.25"/>
  <cols>
    <col min="1" max="1" width="5.5703125" customWidth="1"/>
    <col min="2" max="2" width="42.85546875" customWidth="1"/>
    <col min="3" max="3" width="10.140625" customWidth="1"/>
    <col min="4" max="4" width="12.42578125" customWidth="1"/>
    <col min="5" max="6" width="10.140625" customWidth="1"/>
    <col min="7" max="7" width="15.140625" customWidth="1"/>
    <col min="8" max="9" width="11.140625" hidden="1" customWidth="1"/>
    <col min="10" max="11" width="9.140625" hidden="1" customWidth="1"/>
    <col min="12" max="12" width="10.7109375" hidden="1" customWidth="1"/>
    <col min="13" max="13" width="0.42578125" hidden="1" customWidth="1"/>
    <col min="257" max="257" width="5.5703125" customWidth="1"/>
    <col min="258" max="258" width="42.85546875" customWidth="1"/>
    <col min="259" max="259" width="10.140625" customWidth="1"/>
    <col min="260" max="260" width="12.42578125" customWidth="1"/>
    <col min="261" max="262" width="10.140625" customWidth="1"/>
    <col min="263" max="263" width="15.140625" customWidth="1"/>
    <col min="264" max="269" width="0" hidden="1" customWidth="1"/>
    <col min="513" max="513" width="5.5703125" customWidth="1"/>
    <col min="514" max="514" width="42.85546875" customWidth="1"/>
    <col min="515" max="515" width="10.140625" customWidth="1"/>
    <col min="516" max="516" width="12.42578125" customWidth="1"/>
    <col min="517" max="518" width="10.140625" customWidth="1"/>
    <col min="519" max="519" width="15.140625" customWidth="1"/>
    <col min="520" max="525" width="0" hidden="1" customWidth="1"/>
    <col min="769" max="769" width="5.5703125" customWidth="1"/>
    <col min="770" max="770" width="42.85546875" customWidth="1"/>
    <col min="771" max="771" width="10.140625" customWidth="1"/>
    <col min="772" max="772" width="12.42578125" customWidth="1"/>
    <col min="773" max="774" width="10.140625" customWidth="1"/>
    <col min="775" max="775" width="15.140625" customWidth="1"/>
    <col min="776" max="781" width="0" hidden="1" customWidth="1"/>
    <col min="1025" max="1025" width="5.5703125" customWidth="1"/>
    <col min="1026" max="1026" width="42.85546875" customWidth="1"/>
    <col min="1027" max="1027" width="10.140625" customWidth="1"/>
    <col min="1028" max="1028" width="12.42578125" customWidth="1"/>
    <col min="1029" max="1030" width="10.140625" customWidth="1"/>
    <col min="1031" max="1031" width="15.140625" customWidth="1"/>
    <col min="1032" max="1037" width="0" hidden="1" customWidth="1"/>
    <col min="1281" max="1281" width="5.5703125" customWidth="1"/>
    <col min="1282" max="1282" width="42.85546875" customWidth="1"/>
    <col min="1283" max="1283" width="10.140625" customWidth="1"/>
    <col min="1284" max="1284" width="12.42578125" customWidth="1"/>
    <col min="1285" max="1286" width="10.140625" customWidth="1"/>
    <col min="1287" max="1287" width="15.140625" customWidth="1"/>
    <col min="1288" max="1293" width="0" hidden="1" customWidth="1"/>
    <col min="1537" max="1537" width="5.5703125" customWidth="1"/>
    <col min="1538" max="1538" width="42.85546875" customWidth="1"/>
    <col min="1539" max="1539" width="10.140625" customWidth="1"/>
    <col min="1540" max="1540" width="12.42578125" customWidth="1"/>
    <col min="1541" max="1542" width="10.140625" customWidth="1"/>
    <col min="1543" max="1543" width="15.140625" customWidth="1"/>
    <col min="1544" max="1549" width="0" hidden="1" customWidth="1"/>
    <col min="1793" max="1793" width="5.5703125" customWidth="1"/>
    <col min="1794" max="1794" width="42.85546875" customWidth="1"/>
    <col min="1795" max="1795" width="10.140625" customWidth="1"/>
    <col min="1796" max="1796" width="12.42578125" customWidth="1"/>
    <col min="1797" max="1798" width="10.140625" customWidth="1"/>
    <col min="1799" max="1799" width="15.140625" customWidth="1"/>
    <col min="1800" max="1805" width="0" hidden="1" customWidth="1"/>
    <col min="2049" max="2049" width="5.5703125" customWidth="1"/>
    <col min="2050" max="2050" width="42.85546875" customWidth="1"/>
    <col min="2051" max="2051" width="10.140625" customWidth="1"/>
    <col min="2052" max="2052" width="12.42578125" customWidth="1"/>
    <col min="2053" max="2054" width="10.140625" customWidth="1"/>
    <col min="2055" max="2055" width="15.140625" customWidth="1"/>
    <col min="2056" max="2061" width="0" hidden="1" customWidth="1"/>
    <col min="2305" max="2305" width="5.5703125" customWidth="1"/>
    <col min="2306" max="2306" width="42.85546875" customWidth="1"/>
    <col min="2307" max="2307" width="10.140625" customWidth="1"/>
    <col min="2308" max="2308" width="12.42578125" customWidth="1"/>
    <col min="2309" max="2310" width="10.140625" customWidth="1"/>
    <col min="2311" max="2311" width="15.140625" customWidth="1"/>
    <col min="2312" max="2317" width="0" hidden="1" customWidth="1"/>
    <col min="2561" max="2561" width="5.5703125" customWidth="1"/>
    <col min="2562" max="2562" width="42.85546875" customWidth="1"/>
    <col min="2563" max="2563" width="10.140625" customWidth="1"/>
    <col min="2564" max="2564" width="12.42578125" customWidth="1"/>
    <col min="2565" max="2566" width="10.140625" customWidth="1"/>
    <col min="2567" max="2567" width="15.140625" customWidth="1"/>
    <col min="2568" max="2573" width="0" hidden="1" customWidth="1"/>
    <col min="2817" max="2817" width="5.5703125" customWidth="1"/>
    <col min="2818" max="2818" width="42.85546875" customWidth="1"/>
    <col min="2819" max="2819" width="10.140625" customWidth="1"/>
    <col min="2820" max="2820" width="12.42578125" customWidth="1"/>
    <col min="2821" max="2822" width="10.140625" customWidth="1"/>
    <col min="2823" max="2823" width="15.140625" customWidth="1"/>
    <col min="2824" max="2829" width="0" hidden="1" customWidth="1"/>
    <col min="3073" max="3073" width="5.5703125" customWidth="1"/>
    <col min="3074" max="3074" width="42.85546875" customWidth="1"/>
    <col min="3075" max="3075" width="10.140625" customWidth="1"/>
    <col min="3076" max="3076" width="12.42578125" customWidth="1"/>
    <col min="3077" max="3078" width="10.140625" customWidth="1"/>
    <col min="3079" max="3079" width="15.140625" customWidth="1"/>
    <col min="3080" max="3085" width="0" hidden="1" customWidth="1"/>
    <col min="3329" max="3329" width="5.5703125" customWidth="1"/>
    <col min="3330" max="3330" width="42.85546875" customWidth="1"/>
    <col min="3331" max="3331" width="10.140625" customWidth="1"/>
    <col min="3332" max="3332" width="12.42578125" customWidth="1"/>
    <col min="3333" max="3334" width="10.140625" customWidth="1"/>
    <col min="3335" max="3335" width="15.140625" customWidth="1"/>
    <col min="3336" max="3341" width="0" hidden="1" customWidth="1"/>
    <col min="3585" max="3585" width="5.5703125" customWidth="1"/>
    <col min="3586" max="3586" width="42.85546875" customWidth="1"/>
    <col min="3587" max="3587" width="10.140625" customWidth="1"/>
    <col min="3588" max="3588" width="12.42578125" customWidth="1"/>
    <col min="3589" max="3590" width="10.140625" customWidth="1"/>
    <col min="3591" max="3591" width="15.140625" customWidth="1"/>
    <col min="3592" max="3597" width="0" hidden="1" customWidth="1"/>
    <col min="3841" max="3841" width="5.5703125" customWidth="1"/>
    <col min="3842" max="3842" width="42.85546875" customWidth="1"/>
    <col min="3843" max="3843" width="10.140625" customWidth="1"/>
    <col min="3844" max="3844" width="12.42578125" customWidth="1"/>
    <col min="3845" max="3846" width="10.140625" customWidth="1"/>
    <col min="3847" max="3847" width="15.140625" customWidth="1"/>
    <col min="3848" max="3853" width="0" hidden="1" customWidth="1"/>
    <col min="4097" max="4097" width="5.5703125" customWidth="1"/>
    <col min="4098" max="4098" width="42.85546875" customWidth="1"/>
    <col min="4099" max="4099" width="10.140625" customWidth="1"/>
    <col min="4100" max="4100" width="12.42578125" customWidth="1"/>
    <col min="4101" max="4102" width="10.140625" customWidth="1"/>
    <col min="4103" max="4103" width="15.140625" customWidth="1"/>
    <col min="4104" max="4109" width="0" hidden="1" customWidth="1"/>
    <col min="4353" max="4353" width="5.5703125" customWidth="1"/>
    <col min="4354" max="4354" width="42.85546875" customWidth="1"/>
    <col min="4355" max="4355" width="10.140625" customWidth="1"/>
    <col min="4356" max="4356" width="12.42578125" customWidth="1"/>
    <col min="4357" max="4358" width="10.140625" customWidth="1"/>
    <col min="4359" max="4359" width="15.140625" customWidth="1"/>
    <col min="4360" max="4365" width="0" hidden="1" customWidth="1"/>
    <col min="4609" max="4609" width="5.5703125" customWidth="1"/>
    <col min="4610" max="4610" width="42.85546875" customWidth="1"/>
    <col min="4611" max="4611" width="10.140625" customWidth="1"/>
    <col min="4612" max="4612" width="12.42578125" customWidth="1"/>
    <col min="4613" max="4614" width="10.140625" customWidth="1"/>
    <col min="4615" max="4615" width="15.140625" customWidth="1"/>
    <col min="4616" max="4621" width="0" hidden="1" customWidth="1"/>
    <col min="4865" max="4865" width="5.5703125" customWidth="1"/>
    <col min="4866" max="4866" width="42.85546875" customWidth="1"/>
    <col min="4867" max="4867" width="10.140625" customWidth="1"/>
    <col min="4868" max="4868" width="12.42578125" customWidth="1"/>
    <col min="4869" max="4870" width="10.140625" customWidth="1"/>
    <col min="4871" max="4871" width="15.140625" customWidth="1"/>
    <col min="4872" max="4877" width="0" hidden="1" customWidth="1"/>
    <col min="5121" max="5121" width="5.5703125" customWidth="1"/>
    <col min="5122" max="5122" width="42.85546875" customWidth="1"/>
    <col min="5123" max="5123" width="10.140625" customWidth="1"/>
    <col min="5124" max="5124" width="12.42578125" customWidth="1"/>
    <col min="5125" max="5126" width="10.140625" customWidth="1"/>
    <col min="5127" max="5127" width="15.140625" customWidth="1"/>
    <col min="5128" max="5133" width="0" hidden="1" customWidth="1"/>
    <col min="5377" max="5377" width="5.5703125" customWidth="1"/>
    <col min="5378" max="5378" width="42.85546875" customWidth="1"/>
    <col min="5379" max="5379" width="10.140625" customWidth="1"/>
    <col min="5380" max="5380" width="12.42578125" customWidth="1"/>
    <col min="5381" max="5382" width="10.140625" customWidth="1"/>
    <col min="5383" max="5383" width="15.140625" customWidth="1"/>
    <col min="5384" max="5389" width="0" hidden="1" customWidth="1"/>
    <col min="5633" max="5633" width="5.5703125" customWidth="1"/>
    <col min="5634" max="5634" width="42.85546875" customWidth="1"/>
    <col min="5635" max="5635" width="10.140625" customWidth="1"/>
    <col min="5636" max="5636" width="12.42578125" customWidth="1"/>
    <col min="5637" max="5638" width="10.140625" customWidth="1"/>
    <col min="5639" max="5639" width="15.140625" customWidth="1"/>
    <col min="5640" max="5645" width="0" hidden="1" customWidth="1"/>
    <col min="5889" max="5889" width="5.5703125" customWidth="1"/>
    <col min="5890" max="5890" width="42.85546875" customWidth="1"/>
    <col min="5891" max="5891" width="10.140625" customWidth="1"/>
    <col min="5892" max="5892" width="12.42578125" customWidth="1"/>
    <col min="5893" max="5894" width="10.140625" customWidth="1"/>
    <col min="5895" max="5895" width="15.140625" customWidth="1"/>
    <col min="5896" max="5901" width="0" hidden="1" customWidth="1"/>
    <col min="6145" max="6145" width="5.5703125" customWidth="1"/>
    <col min="6146" max="6146" width="42.85546875" customWidth="1"/>
    <col min="6147" max="6147" width="10.140625" customWidth="1"/>
    <col min="6148" max="6148" width="12.42578125" customWidth="1"/>
    <col min="6149" max="6150" width="10.140625" customWidth="1"/>
    <col min="6151" max="6151" width="15.140625" customWidth="1"/>
    <col min="6152" max="6157" width="0" hidden="1" customWidth="1"/>
    <col min="6401" max="6401" width="5.5703125" customWidth="1"/>
    <col min="6402" max="6402" width="42.85546875" customWidth="1"/>
    <col min="6403" max="6403" width="10.140625" customWidth="1"/>
    <col min="6404" max="6404" width="12.42578125" customWidth="1"/>
    <col min="6405" max="6406" width="10.140625" customWidth="1"/>
    <col min="6407" max="6407" width="15.140625" customWidth="1"/>
    <col min="6408" max="6413" width="0" hidden="1" customWidth="1"/>
    <col min="6657" max="6657" width="5.5703125" customWidth="1"/>
    <col min="6658" max="6658" width="42.85546875" customWidth="1"/>
    <col min="6659" max="6659" width="10.140625" customWidth="1"/>
    <col min="6660" max="6660" width="12.42578125" customWidth="1"/>
    <col min="6661" max="6662" width="10.140625" customWidth="1"/>
    <col min="6663" max="6663" width="15.140625" customWidth="1"/>
    <col min="6664" max="6669" width="0" hidden="1" customWidth="1"/>
    <col min="6913" max="6913" width="5.5703125" customWidth="1"/>
    <col min="6914" max="6914" width="42.85546875" customWidth="1"/>
    <col min="6915" max="6915" width="10.140625" customWidth="1"/>
    <col min="6916" max="6916" width="12.42578125" customWidth="1"/>
    <col min="6917" max="6918" width="10.140625" customWidth="1"/>
    <col min="6919" max="6919" width="15.140625" customWidth="1"/>
    <col min="6920" max="6925" width="0" hidden="1" customWidth="1"/>
    <col min="7169" max="7169" width="5.5703125" customWidth="1"/>
    <col min="7170" max="7170" width="42.85546875" customWidth="1"/>
    <col min="7171" max="7171" width="10.140625" customWidth="1"/>
    <col min="7172" max="7172" width="12.42578125" customWidth="1"/>
    <col min="7173" max="7174" width="10.140625" customWidth="1"/>
    <col min="7175" max="7175" width="15.140625" customWidth="1"/>
    <col min="7176" max="7181" width="0" hidden="1" customWidth="1"/>
    <col min="7425" max="7425" width="5.5703125" customWidth="1"/>
    <col min="7426" max="7426" width="42.85546875" customWidth="1"/>
    <col min="7427" max="7427" width="10.140625" customWidth="1"/>
    <col min="7428" max="7428" width="12.42578125" customWidth="1"/>
    <col min="7429" max="7430" width="10.140625" customWidth="1"/>
    <col min="7431" max="7431" width="15.140625" customWidth="1"/>
    <col min="7432" max="7437" width="0" hidden="1" customWidth="1"/>
    <col min="7681" max="7681" width="5.5703125" customWidth="1"/>
    <col min="7682" max="7682" width="42.85546875" customWidth="1"/>
    <col min="7683" max="7683" width="10.140625" customWidth="1"/>
    <col min="7684" max="7684" width="12.42578125" customWidth="1"/>
    <col min="7685" max="7686" width="10.140625" customWidth="1"/>
    <col min="7687" max="7687" width="15.140625" customWidth="1"/>
    <col min="7688" max="7693" width="0" hidden="1" customWidth="1"/>
    <col min="7937" max="7937" width="5.5703125" customWidth="1"/>
    <col min="7938" max="7938" width="42.85546875" customWidth="1"/>
    <col min="7939" max="7939" width="10.140625" customWidth="1"/>
    <col min="7940" max="7940" width="12.42578125" customWidth="1"/>
    <col min="7941" max="7942" width="10.140625" customWidth="1"/>
    <col min="7943" max="7943" width="15.140625" customWidth="1"/>
    <col min="7944" max="7949" width="0" hidden="1" customWidth="1"/>
    <col min="8193" max="8193" width="5.5703125" customWidth="1"/>
    <col min="8194" max="8194" width="42.85546875" customWidth="1"/>
    <col min="8195" max="8195" width="10.140625" customWidth="1"/>
    <col min="8196" max="8196" width="12.42578125" customWidth="1"/>
    <col min="8197" max="8198" width="10.140625" customWidth="1"/>
    <col min="8199" max="8199" width="15.140625" customWidth="1"/>
    <col min="8200" max="8205" width="0" hidden="1" customWidth="1"/>
    <col min="8449" max="8449" width="5.5703125" customWidth="1"/>
    <col min="8450" max="8450" width="42.85546875" customWidth="1"/>
    <col min="8451" max="8451" width="10.140625" customWidth="1"/>
    <col min="8452" max="8452" width="12.42578125" customWidth="1"/>
    <col min="8453" max="8454" width="10.140625" customWidth="1"/>
    <col min="8455" max="8455" width="15.140625" customWidth="1"/>
    <col min="8456" max="8461" width="0" hidden="1" customWidth="1"/>
    <col min="8705" max="8705" width="5.5703125" customWidth="1"/>
    <col min="8706" max="8706" width="42.85546875" customWidth="1"/>
    <col min="8707" max="8707" width="10.140625" customWidth="1"/>
    <col min="8708" max="8708" width="12.42578125" customWidth="1"/>
    <col min="8709" max="8710" width="10.140625" customWidth="1"/>
    <col min="8711" max="8711" width="15.140625" customWidth="1"/>
    <col min="8712" max="8717" width="0" hidden="1" customWidth="1"/>
    <col min="8961" max="8961" width="5.5703125" customWidth="1"/>
    <col min="8962" max="8962" width="42.85546875" customWidth="1"/>
    <col min="8963" max="8963" width="10.140625" customWidth="1"/>
    <col min="8964" max="8964" width="12.42578125" customWidth="1"/>
    <col min="8965" max="8966" width="10.140625" customWidth="1"/>
    <col min="8967" max="8967" width="15.140625" customWidth="1"/>
    <col min="8968" max="8973" width="0" hidden="1" customWidth="1"/>
    <col min="9217" max="9217" width="5.5703125" customWidth="1"/>
    <col min="9218" max="9218" width="42.85546875" customWidth="1"/>
    <col min="9219" max="9219" width="10.140625" customWidth="1"/>
    <col min="9220" max="9220" width="12.42578125" customWidth="1"/>
    <col min="9221" max="9222" width="10.140625" customWidth="1"/>
    <col min="9223" max="9223" width="15.140625" customWidth="1"/>
    <col min="9224" max="9229" width="0" hidden="1" customWidth="1"/>
    <col min="9473" max="9473" width="5.5703125" customWidth="1"/>
    <col min="9474" max="9474" width="42.85546875" customWidth="1"/>
    <col min="9475" max="9475" width="10.140625" customWidth="1"/>
    <col min="9476" max="9476" width="12.42578125" customWidth="1"/>
    <col min="9477" max="9478" width="10.140625" customWidth="1"/>
    <col min="9479" max="9479" width="15.140625" customWidth="1"/>
    <col min="9480" max="9485" width="0" hidden="1" customWidth="1"/>
    <col min="9729" max="9729" width="5.5703125" customWidth="1"/>
    <col min="9730" max="9730" width="42.85546875" customWidth="1"/>
    <col min="9731" max="9731" width="10.140625" customWidth="1"/>
    <col min="9732" max="9732" width="12.42578125" customWidth="1"/>
    <col min="9733" max="9734" width="10.140625" customWidth="1"/>
    <col min="9735" max="9735" width="15.140625" customWidth="1"/>
    <col min="9736" max="9741" width="0" hidden="1" customWidth="1"/>
    <col min="9985" max="9985" width="5.5703125" customWidth="1"/>
    <col min="9986" max="9986" width="42.85546875" customWidth="1"/>
    <col min="9987" max="9987" width="10.140625" customWidth="1"/>
    <col min="9988" max="9988" width="12.42578125" customWidth="1"/>
    <col min="9989" max="9990" width="10.140625" customWidth="1"/>
    <col min="9991" max="9991" width="15.140625" customWidth="1"/>
    <col min="9992" max="9997" width="0" hidden="1" customWidth="1"/>
    <col min="10241" max="10241" width="5.5703125" customWidth="1"/>
    <col min="10242" max="10242" width="42.85546875" customWidth="1"/>
    <col min="10243" max="10243" width="10.140625" customWidth="1"/>
    <col min="10244" max="10244" width="12.42578125" customWidth="1"/>
    <col min="10245" max="10246" width="10.140625" customWidth="1"/>
    <col min="10247" max="10247" width="15.140625" customWidth="1"/>
    <col min="10248" max="10253" width="0" hidden="1" customWidth="1"/>
    <col min="10497" max="10497" width="5.5703125" customWidth="1"/>
    <col min="10498" max="10498" width="42.85546875" customWidth="1"/>
    <col min="10499" max="10499" width="10.140625" customWidth="1"/>
    <col min="10500" max="10500" width="12.42578125" customWidth="1"/>
    <col min="10501" max="10502" width="10.140625" customWidth="1"/>
    <col min="10503" max="10503" width="15.140625" customWidth="1"/>
    <col min="10504" max="10509" width="0" hidden="1" customWidth="1"/>
    <col min="10753" max="10753" width="5.5703125" customWidth="1"/>
    <col min="10754" max="10754" width="42.85546875" customWidth="1"/>
    <col min="10755" max="10755" width="10.140625" customWidth="1"/>
    <col min="10756" max="10756" width="12.42578125" customWidth="1"/>
    <col min="10757" max="10758" width="10.140625" customWidth="1"/>
    <col min="10759" max="10759" width="15.140625" customWidth="1"/>
    <col min="10760" max="10765" width="0" hidden="1" customWidth="1"/>
    <col min="11009" max="11009" width="5.5703125" customWidth="1"/>
    <col min="11010" max="11010" width="42.85546875" customWidth="1"/>
    <col min="11011" max="11011" width="10.140625" customWidth="1"/>
    <col min="11012" max="11012" width="12.42578125" customWidth="1"/>
    <col min="11013" max="11014" width="10.140625" customWidth="1"/>
    <col min="11015" max="11015" width="15.140625" customWidth="1"/>
    <col min="11016" max="11021" width="0" hidden="1" customWidth="1"/>
    <col min="11265" max="11265" width="5.5703125" customWidth="1"/>
    <col min="11266" max="11266" width="42.85546875" customWidth="1"/>
    <col min="11267" max="11267" width="10.140625" customWidth="1"/>
    <col min="11268" max="11268" width="12.42578125" customWidth="1"/>
    <col min="11269" max="11270" width="10.140625" customWidth="1"/>
    <col min="11271" max="11271" width="15.140625" customWidth="1"/>
    <col min="11272" max="11277" width="0" hidden="1" customWidth="1"/>
    <col min="11521" max="11521" width="5.5703125" customWidth="1"/>
    <col min="11522" max="11522" width="42.85546875" customWidth="1"/>
    <col min="11523" max="11523" width="10.140625" customWidth="1"/>
    <col min="11524" max="11524" width="12.42578125" customWidth="1"/>
    <col min="11525" max="11526" width="10.140625" customWidth="1"/>
    <col min="11527" max="11527" width="15.140625" customWidth="1"/>
    <col min="11528" max="11533" width="0" hidden="1" customWidth="1"/>
    <col min="11777" max="11777" width="5.5703125" customWidth="1"/>
    <col min="11778" max="11778" width="42.85546875" customWidth="1"/>
    <col min="11779" max="11779" width="10.140625" customWidth="1"/>
    <col min="11780" max="11780" width="12.42578125" customWidth="1"/>
    <col min="11781" max="11782" width="10.140625" customWidth="1"/>
    <col min="11783" max="11783" width="15.140625" customWidth="1"/>
    <col min="11784" max="11789" width="0" hidden="1" customWidth="1"/>
    <col min="12033" max="12033" width="5.5703125" customWidth="1"/>
    <col min="12034" max="12034" width="42.85546875" customWidth="1"/>
    <col min="12035" max="12035" width="10.140625" customWidth="1"/>
    <col min="12036" max="12036" width="12.42578125" customWidth="1"/>
    <col min="12037" max="12038" width="10.140625" customWidth="1"/>
    <col min="12039" max="12039" width="15.140625" customWidth="1"/>
    <col min="12040" max="12045" width="0" hidden="1" customWidth="1"/>
    <col min="12289" max="12289" width="5.5703125" customWidth="1"/>
    <col min="12290" max="12290" width="42.85546875" customWidth="1"/>
    <col min="12291" max="12291" width="10.140625" customWidth="1"/>
    <col min="12292" max="12292" width="12.42578125" customWidth="1"/>
    <col min="12293" max="12294" width="10.140625" customWidth="1"/>
    <col min="12295" max="12295" width="15.140625" customWidth="1"/>
    <col min="12296" max="12301" width="0" hidden="1" customWidth="1"/>
    <col min="12545" max="12545" width="5.5703125" customWidth="1"/>
    <col min="12546" max="12546" width="42.85546875" customWidth="1"/>
    <col min="12547" max="12547" width="10.140625" customWidth="1"/>
    <col min="12548" max="12548" width="12.42578125" customWidth="1"/>
    <col min="12549" max="12550" width="10.140625" customWidth="1"/>
    <col min="12551" max="12551" width="15.140625" customWidth="1"/>
    <col min="12552" max="12557" width="0" hidden="1" customWidth="1"/>
    <col min="12801" max="12801" width="5.5703125" customWidth="1"/>
    <col min="12802" max="12802" width="42.85546875" customWidth="1"/>
    <col min="12803" max="12803" width="10.140625" customWidth="1"/>
    <col min="12804" max="12804" width="12.42578125" customWidth="1"/>
    <col min="12805" max="12806" width="10.140625" customWidth="1"/>
    <col min="12807" max="12807" width="15.140625" customWidth="1"/>
    <col min="12808" max="12813" width="0" hidden="1" customWidth="1"/>
    <col min="13057" max="13057" width="5.5703125" customWidth="1"/>
    <col min="13058" max="13058" width="42.85546875" customWidth="1"/>
    <col min="13059" max="13059" width="10.140625" customWidth="1"/>
    <col min="13060" max="13060" width="12.42578125" customWidth="1"/>
    <col min="13061" max="13062" width="10.140625" customWidth="1"/>
    <col min="13063" max="13063" width="15.140625" customWidth="1"/>
    <col min="13064" max="13069" width="0" hidden="1" customWidth="1"/>
    <col min="13313" max="13313" width="5.5703125" customWidth="1"/>
    <col min="13314" max="13314" width="42.85546875" customWidth="1"/>
    <col min="13315" max="13315" width="10.140625" customWidth="1"/>
    <col min="13316" max="13316" width="12.42578125" customWidth="1"/>
    <col min="13317" max="13318" width="10.140625" customWidth="1"/>
    <col min="13319" max="13319" width="15.140625" customWidth="1"/>
    <col min="13320" max="13325" width="0" hidden="1" customWidth="1"/>
    <col min="13569" max="13569" width="5.5703125" customWidth="1"/>
    <col min="13570" max="13570" width="42.85546875" customWidth="1"/>
    <col min="13571" max="13571" width="10.140625" customWidth="1"/>
    <col min="13572" max="13572" width="12.42578125" customWidth="1"/>
    <col min="13573" max="13574" width="10.140625" customWidth="1"/>
    <col min="13575" max="13575" width="15.140625" customWidth="1"/>
    <col min="13576" max="13581" width="0" hidden="1" customWidth="1"/>
    <col min="13825" max="13825" width="5.5703125" customWidth="1"/>
    <col min="13826" max="13826" width="42.85546875" customWidth="1"/>
    <col min="13827" max="13827" width="10.140625" customWidth="1"/>
    <col min="13828" max="13828" width="12.42578125" customWidth="1"/>
    <col min="13829" max="13830" width="10.140625" customWidth="1"/>
    <col min="13831" max="13831" width="15.140625" customWidth="1"/>
    <col min="13832" max="13837" width="0" hidden="1" customWidth="1"/>
    <col min="14081" max="14081" width="5.5703125" customWidth="1"/>
    <col min="14082" max="14082" width="42.85546875" customWidth="1"/>
    <col min="14083" max="14083" width="10.140625" customWidth="1"/>
    <col min="14084" max="14084" width="12.42578125" customWidth="1"/>
    <col min="14085" max="14086" width="10.140625" customWidth="1"/>
    <col min="14087" max="14087" width="15.140625" customWidth="1"/>
    <col min="14088" max="14093" width="0" hidden="1" customWidth="1"/>
    <col min="14337" max="14337" width="5.5703125" customWidth="1"/>
    <col min="14338" max="14338" width="42.85546875" customWidth="1"/>
    <col min="14339" max="14339" width="10.140625" customWidth="1"/>
    <col min="14340" max="14340" width="12.42578125" customWidth="1"/>
    <col min="14341" max="14342" width="10.140625" customWidth="1"/>
    <col min="14343" max="14343" width="15.140625" customWidth="1"/>
    <col min="14344" max="14349" width="0" hidden="1" customWidth="1"/>
    <col min="14593" max="14593" width="5.5703125" customWidth="1"/>
    <col min="14594" max="14594" width="42.85546875" customWidth="1"/>
    <col min="14595" max="14595" width="10.140625" customWidth="1"/>
    <col min="14596" max="14596" width="12.42578125" customWidth="1"/>
    <col min="14597" max="14598" width="10.140625" customWidth="1"/>
    <col min="14599" max="14599" width="15.140625" customWidth="1"/>
    <col min="14600" max="14605" width="0" hidden="1" customWidth="1"/>
    <col min="14849" max="14849" width="5.5703125" customWidth="1"/>
    <col min="14850" max="14850" width="42.85546875" customWidth="1"/>
    <col min="14851" max="14851" width="10.140625" customWidth="1"/>
    <col min="14852" max="14852" width="12.42578125" customWidth="1"/>
    <col min="14853" max="14854" width="10.140625" customWidth="1"/>
    <col min="14855" max="14855" width="15.140625" customWidth="1"/>
    <col min="14856" max="14861" width="0" hidden="1" customWidth="1"/>
    <col min="15105" max="15105" width="5.5703125" customWidth="1"/>
    <col min="15106" max="15106" width="42.85546875" customWidth="1"/>
    <col min="15107" max="15107" width="10.140625" customWidth="1"/>
    <col min="15108" max="15108" width="12.42578125" customWidth="1"/>
    <col min="15109" max="15110" width="10.140625" customWidth="1"/>
    <col min="15111" max="15111" width="15.140625" customWidth="1"/>
    <col min="15112" max="15117" width="0" hidden="1" customWidth="1"/>
    <col min="15361" max="15361" width="5.5703125" customWidth="1"/>
    <col min="15362" max="15362" width="42.85546875" customWidth="1"/>
    <col min="15363" max="15363" width="10.140625" customWidth="1"/>
    <col min="15364" max="15364" width="12.42578125" customWidth="1"/>
    <col min="15365" max="15366" width="10.140625" customWidth="1"/>
    <col min="15367" max="15367" width="15.140625" customWidth="1"/>
    <col min="15368" max="15373" width="0" hidden="1" customWidth="1"/>
    <col min="15617" max="15617" width="5.5703125" customWidth="1"/>
    <col min="15618" max="15618" width="42.85546875" customWidth="1"/>
    <col min="15619" max="15619" width="10.140625" customWidth="1"/>
    <col min="15620" max="15620" width="12.42578125" customWidth="1"/>
    <col min="15621" max="15622" width="10.140625" customWidth="1"/>
    <col min="15623" max="15623" width="15.140625" customWidth="1"/>
    <col min="15624" max="15629" width="0" hidden="1" customWidth="1"/>
    <col min="15873" max="15873" width="5.5703125" customWidth="1"/>
    <col min="15874" max="15874" width="42.85546875" customWidth="1"/>
    <col min="15875" max="15875" width="10.140625" customWidth="1"/>
    <col min="15876" max="15876" width="12.42578125" customWidth="1"/>
    <col min="15877" max="15878" width="10.140625" customWidth="1"/>
    <col min="15879" max="15879" width="15.140625" customWidth="1"/>
    <col min="15880" max="15885" width="0" hidden="1" customWidth="1"/>
    <col min="16129" max="16129" width="5.5703125" customWidth="1"/>
    <col min="16130" max="16130" width="42.85546875" customWidth="1"/>
    <col min="16131" max="16131" width="10.140625" customWidth="1"/>
    <col min="16132" max="16132" width="12.42578125" customWidth="1"/>
    <col min="16133" max="16134" width="10.140625" customWidth="1"/>
    <col min="16135" max="16135" width="15.140625" customWidth="1"/>
    <col min="16136" max="16141" width="0" hidden="1" customWidth="1"/>
  </cols>
  <sheetData>
    <row r="1" spans="1:13" s="1" customFormat="1" ht="23.25" x14ac:dyDescent="0.35">
      <c r="A1" s="1" t="s">
        <v>91</v>
      </c>
    </row>
    <row r="2" spans="1:13" s="3" customFormat="1" ht="15.75" x14ac:dyDescent="0.25">
      <c r="A2" s="2" t="s">
        <v>92</v>
      </c>
      <c r="C2" s="4"/>
      <c r="D2" s="86"/>
      <c r="E2" s="94" t="s">
        <v>93</v>
      </c>
      <c r="F2" s="94"/>
      <c r="G2" s="86"/>
      <c r="H2" s="4"/>
      <c r="I2" s="4"/>
    </row>
    <row r="3" spans="1:13" x14ac:dyDescent="0.25">
      <c r="D3" s="59"/>
      <c r="E3" s="94" t="s">
        <v>94</v>
      </c>
      <c r="F3" s="94"/>
      <c r="G3" s="86"/>
      <c r="H3" s="4"/>
      <c r="I3" s="4"/>
    </row>
    <row r="4" spans="1:13" x14ac:dyDescent="0.25">
      <c r="D4" s="94" t="s">
        <v>131</v>
      </c>
      <c r="E4" s="94"/>
      <c r="F4" s="94"/>
      <c r="G4" s="94"/>
      <c r="H4" s="85"/>
      <c r="I4" s="49"/>
    </row>
    <row r="5" spans="1:13" x14ac:dyDescent="0.25">
      <c r="B5" s="86"/>
    </row>
    <row r="6" spans="1:13" x14ac:dyDescent="0.25">
      <c r="B6" s="86"/>
    </row>
    <row r="7" spans="1:13" x14ac:dyDescent="0.25">
      <c r="B7" s="86"/>
    </row>
    <row r="9" spans="1:13" s="61" customFormat="1" ht="39" customHeight="1" x14ac:dyDescent="0.3">
      <c r="A9" s="95" t="s">
        <v>95</v>
      </c>
      <c r="B9" s="95"/>
      <c r="C9" s="95"/>
      <c r="D9" s="95"/>
      <c r="E9" s="95"/>
      <c r="F9" s="95"/>
      <c r="G9" s="95"/>
      <c r="H9" s="87"/>
      <c r="I9" s="60"/>
    </row>
    <row r="10" spans="1:13" x14ac:dyDescent="0.25">
      <c r="G10" s="62" t="s">
        <v>6</v>
      </c>
      <c r="H10" s="62"/>
      <c r="I10" s="62"/>
    </row>
    <row r="11" spans="1:13" s="10" customFormat="1" ht="42" customHeight="1" x14ac:dyDescent="0.25">
      <c r="A11" s="63" t="s">
        <v>96</v>
      </c>
      <c r="B11" s="63" t="s">
        <v>97</v>
      </c>
      <c r="C11" s="63">
        <v>2014</v>
      </c>
      <c r="D11" s="63">
        <v>2015</v>
      </c>
      <c r="E11" s="63">
        <v>2016</v>
      </c>
      <c r="F11" s="63">
        <v>2017</v>
      </c>
      <c r="G11" s="63" t="s">
        <v>98</v>
      </c>
      <c r="H11" s="63" t="s">
        <v>99</v>
      </c>
      <c r="I11" s="63" t="s">
        <v>100</v>
      </c>
      <c r="J11" s="64" t="s">
        <v>101</v>
      </c>
      <c r="K11" s="64" t="s">
        <v>102</v>
      </c>
      <c r="L11" s="64" t="s">
        <v>103</v>
      </c>
      <c r="M11" s="64" t="s">
        <v>104</v>
      </c>
    </row>
    <row r="12" spans="1:13" s="11" customFormat="1" ht="12.75" customHeight="1" x14ac:dyDescent="0.2">
      <c r="A12" s="65">
        <v>1</v>
      </c>
      <c r="B12" s="66">
        <v>2</v>
      </c>
      <c r="C12" s="65">
        <v>5</v>
      </c>
      <c r="D12" s="65">
        <v>6</v>
      </c>
      <c r="E12" s="65">
        <v>7</v>
      </c>
      <c r="F12" s="65">
        <v>7</v>
      </c>
      <c r="G12" s="67">
        <v>8</v>
      </c>
      <c r="H12" s="67"/>
      <c r="I12" s="67"/>
      <c r="J12" s="68"/>
      <c r="K12" s="68"/>
      <c r="L12" s="68"/>
      <c r="M12" s="68"/>
    </row>
    <row r="13" spans="1:13" ht="24" customHeight="1" x14ac:dyDescent="0.25">
      <c r="A13" s="96" t="s">
        <v>105</v>
      </c>
      <c r="B13" s="69" t="s">
        <v>106</v>
      </c>
      <c r="C13" s="70">
        <f>SUM(C14:C18)</f>
        <v>5400000</v>
      </c>
      <c r="D13" s="70">
        <f>SUM(D14:D18)</f>
        <v>5150000</v>
      </c>
      <c r="E13" s="70">
        <f>SUM(E14:E18)</f>
        <v>6020000</v>
      </c>
      <c r="F13" s="70">
        <f>SUM(F14:F18)</f>
        <v>6150000</v>
      </c>
      <c r="G13" s="70">
        <f>SUM(G14:G18)</f>
        <v>22720000</v>
      </c>
      <c r="H13" s="70">
        <f t="shared" ref="H13" si="0">SUM(H14:H18)</f>
        <v>3510000</v>
      </c>
      <c r="I13" s="70" t="e">
        <f t="shared" ref="I13:M13" si="1">SUM(I14:I18)</f>
        <v>#REF!</v>
      </c>
      <c r="J13" s="70">
        <f t="shared" si="1"/>
        <v>1005000</v>
      </c>
      <c r="K13" s="70">
        <f t="shared" si="1"/>
        <v>750000</v>
      </c>
      <c r="L13" s="70" t="e">
        <f t="shared" si="1"/>
        <v>#REF!</v>
      </c>
      <c r="M13" s="70" t="e">
        <f t="shared" si="1"/>
        <v>#REF!</v>
      </c>
    </row>
    <row r="14" spans="1:13" ht="20.25" customHeight="1" x14ac:dyDescent="0.25">
      <c r="A14" s="97"/>
      <c r="B14" s="71" t="s">
        <v>107</v>
      </c>
      <c r="C14" s="72">
        <v>950000</v>
      </c>
      <c r="D14" s="72">
        <v>2100000</v>
      </c>
      <c r="E14" s="72">
        <v>2500000</v>
      </c>
      <c r="F14" s="72">
        <v>2500000</v>
      </c>
      <c r="G14" s="73">
        <f t="shared" ref="G14:G25" si="2">SUM(C14:F14)</f>
        <v>8050000</v>
      </c>
      <c r="H14" s="73">
        <v>2205000</v>
      </c>
      <c r="I14" s="73" t="e">
        <f>#REF!-H14</f>
        <v>#REF!</v>
      </c>
      <c r="J14" s="74">
        <f>305000+700000</f>
        <v>1005000</v>
      </c>
      <c r="K14" s="74"/>
      <c r="L14" s="74" t="e">
        <f>#REF!+J14-K14</f>
        <v>#REF!</v>
      </c>
      <c r="M14" s="74" t="e">
        <f t="shared" ref="M14:M30" si="3">L14-H14</f>
        <v>#REF!</v>
      </c>
    </row>
    <row r="15" spans="1:13" ht="20.25" customHeight="1" x14ac:dyDescent="0.25">
      <c r="A15" s="97"/>
      <c r="B15" s="71" t="s">
        <v>108</v>
      </c>
      <c r="C15" s="72">
        <v>2000000</v>
      </c>
      <c r="D15" s="72">
        <v>1700000</v>
      </c>
      <c r="E15" s="72">
        <v>2000000</v>
      </c>
      <c r="F15" s="72">
        <v>2200000</v>
      </c>
      <c r="G15" s="73">
        <f t="shared" si="2"/>
        <v>7900000</v>
      </c>
      <c r="H15" s="73">
        <v>5000</v>
      </c>
      <c r="I15" s="73" t="e">
        <f>#REF!-H15</f>
        <v>#REF!</v>
      </c>
      <c r="J15" s="74"/>
      <c r="K15" s="74">
        <v>350000</v>
      </c>
      <c r="L15" s="74" t="e">
        <f>#REF!+J15-K15</f>
        <v>#REF!</v>
      </c>
      <c r="M15" s="74" t="e">
        <f t="shared" si="3"/>
        <v>#REF!</v>
      </c>
    </row>
    <row r="16" spans="1:13" ht="28.5" customHeight="1" x14ac:dyDescent="0.25">
      <c r="A16" s="97"/>
      <c r="B16" s="71" t="s">
        <v>109</v>
      </c>
      <c r="C16" s="72">
        <v>2300000</v>
      </c>
      <c r="D16" s="72">
        <v>750000</v>
      </c>
      <c r="E16" s="72">
        <v>850000</v>
      </c>
      <c r="F16" s="72">
        <v>850000</v>
      </c>
      <c r="G16" s="73">
        <f t="shared" si="2"/>
        <v>4750000</v>
      </c>
      <c r="H16" s="73">
        <v>1270000</v>
      </c>
      <c r="I16" s="73" t="e">
        <f>#REF!-H16</f>
        <v>#REF!</v>
      </c>
      <c r="J16" s="74"/>
      <c r="K16" s="74">
        <v>100000</v>
      </c>
      <c r="L16" s="74" t="e">
        <f>#REF!+J16-K16</f>
        <v>#REF!</v>
      </c>
      <c r="M16" s="74" t="e">
        <f t="shared" si="3"/>
        <v>#REF!</v>
      </c>
    </row>
    <row r="17" spans="1:13" ht="29.25" customHeight="1" x14ac:dyDescent="0.25">
      <c r="A17" s="97"/>
      <c r="B17" s="71" t="s">
        <v>110</v>
      </c>
      <c r="C17" s="72">
        <v>100000</v>
      </c>
      <c r="D17" s="72">
        <v>300000</v>
      </c>
      <c r="E17" s="72">
        <v>300000</v>
      </c>
      <c r="F17" s="72">
        <v>300000</v>
      </c>
      <c r="G17" s="73">
        <f t="shared" si="2"/>
        <v>1000000</v>
      </c>
      <c r="H17" s="73">
        <v>0</v>
      </c>
      <c r="I17" s="73" t="e">
        <f>#REF!-H17</f>
        <v>#REF!</v>
      </c>
      <c r="J17" s="74"/>
      <c r="K17" s="74">
        <v>150000</v>
      </c>
      <c r="L17" s="74" t="e">
        <f>#REF!+J17-K17</f>
        <v>#REF!</v>
      </c>
      <c r="M17" s="74" t="e">
        <f t="shared" si="3"/>
        <v>#REF!</v>
      </c>
    </row>
    <row r="18" spans="1:13" ht="29.25" customHeight="1" x14ac:dyDescent="0.25">
      <c r="A18" s="98"/>
      <c r="B18" s="71" t="s">
        <v>111</v>
      </c>
      <c r="C18" s="72">
        <v>50000</v>
      </c>
      <c r="D18" s="72">
        <v>300000</v>
      </c>
      <c r="E18" s="72">
        <v>370000</v>
      </c>
      <c r="F18" s="72">
        <v>300000</v>
      </c>
      <c r="G18" s="73">
        <f t="shared" si="2"/>
        <v>1020000</v>
      </c>
      <c r="H18" s="73">
        <v>30000</v>
      </c>
      <c r="I18" s="73" t="e">
        <f>#REF!-H18</f>
        <v>#REF!</v>
      </c>
      <c r="J18" s="74"/>
      <c r="K18" s="74">
        <v>150000</v>
      </c>
      <c r="L18" s="74" t="e">
        <f>#REF!+J18-K18</f>
        <v>#REF!</v>
      </c>
      <c r="M18" s="75" t="e">
        <f t="shared" si="3"/>
        <v>#REF!</v>
      </c>
    </row>
    <row r="19" spans="1:13" ht="17.25" customHeight="1" x14ac:dyDescent="0.25">
      <c r="A19" s="76" t="s">
        <v>112</v>
      </c>
      <c r="B19" s="69" t="s">
        <v>113</v>
      </c>
      <c r="C19" s="70">
        <v>2800000</v>
      </c>
      <c r="D19" s="70">
        <v>4500000</v>
      </c>
      <c r="E19" s="70">
        <v>4500000</v>
      </c>
      <c r="F19" s="70">
        <v>4700000</v>
      </c>
      <c r="G19" s="70">
        <f t="shared" si="2"/>
        <v>16500000</v>
      </c>
      <c r="H19" s="70">
        <v>2852000</v>
      </c>
      <c r="I19" s="70" t="e">
        <f>#REF!-H19</f>
        <v>#REF!</v>
      </c>
      <c r="J19" s="74">
        <v>50000</v>
      </c>
      <c r="K19" s="74"/>
      <c r="L19" s="77" t="e">
        <f>#REF!+J19-K19</f>
        <v>#REF!</v>
      </c>
      <c r="M19" s="77" t="e">
        <f t="shared" si="3"/>
        <v>#REF!</v>
      </c>
    </row>
    <row r="20" spans="1:13" ht="17.25" hidden="1" customHeight="1" x14ac:dyDescent="0.25">
      <c r="A20" s="78">
        <v>105</v>
      </c>
      <c r="B20" s="69" t="s">
        <v>114</v>
      </c>
      <c r="C20" s="70">
        <v>1000000</v>
      </c>
      <c r="D20" s="70">
        <v>1000000</v>
      </c>
      <c r="E20" s="70">
        <v>1000000</v>
      </c>
      <c r="F20" s="70">
        <v>1000000</v>
      </c>
      <c r="G20" s="70">
        <f t="shared" si="2"/>
        <v>4000000</v>
      </c>
      <c r="H20" s="70">
        <v>0</v>
      </c>
      <c r="I20" s="70" t="e">
        <f>#REF!-H20</f>
        <v>#REF!</v>
      </c>
      <c r="J20" s="74"/>
      <c r="K20" s="74">
        <v>800000</v>
      </c>
      <c r="L20" s="77" t="e">
        <f>#REF!+J20-K20</f>
        <v>#REF!</v>
      </c>
      <c r="M20" s="77" t="e">
        <f t="shared" si="3"/>
        <v>#REF!</v>
      </c>
    </row>
    <row r="21" spans="1:13" ht="17.25" customHeight="1" x14ac:dyDescent="0.25">
      <c r="A21" s="78">
        <v>105</v>
      </c>
      <c r="B21" s="69" t="s">
        <v>114</v>
      </c>
      <c r="C21" s="70">
        <v>1000000</v>
      </c>
      <c r="D21" s="70">
        <v>1000000</v>
      </c>
      <c r="E21" s="70">
        <v>1000000</v>
      </c>
      <c r="F21" s="70">
        <v>1000000</v>
      </c>
      <c r="G21" s="70">
        <v>4000000</v>
      </c>
      <c r="H21" s="70"/>
      <c r="I21" s="70"/>
      <c r="J21" s="74"/>
      <c r="K21" s="74"/>
      <c r="L21" s="77"/>
      <c r="M21" s="77"/>
    </row>
    <row r="22" spans="1:13" ht="18.75" customHeight="1" x14ac:dyDescent="0.25">
      <c r="A22" s="79" t="s">
        <v>115</v>
      </c>
      <c r="B22" s="69" t="s">
        <v>116</v>
      </c>
      <c r="C22" s="70">
        <v>1300000</v>
      </c>
      <c r="D22" s="70">
        <v>2200000</v>
      </c>
      <c r="E22" s="70">
        <v>2200000</v>
      </c>
      <c r="F22" s="70">
        <v>2200000</v>
      </c>
      <c r="G22" s="70">
        <f t="shared" si="2"/>
        <v>7900000</v>
      </c>
      <c r="H22" s="70">
        <f>750000+155000</f>
        <v>905000</v>
      </c>
      <c r="I22" s="70" t="e">
        <f>#REF!-H22</f>
        <v>#REF!</v>
      </c>
      <c r="J22" s="74">
        <f>95000+50000</f>
        <v>145000</v>
      </c>
      <c r="K22" s="74"/>
      <c r="L22" s="77" t="e">
        <f>#REF!+J22-K22</f>
        <v>#REF!</v>
      </c>
      <c r="M22" s="77" t="e">
        <f t="shared" si="3"/>
        <v>#REF!</v>
      </c>
    </row>
    <row r="23" spans="1:13" ht="18.75" customHeight="1" x14ac:dyDescent="0.25">
      <c r="A23" s="79">
        <v>109</v>
      </c>
      <c r="B23" s="69" t="s">
        <v>117</v>
      </c>
      <c r="C23" s="70">
        <v>50000</v>
      </c>
      <c r="D23" s="70">
        <v>100000</v>
      </c>
      <c r="E23" s="70">
        <v>100000</v>
      </c>
      <c r="F23" s="70">
        <v>150000</v>
      </c>
      <c r="G23" s="70">
        <f t="shared" si="2"/>
        <v>400000</v>
      </c>
      <c r="H23" s="70">
        <v>2000</v>
      </c>
      <c r="I23" s="70" t="e">
        <f>#REF!-H23</f>
        <v>#REF!</v>
      </c>
      <c r="J23" s="74"/>
      <c r="K23" s="74"/>
      <c r="L23" s="77" t="e">
        <f>#REF!+J23-K23</f>
        <v>#REF!</v>
      </c>
      <c r="M23" s="77" t="e">
        <f t="shared" si="3"/>
        <v>#REF!</v>
      </c>
    </row>
    <row r="24" spans="1:13" ht="16.5" customHeight="1" x14ac:dyDescent="0.25">
      <c r="A24" s="79" t="s">
        <v>118</v>
      </c>
      <c r="B24" s="69" t="s">
        <v>119</v>
      </c>
      <c r="C24" s="70">
        <v>12022000</v>
      </c>
      <c r="D24" s="70">
        <v>1000000</v>
      </c>
      <c r="E24" s="70">
        <v>1000000</v>
      </c>
      <c r="F24" s="70">
        <v>1000000</v>
      </c>
      <c r="G24" s="70">
        <f t="shared" si="2"/>
        <v>15022000</v>
      </c>
      <c r="H24" s="70">
        <v>0</v>
      </c>
      <c r="I24" s="70" t="e">
        <f>#REF!-H24</f>
        <v>#REF!</v>
      </c>
      <c r="J24" s="74">
        <v>200000</v>
      </c>
      <c r="K24" s="74"/>
      <c r="L24" s="77" t="e">
        <f>#REF!+J24-K24</f>
        <v>#REF!</v>
      </c>
      <c r="M24" s="77" t="e">
        <f t="shared" si="3"/>
        <v>#REF!</v>
      </c>
    </row>
    <row r="25" spans="1:13" ht="42.75" customHeight="1" x14ac:dyDescent="0.25">
      <c r="A25" s="79">
        <v>117</v>
      </c>
      <c r="B25" s="69" t="s">
        <v>120</v>
      </c>
      <c r="C25" s="70">
        <v>50000</v>
      </c>
      <c r="D25" s="70">
        <v>100000</v>
      </c>
      <c r="E25" s="70">
        <v>100000</v>
      </c>
      <c r="F25" s="70">
        <v>150000</v>
      </c>
      <c r="G25" s="70">
        <f t="shared" si="2"/>
        <v>400000</v>
      </c>
      <c r="H25" s="70"/>
      <c r="I25" s="70"/>
      <c r="J25" s="74"/>
      <c r="K25" s="74"/>
      <c r="L25" s="77"/>
      <c r="M25" s="77"/>
    </row>
    <row r="26" spans="1:13" ht="65.25" customHeight="1" x14ac:dyDescent="0.25">
      <c r="A26" s="79">
        <v>118</v>
      </c>
      <c r="B26" s="69" t="s">
        <v>121</v>
      </c>
      <c r="C26" s="70">
        <v>500000</v>
      </c>
      <c r="D26" s="70">
        <v>300000</v>
      </c>
      <c r="E26" s="70">
        <v>300000</v>
      </c>
      <c r="F26" s="70">
        <v>300000</v>
      </c>
      <c r="G26" s="70">
        <f>C26+D26+E26+F26</f>
        <v>1400000</v>
      </c>
      <c r="H26" s="70"/>
      <c r="I26" s="70" t="e">
        <f>#REF!-H26</f>
        <v>#REF!</v>
      </c>
      <c r="J26" s="74"/>
      <c r="K26" s="74">
        <v>150000</v>
      </c>
      <c r="L26" s="77" t="e">
        <f>#REF!+J26-K26</f>
        <v>#REF!</v>
      </c>
      <c r="M26" s="77" t="e">
        <f t="shared" si="3"/>
        <v>#REF!</v>
      </c>
    </row>
    <row r="27" spans="1:13" ht="17.25" customHeight="1" x14ac:dyDescent="0.25">
      <c r="A27" s="76" t="s">
        <v>122</v>
      </c>
      <c r="B27" s="69" t="s">
        <v>123</v>
      </c>
      <c r="C27" s="70">
        <v>400000</v>
      </c>
      <c r="D27" s="70">
        <v>500000</v>
      </c>
      <c r="E27" s="70">
        <v>500000</v>
      </c>
      <c r="F27" s="70">
        <v>500000</v>
      </c>
      <c r="G27" s="70">
        <f>SUM(C27:F27)</f>
        <v>1900000</v>
      </c>
      <c r="H27" s="70">
        <v>135000</v>
      </c>
      <c r="I27" s="70" t="e">
        <f>#REF!-H27</f>
        <v>#REF!</v>
      </c>
      <c r="J27" s="74">
        <v>200000</v>
      </c>
      <c r="K27" s="74"/>
      <c r="L27" s="77" t="e">
        <f>#REF!+J27-K27</f>
        <v>#REF!</v>
      </c>
      <c r="M27" s="77" t="e">
        <f t="shared" si="3"/>
        <v>#REF!</v>
      </c>
    </row>
    <row r="28" spans="1:13" ht="15.75" customHeight="1" x14ac:dyDescent="0.25">
      <c r="A28" s="76" t="s">
        <v>124</v>
      </c>
      <c r="B28" s="69" t="s">
        <v>125</v>
      </c>
      <c r="C28" s="70">
        <v>150000</v>
      </c>
      <c r="D28" s="70">
        <v>150000</v>
      </c>
      <c r="E28" s="70">
        <v>150000</v>
      </c>
      <c r="F28" s="70">
        <v>150000</v>
      </c>
      <c r="G28" s="70">
        <f>SUM(C28:F28)</f>
        <v>600000</v>
      </c>
      <c r="H28" s="70">
        <v>0</v>
      </c>
      <c r="I28" s="70" t="e">
        <f>#REF!-H28</f>
        <v>#REF!</v>
      </c>
      <c r="J28" s="74"/>
      <c r="K28" s="74"/>
      <c r="L28" s="77" t="e">
        <f>#REF!+J28-K28</f>
        <v>#REF!</v>
      </c>
      <c r="M28" s="77" t="e">
        <f t="shared" si="3"/>
        <v>#REF!</v>
      </c>
    </row>
    <row r="29" spans="1:13" ht="30" customHeight="1" x14ac:dyDescent="0.25">
      <c r="A29" s="76" t="s">
        <v>126</v>
      </c>
      <c r="B29" s="69" t="s">
        <v>127</v>
      </c>
      <c r="C29" s="70">
        <v>100000</v>
      </c>
      <c r="D29" s="70">
        <v>200000</v>
      </c>
      <c r="E29" s="70">
        <v>200000</v>
      </c>
      <c r="F29" s="70">
        <v>200000</v>
      </c>
      <c r="G29" s="70">
        <f>SUM(C29:F29)</f>
        <v>700000</v>
      </c>
      <c r="H29" s="70">
        <v>5000</v>
      </c>
      <c r="I29" s="70" t="e">
        <f>#REF!-H29</f>
        <v>#REF!</v>
      </c>
      <c r="J29" s="74"/>
      <c r="K29" s="74"/>
      <c r="L29" s="77" t="e">
        <f>#REF!+J29-K29</f>
        <v>#REF!</v>
      </c>
      <c r="M29" s="77" t="e">
        <f t="shared" si="3"/>
        <v>#REF!</v>
      </c>
    </row>
    <row r="30" spans="1:13" ht="52.5" customHeight="1" x14ac:dyDescent="0.25">
      <c r="A30" s="76" t="s">
        <v>128</v>
      </c>
      <c r="B30" s="69" t="s">
        <v>129</v>
      </c>
      <c r="C30" s="70">
        <v>1100000</v>
      </c>
      <c r="D30" s="70">
        <v>500000</v>
      </c>
      <c r="E30" s="70">
        <v>500000</v>
      </c>
      <c r="F30" s="70">
        <v>500000</v>
      </c>
      <c r="G30" s="70">
        <f>SUM(C30:F30)</f>
        <v>2600000</v>
      </c>
      <c r="H30" s="70">
        <v>70000</v>
      </c>
      <c r="I30" s="70" t="e">
        <f>#REF!-H30</f>
        <v>#REF!</v>
      </c>
      <c r="J30" s="74">
        <v>100000</v>
      </c>
      <c r="K30" s="74"/>
      <c r="L30" s="77" t="e">
        <f>#REF!+J30-K30</f>
        <v>#REF!</v>
      </c>
      <c r="M30" s="77" t="e">
        <f t="shared" si="3"/>
        <v>#REF!</v>
      </c>
    </row>
    <row r="31" spans="1:13" s="83" customFormat="1" ht="24" customHeight="1" x14ac:dyDescent="0.25">
      <c r="A31" s="80"/>
      <c r="B31" s="81" t="s">
        <v>84</v>
      </c>
      <c r="C31" s="82">
        <f>C30+C29+C28+C27+C26+C24++C25+C23+C22+C20+C19+C13</f>
        <v>24872000</v>
      </c>
      <c r="D31" s="82">
        <f>D30+D29+D28+D27+D26+D24++D25+D23+D22+D20+D19+D13</f>
        <v>15700000</v>
      </c>
      <c r="E31" s="82">
        <f>E30+E29+E28+E27+E26+E24++E25+E23+E22+E20+E19+E13</f>
        <v>16570000</v>
      </c>
      <c r="F31" s="82">
        <f>F30+F29+F28+F27+F26+F24++F25+F23+F22+F20+F19+F13</f>
        <v>17000000</v>
      </c>
      <c r="G31" s="82">
        <f>G30+G29+G28+G27+G26+G24+G25+G23+G22+G20+G19+G13</f>
        <v>74142000</v>
      </c>
      <c r="H31" s="82">
        <f>H13+H19+H22+H23+H24+H26+H27+H28+H29+H30+H20</f>
        <v>7479000</v>
      </c>
      <c r="I31" s="82" t="e">
        <f>I13+I19+I22+I23+I24+I26+I27+I28+I29+I30+I20</f>
        <v>#REF!</v>
      </c>
      <c r="J31" s="82">
        <f>J13+J19+J22+J23+J24+J26+J27+J28+J29+J30+J20</f>
        <v>1700000</v>
      </c>
      <c r="K31" s="82">
        <f>K13+K19+K22+K23+K24+K26+K27+K28+K29+K30+K20</f>
        <v>1700000</v>
      </c>
      <c r="L31" s="82" t="e">
        <f>L13+L19+L22+L23+L24+L26+L27+L28+L29+L30+L20</f>
        <v>#REF!</v>
      </c>
      <c r="M31" s="82" t="e">
        <f>M13+M19+M22+M23+M24+M26+M27+M28+M29+M30+M20</f>
        <v>#REF!</v>
      </c>
    </row>
    <row r="32" spans="1:13" s="39" customFormat="1" ht="19.5" customHeight="1" x14ac:dyDescent="0.25">
      <c r="A32" s="37"/>
      <c r="B32" s="37"/>
      <c r="C32" s="41"/>
      <c r="D32" s="41"/>
      <c r="E32" s="42"/>
      <c r="F32" s="42"/>
      <c r="G32" s="42"/>
      <c r="H32" s="42"/>
      <c r="I32" s="42"/>
      <c r="L32" s="43"/>
    </row>
    <row r="33" spans="1:12" s="39" customFormat="1" ht="32.25" customHeight="1" x14ac:dyDescent="0.25">
      <c r="A33" s="92" t="s">
        <v>85</v>
      </c>
      <c r="B33" s="92"/>
      <c r="C33" s="93" t="s">
        <v>86</v>
      </c>
      <c r="D33" s="93"/>
      <c r="E33" s="93" t="s">
        <v>87</v>
      </c>
      <c r="F33" s="93"/>
      <c r="G33" s="93"/>
      <c r="H33" s="93"/>
      <c r="I33" s="42"/>
      <c r="L33" s="43"/>
    </row>
    <row r="34" spans="1:12" s="50" customFormat="1" ht="21" customHeight="1" x14ac:dyDescent="0.2">
      <c r="A34" s="88" t="s">
        <v>130</v>
      </c>
      <c r="B34" s="88"/>
      <c r="C34" s="88" t="s">
        <v>89</v>
      </c>
      <c r="D34" s="88"/>
      <c r="E34" s="88" t="s">
        <v>90</v>
      </c>
      <c r="F34" s="88"/>
      <c r="G34" s="88"/>
      <c r="H34" s="88"/>
    </row>
    <row r="35" spans="1:12" s="48" customFormat="1" ht="18.75" customHeight="1" x14ac:dyDescent="0.2">
      <c r="A35" s="84"/>
      <c r="B35" s="84"/>
      <c r="D35" s="84"/>
      <c r="E35" s="84"/>
      <c r="F35" s="84"/>
      <c r="G35" s="84"/>
    </row>
    <row r="36" spans="1:12" ht="30" customHeight="1" x14ac:dyDescent="0.25"/>
    <row r="37" spans="1:12" ht="30" customHeight="1" x14ac:dyDescent="0.25"/>
    <row r="38" spans="1:12" ht="30" customHeight="1" x14ac:dyDescent="0.25"/>
    <row r="39" spans="1:12" ht="30" customHeight="1" x14ac:dyDescent="0.25"/>
    <row r="40" spans="1:12" ht="30" customHeight="1" x14ac:dyDescent="0.25"/>
    <row r="41" spans="1:12" ht="30" customHeight="1" x14ac:dyDescent="0.25"/>
    <row r="42" spans="1:12" ht="30" customHeight="1" x14ac:dyDescent="0.25"/>
    <row r="43" spans="1:12" ht="30" customHeight="1" x14ac:dyDescent="0.25"/>
    <row r="44" spans="1:12" ht="30" customHeight="1" x14ac:dyDescent="0.25"/>
    <row r="45" spans="1:12" ht="30" customHeight="1" x14ac:dyDescent="0.25"/>
    <row r="46" spans="1:12" ht="30" customHeight="1" x14ac:dyDescent="0.25"/>
    <row r="47" spans="1:12" ht="30" customHeight="1" x14ac:dyDescent="0.25"/>
    <row r="48" spans="1:12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</sheetData>
  <mergeCells count="11">
    <mergeCell ref="A34:B34"/>
    <mergeCell ref="C34:D34"/>
    <mergeCell ref="E34:H34"/>
    <mergeCell ref="E2:F2"/>
    <mergeCell ref="E3:F3"/>
    <mergeCell ref="D4:G4"/>
    <mergeCell ref="A9:G9"/>
    <mergeCell ref="A13:A18"/>
    <mergeCell ref="A33:B33"/>
    <mergeCell ref="C33:D33"/>
    <mergeCell ref="E33:H33"/>
  </mergeCells>
  <printOptions horizontalCentered="1"/>
  <pageMargins left="0" right="0" top="0" bottom="0" header="0" footer="0"/>
  <pageSetup paperSize="9" scale="95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investitii</vt:lpstr>
      <vt:lpstr>reparatii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2014-10-02T08:51:40Z</dcterms:modified>
</cp:coreProperties>
</file>