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165" yWindow="150" windowWidth="23955" windowHeight="9780" activeTab="1"/>
  </bookViews>
  <sheets>
    <sheet name="ANEXA 1" sheetId="10" r:id="rId1"/>
    <sheet name="1A" sheetId="9" r:id="rId2"/>
  </sheets>
  <definedNames>
    <definedName name="_xlnm.Print_Titles" localSheetId="1">'1A'!$8:$10</definedName>
    <definedName name="_xlnm.Print_Titles" localSheetId="0">'ANEXA 1'!$8:$10</definedName>
  </definedNames>
  <calcPr calcId="125725"/>
</workbook>
</file>

<file path=xl/calcChain.xml><?xml version="1.0" encoding="utf-8"?>
<calcChain xmlns="http://schemas.openxmlformats.org/spreadsheetml/2006/main">
  <c r="F12" i="10"/>
  <c r="D12" s="1"/>
  <c r="E12"/>
  <c r="E193"/>
  <c r="E191" s="1"/>
  <c r="E190" s="1"/>
  <c r="E189" s="1"/>
  <c r="E178"/>
  <c r="E176" s="1"/>
  <c r="E175" s="1"/>
  <c r="E174" s="1"/>
  <c r="F178"/>
  <c r="E173"/>
  <c r="E171" s="1"/>
  <c r="E170" s="1"/>
  <c r="E169" s="1"/>
  <c r="E196"/>
  <c r="E195" s="1"/>
  <c r="E194" s="1"/>
  <c r="E186"/>
  <c r="E185" s="1"/>
  <c r="E184" s="1"/>
  <c r="E181"/>
  <c r="E180" s="1"/>
  <c r="E179" s="1"/>
  <c r="E164"/>
  <c r="E165"/>
  <c r="E166"/>
  <c r="F171"/>
  <c r="E156"/>
  <c r="D156" s="1"/>
  <c r="E50"/>
  <c r="D50" s="1"/>
  <c r="E46"/>
  <c r="E35"/>
  <c r="D35" s="1"/>
  <c r="E30"/>
  <c r="D30" s="1"/>
  <c r="E21"/>
  <c r="D14"/>
  <c r="D15"/>
  <c r="D17"/>
  <c r="D18"/>
  <c r="D19"/>
  <c r="D20"/>
  <c r="D22"/>
  <c r="D23"/>
  <c r="D24"/>
  <c r="D25"/>
  <c r="D26"/>
  <c r="D27"/>
  <c r="D28"/>
  <c r="D31"/>
  <c r="D32"/>
  <c r="D33"/>
  <c r="D34"/>
  <c r="D36"/>
  <c r="D37"/>
  <c r="D38"/>
  <c r="D39"/>
  <c r="D40"/>
  <c r="D41"/>
  <c r="D42"/>
  <c r="D43"/>
  <c r="D44"/>
  <c r="D45"/>
  <c r="D46"/>
  <c r="D47"/>
  <c r="D48"/>
  <c r="D49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7"/>
  <c r="D158"/>
  <c r="D159"/>
  <c r="D162"/>
  <c r="D167"/>
  <c r="D168"/>
  <c r="D172"/>
  <c r="D177"/>
  <c r="D182"/>
  <c r="D183"/>
  <c r="D186"/>
  <c r="D187"/>
  <c r="D188"/>
  <c r="D192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E13"/>
  <c r="F13"/>
  <c r="C292"/>
  <c r="C291"/>
  <c r="C289"/>
  <c r="C288"/>
  <c r="C286"/>
  <c r="C284"/>
  <c r="C282"/>
  <c r="C280"/>
  <c r="C278"/>
  <c r="C276"/>
  <c r="C274"/>
  <c r="C272"/>
  <c r="C270"/>
  <c r="C268"/>
  <c r="C266"/>
  <c r="C265"/>
  <c r="C263"/>
  <c r="C262"/>
  <c r="C260"/>
  <c r="C259"/>
  <c r="C256" s="1"/>
  <c r="C255" s="1"/>
  <c r="F250"/>
  <c r="F247"/>
  <c r="F246"/>
  <c r="F245" s="1"/>
  <c r="F240"/>
  <c r="F239" s="1"/>
  <c r="F234"/>
  <c r="F233"/>
  <c r="F232" s="1"/>
  <c r="F228"/>
  <c r="F227" s="1"/>
  <c r="F222"/>
  <c r="F221"/>
  <c r="F220" s="1"/>
  <c r="F217"/>
  <c r="F214"/>
  <c r="F213" s="1"/>
  <c r="F208"/>
  <c r="F207"/>
  <c r="F206" s="1"/>
  <c r="F201"/>
  <c r="F200"/>
  <c r="F199" s="1"/>
  <c r="F196"/>
  <c r="D196" s="1"/>
  <c r="F191"/>
  <c r="F190" s="1"/>
  <c r="F186"/>
  <c r="F185" s="1"/>
  <c r="F181"/>
  <c r="D181" s="1"/>
  <c r="F166"/>
  <c r="F165" s="1"/>
  <c r="D165" s="1"/>
  <c r="F162"/>
  <c r="F156"/>
  <c r="F155" s="1"/>
  <c r="F151"/>
  <c r="F150"/>
  <c r="F149" s="1"/>
  <c r="F146"/>
  <c r="F143"/>
  <c r="F142"/>
  <c r="F141" s="1"/>
  <c r="F137"/>
  <c r="F136" s="1"/>
  <c r="F130"/>
  <c r="F129" s="1"/>
  <c r="F123"/>
  <c r="F122"/>
  <c r="F121" s="1"/>
  <c r="F117"/>
  <c r="F116" s="1"/>
  <c r="F110"/>
  <c r="F109" s="1"/>
  <c r="F103"/>
  <c r="F102" s="1"/>
  <c r="F98"/>
  <c r="F97" s="1"/>
  <c r="F93"/>
  <c r="F92" s="1"/>
  <c r="F88"/>
  <c r="F87" s="1"/>
  <c r="F83"/>
  <c r="F82" s="1"/>
  <c r="F76"/>
  <c r="F74"/>
  <c r="F73" s="1"/>
  <c r="F68"/>
  <c r="F67"/>
  <c r="F64"/>
  <c r="F63" s="1"/>
  <c r="F61"/>
  <c r="F60"/>
  <c r="F58"/>
  <c r="F57"/>
  <c r="F55"/>
  <c r="F54" s="1"/>
  <c r="F52"/>
  <c r="F51" s="1"/>
  <c r="F49"/>
  <c r="F48"/>
  <c r="F47" s="1"/>
  <c r="F43"/>
  <c r="F42" s="1"/>
  <c r="F38"/>
  <c r="F37"/>
  <c r="F36" s="1"/>
  <c r="F33"/>
  <c r="F31"/>
  <c r="F30"/>
  <c r="F27"/>
  <c r="F26" s="1"/>
  <c r="F24"/>
  <c r="F21"/>
  <c r="F19"/>
  <c r="F17"/>
  <c r="E14" i="9"/>
  <c r="E128"/>
  <c r="E102"/>
  <c r="D36"/>
  <c r="D190" i="10" l="1"/>
  <c r="D185"/>
  <c r="E160"/>
  <c r="D193"/>
  <c r="E163"/>
  <c r="E161" s="1"/>
  <c r="D178"/>
  <c r="D191"/>
  <c r="F176"/>
  <c r="D176" s="1"/>
  <c r="F170"/>
  <c r="D170" s="1"/>
  <c r="D171"/>
  <c r="F163"/>
  <c r="F161" s="1"/>
  <c r="D173"/>
  <c r="D166"/>
  <c r="E155"/>
  <c r="D155" s="1"/>
  <c r="F16"/>
  <c r="D21"/>
  <c r="E16"/>
  <c r="D13"/>
  <c r="F50"/>
  <c r="F72"/>
  <c r="F81"/>
  <c r="F79"/>
  <c r="F101"/>
  <c r="F108"/>
  <c r="F115"/>
  <c r="F205"/>
  <c r="F226"/>
  <c r="F238"/>
  <c r="F243"/>
  <c r="F41"/>
  <c r="F219"/>
  <c r="F231"/>
  <c r="F11"/>
  <c r="F86"/>
  <c r="F120"/>
  <c r="F46"/>
  <c r="F91"/>
  <c r="F128"/>
  <c r="F135"/>
  <c r="F148"/>
  <c r="F164"/>
  <c r="D164" s="1"/>
  <c r="F184"/>
  <c r="D184" s="1"/>
  <c r="F189"/>
  <c r="D189" s="1"/>
  <c r="F195"/>
  <c r="D195" s="1"/>
  <c r="F96"/>
  <c r="F140"/>
  <c r="F180"/>
  <c r="D180" s="1"/>
  <c r="F212"/>
  <c r="F80"/>
  <c r="E58" i="9"/>
  <c r="E141"/>
  <c r="E139" s="1"/>
  <c r="E161"/>
  <c r="E34"/>
  <c r="D161" i="10" l="1"/>
  <c r="D163"/>
  <c r="F175"/>
  <c r="D175" s="1"/>
  <c r="F169"/>
  <c r="D169" s="1"/>
  <c r="E154"/>
  <c r="D16"/>
  <c r="E11"/>
  <c r="D11" s="1"/>
  <c r="F179"/>
  <c r="D179" s="1"/>
  <c r="F194"/>
  <c r="D194" s="1"/>
  <c r="F107"/>
  <c r="F225"/>
  <c r="F114"/>
  <c r="F71"/>
  <c r="F127"/>
  <c r="F211"/>
  <c r="F134"/>
  <c r="F40"/>
  <c r="F237"/>
  <c r="F78"/>
  <c r="D235" i="9"/>
  <c r="D234"/>
  <c r="E233"/>
  <c r="D233" s="1"/>
  <c r="D232"/>
  <c r="D231"/>
  <c r="E230"/>
  <c r="D230" s="1"/>
  <c r="D227"/>
  <c r="D225"/>
  <c r="D224"/>
  <c r="E223"/>
  <c r="D223" s="1"/>
  <c r="D219"/>
  <c r="D218"/>
  <c r="E217"/>
  <c r="E216" s="1"/>
  <c r="D213"/>
  <c r="D212"/>
  <c r="E211"/>
  <c r="D211" s="1"/>
  <c r="D207"/>
  <c r="D206"/>
  <c r="E205"/>
  <c r="E204" s="1"/>
  <c r="E203" s="1"/>
  <c r="D201"/>
  <c r="E200"/>
  <c r="D200" s="1"/>
  <c r="D199"/>
  <c r="D198"/>
  <c r="E197"/>
  <c r="E196" s="1"/>
  <c r="D193"/>
  <c r="D192"/>
  <c r="E191"/>
  <c r="D191" s="1"/>
  <c r="D186"/>
  <c r="D185"/>
  <c r="E184"/>
  <c r="D184" s="1"/>
  <c r="E179"/>
  <c r="D180"/>
  <c r="D176"/>
  <c r="D175"/>
  <c r="E174"/>
  <c r="E173" s="1"/>
  <c r="D171"/>
  <c r="D170"/>
  <c r="D166"/>
  <c r="D165"/>
  <c r="E159"/>
  <c r="D160"/>
  <c r="E154"/>
  <c r="E153" s="1"/>
  <c r="D156"/>
  <c r="D155"/>
  <c r="D151"/>
  <c r="D150"/>
  <c r="E149"/>
  <c r="D149" s="1"/>
  <c r="E145"/>
  <c r="D142"/>
  <c r="D141"/>
  <c r="D140"/>
  <c r="D139"/>
  <c r="D136"/>
  <c r="D135"/>
  <c r="E134"/>
  <c r="D134" s="1"/>
  <c r="D130"/>
  <c r="E129"/>
  <c r="D129" s="1"/>
  <c r="D128"/>
  <c r="D127"/>
  <c r="E126"/>
  <c r="E125" s="1"/>
  <c r="E124" s="1"/>
  <c r="D122"/>
  <c r="D121"/>
  <c r="E120"/>
  <c r="D120" s="1"/>
  <c r="D116"/>
  <c r="D115"/>
  <c r="D114"/>
  <c r="E113"/>
  <c r="E112" s="1"/>
  <c r="D109"/>
  <c r="D108"/>
  <c r="D107"/>
  <c r="E106"/>
  <c r="E105" s="1"/>
  <c r="D102"/>
  <c r="D101"/>
  <c r="E100"/>
  <c r="E99" s="1"/>
  <c r="D96"/>
  <c r="D95"/>
  <c r="D94"/>
  <c r="E93"/>
  <c r="E92" s="1"/>
  <c r="D88"/>
  <c r="D87"/>
  <c r="E86"/>
  <c r="E85" s="1"/>
  <c r="D83"/>
  <c r="D82"/>
  <c r="E81"/>
  <c r="E80" s="1"/>
  <c r="D78"/>
  <c r="D77"/>
  <c r="E76"/>
  <c r="E75" s="1"/>
  <c r="D73"/>
  <c r="D72"/>
  <c r="E71"/>
  <c r="E70" s="1"/>
  <c r="D68"/>
  <c r="D67"/>
  <c r="E66"/>
  <c r="E65" s="1"/>
  <c r="D60"/>
  <c r="E59"/>
  <c r="D59" s="1"/>
  <c r="D58"/>
  <c r="E57"/>
  <c r="E56" s="1"/>
  <c r="D52"/>
  <c r="E51"/>
  <c r="E50" s="1"/>
  <c r="D50" s="1"/>
  <c r="D49"/>
  <c r="D48"/>
  <c r="E47"/>
  <c r="E46" s="1"/>
  <c r="D46" s="1"/>
  <c r="D45"/>
  <c r="E44"/>
  <c r="D44" s="1"/>
  <c r="D42"/>
  <c r="E41"/>
  <c r="E40" s="1"/>
  <c r="D40" s="1"/>
  <c r="D39"/>
  <c r="E38"/>
  <c r="E37" s="1"/>
  <c r="D35"/>
  <c r="E33"/>
  <c r="D33" s="1"/>
  <c r="E30"/>
  <c r="D27"/>
  <c r="D26"/>
  <c r="E25"/>
  <c r="E24" s="1"/>
  <c r="D21"/>
  <c r="E20"/>
  <c r="D20" s="1"/>
  <c r="D16"/>
  <c r="E15"/>
  <c r="D15" s="1"/>
  <c r="D14"/>
  <c r="E13"/>
  <c r="D13" s="1"/>
  <c r="F174" i="10" l="1"/>
  <c r="D174" s="1"/>
  <c r="E29"/>
  <c r="E253" s="1"/>
  <c r="F106"/>
  <c r="F35"/>
  <c r="F70"/>
  <c r="F204"/>
  <c r="D41" i="9"/>
  <c r="E222"/>
  <c r="E183"/>
  <c r="E182" s="1"/>
  <c r="D182" s="1"/>
  <c r="E190"/>
  <c r="E189" s="1"/>
  <c r="E210"/>
  <c r="E209" s="1"/>
  <c r="D209" s="1"/>
  <c r="D217"/>
  <c r="D51"/>
  <c r="D47"/>
  <c r="E43"/>
  <c r="D43" s="1"/>
  <c r="E12"/>
  <c r="D12" s="1"/>
  <c r="E23"/>
  <c r="D24"/>
  <c r="D30"/>
  <c r="E29"/>
  <c r="E119"/>
  <c r="E148"/>
  <c r="E164"/>
  <c r="E229"/>
  <c r="E228" s="1"/>
  <c r="E226" s="1"/>
  <c r="D226" s="1"/>
  <c r="D25"/>
  <c r="D31"/>
  <c r="D205"/>
  <c r="D34"/>
  <c r="D106"/>
  <c r="D126"/>
  <c r="E19"/>
  <c r="E18" s="1"/>
  <c r="D18" s="1"/>
  <c r="E133"/>
  <c r="E132" s="1"/>
  <c r="E131" s="1"/>
  <c r="D131" s="1"/>
  <c r="E138"/>
  <c r="D85"/>
  <c r="E84"/>
  <c r="D84" s="1"/>
  <c r="D189"/>
  <c r="E188"/>
  <c r="D196"/>
  <c r="E195"/>
  <c r="E215"/>
  <c r="D216"/>
  <c r="D56"/>
  <c r="E55"/>
  <c r="D70"/>
  <c r="E69"/>
  <c r="D69" s="1"/>
  <c r="D92"/>
  <c r="E91"/>
  <c r="D99"/>
  <c r="E98"/>
  <c r="E104"/>
  <c r="D105"/>
  <c r="D112"/>
  <c r="E111"/>
  <c r="E178"/>
  <c r="D179"/>
  <c r="E158"/>
  <c r="D159"/>
  <c r="D173"/>
  <c r="E172"/>
  <c r="D172" s="1"/>
  <c r="D65"/>
  <c r="E64"/>
  <c r="E62"/>
  <c r="D62" s="1"/>
  <c r="D75"/>
  <c r="E74"/>
  <c r="D74" s="1"/>
  <c r="D37"/>
  <c r="D80"/>
  <c r="E79"/>
  <c r="D79" s="1"/>
  <c r="E123"/>
  <c r="D123" s="1"/>
  <c r="D124"/>
  <c r="D132"/>
  <c r="D153"/>
  <c r="E152"/>
  <c r="D152" s="1"/>
  <c r="E202"/>
  <c r="D202" s="1"/>
  <c r="D203"/>
  <c r="D38"/>
  <c r="D57"/>
  <c r="D66"/>
  <c r="D71"/>
  <c r="D76"/>
  <c r="D81"/>
  <c r="D86"/>
  <c r="D93"/>
  <c r="D113"/>
  <c r="D133"/>
  <c r="D138"/>
  <c r="D154"/>
  <c r="D161"/>
  <c r="E169"/>
  <c r="D174"/>
  <c r="D181"/>
  <c r="D183"/>
  <c r="D190"/>
  <c r="D197"/>
  <c r="E63"/>
  <c r="D63" s="1"/>
  <c r="D100"/>
  <c r="D125"/>
  <c r="D145"/>
  <c r="D204"/>
  <c r="E146"/>
  <c r="D146" s="1"/>
  <c r="F160" i="10" l="1"/>
  <c r="D160" s="1"/>
  <c r="D229" i="9"/>
  <c r="E32"/>
  <c r="D32" s="1"/>
  <c r="E208"/>
  <c r="D208" s="1"/>
  <c r="D19"/>
  <c r="D228"/>
  <c r="D210"/>
  <c r="E221"/>
  <c r="D222"/>
  <c r="D164"/>
  <c r="E163"/>
  <c r="E22"/>
  <c r="D23"/>
  <c r="E28"/>
  <c r="D28" s="1"/>
  <c r="D29"/>
  <c r="E144"/>
  <c r="D144" s="1"/>
  <c r="E118"/>
  <c r="D119"/>
  <c r="E147"/>
  <c r="D147" s="1"/>
  <c r="D148"/>
  <c r="E157"/>
  <c r="D157" s="1"/>
  <c r="D158"/>
  <c r="E177"/>
  <c r="D177" s="1"/>
  <c r="D178"/>
  <c r="E90"/>
  <c r="D91"/>
  <c r="E54"/>
  <c r="D55"/>
  <c r="E194"/>
  <c r="D194" s="1"/>
  <c r="D195"/>
  <c r="E168"/>
  <c r="D169"/>
  <c r="E61"/>
  <c r="D61" s="1"/>
  <c r="D64"/>
  <c r="D215"/>
  <c r="E214"/>
  <c r="D214" s="1"/>
  <c r="E103"/>
  <c r="D103" s="1"/>
  <c r="D104"/>
  <c r="E110"/>
  <c r="D110" s="1"/>
  <c r="D111"/>
  <c r="E97"/>
  <c r="D97" s="1"/>
  <c r="D98"/>
  <c r="D188"/>
  <c r="F154" i="10" l="1"/>
  <c r="D154" s="1"/>
  <c r="E187" i="9"/>
  <c r="D187" s="1"/>
  <c r="D221"/>
  <c r="E220"/>
  <c r="D220" s="1"/>
  <c r="E162"/>
  <c r="D162" s="1"/>
  <c r="D163"/>
  <c r="D22"/>
  <c r="E17"/>
  <c r="D17" s="1"/>
  <c r="D118"/>
  <c r="E117"/>
  <c r="D117" s="1"/>
  <c r="E167"/>
  <c r="D167" s="1"/>
  <c r="D168"/>
  <c r="D54"/>
  <c r="E53"/>
  <c r="D90"/>
  <c r="F29" i="10" l="1"/>
  <c r="D29" s="1"/>
  <c r="E143" i="9"/>
  <c r="E137" s="1"/>
  <c r="D137" s="1"/>
  <c r="E89"/>
  <c r="D89" s="1"/>
  <c r="D53"/>
  <c r="F253" i="10" l="1"/>
  <c r="D253" s="1"/>
  <c r="D143" i="9"/>
  <c r="E11"/>
  <c r="D11" l="1"/>
  <c r="E236"/>
  <c r="D236" s="1"/>
</calcChain>
</file>

<file path=xl/sharedStrings.xml><?xml version="1.0" encoding="utf-8"?>
<sst xmlns="http://schemas.openxmlformats.org/spreadsheetml/2006/main" count="720" uniqueCount="194">
  <si>
    <t>CONSILIUL JUDETEAN ARGES</t>
  </si>
  <si>
    <t>Anena  nr.  1</t>
  </si>
  <si>
    <t>Nr. crt.</t>
  </si>
  <si>
    <t>DENUMIRE INDICATORI</t>
  </si>
  <si>
    <t>COD</t>
  </si>
  <si>
    <t>IV</t>
  </si>
  <si>
    <t>COTE SI SUME DEF DIN IMPOZITUL PE VENIT</t>
  </si>
  <si>
    <t>.04.02.01</t>
  </si>
  <si>
    <t>.04.02.04</t>
  </si>
  <si>
    <t>11.02.</t>
  </si>
  <si>
    <t>11.02.01</t>
  </si>
  <si>
    <t>Transferuri voluntare</t>
  </si>
  <si>
    <t>Donatii si sponsorizari</t>
  </si>
  <si>
    <t>37.02.01</t>
  </si>
  <si>
    <t>SUBVENTII</t>
  </si>
  <si>
    <t>.00.17</t>
  </si>
  <si>
    <t>Subventii de la bugetul de stat</t>
  </si>
  <si>
    <t>Subventii pt finantarea UAMS</t>
  </si>
  <si>
    <t>42.02.35</t>
  </si>
  <si>
    <t>SECTIUNEA DE FUNCTIONARE</t>
  </si>
  <si>
    <t>Cheltuieli curente</t>
  </si>
  <si>
    <t xml:space="preserve">  I.             cheltuieli de personal</t>
  </si>
  <si>
    <t xml:space="preserve"> II.              cheltuieli materiale</t>
  </si>
  <si>
    <t>Plati efectuate in anii precedenti si recuperate in anul curent</t>
  </si>
  <si>
    <t>SECTIUNEA DE DEZVOLTARE</t>
  </si>
  <si>
    <t>51.02.12</t>
  </si>
  <si>
    <t>Alte transferuri  de capital catre institutii publice</t>
  </si>
  <si>
    <t>51.02.29</t>
  </si>
  <si>
    <t>AUTORITATI PUBLICE SI ACTIUNI EXTERNE</t>
  </si>
  <si>
    <t>51.02.01.03</t>
  </si>
  <si>
    <t>X. Cheltuieli de capital</t>
  </si>
  <si>
    <t>54.02</t>
  </si>
  <si>
    <t xml:space="preserve"> Fond de rezerva bugetara la dispozitia autoritatilor locale</t>
  </si>
  <si>
    <t>50.04</t>
  </si>
  <si>
    <t>DIRECTIA JUDETEANA PENTRU EVIDENTA PERSOANELOR PITESTI</t>
  </si>
  <si>
    <t>54.02.10</t>
  </si>
  <si>
    <t>51.01.01</t>
  </si>
  <si>
    <t>ORDINE PUBLICA SI SIGURANTA NATIONALA (2.a)</t>
  </si>
  <si>
    <t>INSPECTORATUL GENERAL PENTRU SITUATII DE URGENTA</t>
  </si>
  <si>
    <t>61.02.05.02</t>
  </si>
  <si>
    <t>VI Transferuri</t>
  </si>
  <si>
    <t>85.01</t>
  </si>
  <si>
    <t>Transferuri de capital - pt fin investitiilor la spitale</t>
  </si>
  <si>
    <t>65.02</t>
  </si>
  <si>
    <t>Asistenta sociala</t>
  </si>
  <si>
    <t>CENTRUL SCOLAR DE EDUCATIE INCLUZIVA "SF. FILOFTEIA" STEFANESTI</t>
  </si>
  <si>
    <t>65.02.07.04.01</t>
  </si>
  <si>
    <t>CENTRUL SCOLAR DE EDUCATIE INCLUZIVA "SF. NICOLAE" CAMPULUNG</t>
  </si>
  <si>
    <t>65.02.07.04.02</t>
  </si>
  <si>
    <t>SCOALA SPECIALA PENTRU COPII CU DEFICIENTE ASOCIATE "SF. STELIAN" COSTESTI</t>
  </si>
  <si>
    <t>65.02.07.04.03</t>
  </si>
  <si>
    <t>GRADINITA SPECIALA " SF. ELENA" PITESTI</t>
  </si>
  <si>
    <t>65.02.07.04.04</t>
  </si>
  <si>
    <t>65.02.50</t>
  </si>
  <si>
    <t>Ajutoare sociale in natura</t>
  </si>
  <si>
    <t>57.02.02</t>
  </si>
  <si>
    <t>ALTE INSTITUTII SI ACTIUNI SANITARE</t>
  </si>
  <si>
    <t>66.02.50.50</t>
  </si>
  <si>
    <t>VI Transferuri curente, din care:</t>
  </si>
  <si>
    <t>51.01</t>
  </si>
  <si>
    <t>Actiuni de sanatate</t>
  </si>
  <si>
    <t>51.01.03</t>
  </si>
  <si>
    <t>66.02.06.03</t>
  </si>
  <si>
    <t>VI Transferuri pt fin UMS</t>
  </si>
  <si>
    <t>51.01.39</t>
  </si>
  <si>
    <t>UNITATEA DE ASISTENTA MEDICO-SOCIALA CALINESTI</t>
  </si>
  <si>
    <t>UNITATEA DE ASISTENTA MEDICO-SOCIALA DEDULESTI</t>
  </si>
  <si>
    <t>UNITATEA DE ASISTENTA MEDICO-SOCIALA  SUICI</t>
  </si>
  <si>
    <t xml:space="preserve">UNITATEA DE ASISTENTA MEDICO-SOCIALA RUCAR </t>
  </si>
  <si>
    <t>UNITATEA DE ASISTENTA MEDICO-SOCIALA  DOMNESTI</t>
  </si>
  <si>
    <t>67.02</t>
  </si>
  <si>
    <t>BIBLIOTECA JUDETEANA "DINICU GOLESCU"</t>
  </si>
  <si>
    <t>67.02.03</t>
  </si>
  <si>
    <t>MUZEUL JUDETEAN ARGES</t>
  </si>
  <si>
    <t>67.02.03.02.01</t>
  </si>
  <si>
    <t>MUZEUL VITICULTURII SI POMICULTURII GOLESTI</t>
  </si>
  <si>
    <t>67.02.03.02.02</t>
  </si>
  <si>
    <t>TEATRUL "AL. DAVILA" PITESTI</t>
  </si>
  <si>
    <t>67.02.03.04</t>
  </si>
  <si>
    <t>SCOALA POPULARA DE ARTE SI MESERII PITESTI</t>
  </si>
  <si>
    <t>67.02.03.05</t>
  </si>
  <si>
    <t>67.02.03.08</t>
  </si>
  <si>
    <t>CENTRUL DE CULTURA "BRATIANU" STEFANESTI</t>
  </si>
  <si>
    <t>67.02.50.01</t>
  </si>
  <si>
    <t>68.02.06</t>
  </si>
  <si>
    <t>68.02.04</t>
  </si>
  <si>
    <t>CENTRUL DE INGRIJIRE SI ASISTENTA PITESTI</t>
  </si>
  <si>
    <t>68.02.04.01</t>
  </si>
  <si>
    <t>CENTRUL DE INGRIJIRE SI ASISTENTA BASCOVELE</t>
  </si>
  <si>
    <t>68.02.04.02</t>
  </si>
  <si>
    <t>CENTRUL DE INTEGRARE PRIN TERAPIE OCUPATIONALA TIGVENI</t>
  </si>
  <si>
    <t>68.02.05.02.01</t>
  </si>
  <si>
    <t>COMPLEXUL DE LOCUINTE PROTEJATE TIGVENI</t>
  </si>
  <si>
    <t>CENTRUL DE RECUPERARE SI REABILITARE NEUROPSIHIATRICA CALINESTI</t>
  </si>
  <si>
    <t>COMPLEXUL DE SERVICII PENTRU PERSOANE CU DIZABILITATI VULTURESTI</t>
  </si>
  <si>
    <t>68.02.05.02.03</t>
  </si>
  <si>
    <t>68.02.05.02.04</t>
  </si>
  <si>
    <t>COMPLEXUL DE LOCUINTE PROTEJATE BUZOIESTI</t>
  </si>
  <si>
    <t>CAMIN PERSOANE VARSTNICE MOZACENI</t>
  </si>
  <si>
    <t>68.02.50</t>
  </si>
  <si>
    <t>68.02.50.01</t>
  </si>
  <si>
    <t>68.02.50.02</t>
  </si>
  <si>
    <t>UNITATEA DE ASISTENTA MEDICO-SOCIALA SUICI</t>
  </si>
  <si>
    <t>68.02.50.03</t>
  </si>
  <si>
    <t>UNITATEA DE ASISTENTA MEDICO-SOCIALA RUCAR</t>
  </si>
  <si>
    <t>UNITATEA DE ASISTENTA MEDICO-SOCIALA DOMNESTI</t>
  </si>
  <si>
    <t>SERVICIUL PUBLIC JUDETEAN SALVAMONT ARGES</t>
  </si>
  <si>
    <t>70.02.50</t>
  </si>
  <si>
    <t xml:space="preserve">TRANSPORTURI </t>
  </si>
  <si>
    <t xml:space="preserve">DRUMURI SI PODURI JUDETENE </t>
  </si>
  <si>
    <t>84.02.03.01</t>
  </si>
  <si>
    <t>ProiecteFEN</t>
  </si>
  <si>
    <t xml:space="preserve"> DEFICIT</t>
  </si>
  <si>
    <t>Finantare din excedentul bugetului local</t>
  </si>
  <si>
    <t xml:space="preserve">ASIGURARI SI ASIST. SOCIALA </t>
  </si>
  <si>
    <t>Sume def din TVA pentru finantarea cheltuielilor descentralizate  :</t>
  </si>
  <si>
    <t>CENTRUL DE  EDUCATIE INCLUZIVA SF.  MARINA CURTEA DE ARGES</t>
  </si>
  <si>
    <t xml:space="preserve">CENTRUL   CULTURAL JUDETEAN ARGES </t>
  </si>
  <si>
    <t>la H.C.J.  Nr. _____ / ________2018</t>
  </si>
  <si>
    <t xml:space="preserve">                alte cheltuieli</t>
  </si>
  <si>
    <t xml:space="preserve">                 alte cheltuieli</t>
  </si>
  <si>
    <t xml:space="preserve">Programul pentru scoli  al Romaniei </t>
  </si>
  <si>
    <t xml:space="preserve">  ALTE CHELTUIELI - PROGRAMUL PENTRU SCOLI AL ROMANIEI </t>
  </si>
  <si>
    <t xml:space="preserve">      Cheltuieli cu bunuri si servicii</t>
  </si>
  <si>
    <r>
      <t xml:space="preserve">Cote defalcate din impozitul pe venit </t>
    </r>
    <r>
      <rPr>
        <b/>
        <sz val="11"/>
        <rFont val="Times New Roman"/>
        <family val="1"/>
        <charset val="238"/>
      </rPr>
      <t xml:space="preserve">(11.25% </t>
    </r>
    <r>
      <rPr>
        <sz val="11"/>
        <rFont val="Times New Roman"/>
        <family val="1"/>
        <charset val="238"/>
      </rPr>
      <t>)</t>
    </r>
  </si>
  <si>
    <r>
      <t>Sume din impozit pe venit  pentru echil.</t>
    </r>
    <r>
      <rPr>
        <b/>
        <sz val="11"/>
        <rFont val="Times New Roman"/>
        <family val="1"/>
        <charset val="238"/>
      </rPr>
      <t xml:space="preserve"> (17.25% )</t>
    </r>
  </si>
  <si>
    <t>Invatamant special , din care :</t>
  </si>
  <si>
    <t xml:space="preserve"> DIRECTIA GENERALA DE ASISTENTA SOCIALA SI PROTECTIA COPILULUI ARGES</t>
  </si>
  <si>
    <t xml:space="preserve"> mii lei </t>
  </si>
  <si>
    <t>VENITURI - TOTAL</t>
  </si>
  <si>
    <t>CULTURA, RECREERE SI RELIGIE</t>
  </si>
  <si>
    <t>CENTRE DE ASISTENTA</t>
  </si>
  <si>
    <t xml:space="preserve">UNITATI DE ASISTENTA MEDICO-SOCIALE </t>
  </si>
  <si>
    <t xml:space="preserve">ALTE SERVICII PUBLICE GENERALE </t>
  </si>
  <si>
    <t xml:space="preserve">Cheltuieli cu bunuri si servicii </t>
  </si>
  <si>
    <t xml:space="preserve">pt c cultural </t>
  </si>
  <si>
    <t xml:space="preserve">CHELTUIELI -  TOTAL </t>
  </si>
  <si>
    <t>. FONDURI DE REZERVA</t>
  </si>
  <si>
    <t xml:space="preserve">            cheltuieli de personal</t>
  </si>
  <si>
    <t>Transferuri catre institutii publice din care:</t>
  </si>
  <si>
    <t xml:space="preserve">INVATAMANT </t>
  </si>
  <si>
    <t xml:space="preserve">  Cheltuieli de personal</t>
  </si>
  <si>
    <t xml:space="preserve">Pentru finantarea cheltuielilor de personal </t>
  </si>
  <si>
    <t xml:space="preserve">ASIGURARI SI ASISTENTA  SOCIALA </t>
  </si>
  <si>
    <t xml:space="preserve">SANATATE </t>
  </si>
  <si>
    <t xml:space="preserve">LOCUINTE SERVICII SI DEZVOLTARE PUBLICA </t>
  </si>
  <si>
    <t xml:space="preserve">SECTIUNEA DE FUNCTIONARE </t>
  </si>
  <si>
    <t xml:space="preserve"> Cheltuieli de capital </t>
  </si>
  <si>
    <t>Cheltuieli de capital- lame zapada</t>
  </si>
  <si>
    <t>.4.1.</t>
  </si>
  <si>
    <t>.4.2.</t>
  </si>
  <si>
    <t>.4.3</t>
  </si>
  <si>
    <t>.5.1</t>
  </si>
  <si>
    <t>.5.1.1</t>
  </si>
  <si>
    <t>.6.1</t>
  </si>
  <si>
    <t>.6.2.</t>
  </si>
  <si>
    <t>.7.2</t>
  </si>
  <si>
    <t>.7.3</t>
  </si>
  <si>
    <t>.7.1</t>
  </si>
  <si>
    <t>.7.2.1</t>
  </si>
  <si>
    <t>.7.2.2</t>
  </si>
  <si>
    <t>.7.2.3</t>
  </si>
  <si>
    <t>.7.2.4</t>
  </si>
  <si>
    <t>.7.2.5</t>
  </si>
  <si>
    <t>.7.2.6</t>
  </si>
  <si>
    <t>.7.2.7</t>
  </si>
  <si>
    <t>.7.3.1</t>
  </si>
  <si>
    <t>.7.3.2</t>
  </si>
  <si>
    <t>.7.3.3</t>
  </si>
  <si>
    <t>.7.3.4</t>
  </si>
  <si>
    <t>.8.1</t>
  </si>
  <si>
    <t>.9.1</t>
  </si>
  <si>
    <t>A</t>
  </si>
  <si>
    <t>B</t>
  </si>
  <si>
    <t>INFLUENTE</t>
  </si>
  <si>
    <t>LA BUGETUL LOCAL PE ANUL 2018</t>
  </si>
  <si>
    <t>TRIM</t>
  </si>
  <si>
    <t>AN</t>
  </si>
  <si>
    <t xml:space="preserve">Pentru finantarea cheltuielilor de capital </t>
  </si>
  <si>
    <t>.4.4</t>
  </si>
  <si>
    <t>.4.5.</t>
  </si>
  <si>
    <t>.4.6</t>
  </si>
  <si>
    <t xml:space="preserve">SUME DEFALCATE DIN TVA </t>
  </si>
  <si>
    <t>.2.1</t>
  </si>
  <si>
    <t>.2.2</t>
  </si>
  <si>
    <t>Sume defalcate din TVA pentru echilibrarea bugetelor locale, din care pentru finantarea cheltuielilor cu :</t>
  </si>
  <si>
    <t>Sustinerea sistemului de protectie al copilului</t>
  </si>
  <si>
    <t>.11.02.06</t>
  </si>
  <si>
    <t>Sustinerea centrelor publice pentru persoane adulte cu handicap</t>
  </si>
  <si>
    <t xml:space="preserve">    Cheltuieli de personal</t>
  </si>
  <si>
    <t>Anena  nr.  1A</t>
  </si>
  <si>
    <t>Ajutoare sociale in numerar</t>
  </si>
  <si>
    <t>VI Transferuri pentru</t>
  </si>
  <si>
    <t>III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</si>
</sst>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0" fontId="4" fillId="0" borderId="0" xfId="0" applyFont="1" applyFill="1"/>
    <xf numFmtId="0" fontId="7" fillId="0" borderId="0" xfId="0" applyFont="1" applyFill="1" applyBorder="1" applyAlignment="1">
      <alignment horizontal="center"/>
    </xf>
    <xf numFmtId="0" fontId="8" fillId="0" borderId="0" xfId="0" applyFont="1" applyFill="1"/>
    <xf numFmtId="0" fontId="5" fillId="0" borderId="0" xfId="0" applyFont="1" applyFill="1" applyAlignment="1">
      <alignment horizontal="right"/>
    </xf>
    <xf numFmtId="0" fontId="4" fillId="0" borderId="0" xfId="0" applyFont="1" applyFill="1" applyBorder="1"/>
    <xf numFmtId="0" fontId="8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3" fillId="0" borderId="0" xfId="0" applyFont="1" applyFill="1" applyBorder="1"/>
    <xf numFmtId="2" fontId="8" fillId="0" borderId="0" xfId="0" applyNumberFormat="1" applyFont="1" applyFill="1"/>
    <xf numFmtId="0" fontId="15" fillId="0" borderId="0" xfId="0" applyFont="1" applyFill="1"/>
    <xf numFmtId="0" fontId="15" fillId="0" borderId="0" xfId="0" applyFont="1" applyFill="1" applyBorder="1"/>
    <xf numFmtId="0" fontId="14" fillId="0" borderId="2" xfId="0" applyFont="1" applyFill="1" applyBorder="1" applyAlignment="1">
      <alignment horizontal="center"/>
    </xf>
    <xf numFmtId="0" fontId="15" fillId="0" borderId="2" xfId="0" applyFont="1" applyFill="1" applyBorder="1"/>
    <xf numFmtId="0" fontId="14" fillId="0" borderId="5" xfId="0" applyFont="1" applyFill="1" applyBorder="1"/>
    <xf numFmtId="0" fontId="14" fillId="0" borderId="7" xfId="0" applyFont="1" applyFill="1" applyBorder="1"/>
    <xf numFmtId="2" fontId="15" fillId="0" borderId="7" xfId="0" applyNumberFormat="1" applyFont="1" applyFill="1" applyBorder="1"/>
    <xf numFmtId="2" fontId="15" fillId="0" borderId="7" xfId="0" applyNumberFormat="1" applyFont="1" applyFill="1" applyBorder="1" applyAlignment="1">
      <alignment wrapText="1"/>
    </xf>
    <xf numFmtId="0" fontId="14" fillId="0" borderId="2" xfId="0" applyFont="1" applyFill="1" applyBorder="1" applyAlignment="1">
      <alignment horizontal="right"/>
    </xf>
    <xf numFmtId="0" fontId="14" fillId="0" borderId="7" xfId="0" applyFont="1" applyFill="1" applyBorder="1" applyAlignment="1">
      <alignment wrapText="1"/>
    </xf>
    <xf numFmtId="0" fontId="15" fillId="0" borderId="7" xfId="0" applyFont="1" applyFill="1" applyBorder="1"/>
    <xf numFmtId="0" fontId="14" fillId="0" borderId="2" xfId="0" applyFont="1" applyFill="1" applyBorder="1"/>
    <xf numFmtId="0" fontId="14" fillId="2" borderId="7" xfId="0" applyFont="1" applyFill="1" applyBorder="1" applyAlignment="1">
      <alignment wrapText="1"/>
    </xf>
    <xf numFmtId="0" fontId="14" fillId="2" borderId="7" xfId="0" applyFont="1" applyFill="1" applyBorder="1"/>
    <xf numFmtId="16" fontId="14" fillId="0" borderId="2" xfId="0" applyNumberFormat="1" applyFont="1" applyFill="1" applyBorder="1"/>
    <xf numFmtId="0" fontId="15" fillId="4" borderId="0" xfId="1" applyFont="1" applyFill="1" applyBorder="1"/>
    <xf numFmtId="0" fontId="14" fillId="5" borderId="2" xfId="0" applyFont="1" applyFill="1" applyBorder="1"/>
    <xf numFmtId="0" fontId="16" fillId="0" borderId="0" xfId="0" applyFont="1" applyFill="1" applyBorder="1"/>
    <xf numFmtId="0" fontId="14" fillId="0" borderId="0" xfId="0" applyFont="1" applyFill="1" applyBorder="1" applyAlignment="1">
      <alignment wrapText="1"/>
    </xf>
    <xf numFmtId="0" fontId="14" fillId="6" borderId="2" xfId="0" applyFont="1" applyFill="1" applyBorder="1"/>
    <xf numFmtId="4" fontId="5" fillId="3" borderId="2" xfId="0" applyNumberFormat="1" applyFont="1" applyFill="1" applyBorder="1"/>
    <xf numFmtId="4" fontId="10" fillId="0" borderId="2" xfId="0" applyNumberFormat="1" applyFont="1" applyFill="1" applyBorder="1"/>
    <xf numFmtId="4" fontId="8" fillId="0" borderId="2" xfId="0" applyNumberFormat="1" applyFont="1" applyFill="1" applyBorder="1"/>
    <xf numFmtId="4" fontId="8" fillId="2" borderId="2" xfId="0" applyNumberFormat="1" applyFont="1" applyFill="1" applyBorder="1"/>
    <xf numFmtId="4" fontId="4" fillId="2" borderId="2" xfId="0" applyNumberFormat="1" applyFont="1" applyFill="1" applyBorder="1"/>
    <xf numFmtId="0" fontId="5" fillId="0" borderId="4" xfId="0" applyFont="1" applyFill="1" applyBorder="1" applyAlignment="1">
      <alignment horizontal="center"/>
    </xf>
    <xf numFmtId="49" fontId="10" fillId="4" borderId="0" xfId="1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4" fontId="4" fillId="6" borderId="2" xfId="0" applyNumberFormat="1" applyFont="1" applyFill="1" applyBorder="1"/>
    <xf numFmtId="0" fontId="14" fillId="6" borderId="7" xfId="0" applyFont="1" applyFill="1" applyBorder="1"/>
    <xf numFmtId="14" fontId="5" fillId="0" borderId="2" xfId="0" applyNumberFormat="1" applyFont="1" applyFill="1" applyBorder="1"/>
    <xf numFmtId="4" fontId="5" fillId="0" borderId="0" xfId="0" applyNumberFormat="1" applyFont="1" applyFill="1" applyBorder="1"/>
    <xf numFmtId="4" fontId="5" fillId="0" borderId="2" xfId="0" applyNumberFormat="1" applyFont="1" applyFill="1" applyBorder="1"/>
    <xf numFmtId="4" fontId="5" fillId="6" borderId="2" xfId="0" applyNumberFormat="1" applyFont="1" applyFill="1" applyBorder="1"/>
    <xf numFmtId="0" fontId="5" fillId="6" borderId="4" xfId="0" applyFont="1" applyFill="1" applyBorder="1" applyAlignment="1">
      <alignment horizontal="center"/>
    </xf>
    <xf numFmtId="0" fontId="14" fillId="7" borderId="3" xfId="0" applyFont="1" applyFill="1" applyBorder="1"/>
    <xf numFmtId="0" fontId="14" fillId="7" borderId="5" xfId="0" applyFont="1" applyFill="1" applyBorder="1"/>
    <xf numFmtId="0" fontId="5" fillId="7" borderId="6" xfId="0" applyFont="1" applyFill="1" applyBorder="1" applyAlignment="1">
      <alignment horizontal="center"/>
    </xf>
    <xf numFmtId="4" fontId="5" fillId="7" borderId="2" xfId="0" applyNumberFormat="1" applyFont="1" applyFill="1" applyBorder="1"/>
    <xf numFmtId="0" fontId="14" fillId="7" borderId="2" xfId="0" applyFont="1" applyFill="1" applyBorder="1"/>
    <xf numFmtId="0" fontId="5" fillId="7" borderId="4" xfId="0" applyFont="1" applyFill="1" applyBorder="1" applyAlignment="1">
      <alignment horizontal="center"/>
    </xf>
    <xf numFmtId="4" fontId="4" fillId="7" borderId="2" xfId="0" applyNumberFormat="1" applyFont="1" applyFill="1" applyBorder="1"/>
    <xf numFmtId="0" fontId="14" fillId="6" borderId="7" xfId="0" applyFont="1" applyFill="1" applyBorder="1" applyAlignment="1">
      <alignment wrapText="1"/>
    </xf>
    <xf numFmtId="4" fontId="17" fillId="2" borderId="2" xfId="0" applyNumberFormat="1" applyFont="1" applyFill="1" applyBorder="1"/>
    <xf numFmtId="4" fontId="18" fillId="2" borderId="2" xfId="0" applyNumberFormat="1" applyFont="1" applyFill="1" applyBorder="1"/>
    <xf numFmtId="0" fontId="10" fillId="0" borderId="2" xfId="0" applyFont="1" applyFill="1" applyBorder="1"/>
    <xf numFmtId="0" fontId="14" fillId="6" borderId="2" xfId="0" applyFont="1" applyFill="1" applyBorder="1" applyAlignment="1">
      <alignment wrapText="1"/>
    </xf>
    <xf numFmtId="0" fontId="14" fillId="2" borderId="2" xfId="0" applyFont="1" applyFill="1" applyBorder="1"/>
    <xf numFmtId="0" fontId="14" fillId="2" borderId="2" xfId="0" applyFont="1" applyFill="1" applyBorder="1" applyAlignment="1">
      <alignment wrapText="1"/>
    </xf>
    <xf numFmtId="0" fontId="3" fillId="0" borderId="2" xfId="0" applyFont="1" applyFill="1" applyBorder="1"/>
    <xf numFmtId="0" fontId="2" fillId="0" borderId="2" xfId="0" applyFont="1" applyFill="1" applyBorder="1"/>
    <xf numFmtId="0" fontId="15" fillId="0" borderId="5" xfId="0" applyFont="1" applyFill="1" applyBorder="1"/>
    <xf numFmtId="16" fontId="4" fillId="0" borderId="2" xfId="0" applyNumberFormat="1" applyFont="1" applyFill="1" applyBorder="1"/>
    <xf numFmtId="0" fontId="2" fillId="0" borderId="7" xfId="0" applyFont="1" applyBorder="1" applyAlignment="1">
      <alignment horizontal="center"/>
    </xf>
    <xf numFmtId="4" fontId="5" fillId="2" borderId="2" xfId="0" applyNumberFormat="1" applyFont="1" applyFill="1" applyBorder="1"/>
    <xf numFmtId="0" fontId="16" fillId="6" borderId="2" xfId="0" applyFont="1" applyFill="1" applyBorder="1"/>
    <xf numFmtId="0" fontId="13" fillId="6" borderId="4" xfId="0" applyFont="1" applyFill="1" applyBorder="1" applyAlignment="1">
      <alignment horizontal="center"/>
    </xf>
    <xf numFmtId="4" fontId="12" fillId="6" borderId="2" xfId="0" applyNumberFormat="1" applyFont="1" applyFill="1" applyBorder="1"/>
    <xf numFmtId="0" fontId="14" fillId="0" borderId="8" xfId="0" applyFont="1" applyFill="1" applyBorder="1" applyAlignment="1">
      <alignment wrapText="1"/>
    </xf>
    <xf numFmtId="4" fontId="5" fillId="0" borderId="9" xfId="0" applyNumberFormat="1" applyFont="1" applyFill="1" applyBorder="1"/>
    <xf numFmtId="0" fontId="14" fillId="0" borderId="2" xfId="0" applyFont="1" applyFill="1" applyBorder="1" applyAlignment="1">
      <alignment wrapText="1"/>
    </xf>
    <xf numFmtId="4" fontId="8" fillId="0" borderId="0" xfId="0" applyNumberFormat="1" applyFont="1" applyFill="1"/>
    <xf numFmtId="0" fontId="4" fillId="0" borderId="0" xfId="0" applyFont="1" applyFill="1" applyAlignment="1">
      <alignment horizontal="right"/>
    </xf>
    <xf numFmtId="0" fontId="15" fillId="0" borderId="7" xfId="0" applyFont="1" applyFill="1" applyBorder="1" applyAlignment="1">
      <alignment wrapText="1"/>
    </xf>
    <xf numFmtId="14" fontId="10" fillId="0" borderId="4" xfId="0" applyNumberFormat="1" applyFont="1" applyFill="1" applyBorder="1" applyAlignment="1">
      <alignment horizontal="center"/>
    </xf>
    <xf numFmtId="14" fontId="5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center" wrapText="1"/>
    </xf>
    <xf numFmtId="0" fontId="14" fillId="6" borderId="2" xfId="0" applyFont="1" applyFill="1" applyBorder="1" applyAlignment="1">
      <alignment horizontal="center"/>
    </xf>
    <xf numFmtId="4" fontId="13" fillId="6" borderId="2" xfId="0" applyNumberFormat="1" applyFont="1" applyFill="1" applyBorder="1"/>
    <xf numFmtId="0" fontId="10" fillId="6" borderId="4" xfId="0" applyFont="1" applyFill="1" applyBorder="1" applyAlignment="1">
      <alignment horizontal="center"/>
    </xf>
    <xf numFmtId="4" fontId="8" fillId="6" borderId="2" xfId="0" applyNumberFormat="1" applyFont="1" applyFill="1" applyBorder="1"/>
    <xf numFmtId="0" fontId="4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Alignment="1"/>
    <xf numFmtId="0" fontId="6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</cellXfs>
  <cellStyles count="2">
    <cellStyle name="Normal" xfId="0" builtinId="0"/>
    <cellStyle name="Normal_Anexa F 140 146 10.0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3"/>
  <sheetViews>
    <sheetView workbookViewId="0">
      <pane xSplit="3" ySplit="11" topLeftCell="D256" activePane="bottomRight" state="frozen"/>
      <selection pane="topRight" activeCell="D1" sqref="D1"/>
      <selection pane="bottomLeft" activeCell="A12" sqref="A12"/>
      <selection pane="bottomRight" activeCell="B163" sqref="B163"/>
    </sheetView>
  </sheetViews>
  <sheetFormatPr defaultRowHeight="12.75"/>
  <cols>
    <col min="1" max="1" width="6.140625" style="2" customWidth="1"/>
    <col min="2" max="2" width="49.42578125" style="2" customWidth="1"/>
    <col min="3" max="3" width="10" style="4" customWidth="1"/>
    <col min="4" max="5" width="11.85546875" style="2" customWidth="1"/>
    <col min="6" max="6" width="10" style="2" customWidth="1"/>
    <col min="7" max="7" width="9.5703125" style="2" bestFit="1" customWidth="1"/>
    <col min="8" max="16384" width="9.140625" style="2"/>
  </cols>
  <sheetData>
    <row r="1" spans="1:11" s="1" customFormat="1">
      <c r="A1" s="5"/>
      <c r="B1" s="5" t="s">
        <v>0</v>
      </c>
      <c r="C1" s="5" t="s">
        <v>1</v>
      </c>
      <c r="D1" s="5"/>
      <c r="E1" s="5"/>
      <c r="F1" s="5"/>
    </row>
    <row r="2" spans="1:11" ht="18.75">
      <c r="A2" s="6"/>
      <c r="B2" s="93"/>
      <c r="C2" s="93"/>
      <c r="D2" s="7" t="s">
        <v>118</v>
      </c>
      <c r="E2" s="7"/>
      <c r="F2" s="7"/>
    </row>
    <row r="3" spans="1:11" ht="18.75">
      <c r="A3" s="6"/>
      <c r="B3" s="87"/>
      <c r="C3" s="8"/>
      <c r="D3" s="7"/>
      <c r="E3" s="7"/>
      <c r="F3" s="7"/>
    </row>
    <row r="4" spans="1:11" ht="18.75">
      <c r="A4" s="6"/>
      <c r="B4" s="87"/>
      <c r="C4" s="8"/>
      <c r="D4" s="7"/>
      <c r="E4" s="7"/>
      <c r="F4" s="7"/>
    </row>
    <row r="5" spans="1:11" ht="18.75">
      <c r="A5" s="94" t="s">
        <v>174</v>
      </c>
      <c r="B5" s="95"/>
      <c r="C5" s="95"/>
      <c r="D5" s="95"/>
      <c r="E5" s="95"/>
      <c r="F5" s="95"/>
      <c r="G5" s="95"/>
    </row>
    <row r="6" spans="1:11" ht="15.75">
      <c r="A6" s="96" t="s">
        <v>175</v>
      </c>
      <c r="B6" s="97"/>
      <c r="C6" s="97"/>
      <c r="D6" s="97"/>
      <c r="E6" s="97"/>
      <c r="F6" s="97"/>
      <c r="G6" s="97"/>
    </row>
    <row r="7" spans="1:11" ht="15.75">
      <c r="A7" s="9"/>
      <c r="B7" s="98"/>
      <c r="C7" s="95"/>
      <c r="D7" s="95"/>
      <c r="E7" s="95"/>
      <c r="F7" s="95"/>
    </row>
    <row r="8" spans="1:11">
      <c r="A8" s="9"/>
      <c r="B8" s="10"/>
      <c r="C8" s="11"/>
      <c r="F8" s="12" t="s">
        <v>128</v>
      </c>
    </row>
    <row r="9" spans="1:11" ht="49.5" customHeight="1">
      <c r="A9" s="99" t="s">
        <v>2</v>
      </c>
      <c r="B9" s="13" t="s">
        <v>3</v>
      </c>
      <c r="C9" s="14" t="s">
        <v>4</v>
      </c>
      <c r="D9" s="15" t="s">
        <v>177</v>
      </c>
      <c r="E9" s="88" t="s">
        <v>176</v>
      </c>
      <c r="F9" s="74" t="s">
        <v>176</v>
      </c>
    </row>
    <row r="10" spans="1:11" ht="24.75" customHeight="1">
      <c r="A10" s="100"/>
      <c r="B10" s="16"/>
      <c r="C10" s="17"/>
      <c r="D10" s="48">
        <v>2018</v>
      </c>
      <c r="E10" s="48" t="s">
        <v>193</v>
      </c>
      <c r="F10" s="48" t="s">
        <v>5</v>
      </c>
      <c r="G10" s="3"/>
    </row>
    <row r="11" spans="1:11" ht="14.25">
      <c r="A11" s="56" t="s">
        <v>172</v>
      </c>
      <c r="B11" s="57" t="s">
        <v>129</v>
      </c>
      <c r="C11" s="58"/>
      <c r="D11" s="59">
        <f>F11+E11</f>
        <v>15057.220000000001</v>
      </c>
      <c r="E11" s="59">
        <f>E13+E16+E24+E26</f>
        <v>9064</v>
      </c>
      <c r="F11" s="59">
        <f>F13+F16+F24+F26</f>
        <v>5993.22</v>
      </c>
      <c r="G11" s="3"/>
    </row>
    <row r="12" spans="1:11" ht="14.25">
      <c r="A12" s="56"/>
      <c r="B12" s="56" t="s">
        <v>146</v>
      </c>
      <c r="C12" s="58"/>
      <c r="D12" s="59">
        <f t="shared" ref="D12:D75" si="0">F12+E12</f>
        <v>15057.220000000001</v>
      </c>
      <c r="E12" s="59">
        <f>E13+E16+E24+E26</f>
        <v>9064</v>
      </c>
      <c r="F12" s="59">
        <f>F13+F16+F24+F26</f>
        <v>5993.22</v>
      </c>
      <c r="G12" s="3"/>
    </row>
    <row r="13" spans="1:11" ht="14.25">
      <c r="A13" s="89">
        <v>1</v>
      </c>
      <c r="B13" s="50" t="s">
        <v>6</v>
      </c>
      <c r="C13" s="55">
        <v>4.0199999999999996</v>
      </c>
      <c r="D13" s="54">
        <f t="shared" si="0"/>
        <v>236</v>
      </c>
      <c r="E13" s="90">
        <f>E14+E15</f>
        <v>0</v>
      </c>
      <c r="F13" s="90">
        <f>F14+F15</f>
        <v>236</v>
      </c>
      <c r="G13" s="3"/>
    </row>
    <row r="14" spans="1:11" ht="15.75" customHeight="1">
      <c r="A14" s="23"/>
      <c r="B14" s="27" t="s">
        <v>124</v>
      </c>
      <c r="C14" s="18" t="s">
        <v>7</v>
      </c>
      <c r="D14" s="59">
        <f t="shared" si="0"/>
        <v>167</v>
      </c>
      <c r="E14" s="75">
        <v>0</v>
      </c>
      <c r="F14" s="44">
        <v>167</v>
      </c>
      <c r="G14" s="3"/>
    </row>
    <row r="15" spans="1:11" ht="16.5" customHeight="1">
      <c r="A15" s="23"/>
      <c r="B15" s="28" t="s">
        <v>125</v>
      </c>
      <c r="C15" s="18" t="s">
        <v>8</v>
      </c>
      <c r="D15" s="59">
        <f t="shared" si="0"/>
        <v>69</v>
      </c>
      <c r="E15" s="75">
        <v>0</v>
      </c>
      <c r="F15" s="44">
        <v>69</v>
      </c>
      <c r="G15" s="3"/>
      <c r="H15" s="3"/>
      <c r="I15" s="3"/>
      <c r="J15" s="3"/>
      <c r="K15" s="3"/>
    </row>
    <row r="16" spans="1:11" ht="16.5" customHeight="1">
      <c r="A16" s="89">
        <v>2</v>
      </c>
      <c r="B16" s="50" t="s">
        <v>182</v>
      </c>
      <c r="C16" s="91" t="s">
        <v>9</v>
      </c>
      <c r="D16" s="54">
        <f t="shared" si="0"/>
        <v>15222</v>
      </c>
      <c r="E16" s="78">
        <f>E17+E21</f>
        <v>9064</v>
      </c>
      <c r="F16" s="78">
        <f>F17+F21</f>
        <v>6158</v>
      </c>
      <c r="G16" s="3"/>
    </row>
    <row r="17" spans="1:7" ht="26.25" customHeight="1">
      <c r="A17" s="29" t="s">
        <v>183</v>
      </c>
      <c r="B17" s="30" t="s">
        <v>115</v>
      </c>
      <c r="C17" s="18" t="s">
        <v>10</v>
      </c>
      <c r="D17" s="59">
        <f t="shared" si="0"/>
        <v>6158</v>
      </c>
      <c r="E17" s="75">
        <v>0</v>
      </c>
      <c r="F17" s="45">
        <f>F18+F19</f>
        <v>6158</v>
      </c>
      <c r="G17" s="3"/>
    </row>
    <row r="18" spans="1:7" ht="15" customHeight="1">
      <c r="A18" s="29"/>
      <c r="B18" s="31" t="s">
        <v>121</v>
      </c>
      <c r="C18" s="18" t="s">
        <v>10</v>
      </c>
      <c r="D18" s="59">
        <f t="shared" si="0"/>
        <v>6206</v>
      </c>
      <c r="E18" s="75">
        <v>0</v>
      </c>
      <c r="F18" s="44">
        <v>6206</v>
      </c>
      <c r="G18" s="3"/>
    </row>
    <row r="19" spans="1:7" ht="15">
      <c r="A19" s="29"/>
      <c r="B19" s="31" t="s">
        <v>126</v>
      </c>
      <c r="C19" s="18" t="s">
        <v>10</v>
      </c>
      <c r="D19" s="59">
        <f t="shared" si="0"/>
        <v>-48</v>
      </c>
      <c r="E19" s="75">
        <v>0</v>
      </c>
      <c r="F19" s="45">
        <f>F20</f>
        <v>-48</v>
      </c>
      <c r="G19" s="3"/>
    </row>
    <row r="20" spans="1:7" ht="15">
      <c r="A20" s="29"/>
      <c r="B20" s="31" t="s">
        <v>123</v>
      </c>
      <c r="C20" s="18" t="s">
        <v>10</v>
      </c>
      <c r="D20" s="59">
        <f t="shared" si="0"/>
        <v>-48</v>
      </c>
      <c r="E20" s="75">
        <v>0</v>
      </c>
      <c r="F20" s="44">
        <v>-48</v>
      </c>
      <c r="G20" s="3"/>
    </row>
    <row r="21" spans="1:7" ht="42.75">
      <c r="A21" s="29" t="s">
        <v>184</v>
      </c>
      <c r="B21" s="30" t="s">
        <v>185</v>
      </c>
      <c r="C21" s="86" t="s">
        <v>187</v>
      </c>
      <c r="D21" s="59">
        <f t="shared" si="0"/>
        <v>9064</v>
      </c>
      <c r="E21" s="45">
        <f>E22+E23</f>
        <v>9064</v>
      </c>
      <c r="F21" s="45">
        <f>F22+F23</f>
        <v>0</v>
      </c>
      <c r="G21" s="3"/>
    </row>
    <row r="22" spans="1:7" ht="15">
      <c r="A22" s="29"/>
      <c r="B22" s="31" t="s">
        <v>186</v>
      </c>
      <c r="C22" s="85" t="s">
        <v>187</v>
      </c>
      <c r="D22" s="59">
        <f t="shared" si="0"/>
        <v>5060</v>
      </c>
      <c r="E22" s="75">
        <v>5060</v>
      </c>
      <c r="F22" s="44"/>
      <c r="G22" s="3"/>
    </row>
    <row r="23" spans="1:7" ht="30">
      <c r="A23" s="29"/>
      <c r="B23" s="84" t="s">
        <v>188</v>
      </c>
      <c r="C23" s="85" t="s">
        <v>187</v>
      </c>
      <c r="D23" s="59">
        <f t="shared" si="0"/>
        <v>4004</v>
      </c>
      <c r="E23" s="75">
        <v>4004</v>
      </c>
      <c r="F23" s="44"/>
      <c r="G23" s="3"/>
    </row>
    <row r="24" spans="1:7" ht="17.25" customHeight="1">
      <c r="A24" s="40">
        <v>3</v>
      </c>
      <c r="B24" s="50" t="s">
        <v>11</v>
      </c>
      <c r="C24" s="91">
        <v>37.020000000000003</v>
      </c>
      <c r="D24" s="54">
        <f t="shared" si="0"/>
        <v>4.22</v>
      </c>
      <c r="E24" s="54">
        <v>0</v>
      </c>
      <c r="F24" s="92">
        <f>F25</f>
        <v>4.22</v>
      </c>
      <c r="G24" s="3"/>
    </row>
    <row r="25" spans="1:7" ht="19.5" customHeight="1">
      <c r="A25" s="32"/>
      <c r="B25" s="31" t="s">
        <v>12</v>
      </c>
      <c r="C25" s="18" t="s">
        <v>13</v>
      </c>
      <c r="D25" s="59">
        <f t="shared" si="0"/>
        <v>4.22</v>
      </c>
      <c r="E25" s="75">
        <v>0</v>
      </c>
      <c r="F25" s="44">
        <v>4.22</v>
      </c>
      <c r="G25" s="3"/>
    </row>
    <row r="26" spans="1:7" ht="14.25">
      <c r="A26" s="89">
        <v>4</v>
      </c>
      <c r="B26" s="50" t="s">
        <v>14</v>
      </c>
      <c r="C26" s="91" t="s">
        <v>15</v>
      </c>
      <c r="D26" s="54">
        <f t="shared" si="0"/>
        <v>-405</v>
      </c>
      <c r="E26" s="54">
        <v>0</v>
      </c>
      <c r="F26" s="78">
        <f t="shared" ref="F26" si="1">F27</f>
        <v>-405</v>
      </c>
      <c r="G26" s="3"/>
    </row>
    <row r="27" spans="1:7" ht="15">
      <c r="A27" s="32"/>
      <c r="B27" s="31" t="s">
        <v>16</v>
      </c>
      <c r="C27" s="18">
        <v>42.02</v>
      </c>
      <c r="D27" s="59">
        <f t="shared" si="0"/>
        <v>-405</v>
      </c>
      <c r="E27" s="75">
        <v>0</v>
      </c>
      <c r="F27" s="45">
        <f>F28</f>
        <v>-405</v>
      </c>
      <c r="G27" s="3"/>
    </row>
    <row r="28" spans="1:7" ht="16.5" customHeight="1">
      <c r="A28" s="32"/>
      <c r="B28" s="24" t="s">
        <v>17</v>
      </c>
      <c r="C28" s="18" t="s">
        <v>18</v>
      </c>
      <c r="D28" s="59">
        <f t="shared" si="0"/>
        <v>-405</v>
      </c>
      <c r="E28" s="75">
        <v>0</v>
      </c>
      <c r="F28" s="44">
        <v>-405</v>
      </c>
      <c r="G28" s="3"/>
    </row>
    <row r="29" spans="1:7" ht="18" customHeight="1">
      <c r="A29" s="60" t="s">
        <v>173</v>
      </c>
      <c r="B29" s="60" t="s">
        <v>136</v>
      </c>
      <c r="C29" s="61"/>
      <c r="D29" s="59">
        <f t="shared" si="0"/>
        <v>21956.22</v>
      </c>
      <c r="E29" s="62">
        <f>E30+E35+E46+E50+E70+E106+E154+E237+E243</f>
        <v>9064</v>
      </c>
      <c r="F29" s="62">
        <f>F30+F35+F46+F50+F70+F106+F154+F237+F243</f>
        <v>12892.220000000001</v>
      </c>
      <c r="G29" s="3"/>
    </row>
    <row r="30" spans="1:7" ht="13.5" customHeight="1">
      <c r="A30" s="40">
        <v>1</v>
      </c>
      <c r="B30" s="50" t="s">
        <v>28</v>
      </c>
      <c r="C30" s="55" t="s">
        <v>29</v>
      </c>
      <c r="D30" s="59">
        <f t="shared" si="0"/>
        <v>-306</v>
      </c>
      <c r="E30" s="49">
        <f>E31+E33</f>
        <v>0</v>
      </c>
      <c r="F30" s="49">
        <f>F31+F33</f>
        <v>-306</v>
      </c>
      <c r="G30" s="3"/>
    </row>
    <row r="31" spans="1:7" ht="0.75" customHeight="1">
      <c r="A31" s="32"/>
      <c r="B31" s="25" t="s">
        <v>19</v>
      </c>
      <c r="C31" s="46"/>
      <c r="D31" s="59">
        <f t="shared" si="0"/>
        <v>0</v>
      </c>
      <c r="E31" s="41"/>
      <c r="F31" s="45">
        <f>F32</f>
        <v>0</v>
      </c>
      <c r="G31" s="3"/>
    </row>
    <row r="32" spans="1:7" ht="16.5" hidden="1" customHeight="1">
      <c r="B32" s="24" t="s">
        <v>134</v>
      </c>
      <c r="C32" s="18">
        <v>20</v>
      </c>
      <c r="D32" s="59">
        <f t="shared" si="0"/>
        <v>0</v>
      </c>
      <c r="E32" s="41"/>
      <c r="F32" s="44"/>
      <c r="G32" s="3"/>
    </row>
    <row r="33" spans="1:9" ht="17.25" customHeight="1">
      <c r="A33" s="32"/>
      <c r="B33" s="31" t="s">
        <v>24</v>
      </c>
      <c r="C33" s="18"/>
      <c r="D33" s="59">
        <f t="shared" si="0"/>
        <v>-306</v>
      </c>
      <c r="E33" s="75">
        <v>0</v>
      </c>
      <c r="F33" s="44">
        <f>F34</f>
        <v>-306</v>
      </c>
      <c r="G33" s="3"/>
    </row>
    <row r="34" spans="1:9" ht="14.25" customHeight="1">
      <c r="A34" s="32"/>
      <c r="B34" s="24" t="s">
        <v>30</v>
      </c>
      <c r="C34" s="18">
        <v>70</v>
      </c>
      <c r="D34" s="59">
        <f t="shared" si="0"/>
        <v>-306</v>
      </c>
      <c r="E34" s="75">
        <v>0</v>
      </c>
      <c r="F34" s="44">
        <v>-306</v>
      </c>
      <c r="G34" s="3"/>
      <c r="H34" s="2">
        <v>305</v>
      </c>
      <c r="I34" s="2" t="s">
        <v>135</v>
      </c>
    </row>
    <row r="35" spans="1:9" ht="14.25">
      <c r="A35" s="40">
        <v>2</v>
      </c>
      <c r="B35" s="63" t="s">
        <v>133</v>
      </c>
      <c r="C35" s="55" t="s">
        <v>31</v>
      </c>
      <c r="D35" s="59">
        <f t="shared" si="0"/>
        <v>112</v>
      </c>
      <c r="E35" s="49">
        <f>E36+E40</f>
        <v>0</v>
      </c>
      <c r="F35" s="49">
        <f>F36+F40</f>
        <v>112</v>
      </c>
      <c r="G35" s="3"/>
    </row>
    <row r="36" spans="1:9" ht="0.75" customHeight="1">
      <c r="A36" s="32"/>
      <c r="B36" s="26" t="s">
        <v>137</v>
      </c>
      <c r="C36" s="46">
        <v>50</v>
      </c>
      <c r="D36" s="59">
        <f t="shared" si="0"/>
        <v>0</v>
      </c>
      <c r="E36" s="41"/>
      <c r="F36" s="45">
        <f t="shared" ref="F36:F38" si="2">F37</f>
        <v>0</v>
      </c>
      <c r="G36" s="3"/>
    </row>
    <row r="37" spans="1:9" ht="14.25" hidden="1">
      <c r="A37" s="32"/>
      <c r="B37" s="25" t="s">
        <v>19</v>
      </c>
      <c r="C37" s="46"/>
      <c r="D37" s="59">
        <f t="shared" si="0"/>
        <v>0</v>
      </c>
      <c r="E37" s="41"/>
      <c r="F37" s="45">
        <f t="shared" si="2"/>
        <v>0</v>
      </c>
      <c r="G37" s="3"/>
    </row>
    <row r="38" spans="1:9" ht="15" hidden="1">
      <c r="A38" s="32"/>
      <c r="B38" s="31" t="s">
        <v>20</v>
      </c>
      <c r="C38" s="46"/>
      <c r="D38" s="59">
        <f t="shared" si="0"/>
        <v>0</v>
      </c>
      <c r="E38" s="41"/>
      <c r="F38" s="45">
        <f t="shared" si="2"/>
        <v>0</v>
      </c>
      <c r="G38" s="3"/>
    </row>
    <row r="39" spans="1:9" ht="15" hidden="1">
      <c r="A39" s="32"/>
      <c r="B39" s="31" t="s">
        <v>32</v>
      </c>
      <c r="C39" s="18" t="s">
        <v>33</v>
      </c>
      <c r="D39" s="59">
        <f t="shared" si="0"/>
        <v>0</v>
      </c>
      <c r="E39" s="41"/>
      <c r="F39" s="44"/>
      <c r="G39" s="3"/>
    </row>
    <row r="40" spans="1:9" ht="28.5">
      <c r="A40" s="32"/>
      <c r="B40" s="33" t="s">
        <v>34</v>
      </c>
      <c r="C40" s="46" t="s">
        <v>35</v>
      </c>
      <c r="D40" s="59">
        <f t="shared" si="0"/>
        <v>112</v>
      </c>
      <c r="E40" s="75">
        <v>0</v>
      </c>
      <c r="F40" s="45">
        <f>F41</f>
        <v>112</v>
      </c>
      <c r="G40" s="3"/>
    </row>
    <row r="41" spans="1:9" ht="15">
      <c r="A41" s="32"/>
      <c r="B41" s="72" t="s">
        <v>19</v>
      </c>
      <c r="C41" s="46"/>
      <c r="D41" s="59">
        <f t="shared" si="0"/>
        <v>112</v>
      </c>
      <c r="E41" s="75">
        <v>0</v>
      </c>
      <c r="F41" s="45">
        <f>F42</f>
        <v>112</v>
      </c>
      <c r="G41" s="3"/>
    </row>
    <row r="42" spans="1:9" ht="15">
      <c r="A42" s="32"/>
      <c r="B42" s="31" t="s">
        <v>20</v>
      </c>
      <c r="C42" s="18">
        <v>0.01</v>
      </c>
      <c r="D42" s="59">
        <f t="shared" si="0"/>
        <v>112</v>
      </c>
      <c r="E42" s="75">
        <v>0</v>
      </c>
      <c r="F42" s="44">
        <f>F43</f>
        <v>112</v>
      </c>
      <c r="G42" s="3"/>
    </row>
    <row r="43" spans="1:9" ht="15">
      <c r="A43" s="32"/>
      <c r="B43" s="31" t="s">
        <v>139</v>
      </c>
      <c r="C43" s="18" t="s">
        <v>36</v>
      </c>
      <c r="D43" s="59">
        <f t="shared" si="0"/>
        <v>112</v>
      </c>
      <c r="E43" s="75">
        <v>0</v>
      </c>
      <c r="F43" s="44">
        <f>F44+F45</f>
        <v>112</v>
      </c>
      <c r="G43" s="3"/>
    </row>
    <row r="44" spans="1:9" ht="15">
      <c r="A44" s="32"/>
      <c r="B44" s="31" t="s">
        <v>138</v>
      </c>
      <c r="C44" s="18">
        <v>10</v>
      </c>
      <c r="D44" s="59">
        <f t="shared" si="0"/>
        <v>112</v>
      </c>
      <c r="E44" s="75">
        <v>0</v>
      </c>
      <c r="F44" s="43">
        <v>112</v>
      </c>
      <c r="G44" s="3"/>
    </row>
    <row r="45" spans="1:9" ht="17.25" hidden="1" customHeight="1">
      <c r="A45" s="32"/>
      <c r="B45" s="24" t="s">
        <v>134</v>
      </c>
      <c r="C45" s="18">
        <v>20</v>
      </c>
      <c r="D45" s="59">
        <f t="shared" si="0"/>
        <v>0</v>
      </c>
      <c r="E45" s="41"/>
      <c r="F45" s="43"/>
      <c r="G45" s="3"/>
    </row>
    <row r="46" spans="1:9" ht="18.75" customHeight="1">
      <c r="A46" s="40">
        <v>3</v>
      </c>
      <c r="B46" s="50" t="s">
        <v>37</v>
      </c>
      <c r="C46" s="55">
        <v>61.02</v>
      </c>
      <c r="D46" s="59">
        <f t="shared" si="0"/>
        <v>100</v>
      </c>
      <c r="E46" s="49">
        <f>E47</f>
        <v>0</v>
      </c>
      <c r="F46" s="49">
        <f>F47</f>
        <v>100</v>
      </c>
    </row>
    <row r="47" spans="1:9" ht="28.5">
      <c r="A47" s="32"/>
      <c r="B47" s="33" t="s">
        <v>38</v>
      </c>
      <c r="C47" s="18" t="s">
        <v>39</v>
      </c>
      <c r="D47" s="59">
        <f t="shared" si="0"/>
        <v>100</v>
      </c>
      <c r="E47" s="75">
        <v>0</v>
      </c>
      <c r="F47" s="45">
        <f>F48</f>
        <v>100</v>
      </c>
    </row>
    <row r="48" spans="1:9" ht="15">
      <c r="A48" s="32"/>
      <c r="B48" s="72" t="s">
        <v>19</v>
      </c>
      <c r="C48" s="18"/>
      <c r="D48" s="59">
        <f t="shared" si="0"/>
        <v>100</v>
      </c>
      <c r="E48" s="75">
        <v>0</v>
      </c>
      <c r="F48" s="45">
        <f>F49</f>
        <v>100</v>
      </c>
    </row>
    <row r="49" spans="1:6" ht="15">
      <c r="A49" s="32"/>
      <c r="B49" s="24" t="s">
        <v>134</v>
      </c>
      <c r="C49" s="18">
        <v>20</v>
      </c>
      <c r="D49" s="59">
        <f t="shared" si="0"/>
        <v>100</v>
      </c>
      <c r="E49" s="75">
        <v>0</v>
      </c>
      <c r="F49" s="44">
        <f>100</f>
        <v>100</v>
      </c>
    </row>
    <row r="50" spans="1:6" ht="14.25">
      <c r="A50" s="40">
        <v>4</v>
      </c>
      <c r="B50" s="50" t="s">
        <v>140</v>
      </c>
      <c r="C50" s="55" t="s">
        <v>43</v>
      </c>
      <c r="D50" s="59">
        <f t="shared" si="0"/>
        <v>6158</v>
      </c>
      <c r="E50" s="49">
        <f>E51+E54+E57+E60+E63+E67</f>
        <v>0</v>
      </c>
      <c r="F50" s="49">
        <f>F51+F54+F57+F60+F63+F67</f>
        <v>6158</v>
      </c>
    </row>
    <row r="51" spans="1:6" ht="28.5" customHeight="1">
      <c r="A51" s="73" t="s">
        <v>149</v>
      </c>
      <c r="B51" s="33" t="s">
        <v>45</v>
      </c>
      <c r="C51" s="46" t="s">
        <v>46</v>
      </c>
      <c r="D51" s="59">
        <f t="shared" si="0"/>
        <v>-23</v>
      </c>
      <c r="E51" s="75">
        <v>0</v>
      </c>
      <c r="F51" s="45">
        <f>F52</f>
        <v>-23</v>
      </c>
    </row>
    <row r="52" spans="1:6" ht="15">
      <c r="A52" s="32"/>
      <c r="B52" s="72" t="s">
        <v>19</v>
      </c>
      <c r="C52" s="18"/>
      <c r="D52" s="59">
        <f t="shared" si="0"/>
        <v>-23</v>
      </c>
      <c r="E52" s="75">
        <v>0</v>
      </c>
      <c r="F52" s="45">
        <f>F53</f>
        <v>-23</v>
      </c>
    </row>
    <row r="53" spans="1:6" ht="15" customHeight="1">
      <c r="A53" s="32"/>
      <c r="B53" s="24" t="s">
        <v>134</v>
      </c>
      <c r="C53" s="18">
        <v>20</v>
      </c>
      <c r="D53" s="59">
        <f t="shared" si="0"/>
        <v>-23</v>
      </c>
      <c r="E53" s="75">
        <v>0</v>
      </c>
      <c r="F53" s="44">
        <v>-23</v>
      </c>
    </row>
    <row r="54" spans="1:6" ht="26.25" customHeight="1">
      <c r="A54" s="32" t="s">
        <v>150</v>
      </c>
      <c r="B54" s="33" t="s">
        <v>47</v>
      </c>
      <c r="C54" s="46" t="s">
        <v>48</v>
      </c>
      <c r="D54" s="59">
        <f t="shared" si="0"/>
        <v>-10</v>
      </c>
      <c r="E54" s="75">
        <v>0</v>
      </c>
      <c r="F54" s="45">
        <f>F55</f>
        <v>-10</v>
      </c>
    </row>
    <row r="55" spans="1:6" ht="15">
      <c r="A55" s="32"/>
      <c r="B55" s="72" t="s">
        <v>19</v>
      </c>
      <c r="C55" s="18"/>
      <c r="D55" s="59">
        <f t="shared" si="0"/>
        <v>-10</v>
      </c>
      <c r="E55" s="75">
        <v>0</v>
      </c>
      <c r="F55" s="45">
        <f>F56</f>
        <v>-10</v>
      </c>
    </row>
    <row r="56" spans="1:6" ht="15">
      <c r="A56" s="32"/>
      <c r="B56" s="24" t="s">
        <v>134</v>
      </c>
      <c r="C56" s="18">
        <v>20</v>
      </c>
      <c r="D56" s="59">
        <f t="shared" si="0"/>
        <v>-10</v>
      </c>
      <c r="E56" s="75">
        <v>0</v>
      </c>
      <c r="F56" s="44">
        <v>-10</v>
      </c>
    </row>
    <row r="57" spans="1:6" ht="42.75" hidden="1">
      <c r="A57" s="32" t="s">
        <v>151</v>
      </c>
      <c r="B57" s="33" t="s">
        <v>49</v>
      </c>
      <c r="C57" s="46" t="s">
        <v>50</v>
      </c>
      <c r="D57" s="59">
        <f t="shared" si="0"/>
        <v>0</v>
      </c>
      <c r="E57" s="75"/>
      <c r="F57" s="45">
        <f>F58</f>
        <v>0</v>
      </c>
    </row>
    <row r="58" spans="1:6" ht="14.25" hidden="1">
      <c r="A58" s="32"/>
      <c r="B58" s="25" t="s">
        <v>19</v>
      </c>
      <c r="C58" s="18"/>
      <c r="D58" s="59">
        <f t="shared" si="0"/>
        <v>0</v>
      </c>
      <c r="E58" s="75"/>
      <c r="F58" s="45">
        <f>F59</f>
        <v>0</v>
      </c>
    </row>
    <row r="59" spans="1:6" ht="15" hidden="1">
      <c r="A59" s="32"/>
      <c r="B59" s="24" t="s">
        <v>134</v>
      </c>
      <c r="C59" s="18">
        <v>20</v>
      </c>
      <c r="D59" s="59">
        <f t="shared" si="0"/>
        <v>0</v>
      </c>
      <c r="E59" s="75"/>
      <c r="F59" s="44"/>
    </row>
    <row r="60" spans="1:6" ht="14.25">
      <c r="A60" s="32" t="s">
        <v>179</v>
      </c>
      <c r="B60" s="34" t="s">
        <v>51</v>
      </c>
      <c r="C60" s="46" t="s">
        <v>52</v>
      </c>
      <c r="D60" s="59">
        <f t="shared" si="0"/>
        <v>-10</v>
      </c>
      <c r="E60" s="75">
        <v>0</v>
      </c>
      <c r="F60" s="45">
        <f>F61</f>
        <v>-10</v>
      </c>
    </row>
    <row r="61" spans="1:6" ht="15">
      <c r="A61" s="32"/>
      <c r="B61" s="72" t="s">
        <v>19</v>
      </c>
      <c r="C61" s="18"/>
      <c r="D61" s="59">
        <f t="shared" si="0"/>
        <v>-10</v>
      </c>
      <c r="E61" s="75">
        <v>0</v>
      </c>
      <c r="F61" s="45">
        <f>F62</f>
        <v>-10</v>
      </c>
    </row>
    <row r="62" spans="1:6" ht="16.5" customHeight="1">
      <c r="A62" s="32"/>
      <c r="B62" s="24" t="s">
        <v>134</v>
      </c>
      <c r="C62" s="18">
        <v>20</v>
      </c>
      <c r="D62" s="59">
        <f t="shared" si="0"/>
        <v>-10</v>
      </c>
      <c r="E62" s="75">
        <v>0</v>
      </c>
      <c r="F62" s="44">
        <v>-10</v>
      </c>
    </row>
    <row r="63" spans="1:6" ht="30.75" customHeight="1">
      <c r="A63" s="32" t="s">
        <v>180</v>
      </c>
      <c r="B63" s="33" t="s">
        <v>116</v>
      </c>
      <c r="C63" s="46" t="s">
        <v>52</v>
      </c>
      <c r="D63" s="59">
        <f t="shared" si="0"/>
        <v>-5</v>
      </c>
      <c r="E63" s="75">
        <v>0</v>
      </c>
      <c r="F63" s="45">
        <f>F64</f>
        <v>-5</v>
      </c>
    </row>
    <row r="64" spans="1:6" ht="15" customHeight="1">
      <c r="A64" s="32"/>
      <c r="B64" s="72" t="s">
        <v>19</v>
      </c>
      <c r="C64" s="18"/>
      <c r="D64" s="59">
        <f t="shared" si="0"/>
        <v>-5</v>
      </c>
      <c r="E64" s="75">
        <v>0</v>
      </c>
      <c r="F64" s="44">
        <f>F65</f>
        <v>-5</v>
      </c>
    </row>
    <row r="65" spans="1:6" ht="15" customHeight="1">
      <c r="A65" s="32"/>
      <c r="B65" s="24" t="s">
        <v>134</v>
      </c>
      <c r="C65" s="18">
        <v>20</v>
      </c>
      <c r="D65" s="59">
        <f t="shared" si="0"/>
        <v>-5</v>
      </c>
      <c r="E65" s="75">
        <v>0</v>
      </c>
      <c r="F65" s="44">
        <v>-5</v>
      </c>
    </row>
    <row r="66" spans="1:6" ht="24.75" hidden="1" customHeight="1">
      <c r="A66" s="32"/>
      <c r="B66" s="31" t="s">
        <v>30</v>
      </c>
      <c r="C66" s="18">
        <v>70</v>
      </c>
      <c r="D66" s="59">
        <f t="shared" si="0"/>
        <v>0</v>
      </c>
      <c r="E66" s="75"/>
      <c r="F66" s="44"/>
    </row>
    <row r="67" spans="1:6" ht="28.5">
      <c r="A67" s="32" t="s">
        <v>181</v>
      </c>
      <c r="B67" s="33" t="s">
        <v>122</v>
      </c>
      <c r="C67" s="18" t="s">
        <v>53</v>
      </c>
      <c r="D67" s="59">
        <f t="shared" si="0"/>
        <v>6206</v>
      </c>
      <c r="E67" s="75">
        <v>0</v>
      </c>
      <c r="F67" s="45">
        <f t="shared" ref="F67" si="3">F68</f>
        <v>6206</v>
      </c>
    </row>
    <row r="68" spans="1:6" ht="15">
      <c r="A68" s="32"/>
      <c r="B68" s="72" t="s">
        <v>19</v>
      </c>
      <c r="C68" s="18"/>
      <c r="D68" s="59">
        <f t="shared" si="0"/>
        <v>6206</v>
      </c>
      <c r="E68" s="75"/>
      <c r="F68" s="45">
        <f>F69</f>
        <v>6206</v>
      </c>
    </row>
    <row r="69" spans="1:6" ht="18.75" customHeight="1">
      <c r="A69" s="24"/>
      <c r="B69" s="24" t="s">
        <v>54</v>
      </c>
      <c r="C69" s="18" t="s">
        <v>55</v>
      </c>
      <c r="D69" s="59">
        <f t="shared" si="0"/>
        <v>6206</v>
      </c>
      <c r="E69" s="75">
        <v>0</v>
      </c>
      <c r="F69" s="44">
        <v>6206</v>
      </c>
    </row>
    <row r="70" spans="1:6" ht="14.25">
      <c r="A70" s="40">
        <v>5</v>
      </c>
      <c r="B70" s="50" t="s">
        <v>144</v>
      </c>
      <c r="C70" s="55">
        <v>66.02</v>
      </c>
      <c r="D70" s="59">
        <f t="shared" si="0"/>
        <v>-405</v>
      </c>
      <c r="E70" s="54">
        <v>0</v>
      </c>
      <c r="F70" s="49">
        <f>F71+F78</f>
        <v>-405</v>
      </c>
    </row>
    <row r="71" spans="1:6" ht="0.75" customHeight="1">
      <c r="A71" s="32"/>
      <c r="B71" s="26" t="s">
        <v>56</v>
      </c>
      <c r="C71" s="18" t="s">
        <v>57</v>
      </c>
      <c r="D71" s="59">
        <f t="shared" si="0"/>
        <v>0</v>
      </c>
      <c r="E71" s="41">
        <v>0</v>
      </c>
      <c r="F71" s="45">
        <f>F72+F76</f>
        <v>0</v>
      </c>
    </row>
    <row r="72" spans="1:6" ht="14.25" hidden="1">
      <c r="A72" s="32"/>
      <c r="B72" s="25" t="s">
        <v>19</v>
      </c>
      <c r="C72" s="18"/>
      <c r="D72" s="59">
        <f t="shared" si="0"/>
        <v>0</v>
      </c>
      <c r="E72" s="41"/>
      <c r="F72" s="45">
        <f t="shared" ref="F72:F74" si="4">F73</f>
        <v>0</v>
      </c>
    </row>
    <row r="73" spans="1:6" ht="15" hidden="1">
      <c r="A73" s="32"/>
      <c r="B73" s="31" t="s">
        <v>20</v>
      </c>
      <c r="C73" s="18">
        <v>1</v>
      </c>
      <c r="D73" s="59">
        <f t="shared" si="0"/>
        <v>0</v>
      </c>
      <c r="E73" s="41"/>
      <c r="F73" s="44">
        <f t="shared" si="4"/>
        <v>0</v>
      </c>
    </row>
    <row r="74" spans="1:6" ht="15" hidden="1">
      <c r="A74" s="32"/>
      <c r="B74" s="31" t="s">
        <v>58</v>
      </c>
      <c r="C74" s="46" t="s">
        <v>59</v>
      </c>
      <c r="D74" s="59">
        <f t="shared" si="0"/>
        <v>0</v>
      </c>
      <c r="E74" s="41"/>
      <c r="F74" s="44">
        <f t="shared" si="4"/>
        <v>0</v>
      </c>
    </row>
    <row r="75" spans="1:6" ht="15" hidden="1">
      <c r="A75" s="32"/>
      <c r="B75" s="31" t="s">
        <v>60</v>
      </c>
      <c r="C75" s="46" t="s">
        <v>61</v>
      </c>
      <c r="D75" s="59">
        <f t="shared" si="0"/>
        <v>0</v>
      </c>
      <c r="E75" s="41"/>
      <c r="F75" s="44">
        <v>0</v>
      </c>
    </row>
    <row r="76" spans="1:6" ht="14.25" hidden="1">
      <c r="A76" s="32"/>
      <c r="B76" s="26" t="s">
        <v>24</v>
      </c>
      <c r="C76" s="18"/>
      <c r="D76" s="59">
        <f t="shared" ref="D76:D139" si="5">F76+E76</f>
        <v>0</v>
      </c>
      <c r="E76" s="41"/>
      <c r="F76" s="44">
        <f>F77</f>
        <v>0</v>
      </c>
    </row>
    <row r="77" spans="1:6" ht="19.5" hidden="1" customHeight="1">
      <c r="A77" s="32"/>
      <c r="B77" s="31" t="s">
        <v>42</v>
      </c>
      <c r="C77" s="18" t="s">
        <v>25</v>
      </c>
      <c r="D77" s="59">
        <f t="shared" si="5"/>
        <v>0</v>
      </c>
      <c r="E77" s="41"/>
      <c r="F77" s="44"/>
    </row>
    <row r="78" spans="1:6" ht="14.25">
      <c r="A78" s="32" t="s">
        <v>152</v>
      </c>
      <c r="B78" s="30" t="s">
        <v>132</v>
      </c>
      <c r="C78" s="18" t="s">
        <v>62</v>
      </c>
      <c r="D78" s="59">
        <f t="shared" si="5"/>
        <v>-405</v>
      </c>
      <c r="E78" s="75">
        <v>0</v>
      </c>
      <c r="F78" s="45">
        <f>F81+F86+F91+F96+F101</f>
        <v>-405</v>
      </c>
    </row>
    <row r="79" spans="1:6" ht="14.25">
      <c r="A79" s="32"/>
      <c r="B79" s="25" t="s">
        <v>19</v>
      </c>
      <c r="C79" s="18"/>
      <c r="D79" s="59">
        <f t="shared" si="5"/>
        <v>-405</v>
      </c>
      <c r="E79" s="75">
        <v>0</v>
      </c>
      <c r="F79" s="45">
        <f>F82+F87+F92+F97+F102</f>
        <v>-405</v>
      </c>
    </row>
    <row r="80" spans="1:6" ht="15">
      <c r="A80" s="32"/>
      <c r="B80" s="31" t="s">
        <v>63</v>
      </c>
      <c r="C80" s="18" t="s">
        <v>64</v>
      </c>
      <c r="D80" s="59">
        <f t="shared" si="5"/>
        <v>-405</v>
      </c>
      <c r="E80" s="75">
        <v>0</v>
      </c>
      <c r="F80" s="44">
        <f>F83+F88+F93+F98+F103</f>
        <v>-405</v>
      </c>
    </row>
    <row r="81" spans="1:6" ht="28.5" hidden="1">
      <c r="A81" s="32"/>
      <c r="B81" s="33" t="s">
        <v>65</v>
      </c>
      <c r="C81" s="18" t="s">
        <v>62</v>
      </c>
      <c r="D81" s="59">
        <f t="shared" si="5"/>
        <v>0</v>
      </c>
      <c r="E81" s="75"/>
      <c r="F81" s="45">
        <f t="shared" ref="F81" si="6">F82</f>
        <v>0</v>
      </c>
    </row>
    <row r="82" spans="1:6" ht="14.25" hidden="1">
      <c r="A82" s="32"/>
      <c r="B82" s="25" t="s">
        <v>19</v>
      </c>
      <c r="C82" s="18"/>
      <c r="D82" s="59">
        <f t="shared" si="5"/>
        <v>0</v>
      </c>
      <c r="E82" s="75"/>
      <c r="F82" s="45">
        <f>F83</f>
        <v>0</v>
      </c>
    </row>
    <row r="83" spans="1:6" ht="15" hidden="1">
      <c r="A83" s="32"/>
      <c r="B83" s="31" t="s">
        <v>63</v>
      </c>
      <c r="C83" s="18" t="s">
        <v>64</v>
      </c>
      <c r="D83" s="59">
        <f t="shared" si="5"/>
        <v>0</v>
      </c>
      <c r="E83" s="75"/>
      <c r="F83" s="44">
        <f>F84+F85</f>
        <v>0</v>
      </c>
    </row>
    <row r="84" spans="1:6" ht="15" hidden="1">
      <c r="A84" s="32"/>
      <c r="B84" s="31" t="s">
        <v>21</v>
      </c>
      <c r="C84" s="18">
        <v>10</v>
      </c>
      <c r="D84" s="59">
        <f t="shared" si="5"/>
        <v>0</v>
      </c>
      <c r="E84" s="75"/>
      <c r="F84" s="44"/>
    </row>
    <row r="85" spans="1:6" ht="15" hidden="1">
      <c r="A85" s="32"/>
      <c r="B85" s="31" t="s">
        <v>22</v>
      </c>
      <c r="C85" s="18">
        <v>20</v>
      </c>
      <c r="D85" s="59">
        <f t="shared" si="5"/>
        <v>0</v>
      </c>
      <c r="E85" s="75"/>
      <c r="F85" s="44"/>
    </row>
    <row r="86" spans="1:6" ht="28.5" hidden="1">
      <c r="A86" s="32"/>
      <c r="B86" s="33" t="s">
        <v>66</v>
      </c>
      <c r="C86" s="18" t="s">
        <v>62</v>
      </c>
      <c r="D86" s="59">
        <f t="shared" si="5"/>
        <v>0</v>
      </c>
      <c r="E86" s="75"/>
      <c r="F86" s="45">
        <f t="shared" ref="F86" si="7">F87</f>
        <v>0</v>
      </c>
    </row>
    <row r="87" spans="1:6" ht="14.25" hidden="1">
      <c r="A87" s="32"/>
      <c r="B87" s="25" t="s">
        <v>19</v>
      </c>
      <c r="C87" s="18"/>
      <c r="D87" s="59">
        <f t="shared" si="5"/>
        <v>0</v>
      </c>
      <c r="E87" s="75"/>
      <c r="F87" s="44">
        <f>F88</f>
        <v>0</v>
      </c>
    </row>
    <row r="88" spans="1:6" ht="15" hidden="1">
      <c r="A88" s="32"/>
      <c r="B88" s="31" t="s">
        <v>63</v>
      </c>
      <c r="C88" s="18" t="s">
        <v>64</v>
      </c>
      <c r="D88" s="59">
        <f t="shared" si="5"/>
        <v>0</v>
      </c>
      <c r="E88" s="75"/>
      <c r="F88" s="44">
        <f>F89+F90</f>
        <v>0</v>
      </c>
    </row>
    <row r="89" spans="1:6" ht="15" hidden="1">
      <c r="A89" s="32"/>
      <c r="B89" s="31" t="s">
        <v>21</v>
      </c>
      <c r="C89" s="18">
        <v>10</v>
      </c>
      <c r="D89" s="59">
        <f t="shared" si="5"/>
        <v>0</v>
      </c>
      <c r="E89" s="75"/>
      <c r="F89" s="44"/>
    </row>
    <row r="90" spans="1:6" ht="15" hidden="1">
      <c r="A90" s="32"/>
      <c r="B90" s="31" t="s">
        <v>22</v>
      </c>
      <c r="C90" s="18">
        <v>20</v>
      </c>
      <c r="D90" s="59">
        <f t="shared" si="5"/>
        <v>0</v>
      </c>
      <c r="E90" s="75"/>
      <c r="F90" s="44"/>
    </row>
    <row r="91" spans="1:6" ht="28.5" hidden="1" customHeight="1">
      <c r="A91" s="32"/>
      <c r="B91" s="30" t="s">
        <v>67</v>
      </c>
      <c r="C91" s="18" t="s">
        <v>62</v>
      </c>
      <c r="D91" s="59">
        <f t="shared" si="5"/>
        <v>0</v>
      </c>
      <c r="E91" s="75"/>
      <c r="F91" s="45">
        <f t="shared" ref="F91" si="8">F92</f>
        <v>0</v>
      </c>
    </row>
    <row r="92" spans="1:6" ht="14.25" hidden="1">
      <c r="A92" s="32"/>
      <c r="B92" s="25" t="s">
        <v>19</v>
      </c>
      <c r="C92" s="18"/>
      <c r="D92" s="59">
        <f t="shared" si="5"/>
        <v>0</v>
      </c>
      <c r="E92" s="75"/>
      <c r="F92" s="45">
        <f>F93</f>
        <v>0</v>
      </c>
    </row>
    <row r="93" spans="1:6" ht="15" hidden="1">
      <c r="A93" s="32"/>
      <c r="B93" s="31" t="s">
        <v>63</v>
      </c>
      <c r="C93" s="18" t="s">
        <v>64</v>
      </c>
      <c r="D93" s="59">
        <f t="shared" si="5"/>
        <v>0</v>
      </c>
      <c r="E93" s="75"/>
      <c r="F93" s="44">
        <f>F94+F95</f>
        <v>0</v>
      </c>
    </row>
    <row r="94" spans="1:6" ht="15" hidden="1">
      <c r="A94" s="32"/>
      <c r="B94" s="31" t="s">
        <v>21</v>
      </c>
      <c r="C94" s="18">
        <v>10</v>
      </c>
      <c r="D94" s="59">
        <f t="shared" si="5"/>
        <v>0</v>
      </c>
      <c r="E94" s="75"/>
      <c r="F94" s="44"/>
    </row>
    <row r="95" spans="1:6" ht="15" hidden="1">
      <c r="A95" s="32"/>
      <c r="B95" s="31" t="s">
        <v>22</v>
      </c>
      <c r="C95" s="18">
        <v>20</v>
      </c>
      <c r="D95" s="59">
        <f t="shared" si="5"/>
        <v>0</v>
      </c>
      <c r="E95" s="75"/>
      <c r="F95" s="44"/>
    </row>
    <row r="96" spans="1:6" ht="1.5" hidden="1" customHeight="1">
      <c r="A96" s="32"/>
      <c r="B96" s="33" t="s">
        <v>68</v>
      </c>
      <c r="C96" s="18" t="s">
        <v>62</v>
      </c>
      <c r="D96" s="59">
        <f t="shared" si="5"/>
        <v>0</v>
      </c>
      <c r="E96" s="75"/>
      <c r="F96" s="45">
        <f t="shared" ref="F96" si="9">F97</f>
        <v>0</v>
      </c>
    </row>
    <row r="97" spans="1:6" ht="14.25" hidden="1">
      <c r="A97" s="32"/>
      <c r="B97" s="25" t="s">
        <v>19</v>
      </c>
      <c r="C97" s="18"/>
      <c r="D97" s="59">
        <f t="shared" si="5"/>
        <v>0</v>
      </c>
      <c r="E97" s="75"/>
      <c r="F97" s="45">
        <f>F98</f>
        <v>0</v>
      </c>
    </row>
    <row r="98" spans="1:6" ht="15" hidden="1">
      <c r="A98" s="32"/>
      <c r="B98" s="31" t="s">
        <v>63</v>
      </c>
      <c r="C98" s="18" t="s">
        <v>64</v>
      </c>
      <c r="D98" s="59">
        <f t="shared" si="5"/>
        <v>0</v>
      </c>
      <c r="E98" s="75"/>
      <c r="F98" s="44">
        <f>F99+F100</f>
        <v>0</v>
      </c>
    </row>
    <row r="99" spans="1:6" ht="15" hidden="1">
      <c r="A99" s="32"/>
      <c r="B99" s="31" t="s">
        <v>21</v>
      </c>
      <c r="C99" s="18">
        <v>10</v>
      </c>
      <c r="D99" s="59">
        <f t="shared" si="5"/>
        <v>0</v>
      </c>
      <c r="E99" s="75"/>
      <c r="F99" s="44"/>
    </row>
    <row r="100" spans="1:6" ht="15" hidden="1">
      <c r="A100" s="32"/>
      <c r="B100" s="31" t="s">
        <v>22</v>
      </c>
      <c r="C100" s="18">
        <v>20</v>
      </c>
      <c r="D100" s="59">
        <f t="shared" si="5"/>
        <v>0</v>
      </c>
      <c r="E100" s="75"/>
      <c r="F100" s="44"/>
    </row>
    <row r="101" spans="1:6" ht="28.5">
      <c r="A101" s="32" t="s">
        <v>153</v>
      </c>
      <c r="B101" s="33" t="s">
        <v>69</v>
      </c>
      <c r="C101" s="18" t="s">
        <v>62</v>
      </c>
      <c r="D101" s="59">
        <f t="shared" si="5"/>
        <v>-405</v>
      </c>
      <c r="E101" s="75">
        <v>0</v>
      </c>
      <c r="F101" s="45">
        <f t="shared" ref="F101" si="10">F102</f>
        <v>-405</v>
      </c>
    </row>
    <row r="102" spans="1:6" ht="15">
      <c r="A102" s="32"/>
      <c r="B102" s="72" t="s">
        <v>19</v>
      </c>
      <c r="C102" s="18"/>
      <c r="D102" s="59">
        <f t="shared" si="5"/>
        <v>-405</v>
      </c>
      <c r="E102" s="75">
        <v>0</v>
      </c>
      <c r="F102" s="45">
        <f>F103</f>
        <v>-405</v>
      </c>
    </row>
    <row r="103" spans="1:6" ht="15">
      <c r="A103" s="32"/>
      <c r="B103" s="31" t="s">
        <v>63</v>
      </c>
      <c r="C103" s="18" t="s">
        <v>64</v>
      </c>
      <c r="D103" s="59">
        <f t="shared" si="5"/>
        <v>-405</v>
      </c>
      <c r="E103" s="75">
        <v>0</v>
      </c>
      <c r="F103" s="44">
        <f>F104+F105</f>
        <v>-405</v>
      </c>
    </row>
    <row r="104" spans="1:6" ht="15">
      <c r="A104" s="32"/>
      <c r="B104" s="31" t="s">
        <v>21</v>
      </c>
      <c r="C104" s="18">
        <v>10</v>
      </c>
      <c r="D104" s="59">
        <f t="shared" si="5"/>
        <v>-390</v>
      </c>
      <c r="E104" s="75">
        <v>0</v>
      </c>
      <c r="F104" s="44">
        <v>-390</v>
      </c>
    </row>
    <row r="105" spans="1:6" ht="15">
      <c r="A105" s="32"/>
      <c r="B105" s="31" t="s">
        <v>22</v>
      </c>
      <c r="C105" s="18">
        <v>20</v>
      </c>
      <c r="D105" s="59">
        <f t="shared" si="5"/>
        <v>-15</v>
      </c>
      <c r="E105" s="75">
        <v>0</v>
      </c>
      <c r="F105" s="44">
        <v>-15</v>
      </c>
    </row>
    <row r="106" spans="1:6" ht="26.25" customHeight="1">
      <c r="A106" s="40">
        <v>6</v>
      </c>
      <c r="B106" s="63" t="s">
        <v>130</v>
      </c>
      <c r="C106" s="55" t="s">
        <v>70</v>
      </c>
      <c r="D106" s="59">
        <f t="shared" si="5"/>
        <v>506</v>
      </c>
      <c r="E106" s="54">
        <v>0</v>
      </c>
      <c r="F106" s="49">
        <f>F107+F114+F120+F127+F134+F140+F148</f>
        <v>506</v>
      </c>
    </row>
    <row r="107" spans="1:6" ht="0.75" customHeight="1">
      <c r="A107" s="32"/>
      <c r="B107" s="34" t="s">
        <v>71</v>
      </c>
      <c r="C107" s="18" t="s">
        <v>72</v>
      </c>
      <c r="D107" s="59">
        <f t="shared" si="5"/>
        <v>0</v>
      </c>
      <c r="E107" s="41"/>
      <c r="F107" s="45">
        <f>F108</f>
        <v>0</v>
      </c>
    </row>
    <row r="108" spans="1:6" ht="14.25" hidden="1">
      <c r="A108" s="32"/>
      <c r="B108" s="25" t="s">
        <v>19</v>
      </c>
      <c r="C108" s="18"/>
      <c r="D108" s="59">
        <f t="shared" si="5"/>
        <v>0</v>
      </c>
      <c r="E108" s="41"/>
      <c r="F108" s="45">
        <f>F109+F113</f>
        <v>0</v>
      </c>
    </row>
    <row r="109" spans="1:6" ht="15" hidden="1">
      <c r="A109" s="32"/>
      <c r="B109" s="31" t="s">
        <v>20</v>
      </c>
      <c r="C109" s="18">
        <v>1</v>
      </c>
      <c r="D109" s="59">
        <f t="shared" si="5"/>
        <v>0</v>
      </c>
      <c r="E109" s="41"/>
      <c r="F109" s="44">
        <f t="shared" ref="F109" si="11">F110</f>
        <v>0</v>
      </c>
    </row>
    <row r="110" spans="1:6" ht="9.75" hidden="1" customHeight="1">
      <c r="A110" s="32"/>
      <c r="B110" s="31" t="s">
        <v>40</v>
      </c>
      <c r="C110" s="18" t="s">
        <v>36</v>
      </c>
      <c r="D110" s="59">
        <f t="shared" si="5"/>
        <v>0</v>
      </c>
      <c r="E110" s="41"/>
      <c r="F110" s="44">
        <f>F111+F112</f>
        <v>0</v>
      </c>
    </row>
    <row r="111" spans="1:6" ht="15" hidden="1" customHeight="1">
      <c r="A111" s="32"/>
      <c r="B111" s="31" t="s">
        <v>21</v>
      </c>
      <c r="C111" s="18">
        <v>10</v>
      </c>
      <c r="D111" s="59">
        <f t="shared" si="5"/>
        <v>0</v>
      </c>
      <c r="E111" s="41"/>
      <c r="F111" s="64">
        <v>0</v>
      </c>
    </row>
    <row r="112" spans="1:6" ht="14.25" hidden="1" customHeight="1">
      <c r="A112" s="32"/>
      <c r="B112" s="31" t="s">
        <v>22</v>
      </c>
      <c r="C112" s="18">
        <v>20</v>
      </c>
      <c r="D112" s="59">
        <f t="shared" si="5"/>
        <v>0</v>
      </c>
      <c r="E112" s="41"/>
      <c r="F112" s="64">
        <v>0</v>
      </c>
    </row>
    <row r="113" spans="1:6" ht="16.5" hidden="1" customHeight="1">
      <c r="A113" s="32"/>
      <c r="B113" s="31" t="s">
        <v>23</v>
      </c>
      <c r="C113" s="18" t="s">
        <v>41</v>
      </c>
      <c r="D113" s="59">
        <f t="shared" si="5"/>
        <v>0</v>
      </c>
      <c r="E113" s="41"/>
      <c r="F113" s="64"/>
    </row>
    <row r="114" spans="1:6" ht="14.25">
      <c r="A114" s="35" t="s">
        <v>154</v>
      </c>
      <c r="B114" s="34" t="s">
        <v>73</v>
      </c>
      <c r="C114" s="18" t="s">
        <v>74</v>
      </c>
      <c r="D114" s="59">
        <f t="shared" si="5"/>
        <v>200</v>
      </c>
      <c r="E114" s="75">
        <v>0</v>
      </c>
      <c r="F114" s="45">
        <f>F115</f>
        <v>200</v>
      </c>
    </row>
    <row r="115" spans="1:6" ht="14.25">
      <c r="A115" s="32"/>
      <c r="B115" s="25" t="s">
        <v>19</v>
      </c>
      <c r="C115" s="18"/>
      <c r="D115" s="59">
        <f t="shared" si="5"/>
        <v>200</v>
      </c>
      <c r="E115" s="75">
        <v>0</v>
      </c>
      <c r="F115" s="45">
        <f t="shared" ref="F115:F116" si="12">F116</f>
        <v>200</v>
      </c>
    </row>
    <row r="116" spans="1:6" ht="15">
      <c r="A116" s="32"/>
      <c r="B116" s="31" t="s">
        <v>20</v>
      </c>
      <c r="C116" s="18">
        <v>1</v>
      </c>
      <c r="D116" s="59">
        <f t="shared" si="5"/>
        <v>200</v>
      </c>
      <c r="E116" s="75">
        <v>0</v>
      </c>
      <c r="F116" s="44">
        <f t="shared" si="12"/>
        <v>200</v>
      </c>
    </row>
    <row r="117" spans="1:6" ht="15">
      <c r="A117" s="32"/>
      <c r="B117" s="31" t="s">
        <v>40</v>
      </c>
      <c r="C117" s="18" t="s">
        <v>36</v>
      </c>
      <c r="D117" s="59">
        <f t="shared" si="5"/>
        <v>200</v>
      </c>
      <c r="E117" s="75">
        <v>0</v>
      </c>
      <c r="F117" s="44">
        <f>F118+F119</f>
        <v>200</v>
      </c>
    </row>
    <row r="118" spans="1:6" ht="14.25" customHeight="1">
      <c r="A118" s="32"/>
      <c r="B118" s="31" t="s">
        <v>21</v>
      </c>
      <c r="C118" s="18">
        <v>10</v>
      </c>
      <c r="D118" s="59">
        <f t="shared" si="5"/>
        <v>200</v>
      </c>
      <c r="E118" s="75">
        <v>0</v>
      </c>
      <c r="F118" s="64">
        <v>200</v>
      </c>
    </row>
    <row r="119" spans="1:6" ht="14.25" hidden="1" customHeight="1">
      <c r="A119" s="32"/>
      <c r="B119" s="31" t="s">
        <v>22</v>
      </c>
      <c r="C119" s="18">
        <v>20</v>
      </c>
      <c r="D119" s="59">
        <f t="shared" si="5"/>
        <v>0</v>
      </c>
      <c r="E119" s="75"/>
      <c r="F119" s="64"/>
    </row>
    <row r="120" spans="1:6" ht="0.75" hidden="1" customHeight="1">
      <c r="A120" s="32"/>
      <c r="B120" s="33" t="s">
        <v>75</v>
      </c>
      <c r="C120" s="18" t="s">
        <v>76</v>
      </c>
      <c r="D120" s="59">
        <f t="shared" si="5"/>
        <v>0</v>
      </c>
      <c r="E120" s="75"/>
      <c r="F120" s="45">
        <f>F121</f>
        <v>0</v>
      </c>
    </row>
    <row r="121" spans="1:6" ht="14.25" hidden="1">
      <c r="A121" s="32"/>
      <c r="B121" s="25" t="s">
        <v>19</v>
      </c>
      <c r="C121" s="18"/>
      <c r="D121" s="59">
        <f t="shared" si="5"/>
        <v>0</v>
      </c>
      <c r="E121" s="75"/>
      <c r="F121" s="45">
        <f t="shared" ref="F121:F122" si="13">F122</f>
        <v>0</v>
      </c>
    </row>
    <row r="122" spans="1:6" ht="15" hidden="1">
      <c r="A122" s="32"/>
      <c r="B122" s="31" t="s">
        <v>20</v>
      </c>
      <c r="C122" s="18">
        <v>1</v>
      </c>
      <c r="D122" s="59">
        <f t="shared" si="5"/>
        <v>0</v>
      </c>
      <c r="E122" s="75"/>
      <c r="F122" s="44">
        <f t="shared" si="13"/>
        <v>0</v>
      </c>
    </row>
    <row r="123" spans="1:6" ht="15" hidden="1">
      <c r="A123" s="32"/>
      <c r="B123" s="31" t="s">
        <v>40</v>
      </c>
      <c r="C123" s="18" t="s">
        <v>36</v>
      </c>
      <c r="D123" s="59">
        <f t="shared" si="5"/>
        <v>0</v>
      </c>
      <c r="E123" s="75"/>
      <c r="F123" s="44">
        <f t="shared" ref="F123" si="14">F124+F125+F126</f>
        <v>0</v>
      </c>
    </row>
    <row r="124" spans="1:6" ht="15.75" hidden="1" customHeight="1">
      <c r="A124" s="32"/>
      <c r="B124" s="31" t="s">
        <v>21</v>
      </c>
      <c r="C124" s="18">
        <v>10</v>
      </c>
      <c r="D124" s="59">
        <f t="shared" si="5"/>
        <v>0</v>
      </c>
      <c r="E124" s="75"/>
      <c r="F124" s="64">
        <v>0</v>
      </c>
    </row>
    <row r="125" spans="1:6" ht="12" hidden="1" customHeight="1">
      <c r="A125" s="32"/>
      <c r="B125" s="31" t="s">
        <v>22</v>
      </c>
      <c r="C125" s="18">
        <v>20</v>
      </c>
      <c r="D125" s="59">
        <f t="shared" si="5"/>
        <v>0</v>
      </c>
      <c r="E125" s="75"/>
      <c r="F125" s="64"/>
    </row>
    <row r="126" spans="1:6" ht="13.5" hidden="1" customHeight="1">
      <c r="A126" s="32"/>
      <c r="B126" s="31" t="s">
        <v>120</v>
      </c>
      <c r="C126" s="18">
        <v>59</v>
      </c>
      <c r="D126" s="59">
        <f t="shared" si="5"/>
        <v>0</v>
      </c>
      <c r="E126" s="75"/>
      <c r="F126" s="64"/>
    </row>
    <row r="127" spans="1:6" ht="0.75" hidden="1" customHeight="1">
      <c r="A127" s="32"/>
      <c r="B127" s="34" t="s">
        <v>77</v>
      </c>
      <c r="C127" s="18" t="s">
        <v>78</v>
      </c>
      <c r="D127" s="59">
        <f t="shared" si="5"/>
        <v>0</v>
      </c>
      <c r="E127" s="75"/>
      <c r="F127" s="45">
        <f>F128</f>
        <v>0</v>
      </c>
    </row>
    <row r="128" spans="1:6" ht="14.25" hidden="1">
      <c r="A128" s="32"/>
      <c r="B128" s="25" t="s">
        <v>19</v>
      </c>
      <c r="C128" s="18"/>
      <c r="D128" s="59">
        <f t="shared" si="5"/>
        <v>0</v>
      </c>
      <c r="E128" s="75"/>
      <c r="F128" s="45">
        <f t="shared" ref="F128:F129" si="15">F129</f>
        <v>0</v>
      </c>
    </row>
    <row r="129" spans="1:6" ht="15" hidden="1">
      <c r="A129" s="32"/>
      <c r="B129" s="31" t="s">
        <v>20</v>
      </c>
      <c r="C129" s="18">
        <v>1</v>
      </c>
      <c r="D129" s="59">
        <f t="shared" si="5"/>
        <v>0</v>
      </c>
      <c r="E129" s="75"/>
      <c r="F129" s="44">
        <f t="shared" si="15"/>
        <v>0</v>
      </c>
    </row>
    <row r="130" spans="1:6" ht="15" hidden="1">
      <c r="A130" s="32"/>
      <c r="B130" s="31" t="s">
        <v>40</v>
      </c>
      <c r="C130" s="18" t="s">
        <v>36</v>
      </c>
      <c r="D130" s="59">
        <f t="shared" si="5"/>
        <v>0</v>
      </c>
      <c r="E130" s="75"/>
      <c r="F130" s="44">
        <f t="shared" ref="F130" si="16">F131+F132+F133</f>
        <v>0</v>
      </c>
    </row>
    <row r="131" spans="1:6" ht="15.75" hidden="1" customHeight="1">
      <c r="A131" s="32"/>
      <c r="B131" s="31" t="s">
        <v>21</v>
      </c>
      <c r="C131" s="18">
        <v>10</v>
      </c>
      <c r="D131" s="59">
        <f t="shared" si="5"/>
        <v>0</v>
      </c>
      <c r="E131" s="75"/>
      <c r="F131" s="64"/>
    </row>
    <row r="132" spans="1:6" ht="15.75" hidden="1" customHeight="1">
      <c r="A132" s="32"/>
      <c r="B132" s="31" t="s">
        <v>22</v>
      </c>
      <c r="C132" s="18">
        <v>20</v>
      </c>
      <c r="D132" s="59">
        <f t="shared" si="5"/>
        <v>0</v>
      </c>
      <c r="E132" s="75"/>
      <c r="F132" s="64"/>
    </row>
    <row r="133" spans="1:6" ht="11.25" hidden="1" customHeight="1">
      <c r="A133" s="32"/>
      <c r="B133" s="31" t="s">
        <v>119</v>
      </c>
      <c r="C133" s="18">
        <v>59</v>
      </c>
      <c r="D133" s="59">
        <f t="shared" si="5"/>
        <v>0</v>
      </c>
      <c r="E133" s="75"/>
      <c r="F133" s="64"/>
    </row>
    <row r="134" spans="1:6" ht="11.25" hidden="1" customHeight="1">
      <c r="A134" s="32"/>
      <c r="B134" s="30" t="s">
        <v>79</v>
      </c>
      <c r="C134" s="18" t="s">
        <v>80</v>
      </c>
      <c r="D134" s="59">
        <f t="shared" si="5"/>
        <v>0</v>
      </c>
      <c r="E134" s="75"/>
      <c r="F134" s="45">
        <f>F135</f>
        <v>0</v>
      </c>
    </row>
    <row r="135" spans="1:6" ht="11.25" hidden="1" customHeight="1">
      <c r="A135" s="32"/>
      <c r="B135" s="25" t="s">
        <v>19</v>
      </c>
      <c r="C135" s="18"/>
      <c r="D135" s="59">
        <f t="shared" si="5"/>
        <v>0</v>
      </c>
      <c r="E135" s="75"/>
      <c r="F135" s="45">
        <f t="shared" ref="F135:F136" si="17">F136</f>
        <v>0</v>
      </c>
    </row>
    <row r="136" spans="1:6" ht="15" hidden="1">
      <c r="A136" s="32"/>
      <c r="B136" s="31" t="s">
        <v>20</v>
      </c>
      <c r="C136" s="18">
        <v>1</v>
      </c>
      <c r="D136" s="59">
        <f t="shared" si="5"/>
        <v>0</v>
      </c>
      <c r="E136" s="75"/>
      <c r="F136" s="44">
        <f t="shared" si="17"/>
        <v>0</v>
      </c>
    </row>
    <row r="137" spans="1:6" ht="15" hidden="1">
      <c r="A137" s="32"/>
      <c r="B137" s="31" t="s">
        <v>40</v>
      </c>
      <c r="C137" s="18" t="s">
        <v>36</v>
      </c>
      <c r="D137" s="59">
        <f t="shared" si="5"/>
        <v>0</v>
      </c>
      <c r="E137" s="75"/>
      <c r="F137" s="44">
        <f>F138+F139</f>
        <v>0</v>
      </c>
    </row>
    <row r="138" spans="1:6" ht="15" hidden="1" customHeight="1">
      <c r="A138" s="32"/>
      <c r="B138" s="31" t="s">
        <v>21</v>
      </c>
      <c r="C138" s="18">
        <v>10</v>
      </c>
      <c r="D138" s="59">
        <f t="shared" si="5"/>
        <v>0</v>
      </c>
      <c r="E138" s="75"/>
      <c r="F138" s="64"/>
    </row>
    <row r="139" spans="1:6" ht="12.75" hidden="1" customHeight="1">
      <c r="A139" s="32"/>
      <c r="B139" s="31" t="s">
        <v>22</v>
      </c>
      <c r="C139" s="18">
        <v>20</v>
      </c>
      <c r="D139" s="59">
        <f t="shared" si="5"/>
        <v>0</v>
      </c>
      <c r="E139" s="75"/>
      <c r="F139" s="64"/>
    </row>
    <row r="140" spans="1:6" ht="14.25">
      <c r="A140" s="32" t="s">
        <v>155</v>
      </c>
      <c r="B140" s="33" t="s">
        <v>117</v>
      </c>
      <c r="C140" s="18" t="s">
        <v>81</v>
      </c>
      <c r="D140" s="59">
        <f t="shared" ref="D140:D203" si="18">F140+E140</f>
        <v>306</v>
      </c>
      <c r="E140" s="75">
        <v>0</v>
      </c>
      <c r="F140" s="45">
        <f>F141+F146</f>
        <v>306</v>
      </c>
    </row>
    <row r="141" spans="1:6" ht="14.25" hidden="1">
      <c r="A141" s="32"/>
      <c r="B141" s="25" t="s">
        <v>19</v>
      </c>
      <c r="C141" s="18"/>
      <c r="D141" s="59">
        <f t="shared" si="18"/>
        <v>0</v>
      </c>
      <c r="E141" s="75"/>
      <c r="F141" s="45">
        <f t="shared" ref="F141:F142" si="19">F142</f>
        <v>0</v>
      </c>
    </row>
    <row r="142" spans="1:6" ht="15" hidden="1">
      <c r="A142" s="32"/>
      <c r="B142" s="31" t="s">
        <v>20</v>
      </c>
      <c r="C142" s="18">
        <v>1</v>
      </c>
      <c r="D142" s="59">
        <f t="shared" si="18"/>
        <v>0</v>
      </c>
      <c r="E142" s="75"/>
      <c r="F142" s="44">
        <f t="shared" si="19"/>
        <v>0</v>
      </c>
    </row>
    <row r="143" spans="1:6" ht="15" hidden="1">
      <c r="A143" s="32"/>
      <c r="B143" s="31" t="s">
        <v>40</v>
      </c>
      <c r="C143" s="18" t="s">
        <v>36</v>
      </c>
      <c r="D143" s="59">
        <f t="shared" si="18"/>
        <v>0</v>
      </c>
      <c r="E143" s="75"/>
      <c r="F143" s="44">
        <f>F144+F145</f>
        <v>0</v>
      </c>
    </row>
    <row r="144" spans="1:6" ht="16.5" hidden="1" customHeight="1">
      <c r="A144" s="32"/>
      <c r="B144" s="31" t="s">
        <v>21</v>
      </c>
      <c r="C144" s="18">
        <v>10</v>
      </c>
      <c r="D144" s="59">
        <f t="shared" si="18"/>
        <v>0</v>
      </c>
      <c r="E144" s="75"/>
      <c r="F144" s="64">
        <v>0</v>
      </c>
    </row>
    <row r="145" spans="1:6" ht="12" hidden="1" customHeight="1">
      <c r="A145" s="32"/>
      <c r="B145" s="31" t="s">
        <v>22</v>
      </c>
      <c r="C145" s="18">
        <v>20</v>
      </c>
      <c r="D145" s="59">
        <f t="shared" si="18"/>
        <v>0</v>
      </c>
      <c r="E145" s="75"/>
      <c r="F145" s="64"/>
    </row>
    <row r="146" spans="1:6" ht="18" customHeight="1">
      <c r="A146" s="32"/>
      <c r="B146" s="31" t="s">
        <v>24</v>
      </c>
      <c r="C146" s="18"/>
      <c r="D146" s="59">
        <f t="shared" si="18"/>
        <v>306</v>
      </c>
      <c r="E146" s="75">
        <v>0</v>
      </c>
      <c r="F146" s="64">
        <f>F147</f>
        <v>306</v>
      </c>
    </row>
    <row r="147" spans="1:6" ht="15.75" customHeight="1">
      <c r="A147" s="32"/>
      <c r="B147" s="31" t="s">
        <v>26</v>
      </c>
      <c r="C147" s="18" t="s">
        <v>27</v>
      </c>
      <c r="D147" s="59">
        <f t="shared" si="18"/>
        <v>306</v>
      </c>
      <c r="E147" s="75">
        <v>0</v>
      </c>
      <c r="F147" s="64">
        <v>306</v>
      </c>
    </row>
    <row r="148" spans="1:6" ht="28.5" hidden="1">
      <c r="A148" s="32"/>
      <c r="B148" s="33" t="s">
        <v>82</v>
      </c>
      <c r="C148" s="18" t="s">
        <v>83</v>
      </c>
      <c r="D148" s="59">
        <f t="shared" si="18"/>
        <v>0</v>
      </c>
      <c r="E148" s="41"/>
      <c r="F148" s="65">
        <f>F149</f>
        <v>0</v>
      </c>
    </row>
    <row r="149" spans="1:6" ht="14.25" hidden="1">
      <c r="A149" s="32"/>
      <c r="B149" s="25" t="s">
        <v>19</v>
      </c>
      <c r="C149" s="18"/>
      <c r="D149" s="59">
        <f t="shared" si="18"/>
        <v>0</v>
      </c>
      <c r="E149" s="41"/>
      <c r="F149" s="65">
        <f t="shared" ref="F149:F150" si="20">F150</f>
        <v>0</v>
      </c>
    </row>
    <row r="150" spans="1:6" ht="15" hidden="1">
      <c r="A150" s="32"/>
      <c r="B150" s="31" t="s">
        <v>20</v>
      </c>
      <c r="C150" s="18">
        <v>1</v>
      </c>
      <c r="D150" s="59">
        <f t="shared" si="18"/>
        <v>0</v>
      </c>
      <c r="E150" s="41"/>
      <c r="F150" s="64">
        <f t="shared" si="20"/>
        <v>0</v>
      </c>
    </row>
    <row r="151" spans="1:6" ht="15" hidden="1">
      <c r="A151" s="32"/>
      <c r="B151" s="31" t="s">
        <v>40</v>
      </c>
      <c r="C151" s="18" t="s">
        <v>36</v>
      </c>
      <c r="D151" s="59">
        <f t="shared" si="18"/>
        <v>0</v>
      </c>
      <c r="E151" s="41"/>
      <c r="F151" s="64">
        <f>F152+F153</f>
        <v>0</v>
      </c>
    </row>
    <row r="152" spans="1:6" ht="14.25" hidden="1" customHeight="1">
      <c r="A152" s="32"/>
      <c r="B152" s="31" t="s">
        <v>21</v>
      </c>
      <c r="C152" s="18">
        <v>10</v>
      </c>
      <c r="D152" s="59">
        <f t="shared" si="18"/>
        <v>0</v>
      </c>
      <c r="E152" s="41"/>
      <c r="F152" s="64">
        <v>0</v>
      </c>
    </row>
    <row r="153" spans="1:6" ht="14.25" hidden="1" customHeight="1">
      <c r="A153" s="32"/>
      <c r="B153" s="31" t="s">
        <v>22</v>
      </c>
      <c r="C153" s="18">
        <v>20</v>
      </c>
      <c r="D153" s="59">
        <f t="shared" si="18"/>
        <v>0</v>
      </c>
      <c r="E153" s="41"/>
      <c r="F153" s="64"/>
    </row>
    <row r="154" spans="1:6" ht="14.25">
      <c r="A154" s="40">
        <v>7</v>
      </c>
      <c r="B154" s="50" t="s">
        <v>143</v>
      </c>
      <c r="C154" s="55">
        <v>68.02</v>
      </c>
      <c r="D154" s="59">
        <f t="shared" si="18"/>
        <v>15598.220000000001</v>
      </c>
      <c r="E154" s="49">
        <f>E155+E160+E204</f>
        <v>9064</v>
      </c>
      <c r="F154" s="49">
        <f>F155+F160+F204</f>
        <v>6534.22</v>
      </c>
    </row>
    <row r="155" spans="1:6" ht="35.25" customHeight="1">
      <c r="A155" s="51" t="s">
        <v>158</v>
      </c>
      <c r="B155" s="30" t="s">
        <v>127</v>
      </c>
      <c r="C155" s="46" t="s">
        <v>84</v>
      </c>
      <c r="D155" s="59">
        <f t="shared" si="18"/>
        <v>5064.22</v>
      </c>
      <c r="E155" s="45">
        <f>E156</f>
        <v>5060</v>
      </c>
      <c r="F155" s="45">
        <f>F156</f>
        <v>4.22</v>
      </c>
    </row>
    <row r="156" spans="1:6" ht="14.25">
      <c r="A156" s="32"/>
      <c r="B156" s="25" t="s">
        <v>19</v>
      </c>
      <c r="C156" s="46"/>
      <c r="D156" s="59">
        <f t="shared" si="18"/>
        <v>5064.22</v>
      </c>
      <c r="E156" s="45">
        <f>E157+E158</f>
        <v>5060</v>
      </c>
      <c r="F156" s="45">
        <f>F157+F158</f>
        <v>4.22</v>
      </c>
    </row>
    <row r="157" spans="1:6" ht="15.75" customHeight="1">
      <c r="A157" s="32"/>
      <c r="B157" s="31" t="s">
        <v>189</v>
      </c>
      <c r="C157" s="18">
        <v>10</v>
      </c>
      <c r="D157" s="59">
        <f t="shared" si="18"/>
        <v>4.22</v>
      </c>
      <c r="E157" s="75"/>
      <c r="F157" s="44">
        <v>4.22</v>
      </c>
    </row>
    <row r="158" spans="1:6" ht="18.75" customHeight="1">
      <c r="A158" s="32"/>
      <c r="B158" s="24" t="s">
        <v>134</v>
      </c>
      <c r="C158" s="18">
        <v>20</v>
      </c>
      <c r="D158" s="59">
        <f t="shared" si="18"/>
        <v>5060</v>
      </c>
      <c r="E158" s="75">
        <v>5060</v>
      </c>
      <c r="F158" s="44">
        <v>0</v>
      </c>
    </row>
    <row r="159" spans="1:6" ht="18" hidden="1" customHeight="1">
      <c r="A159" s="32"/>
      <c r="B159" s="31" t="s">
        <v>44</v>
      </c>
      <c r="C159" s="18">
        <v>57</v>
      </c>
      <c r="D159" s="59">
        <f t="shared" si="18"/>
        <v>0</v>
      </c>
      <c r="E159" s="75"/>
      <c r="F159" s="44">
        <v>0</v>
      </c>
    </row>
    <row r="160" spans="1:6" ht="15" customHeight="1">
      <c r="A160" s="32" t="s">
        <v>156</v>
      </c>
      <c r="B160" s="30" t="s">
        <v>131</v>
      </c>
      <c r="C160" s="18" t="s">
        <v>85</v>
      </c>
      <c r="D160" s="59">
        <f t="shared" si="18"/>
        <v>9479</v>
      </c>
      <c r="E160" s="45">
        <f>E164+E169+E174+E179+E184+E189+E194+E199</f>
        <v>4004</v>
      </c>
      <c r="F160" s="45">
        <f>F164+F169+F174+F179+F184+F189+F194+F199</f>
        <v>5475</v>
      </c>
    </row>
    <row r="161" spans="1:6" ht="14.25">
      <c r="A161" s="32"/>
      <c r="B161" s="25" t="s">
        <v>19</v>
      </c>
      <c r="C161" s="18"/>
      <c r="D161" s="59">
        <f t="shared" si="18"/>
        <v>9479</v>
      </c>
      <c r="E161" s="45">
        <f>E162+E163</f>
        <v>4004</v>
      </c>
      <c r="F161" s="45">
        <f>F162+F163</f>
        <v>5475</v>
      </c>
    </row>
    <row r="162" spans="1:6" ht="15">
      <c r="A162" s="32"/>
      <c r="B162" s="31" t="s">
        <v>189</v>
      </c>
      <c r="C162" s="46">
        <v>10</v>
      </c>
      <c r="D162" s="59">
        <f t="shared" si="18"/>
        <v>5402</v>
      </c>
      <c r="E162" s="75"/>
      <c r="F162" s="45">
        <f>F167+F172+F177+F192+F202+F182+F187+F197</f>
        <v>5402</v>
      </c>
    </row>
    <row r="163" spans="1:6" ht="15">
      <c r="A163" s="32"/>
      <c r="B163" s="24" t="s">
        <v>134</v>
      </c>
      <c r="C163" s="46">
        <v>20</v>
      </c>
      <c r="D163" s="59">
        <f t="shared" si="18"/>
        <v>4077</v>
      </c>
      <c r="E163" s="45">
        <f>E168+E173+E178+E193+E203+E183+E188+E198</f>
        <v>4004</v>
      </c>
      <c r="F163" s="45">
        <f>F168+F173+F178+F193+F203+F183+F188+F198</f>
        <v>73</v>
      </c>
    </row>
    <row r="164" spans="1:6" ht="28.5">
      <c r="A164" s="32" t="s">
        <v>159</v>
      </c>
      <c r="B164" s="33" t="s">
        <v>86</v>
      </c>
      <c r="C164" s="46" t="s">
        <v>87</v>
      </c>
      <c r="D164" s="59">
        <f t="shared" si="18"/>
        <v>1850</v>
      </c>
      <c r="E164" s="45">
        <f>E165</f>
        <v>250</v>
      </c>
      <c r="F164" s="45">
        <f>F165</f>
        <v>1600</v>
      </c>
    </row>
    <row r="165" spans="1:6" ht="15">
      <c r="A165" s="32"/>
      <c r="B165" s="72" t="s">
        <v>19</v>
      </c>
      <c r="C165" s="18"/>
      <c r="D165" s="59">
        <f t="shared" si="18"/>
        <v>1850</v>
      </c>
      <c r="E165" s="45">
        <f t="shared" ref="E165:F165" si="21">E166</f>
        <v>250</v>
      </c>
      <c r="F165" s="45">
        <f t="shared" si="21"/>
        <v>1600</v>
      </c>
    </row>
    <row r="166" spans="1:6" ht="15">
      <c r="A166" s="32"/>
      <c r="B166" s="31" t="s">
        <v>20</v>
      </c>
      <c r="C166" s="18">
        <v>1</v>
      </c>
      <c r="D166" s="59">
        <f t="shared" si="18"/>
        <v>1850</v>
      </c>
      <c r="E166" s="44">
        <f>E167+E168</f>
        <v>250</v>
      </c>
      <c r="F166" s="44">
        <f>F167+F168</f>
        <v>1600</v>
      </c>
    </row>
    <row r="167" spans="1:6" ht="15">
      <c r="A167" s="32"/>
      <c r="B167" s="31" t="s">
        <v>189</v>
      </c>
      <c r="C167" s="18">
        <v>10</v>
      </c>
      <c r="D167" s="59">
        <f t="shared" si="18"/>
        <v>1600</v>
      </c>
      <c r="E167" s="75"/>
      <c r="F167" s="44">
        <v>1600</v>
      </c>
    </row>
    <row r="168" spans="1:6" ht="17.25" customHeight="1">
      <c r="A168" s="32"/>
      <c r="B168" s="24" t="s">
        <v>134</v>
      </c>
      <c r="C168" s="18">
        <v>20</v>
      </c>
      <c r="D168" s="59">
        <f t="shared" si="18"/>
        <v>250</v>
      </c>
      <c r="E168" s="75">
        <v>250</v>
      </c>
      <c r="F168" s="44">
        <v>0</v>
      </c>
    </row>
    <row r="169" spans="1:6" ht="28.5" customHeight="1">
      <c r="A169" s="32" t="s">
        <v>160</v>
      </c>
      <c r="B169" s="33" t="s">
        <v>88</v>
      </c>
      <c r="C169" s="46" t="s">
        <v>89</v>
      </c>
      <c r="D169" s="59">
        <f t="shared" si="18"/>
        <v>980</v>
      </c>
      <c r="E169" s="45">
        <f>E170</f>
        <v>280</v>
      </c>
      <c r="F169" s="45">
        <f>F170</f>
        <v>700</v>
      </c>
    </row>
    <row r="170" spans="1:6" ht="15">
      <c r="A170" s="32"/>
      <c r="B170" s="72" t="s">
        <v>19</v>
      </c>
      <c r="C170" s="18"/>
      <c r="D170" s="59">
        <f t="shared" si="18"/>
        <v>980</v>
      </c>
      <c r="E170" s="45">
        <f t="shared" ref="E170:F170" si="22">E171</f>
        <v>280</v>
      </c>
      <c r="F170" s="45">
        <f t="shared" si="22"/>
        <v>700</v>
      </c>
    </row>
    <row r="171" spans="1:6" ht="15">
      <c r="A171" s="32"/>
      <c r="B171" s="31" t="s">
        <v>20</v>
      </c>
      <c r="C171" s="18">
        <v>1</v>
      </c>
      <c r="D171" s="59">
        <f t="shared" si="18"/>
        <v>980</v>
      </c>
      <c r="E171" s="44">
        <f>E172+E173</f>
        <v>280</v>
      </c>
      <c r="F171" s="44">
        <f>F172+F173</f>
        <v>700</v>
      </c>
    </row>
    <row r="172" spans="1:6" ht="15">
      <c r="A172" s="32"/>
      <c r="B172" s="31" t="s">
        <v>189</v>
      </c>
      <c r="C172" s="18">
        <v>10</v>
      </c>
      <c r="D172" s="59">
        <f t="shared" si="18"/>
        <v>700</v>
      </c>
      <c r="E172" s="75"/>
      <c r="F172" s="44">
        <v>700</v>
      </c>
    </row>
    <row r="173" spans="1:6" ht="14.25" customHeight="1">
      <c r="A173" s="32"/>
      <c r="B173" s="24" t="s">
        <v>134</v>
      </c>
      <c r="C173" s="18">
        <v>20</v>
      </c>
      <c r="D173" s="59">
        <f t="shared" si="18"/>
        <v>280</v>
      </c>
      <c r="E173" s="75">
        <f>280</f>
        <v>280</v>
      </c>
      <c r="F173" s="44">
        <v>0</v>
      </c>
    </row>
    <row r="174" spans="1:6" ht="28.5">
      <c r="A174" s="32" t="s">
        <v>161</v>
      </c>
      <c r="B174" s="33" t="s">
        <v>90</v>
      </c>
      <c r="C174" s="46" t="s">
        <v>91</v>
      </c>
      <c r="D174" s="59">
        <f t="shared" si="18"/>
        <v>4267</v>
      </c>
      <c r="E174" s="45">
        <f>E175</f>
        <v>2894</v>
      </c>
      <c r="F174" s="45">
        <f>F175</f>
        <v>1373</v>
      </c>
    </row>
    <row r="175" spans="1:6" ht="15">
      <c r="A175" s="32"/>
      <c r="B175" s="72" t="s">
        <v>19</v>
      </c>
      <c r="C175" s="18"/>
      <c r="D175" s="59">
        <f t="shared" si="18"/>
        <v>4267</v>
      </c>
      <c r="E175" s="45">
        <f t="shared" ref="E175:F175" si="23">E176</f>
        <v>2894</v>
      </c>
      <c r="F175" s="45">
        <f t="shared" si="23"/>
        <v>1373</v>
      </c>
    </row>
    <row r="176" spans="1:6" ht="15">
      <c r="A176" s="32"/>
      <c r="B176" s="31" t="s">
        <v>20</v>
      </c>
      <c r="C176" s="18">
        <v>1</v>
      </c>
      <c r="D176" s="59">
        <f t="shared" si="18"/>
        <v>4267</v>
      </c>
      <c r="E176" s="44">
        <f>E177+E178</f>
        <v>2894</v>
      </c>
      <c r="F176" s="44">
        <f>F177+F178</f>
        <v>1373</v>
      </c>
    </row>
    <row r="177" spans="1:6" ht="15">
      <c r="A177" s="32"/>
      <c r="B177" s="31" t="s">
        <v>189</v>
      </c>
      <c r="C177" s="18">
        <v>10</v>
      </c>
      <c r="D177" s="59">
        <f t="shared" si="18"/>
        <v>1300</v>
      </c>
      <c r="E177" s="75"/>
      <c r="F177" s="44">
        <v>1300</v>
      </c>
    </row>
    <row r="178" spans="1:6" ht="15">
      <c r="A178" s="32"/>
      <c r="B178" s="24" t="s">
        <v>134</v>
      </c>
      <c r="C178" s="18">
        <v>20</v>
      </c>
      <c r="D178" s="59">
        <f t="shared" si="18"/>
        <v>2967</v>
      </c>
      <c r="E178" s="75">
        <f>2967-73</f>
        <v>2894</v>
      </c>
      <c r="F178" s="44">
        <f>73</f>
        <v>73</v>
      </c>
    </row>
    <row r="179" spans="1:6" ht="27.75" customHeight="1">
      <c r="A179" s="32" t="s">
        <v>162</v>
      </c>
      <c r="B179" s="33" t="s">
        <v>92</v>
      </c>
      <c r="C179" s="46" t="s">
        <v>91</v>
      </c>
      <c r="D179" s="59">
        <f t="shared" si="18"/>
        <v>80</v>
      </c>
      <c r="E179" s="45">
        <f>E180</f>
        <v>20</v>
      </c>
      <c r="F179" s="45">
        <f>F180</f>
        <v>60</v>
      </c>
    </row>
    <row r="180" spans="1:6" ht="13.5" customHeight="1">
      <c r="A180" s="32"/>
      <c r="B180" s="72" t="s">
        <v>19</v>
      </c>
      <c r="C180" s="18"/>
      <c r="D180" s="59">
        <f t="shared" si="18"/>
        <v>80</v>
      </c>
      <c r="E180" s="44">
        <f t="shared" ref="E180:F180" si="24">E181</f>
        <v>20</v>
      </c>
      <c r="F180" s="44">
        <f t="shared" si="24"/>
        <v>60</v>
      </c>
    </row>
    <row r="181" spans="1:6" ht="13.5" customHeight="1">
      <c r="A181" s="32"/>
      <c r="B181" s="31" t="s">
        <v>20</v>
      </c>
      <c r="C181" s="18">
        <v>1</v>
      </c>
      <c r="D181" s="59">
        <f t="shared" si="18"/>
        <v>80</v>
      </c>
      <c r="E181" s="44">
        <f>E182+E183</f>
        <v>20</v>
      </c>
      <c r="F181" s="44">
        <f>F182+F183</f>
        <v>60</v>
      </c>
    </row>
    <row r="182" spans="1:6" ht="13.5" customHeight="1">
      <c r="A182" s="32"/>
      <c r="B182" s="31" t="s">
        <v>189</v>
      </c>
      <c r="C182" s="18">
        <v>10</v>
      </c>
      <c r="D182" s="59">
        <f t="shared" si="18"/>
        <v>60</v>
      </c>
      <c r="E182" s="75"/>
      <c r="F182" s="44">
        <v>60</v>
      </c>
    </row>
    <row r="183" spans="1:6" ht="17.25" customHeight="1">
      <c r="A183" s="32"/>
      <c r="B183" s="31" t="s">
        <v>22</v>
      </c>
      <c r="C183" s="18">
        <v>20</v>
      </c>
      <c r="D183" s="59">
        <f t="shared" si="18"/>
        <v>20</v>
      </c>
      <c r="E183" s="75">
        <v>20</v>
      </c>
      <c r="F183" s="44">
        <v>0</v>
      </c>
    </row>
    <row r="184" spans="1:6" ht="27" customHeight="1">
      <c r="A184" s="32" t="s">
        <v>163</v>
      </c>
      <c r="B184" s="33" t="s">
        <v>93</v>
      </c>
      <c r="C184" s="46" t="s">
        <v>91</v>
      </c>
      <c r="D184" s="59">
        <f t="shared" si="18"/>
        <v>860</v>
      </c>
      <c r="E184" s="45">
        <f>E185</f>
        <v>90</v>
      </c>
      <c r="F184" s="45">
        <f>F185</f>
        <v>770</v>
      </c>
    </row>
    <row r="185" spans="1:6" ht="13.5" customHeight="1">
      <c r="A185" s="32"/>
      <c r="B185" s="72" t="s">
        <v>19</v>
      </c>
      <c r="C185" s="18"/>
      <c r="D185" s="59">
        <f t="shared" si="18"/>
        <v>860</v>
      </c>
      <c r="E185" s="44">
        <f t="shared" ref="E185:F185" si="25">E186</f>
        <v>90</v>
      </c>
      <c r="F185" s="44">
        <f t="shared" si="25"/>
        <v>770</v>
      </c>
    </row>
    <row r="186" spans="1:6" ht="13.5" customHeight="1">
      <c r="A186" s="32"/>
      <c r="B186" s="31" t="s">
        <v>20</v>
      </c>
      <c r="C186" s="18">
        <v>1</v>
      </c>
      <c r="D186" s="59">
        <f t="shared" si="18"/>
        <v>860</v>
      </c>
      <c r="E186" s="44">
        <f>E187+E188</f>
        <v>90</v>
      </c>
      <c r="F186" s="44">
        <f>F187+F188</f>
        <v>770</v>
      </c>
    </row>
    <row r="187" spans="1:6" ht="13.5" customHeight="1">
      <c r="A187" s="32"/>
      <c r="B187" s="31" t="s">
        <v>189</v>
      </c>
      <c r="C187" s="18">
        <v>10</v>
      </c>
      <c r="D187" s="59">
        <f t="shared" si="18"/>
        <v>770</v>
      </c>
      <c r="E187" s="75"/>
      <c r="F187" s="44">
        <v>770</v>
      </c>
    </row>
    <row r="188" spans="1:6" ht="23.25" customHeight="1">
      <c r="A188" s="32"/>
      <c r="B188" s="24" t="s">
        <v>134</v>
      </c>
      <c r="C188" s="18">
        <v>20</v>
      </c>
      <c r="D188" s="59">
        <f t="shared" si="18"/>
        <v>90</v>
      </c>
      <c r="E188" s="75">
        <v>90</v>
      </c>
      <c r="F188" s="44">
        <v>0</v>
      </c>
    </row>
    <row r="189" spans="1:6" ht="30" customHeight="1">
      <c r="A189" s="32" t="s">
        <v>164</v>
      </c>
      <c r="B189" s="33" t="s">
        <v>94</v>
      </c>
      <c r="C189" s="18" t="s">
        <v>95</v>
      </c>
      <c r="D189" s="59">
        <f t="shared" si="18"/>
        <v>1054</v>
      </c>
      <c r="E189" s="45">
        <f>E190</f>
        <v>330</v>
      </c>
      <c r="F189" s="45">
        <f>F190</f>
        <v>724</v>
      </c>
    </row>
    <row r="190" spans="1:6" ht="15">
      <c r="A190" s="32"/>
      <c r="B190" s="72" t="s">
        <v>19</v>
      </c>
      <c r="C190" s="18"/>
      <c r="D190" s="59">
        <f t="shared" si="18"/>
        <v>1054</v>
      </c>
      <c r="E190" s="45">
        <f t="shared" ref="E190:F190" si="26">E191</f>
        <v>330</v>
      </c>
      <c r="F190" s="45">
        <f t="shared" si="26"/>
        <v>724</v>
      </c>
    </row>
    <row r="191" spans="1:6" ht="15">
      <c r="A191" s="32"/>
      <c r="B191" s="31" t="s">
        <v>20</v>
      </c>
      <c r="C191" s="18">
        <v>1</v>
      </c>
      <c r="D191" s="59">
        <f t="shared" si="18"/>
        <v>1054</v>
      </c>
      <c r="E191" s="44">
        <f>E192+E193</f>
        <v>330</v>
      </c>
      <c r="F191" s="44">
        <f>F192+F193</f>
        <v>724</v>
      </c>
    </row>
    <row r="192" spans="1:6" ht="15">
      <c r="A192" s="32"/>
      <c r="B192" s="31" t="s">
        <v>189</v>
      </c>
      <c r="C192" s="18">
        <v>10</v>
      </c>
      <c r="D192" s="59">
        <f t="shared" si="18"/>
        <v>724</v>
      </c>
      <c r="E192" s="75"/>
      <c r="F192" s="44">
        <v>724</v>
      </c>
    </row>
    <row r="193" spans="1:6" ht="12" customHeight="1">
      <c r="A193" s="32"/>
      <c r="B193" s="24" t="s">
        <v>134</v>
      </c>
      <c r="C193" s="18">
        <v>20</v>
      </c>
      <c r="D193" s="59">
        <f t="shared" si="18"/>
        <v>330</v>
      </c>
      <c r="E193" s="75">
        <f>330</f>
        <v>330</v>
      </c>
      <c r="F193" s="44">
        <v>0</v>
      </c>
    </row>
    <row r="194" spans="1:6" ht="28.5" customHeight="1">
      <c r="A194" s="32" t="s">
        <v>165</v>
      </c>
      <c r="B194" s="33" t="s">
        <v>97</v>
      </c>
      <c r="C194" s="18" t="s">
        <v>96</v>
      </c>
      <c r="D194" s="59">
        <f t="shared" si="18"/>
        <v>388</v>
      </c>
      <c r="E194" s="45">
        <f>E195</f>
        <v>140</v>
      </c>
      <c r="F194" s="45">
        <f>F195</f>
        <v>248</v>
      </c>
    </row>
    <row r="195" spans="1:6" ht="12.75" customHeight="1">
      <c r="A195" s="32"/>
      <c r="B195" s="72" t="s">
        <v>19</v>
      </c>
      <c r="C195" s="18"/>
      <c r="D195" s="59">
        <f t="shared" si="18"/>
        <v>388</v>
      </c>
      <c r="E195" s="44">
        <f t="shared" ref="E195:F195" si="27">E196</f>
        <v>140</v>
      </c>
      <c r="F195" s="44">
        <f t="shared" si="27"/>
        <v>248</v>
      </c>
    </row>
    <row r="196" spans="1:6" ht="12.75" customHeight="1">
      <c r="A196" s="32"/>
      <c r="B196" s="31" t="s">
        <v>20</v>
      </c>
      <c r="C196" s="18">
        <v>1</v>
      </c>
      <c r="D196" s="59">
        <f t="shared" si="18"/>
        <v>388</v>
      </c>
      <c r="E196" s="44">
        <f>E197+E198</f>
        <v>140</v>
      </c>
      <c r="F196" s="44">
        <f>F197+F198</f>
        <v>248</v>
      </c>
    </row>
    <row r="197" spans="1:6" ht="14.25" customHeight="1">
      <c r="A197" s="32"/>
      <c r="B197" s="31" t="s">
        <v>189</v>
      </c>
      <c r="C197" s="18">
        <v>10</v>
      </c>
      <c r="D197" s="59">
        <f t="shared" si="18"/>
        <v>248</v>
      </c>
      <c r="E197" s="75"/>
      <c r="F197" s="44">
        <v>248</v>
      </c>
    </row>
    <row r="198" spans="1:6" ht="14.25" customHeight="1">
      <c r="A198" s="32"/>
      <c r="B198" s="24" t="s">
        <v>134</v>
      </c>
      <c r="C198" s="18">
        <v>20</v>
      </c>
      <c r="D198" s="59">
        <f t="shared" si="18"/>
        <v>140</v>
      </c>
      <c r="E198" s="75">
        <v>140</v>
      </c>
      <c r="F198" s="44">
        <v>0</v>
      </c>
    </row>
    <row r="199" spans="1:6" ht="0.75" customHeight="1">
      <c r="A199" s="32"/>
      <c r="B199" s="30" t="s">
        <v>98</v>
      </c>
      <c r="C199" s="18" t="s">
        <v>85</v>
      </c>
      <c r="D199" s="59">
        <f t="shared" si="18"/>
        <v>0</v>
      </c>
      <c r="E199" s="75"/>
      <c r="F199" s="45">
        <f>F200</f>
        <v>0</v>
      </c>
    </row>
    <row r="200" spans="1:6" ht="14.25" hidden="1" customHeight="1">
      <c r="A200" s="32"/>
      <c r="B200" s="25" t="s">
        <v>19</v>
      </c>
      <c r="C200" s="18"/>
      <c r="D200" s="59">
        <f t="shared" si="18"/>
        <v>0</v>
      </c>
      <c r="E200" s="75"/>
      <c r="F200" s="45">
        <f t="shared" ref="F200" si="28">F201</f>
        <v>0</v>
      </c>
    </row>
    <row r="201" spans="1:6" ht="14.25" hidden="1" customHeight="1">
      <c r="A201" s="32"/>
      <c r="B201" s="31" t="s">
        <v>20</v>
      </c>
      <c r="C201" s="18">
        <v>1</v>
      </c>
      <c r="D201" s="59">
        <f t="shared" si="18"/>
        <v>0</v>
      </c>
      <c r="E201" s="75"/>
      <c r="F201" s="44">
        <f>F202+F203</f>
        <v>0</v>
      </c>
    </row>
    <row r="202" spans="1:6" ht="14.25" hidden="1" customHeight="1">
      <c r="A202" s="32"/>
      <c r="B202" s="31" t="s">
        <v>21</v>
      </c>
      <c r="C202" s="18">
        <v>10</v>
      </c>
      <c r="D202" s="59">
        <f t="shared" si="18"/>
        <v>0</v>
      </c>
      <c r="E202" s="75"/>
      <c r="F202" s="44"/>
    </row>
    <row r="203" spans="1:6" ht="14.25" hidden="1" customHeight="1">
      <c r="A203" s="32"/>
      <c r="B203" s="31" t="s">
        <v>22</v>
      </c>
      <c r="C203" s="18">
        <v>20</v>
      </c>
      <c r="D203" s="59">
        <f t="shared" si="18"/>
        <v>0</v>
      </c>
      <c r="E203" s="75"/>
      <c r="F203" s="44"/>
    </row>
    <row r="204" spans="1:6" ht="14.25" customHeight="1">
      <c r="A204" s="32" t="s">
        <v>157</v>
      </c>
      <c r="B204" s="30" t="s">
        <v>132</v>
      </c>
      <c r="C204" s="18" t="s">
        <v>99</v>
      </c>
      <c r="D204" s="59">
        <f t="shared" ref="D204:D253" si="29">F204+E204</f>
        <v>1055</v>
      </c>
      <c r="E204" s="75">
        <v>0</v>
      </c>
      <c r="F204" s="45">
        <f>F205+F211+F219+F225+F231</f>
        <v>1055</v>
      </c>
    </row>
    <row r="205" spans="1:6" ht="25.5" hidden="1" customHeight="1">
      <c r="A205" s="32"/>
      <c r="B205" s="33" t="s">
        <v>65</v>
      </c>
      <c r="C205" s="18" t="s">
        <v>100</v>
      </c>
      <c r="D205" s="59">
        <f t="shared" si="29"/>
        <v>0</v>
      </c>
      <c r="E205" s="75"/>
      <c r="F205" s="45">
        <f>F206</f>
        <v>0</v>
      </c>
    </row>
    <row r="206" spans="1:6" ht="14.25" hidden="1">
      <c r="A206" s="32"/>
      <c r="B206" s="25" t="s">
        <v>19</v>
      </c>
      <c r="C206" s="18"/>
      <c r="D206" s="59">
        <f t="shared" si="29"/>
        <v>0</v>
      </c>
      <c r="E206" s="75"/>
      <c r="F206" s="45">
        <f t="shared" ref="F206:F207" si="30">F207</f>
        <v>0</v>
      </c>
    </row>
    <row r="207" spans="1:6" ht="15" hidden="1">
      <c r="A207" s="32"/>
      <c r="B207" s="31" t="s">
        <v>20</v>
      </c>
      <c r="C207" s="18">
        <v>1</v>
      </c>
      <c r="D207" s="59">
        <f t="shared" si="29"/>
        <v>0</v>
      </c>
      <c r="E207" s="75"/>
      <c r="F207" s="44">
        <f t="shared" si="30"/>
        <v>0</v>
      </c>
    </row>
    <row r="208" spans="1:6" ht="15" hidden="1">
      <c r="A208" s="32"/>
      <c r="B208" s="31" t="s">
        <v>40</v>
      </c>
      <c r="C208" s="18" t="s">
        <v>64</v>
      </c>
      <c r="D208" s="59">
        <f t="shared" si="29"/>
        <v>0</v>
      </c>
      <c r="E208" s="75"/>
      <c r="F208" s="44">
        <f>F209+F210</f>
        <v>0</v>
      </c>
    </row>
    <row r="209" spans="1:6" ht="12.75" hidden="1" customHeight="1">
      <c r="A209" s="32"/>
      <c r="B209" s="31" t="s">
        <v>21</v>
      </c>
      <c r="C209" s="18">
        <v>10</v>
      </c>
      <c r="D209" s="59">
        <f t="shared" si="29"/>
        <v>0</v>
      </c>
      <c r="E209" s="75"/>
      <c r="F209" s="44"/>
    </row>
    <row r="210" spans="1:6" ht="18" hidden="1" customHeight="1">
      <c r="A210" s="32"/>
      <c r="B210" s="31" t="s">
        <v>22</v>
      </c>
      <c r="C210" s="18">
        <v>20</v>
      </c>
      <c r="D210" s="59">
        <f t="shared" si="29"/>
        <v>0</v>
      </c>
      <c r="E210" s="75"/>
      <c r="F210" s="44"/>
    </row>
    <row r="211" spans="1:6" ht="27" customHeight="1">
      <c r="A211" s="32" t="s">
        <v>166</v>
      </c>
      <c r="B211" s="33" t="s">
        <v>66</v>
      </c>
      <c r="C211" s="18" t="s">
        <v>101</v>
      </c>
      <c r="D211" s="59">
        <f t="shared" si="29"/>
        <v>140</v>
      </c>
      <c r="E211" s="75">
        <v>0</v>
      </c>
      <c r="F211" s="45">
        <f>F212+F217</f>
        <v>140</v>
      </c>
    </row>
    <row r="212" spans="1:6" ht="15">
      <c r="A212" s="32"/>
      <c r="B212" s="72" t="s">
        <v>19</v>
      </c>
      <c r="C212" s="18"/>
      <c r="D212" s="59">
        <f t="shared" si="29"/>
        <v>140</v>
      </c>
      <c r="E212" s="75">
        <v>0</v>
      </c>
      <c r="F212" s="45">
        <f t="shared" ref="F212:F213" si="31">F213</f>
        <v>140</v>
      </c>
    </row>
    <row r="213" spans="1:6" ht="15">
      <c r="A213" s="32"/>
      <c r="B213" s="31" t="s">
        <v>20</v>
      </c>
      <c r="C213" s="18">
        <v>1</v>
      </c>
      <c r="D213" s="59">
        <f t="shared" si="29"/>
        <v>140</v>
      </c>
      <c r="E213" s="75">
        <v>0</v>
      </c>
      <c r="F213" s="44">
        <f t="shared" si="31"/>
        <v>140</v>
      </c>
    </row>
    <row r="214" spans="1:6" ht="15" customHeight="1">
      <c r="A214" s="32"/>
      <c r="B214" s="31" t="s">
        <v>40</v>
      </c>
      <c r="C214" s="18" t="s">
        <v>64</v>
      </c>
      <c r="D214" s="59">
        <f t="shared" si="29"/>
        <v>140</v>
      </c>
      <c r="E214" s="75">
        <v>0</v>
      </c>
      <c r="F214" s="44">
        <f>F215+F216</f>
        <v>140</v>
      </c>
    </row>
    <row r="215" spans="1:6" ht="13.5" customHeight="1">
      <c r="A215" s="32"/>
      <c r="B215" s="31" t="s">
        <v>21</v>
      </c>
      <c r="C215" s="18">
        <v>10</v>
      </c>
      <c r="D215" s="59">
        <f t="shared" si="29"/>
        <v>140</v>
      </c>
      <c r="E215" s="75">
        <v>0</v>
      </c>
      <c r="F215" s="44">
        <v>140</v>
      </c>
    </row>
    <row r="216" spans="1:6" ht="0.75" hidden="1" customHeight="1">
      <c r="A216" s="32"/>
      <c r="B216" s="31" t="s">
        <v>22</v>
      </c>
      <c r="C216" s="18">
        <v>20</v>
      </c>
      <c r="D216" s="59">
        <f t="shared" si="29"/>
        <v>0</v>
      </c>
      <c r="E216" s="75"/>
      <c r="F216" s="44"/>
    </row>
    <row r="217" spans="1:6" ht="15.75" hidden="1" customHeight="1">
      <c r="A217" s="32"/>
      <c r="B217" s="26" t="s">
        <v>24</v>
      </c>
      <c r="C217" s="18"/>
      <c r="D217" s="59">
        <f t="shared" si="29"/>
        <v>0</v>
      </c>
      <c r="E217" s="75"/>
      <c r="F217" s="45">
        <f t="shared" ref="F217" si="32">F218</f>
        <v>0</v>
      </c>
    </row>
    <row r="218" spans="1:6" ht="15" hidden="1">
      <c r="A218" s="32"/>
      <c r="B218" s="31" t="s">
        <v>26</v>
      </c>
      <c r="C218" s="18" t="s">
        <v>27</v>
      </c>
      <c r="D218" s="59">
        <f t="shared" si="29"/>
        <v>0</v>
      </c>
      <c r="E218" s="75"/>
      <c r="F218" s="44"/>
    </row>
    <row r="219" spans="1:6" ht="28.5">
      <c r="A219" s="32" t="s">
        <v>167</v>
      </c>
      <c r="B219" s="33" t="s">
        <v>102</v>
      </c>
      <c r="C219" s="18" t="s">
        <v>103</v>
      </c>
      <c r="D219" s="59">
        <f t="shared" si="29"/>
        <v>490</v>
      </c>
      <c r="E219" s="75">
        <v>0</v>
      </c>
      <c r="F219" s="45">
        <f>F220</f>
        <v>490</v>
      </c>
    </row>
    <row r="220" spans="1:6" ht="15">
      <c r="A220" s="32"/>
      <c r="B220" s="72" t="s">
        <v>19</v>
      </c>
      <c r="C220" s="18"/>
      <c r="D220" s="59">
        <f t="shared" si="29"/>
        <v>490</v>
      </c>
      <c r="E220" s="75">
        <v>0</v>
      </c>
      <c r="F220" s="45">
        <f t="shared" ref="F220:F221" si="33">F221</f>
        <v>490</v>
      </c>
    </row>
    <row r="221" spans="1:6" ht="15">
      <c r="A221" s="32"/>
      <c r="B221" s="31" t="s">
        <v>20</v>
      </c>
      <c r="C221" s="18">
        <v>1</v>
      </c>
      <c r="D221" s="59">
        <f t="shared" si="29"/>
        <v>490</v>
      </c>
      <c r="E221" s="75">
        <v>0</v>
      </c>
      <c r="F221" s="44">
        <f t="shared" si="33"/>
        <v>490</v>
      </c>
    </row>
    <row r="222" spans="1:6" ht="15">
      <c r="A222" s="32"/>
      <c r="B222" s="31" t="s">
        <v>40</v>
      </c>
      <c r="C222" s="18" t="s">
        <v>64</v>
      </c>
      <c r="D222" s="59">
        <f t="shared" si="29"/>
        <v>490</v>
      </c>
      <c r="E222" s="75">
        <v>0</v>
      </c>
      <c r="F222" s="44">
        <f>F223+F224</f>
        <v>490</v>
      </c>
    </row>
    <row r="223" spans="1:6" ht="15.75" customHeight="1">
      <c r="A223" s="32"/>
      <c r="B223" s="31" t="s">
        <v>21</v>
      </c>
      <c r="C223" s="18">
        <v>10</v>
      </c>
      <c r="D223" s="59">
        <f t="shared" si="29"/>
        <v>490</v>
      </c>
      <c r="E223" s="75">
        <v>0</v>
      </c>
      <c r="F223" s="44">
        <v>490</v>
      </c>
    </row>
    <row r="224" spans="1:6" ht="0.75" hidden="1" customHeight="1">
      <c r="A224" s="32"/>
      <c r="B224" s="31" t="s">
        <v>22</v>
      </c>
      <c r="C224" s="18">
        <v>20</v>
      </c>
      <c r="D224" s="59">
        <f t="shared" si="29"/>
        <v>0</v>
      </c>
      <c r="E224" s="75"/>
      <c r="F224" s="44"/>
    </row>
    <row r="225" spans="1:6" ht="33" customHeight="1">
      <c r="A225" s="32" t="s">
        <v>168</v>
      </c>
      <c r="B225" s="33" t="s">
        <v>104</v>
      </c>
      <c r="C225" s="18" t="s">
        <v>103</v>
      </c>
      <c r="D225" s="59">
        <f t="shared" si="29"/>
        <v>210</v>
      </c>
      <c r="E225" s="75">
        <v>0</v>
      </c>
      <c r="F225" s="45">
        <f>F226</f>
        <v>210</v>
      </c>
    </row>
    <row r="226" spans="1:6" ht="15" customHeight="1">
      <c r="A226" s="32"/>
      <c r="B226" s="72" t="s">
        <v>19</v>
      </c>
      <c r="C226" s="18"/>
      <c r="D226" s="59">
        <f t="shared" si="29"/>
        <v>210</v>
      </c>
      <c r="E226" s="75">
        <v>0</v>
      </c>
      <c r="F226" s="44">
        <f t="shared" ref="F226:F227" si="34">F227</f>
        <v>210</v>
      </c>
    </row>
    <row r="227" spans="1:6" ht="15" customHeight="1">
      <c r="A227" s="32"/>
      <c r="B227" s="31" t="s">
        <v>20</v>
      </c>
      <c r="C227" s="18">
        <v>1</v>
      </c>
      <c r="D227" s="59">
        <f t="shared" si="29"/>
        <v>210</v>
      </c>
      <c r="E227" s="75">
        <v>0</v>
      </c>
      <c r="F227" s="44">
        <f t="shared" si="34"/>
        <v>210</v>
      </c>
    </row>
    <row r="228" spans="1:6" ht="15" customHeight="1">
      <c r="A228" s="32"/>
      <c r="B228" s="31" t="s">
        <v>40</v>
      </c>
      <c r="C228" s="18" t="s">
        <v>64</v>
      </c>
      <c r="D228" s="59">
        <f t="shared" si="29"/>
        <v>210</v>
      </c>
      <c r="E228" s="75">
        <v>0</v>
      </c>
      <c r="F228" s="44">
        <f>F229+F230</f>
        <v>210</v>
      </c>
    </row>
    <row r="229" spans="1:6" ht="15" customHeight="1">
      <c r="A229" s="32"/>
      <c r="B229" s="31" t="s">
        <v>21</v>
      </c>
      <c r="C229" s="18">
        <v>10</v>
      </c>
      <c r="D229" s="59">
        <f t="shared" si="29"/>
        <v>180</v>
      </c>
      <c r="E229" s="75">
        <v>0</v>
      </c>
      <c r="F229" s="44">
        <v>180</v>
      </c>
    </row>
    <row r="230" spans="1:6" ht="15" customHeight="1">
      <c r="A230" s="32"/>
      <c r="B230" s="31" t="s">
        <v>22</v>
      </c>
      <c r="C230" s="18">
        <v>20</v>
      </c>
      <c r="D230" s="59">
        <f t="shared" si="29"/>
        <v>30</v>
      </c>
      <c r="E230" s="75">
        <v>0</v>
      </c>
      <c r="F230" s="44">
        <v>30</v>
      </c>
    </row>
    <row r="231" spans="1:6" ht="28.5" customHeight="1">
      <c r="A231" s="32" t="s">
        <v>169</v>
      </c>
      <c r="B231" s="33" t="s">
        <v>105</v>
      </c>
      <c r="C231" s="18" t="s">
        <v>103</v>
      </c>
      <c r="D231" s="59">
        <f t="shared" si="29"/>
        <v>215</v>
      </c>
      <c r="E231" s="75">
        <v>0</v>
      </c>
      <c r="F231" s="45">
        <f>F232</f>
        <v>215</v>
      </c>
    </row>
    <row r="232" spans="1:6" ht="15" customHeight="1">
      <c r="A232" s="32"/>
      <c r="B232" s="72" t="s">
        <v>19</v>
      </c>
      <c r="C232" s="18"/>
      <c r="D232" s="59">
        <f t="shared" si="29"/>
        <v>215</v>
      </c>
      <c r="E232" s="75">
        <v>0</v>
      </c>
      <c r="F232" s="45">
        <f t="shared" ref="F232:F233" si="35">F233</f>
        <v>215</v>
      </c>
    </row>
    <row r="233" spans="1:6" ht="15" customHeight="1">
      <c r="A233" s="32"/>
      <c r="B233" s="31" t="s">
        <v>20</v>
      </c>
      <c r="C233" s="18">
        <v>1</v>
      </c>
      <c r="D233" s="59">
        <f t="shared" si="29"/>
        <v>215</v>
      </c>
      <c r="E233" s="75">
        <v>0</v>
      </c>
      <c r="F233" s="44">
        <f t="shared" si="35"/>
        <v>215</v>
      </c>
    </row>
    <row r="234" spans="1:6" ht="15" customHeight="1">
      <c r="A234" s="32"/>
      <c r="B234" s="31" t="s">
        <v>40</v>
      </c>
      <c r="C234" s="18" t="s">
        <v>64</v>
      </c>
      <c r="D234" s="59">
        <f t="shared" si="29"/>
        <v>215</v>
      </c>
      <c r="E234" s="75">
        <v>0</v>
      </c>
      <c r="F234" s="44">
        <f>F235+F236</f>
        <v>215</v>
      </c>
    </row>
    <row r="235" spans="1:6" ht="15" customHeight="1">
      <c r="A235" s="32"/>
      <c r="B235" s="31" t="s">
        <v>21</v>
      </c>
      <c r="C235" s="18">
        <v>10</v>
      </c>
      <c r="D235" s="59">
        <f t="shared" si="29"/>
        <v>215</v>
      </c>
      <c r="E235" s="75">
        <v>0</v>
      </c>
      <c r="F235" s="44">
        <v>215</v>
      </c>
    </row>
    <row r="236" spans="1:6" ht="15" hidden="1" customHeight="1">
      <c r="A236" s="32"/>
      <c r="B236" s="31" t="s">
        <v>22</v>
      </c>
      <c r="C236" s="18">
        <v>20</v>
      </c>
      <c r="D236" s="59">
        <f t="shared" si="29"/>
        <v>0</v>
      </c>
      <c r="E236" s="41"/>
      <c r="F236" s="44"/>
    </row>
    <row r="237" spans="1:6" ht="28.5">
      <c r="A237" s="40">
        <v>8</v>
      </c>
      <c r="B237" s="63" t="s">
        <v>145</v>
      </c>
      <c r="C237" s="55">
        <v>70.02</v>
      </c>
      <c r="D237" s="59">
        <f t="shared" si="29"/>
        <v>83</v>
      </c>
      <c r="E237" s="54">
        <v>0</v>
      </c>
      <c r="F237" s="49">
        <f>F238</f>
        <v>83</v>
      </c>
    </row>
    <row r="238" spans="1:6" ht="28.5">
      <c r="A238" s="32" t="s">
        <v>170</v>
      </c>
      <c r="B238" s="33" t="s">
        <v>106</v>
      </c>
      <c r="C238" s="46" t="s">
        <v>107</v>
      </c>
      <c r="D238" s="59">
        <f t="shared" si="29"/>
        <v>83</v>
      </c>
      <c r="E238" s="75">
        <v>0</v>
      </c>
      <c r="F238" s="45">
        <f>F239</f>
        <v>83</v>
      </c>
    </row>
    <row r="239" spans="1:6" ht="15">
      <c r="A239" s="32"/>
      <c r="B239" s="72" t="s">
        <v>19</v>
      </c>
      <c r="C239" s="18"/>
      <c r="D239" s="59">
        <f t="shared" si="29"/>
        <v>83</v>
      </c>
      <c r="E239" s="75">
        <v>0</v>
      </c>
      <c r="F239" s="45">
        <f t="shared" ref="F239" si="36">F240</f>
        <v>83</v>
      </c>
    </row>
    <row r="240" spans="1:6" ht="15">
      <c r="A240" s="32"/>
      <c r="B240" s="31" t="s">
        <v>20</v>
      </c>
      <c r="C240" s="18">
        <v>1</v>
      </c>
      <c r="D240" s="59">
        <f t="shared" si="29"/>
        <v>83</v>
      </c>
      <c r="E240" s="75">
        <v>0</v>
      </c>
      <c r="F240" s="44">
        <f>F241+F242</f>
        <v>83</v>
      </c>
    </row>
    <row r="241" spans="1:6" ht="15">
      <c r="A241" s="32"/>
      <c r="B241" s="31" t="s">
        <v>21</v>
      </c>
      <c r="C241" s="18">
        <v>10</v>
      </c>
      <c r="D241" s="59">
        <f t="shared" si="29"/>
        <v>50</v>
      </c>
      <c r="E241" s="75">
        <v>0</v>
      </c>
      <c r="F241" s="44">
        <v>50</v>
      </c>
    </row>
    <row r="242" spans="1:6" ht="17.25" customHeight="1">
      <c r="A242" s="32"/>
      <c r="B242" s="31" t="s">
        <v>22</v>
      </c>
      <c r="C242" s="18">
        <v>20</v>
      </c>
      <c r="D242" s="59">
        <f t="shared" si="29"/>
        <v>33</v>
      </c>
      <c r="E242" s="75">
        <v>0</v>
      </c>
      <c r="F242" s="44">
        <v>33</v>
      </c>
    </row>
    <row r="243" spans="1:6" ht="14.25">
      <c r="A243" s="40">
        <v>9</v>
      </c>
      <c r="B243" s="50" t="s">
        <v>108</v>
      </c>
      <c r="C243" s="55">
        <v>84.02</v>
      </c>
      <c r="D243" s="59">
        <f t="shared" si="29"/>
        <v>110</v>
      </c>
      <c r="E243" s="54">
        <v>0</v>
      </c>
      <c r="F243" s="49">
        <f>F245</f>
        <v>110</v>
      </c>
    </row>
    <row r="244" spans="1:6" ht="11.25" hidden="1" customHeight="1">
      <c r="A244" s="32"/>
      <c r="B244" s="31" t="s">
        <v>23</v>
      </c>
      <c r="C244" s="18">
        <v>85.01</v>
      </c>
      <c r="D244" s="59">
        <f t="shared" si="29"/>
        <v>0</v>
      </c>
      <c r="E244" s="41"/>
      <c r="F244" s="45"/>
    </row>
    <row r="245" spans="1:6" ht="14.25">
      <c r="A245" s="35" t="s">
        <v>171</v>
      </c>
      <c r="B245" s="26" t="s">
        <v>109</v>
      </c>
      <c r="C245" s="18" t="s">
        <v>110</v>
      </c>
      <c r="D245" s="59">
        <f t="shared" si="29"/>
        <v>110</v>
      </c>
      <c r="E245" s="75">
        <v>0</v>
      </c>
      <c r="F245" s="45">
        <f>F246+F250</f>
        <v>110</v>
      </c>
    </row>
    <row r="246" spans="1:6" ht="14.25" hidden="1">
      <c r="A246" s="32"/>
      <c r="B246" s="25" t="s">
        <v>19</v>
      </c>
      <c r="C246" s="18"/>
      <c r="D246" s="59">
        <f t="shared" si="29"/>
        <v>0</v>
      </c>
      <c r="E246" s="75"/>
      <c r="F246" s="45">
        <f t="shared" ref="F246" si="37">F247</f>
        <v>0</v>
      </c>
    </row>
    <row r="247" spans="1:6" ht="15" hidden="1">
      <c r="A247" s="32"/>
      <c r="B247" s="31" t="s">
        <v>20</v>
      </c>
      <c r="C247" s="18">
        <v>1</v>
      </c>
      <c r="D247" s="59">
        <f t="shared" si="29"/>
        <v>0</v>
      </c>
      <c r="E247" s="75"/>
      <c r="F247" s="44">
        <f>F248+F249</f>
        <v>0</v>
      </c>
    </row>
    <row r="248" spans="1:6" ht="0.75" hidden="1" customHeight="1">
      <c r="A248" s="32"/>
      <c r="B248" s="31" t="s">
        <v>21</v>
      </c>
      <c r="C248" s="18">
        <v>10</v>
      </c>
      <c r="D248" s="59">
        <f t="shared" si="29"/>
        <v>0</v>
      </c>
      <c r="E248" s="75"/>
      <c r="F248" s="44"/>
    </row>
    <row r="249" spans="1:6" ht="13.5" hidden="1" customHeight="1">
      <c r="A249" s="32"/>
      <c r="B249" s="31" t="s">
        <v>22</v>
      </c>
      <c r="C249" s="18">
        <v>20</v>
      </c>
      <c r="D249" s="59">
        <f t="shared" si="29"/>
        <v>0</v>
      </c>
      <c r="E249" s="75"/>
      <c r="F249" s="44"/>
    </row>
    <row r="250" spans="1:6" ht="15" customHeight="1">
      <c r="A250" s="32"/>
      <c r="B250" s="31" t="s">
        <v>24</v>
      </c>
      <c r="C250" s="46"/>
      <c r="D250" s="59">
        <f t="shared" si="29"/>
        <v>110</v>
      </c>
      <c r="E250" s="75">
        <v>0</v>
      </c>
      <c r="F250" s="45">
        <f t="shared" ref="F250" si="38">F251</f>
        <v>110</v>
      </c>
    </row>
    <row r="251" spans="1:6" ht="15" customHeight="1">
      <c r="A251" s="32"/>
      <c r="B251" s="31" t="s">
        <v>147</v>
      </c>
      <c r="C251" s="18">
        <v>70</v>
      </c>
      <c r="D251" s="59">
        <f t="shared" si="29"/>
        <v>110</v>
      </c>
      <c r="E251" s="75">
        <v>0</v>
      </c>
      <c r="F251" s="44">
        <v>110</v>
      </c>
    </row>
    <row r="252" spans="1:6" ht="22.5" hidden="1" customHeight="1">
      <c r="A252" s="24"/>
      <c r="B252" s="36" t="s">
        <v>111</v>
      </c>
      <c r="C252" s="47"/>
      <c r="D252" s="59">
        <f t="shared" si="29"/>
        <v>0</v>
      </c>
      <c r="E252" s="41"/>
      <c r="F252" s="44"/>
    </row>
    <row r="253" spans="1:6" ht="22.5" customHeight="1">
      <c r="A253" s="37"/>
      <c r="B253" s="76" t="s">
        <v>112</v>
      </c>
      <c r="C253" s="77"/>
      <c r="D253" s="59">
        <f t="shared" si="29"/>
        <v>-6899.0000000000009</v>
      </c>
      <c r="E253" s="78">
        <f>E11-E29</f>
        <v>0</v>
      </c>
      <c r="F253" s="78">
        <f>F11-F29</f>
        <v>-6899.0000000000009</v>
      </c>
    </row>
    <row r="254" spans="1:6" ht="19.5" customHeight="1" thickBot="1">
      <c r="A254" s="22"/>
      <c r="B254" s="38"/>
      <c r="C254" s="19"/>
      <c r="D254" s="7"/>
      <c r="E254" s="7"/>
      <c r="F254" s="7"/>
    </row>
    <row r="255" spans="1:6" ht="15">
      <c r="A255" s="21"/>
      <c r="B255" s="79" t="s">
        <v>113</v>
      </c>
      <c r="C255" s="80">
        <f>C256+C257</f>
        <v>6899</v>
      </c>
      <c r="D255" s="20"/>
      <c r="E255" s="20"/>
      <c r="F255" s="20"/>
    </row>
    <row r="256" spans="1:6" ht="15">
      <c r="A256" s="21"/>
      <c r="B256" s="81" t="s">
        <v>142</v>
      </c>
      <c r="C256" s="53">
        <f>C259+C262+C265+C288</f>
        <v>6789</v>
      </c>
      <c r="D256" s="20"/>
      <c r="E256" s="20"/>
      <c r="F256" s="20"/>
    </row>
    <row r="257" spans="1:7" ht="15">
      <c r="A257" s="21"/>
      <c r="B257" s="81" t="s">
        <v>178</v>
      </c>
      <c r="C257" s="53">
        <v>110</v>
      </c>
      <c r="D257" s="20"/>
      <c r="E257" s="20"/>
      <c r="F257" s="20"/>
    </row>
    <row r="258" spans="1:7" ht="12" customHeight="1">
      <c r="A258" s="21"/>
      <c r="B258" s="39"/>
      <c r="C258" s="52"/>
      <c r="D258" s="7"/>
      <c r="E258" s="7"/>
      <c r="F258" s="7"/>
    </row>
    <row r="259" spans="1:7" ht="18" customHeight="1">
      <c r="A259" s="21"/>
      <c r="B259" s="67" t="s">
        <v>133</v>
      </c>
      <c r="C259" s="53">
        <f>C260</f>
        <v>112</v>
      </c>
      <c r="D259" s="7"/>
      <c r="E259" s="7"/>
      <c r="F259" s="7"/>
    </row>
    <row r="260" spans="1:7" ht="36.75" customHeight="1">
      <c r="A260" s="21"/>
      <c r="B260" s="69" t="s">
        <v>34</v>
      </c>
      <c r="C260" s="42">
        <f>C261</f>
        <v>112</v>
      </c>
      <c r="D260" s="82"/>
      <c r="E260" s="82"/>
      <c r="F260" s="7"/>
    </row>
    <row r="261" spans="1:7" s="3" customFormat="1" ht="15">
      <c r="A261" s="7"/>
      <c r="B261" s="24" t="s">
        <v>141</v>
      </c>
      <c r="C261" s="66">
        <v>112</v>
      </c>
      <c r="D261" s="7"/>
      <c r="E261" s="7"/>
      <c r="F261" s="7"/>
      <c r="G261" s="2"/>
    </row>
    <row r="262" spans="1:7" s="3" customFormat="1" ht="14.25">
      <c r="A262" s="7"/>
      <c r="B262" s="67" t="s">
        <v>130</v>
      </c>
      <c r="C262" s="66">
        <f>C263</f>
        <v>200</v>
      </c>
      <c r="D262" s="7"/>
      <c r="E262" s="7"/>
      <c r="F262" s="7"/>
      <c r="G262" s="2"/>
    </row>
    <row r="263" spans="1:7" s="3" customFormat="1" ht="14.25">
      <c r="A263" s="7"/>
      <c r="B263" s="68" t="s">
        <v>73</v>
      </c>
      <c r="C263" s="66">
        <f>C264</f>
        <v>200</v>
      </c>
      <c r="D263" s="7"/>
      <c r="E263" s="7"/>
      <c r="F263" s="7"/>
      <c r="G263" s="2"/>
    </row>
    <row r="264" spans="1:7" s="3" customFormat="1" ht="15">
      <c r="A264" s="7"/>
      <c r="B264" s="24" t="s">
        <v>141</v>
      </c>
      <c r="C264" s="66">
        <v>200</v>
      </c>
      <c r="D264" s="7"/>
      <c r="E264" s="7"/>
      <c r="F264" s="7"/>
      <c r="G264" s="2"/>
    </row>
    <row r="265" spans="1:7" s="3" customFormat="1" ht="14.25">
      <c r="A265" s="7"/>
      <c r="B265" s="40" t="s">
        <v>114</v>
      </c>
      <c r="C265" s="66">
        <f>C266+C268+C270+C272+C274+C276+C278+C280+C282+C284+C286</f>
        <v>6427</v>
      </c>
      <c r="D265" s="7"/>
      <c r="E265" s="7"/>
      <c r="F265" s="7"/>
      <c r="G265" s="2"/>
    </row>
    <row r="266" spans="1:7" s="3" customFormat="1" ht="28.5">
      <c r="A266" s="7"/>
      <c r="B266" s="69" t="s">
        <v>86</v>
      </c>
      <c r="C266" s="66">
        <f>C267</f>
        <v>1600</v>
      </c>
      <c r="D266" s="7"/>
      <c r="E266" s="7"/>
      <c r="F266" s="7"/>
      <c r="G266" s="2"/>
    </row>
    <row r="267" spans="1:7" s="3" customFormat="1" ht="15">
      <c r="A267" s="7"/>
      <c r="B267" s="24" t="s">
        <v>141</v>
      </c>
      <c r="C267" s="66">
        <v>1600</v>
      </c>
      <c r="D267" s="7"/>
      <c r="E267" s="7"/>
      <c r="F267" s="7"/>
      <c r="G267" s="2"/>
    </row>
    <row r="268" spans="1:7" s="3" customFormat="1" ht="28.5">
      <c r="A268" s="7"/>
      <c r="B268" s="69" t="s">
        <v>88</v>
      </c>
      <c r="C268" s="66">
        <f>C269</f>
        <v>700</v>
      </c>
      <c r="D268" s="7"/>
      <c r="E268" s="7"/>
      <c r="F268" s="7"/>
      <c r="G268" s="2"/>
    </row>
    <row r="269" spans="1:7" s="3" customFormat="1" ht="15">
      <c r="A269" s="7"/>
      <c r="B269" s="24" t="s">
        <v>141</v>
      </c>
      <c r="C269" s="66">
        <v>700</v>
      </c>
      <c r="D269" s="7"/>
      <c r="E269" s="7"/>
      <c r="F269" s="7"/>
      <c r="G269" s="2"/>
    </row>
    <row r="270" spans="1:7" s="3" customFormat="1" ht="28.5">
      <c r="A270" s="7"/>
      <c r="B270" s="69" t="s">
        <v>90</v>
      </c>
      <c r="C270" s="66">
        <f>C271</f>
        <v>1300</v>
      </c>
      <c r="D270" s="7"/>
      <c r="E270" s="7"/>
      <c r="F270" s="7"/>
      <c r="G270" s="2"/>
    </row>
    <row r="271" spans="1:7" s="3" customFormat="1" ht="15">
      <c r="A271" s="7"/>
      <c r="B271" s="24" t="s">
        <v>141</v>
      </c>
      <c r="C271" s="66">
        <v>1300</v>
      </c>
      <c r="D271" s="7"/>
      <c r="E271" s="7"/>
      <c r="F271" s="7"/>
      <c r="G271" s="2"/>
    </row>
    <row r="272" spans="1:7" s="3" customFormat="1" ht="28.5">
      <c r="A272" s="7"/>
      <c r="B272" s="69" t="s">
        <v>92</v>
      </c>
      <c r="C272" s="66">
        <f>C273</f>
        <v>60</v>
      </c>
      <c r="D272" s="7"/>
      <c r="E272" s="7"/>
      <c r="F272" s="7"/>
      <c r="G272" s="2"/>
    </row>
    <row r="273" spans="1:7" s="3" customFormat="1" ht="15">
      <c r="A273" s="2"/>
      <c r="B273" s="24" t="s">
        <v>141</v>
      </c>
      <c r="C273" s="70">
        <v>60</v>
      </c>
      <c r="D273" s="2"/>
      <c r="E273" s="2"/>
      <c r="F273" s="2"/>
      <c r="G273" s="2"/>
    </row>
    <row r="274" spans="1:7" s="3" customFormat="1" ht="34.5" customHeight="1">
      <c r="A274" s="2"/>
      <c r="B274" s="69" t="s">
        <v>93</v>
      </c>
      <c r="C274" s="70">
        <f>C275</f>
        <v>770</v>
      </c>
      <c r="D274" s="2"/>
      <c r="E274" s="2"/>
      <c r="F274" s="2"/>
      <c r="G274" s="2"/>
    </row>
    <row r="275" spans="1:7" s="3" customFormat="1" ht="15">
      <c r="A275" s="2"/>
      <c r="B275" s="24" t="s">
        <v>141</v>
      </c>
      <c r="C275" s="70">
        <v>770</v>
      </c>
      <c r="D275" s="2"/>
      <c r="E275" s="2"/>
      <c r="F275" s="2"/>
      <c r="G275" s="2"/>
    </row>
    <row r="276" spans="1:7" s="3" customFormat="1" ht="28.5">
      <c r="A276" s="2"/>
      <c r="B276" s="69" t="s">
        <v>94</v>
      </c>
      <c r="C276" s="70">
        <f>C277</f>
        <v>724</v>
      </c>
      <c r="D276" s="2"/>
      <c r="E276" s="2"/>
      <c r="F276" s="2"/>
      <c r="G276" s="2"/>
    </row>
    <row r="277" spans="1:7" s="3" customFormat="1" ht="15">
      <c r="A277" s="2"/>
      <c r="B277" s="24" t="s">
        <v>141</v>
      </c>
      <c r="C277" s="70">
        <v>724</v>
      </c>
      <c r="D277" s="2"/>
      <c r="E277" s="2"/>
      <c r="F277" s="2"/>
      <c r="G277" s="2"/>
    </row>
    <row r="278" spans="1:7" s="3" customFormat="1" ht="28.5">
      <c r="A278" s="2"/>
      <c r="B278" s="69" t="s">
        <v>97</v>
      </c>
      <c r="C278" s="70">
        <f>C279</f>
        <v>248</v>
      </c>
      <c r="D278" s="2"/>
      <c r="E278" s="2"/>
      <c r="F278" s="2"/>
      <c r="G278" s="2"/>
    </row>
    <row r="279" spans="1:7" s="3" customFormat="1" ht="15">
      <c r="A279" s="2"/>
      <c r="B279" s="24" t="s">
        <v>141</v>
      </c>
      <c r="C279" s="70">
        <v>248</v>
      </c>
      <c r="D279" s="2"/>
      <c r="E279" s="2"/>
      <c r="F279" s="2"/>
      <c r="G279" s="2"/>
    </row>
    <row r="280" spans="1:7" ht="28.5">
      <c r="B280" s="69" t="s">
        <v>104</v>
      </c>
      <c r="C280" s="70">
        <f>C281</f>
        <v>180</v>
      </c>
    </row>
    <row r="281" spans="1:7" ht="15">
      <c r="B281" s="24" t="s">
        <v>141</v>
      </c>
      <c r="C281" s="70">
        <v>180</v>
      </c>
    </row>
    <row r="282" spans="1:7" ht="28.5">
      <c r="B282" s="69" t="s">
        <v>105</v>
      </c>
      <c r="C282" s="70">
        <f>C283</f>
        <v>215</v>
      </c>
    </row>
    <row r="283" spans="1:7" ht="15">
      <c r="B283" s="24" t="s">
        <v>141</v>
      </c>
      <c r="C283" s="70">
        <v>215</v>
      </c>
    </row>
    <row r="284" spans="1:7" ht="28.5">
      <c r="B284" s="69" t="s">
        <v>66</v>
      </c>
      <c r="C284" s="70">
        <f>C285</f>
        <v>140</v>
      </c>
    </row>
    <row r="285" spans="1:7" ht="15">
      <c r="B285" s="24" t="s">
        <v>141</v>
      </c>
      <c r="C285" s="70">
        <v>140</v>
      </c>
    </row>
    <row r="286" spans="1:7" ht="28.5">
      <c r="B286" s="69" t="s">
        <v>102</v>
      </c>
      <c r="C286" s="70">
        <f>C287</f>
        <v>490</v>
      </c>
    </row>
    <row r="287" spans="1:7" ht="15">
      <c r="B287" s="24" t="s">
        <v>141</v>
      </c>
      <c r="C287" s="70">
        <v>490</v>
      </c>
    </row>
    <row r="288" spans="1:7" ht="28.5">
      <c r="B288" s="67" t="s">
        <v>145</v>
      </c>
      <c r="C288" s="70">
        <f>C289</f>
        <v>50</v>
      </c>
    </row>
    <row r="289" spans="2:3" ht="28.5">
      <c r="B289" s="69" t="s">
        <v>106</v>
      </c>
      <c r="C289" s="70">
        <f>C290</f>
        <v>50</v>
      </c>
    </row>
    <row r="290" spans="2:3" ht="15">
      <c r="B290" s="24" t="s">
        <v>141</v>
      </c>
      <c r="C290" s="70">
        <v>50</v>
      </c>
    </row>
    <row r="291" spans="2:3" ht="14.25">
      <c r="B291" s="40" t="s">
        <v>108</v>
      </c>
      <c r="C291" s="70">
        <f>C292</f>
        <v>110</v>
      </c>
    </row>
    <row r="292" spans="2:3" ht="14.25">
      <c r="B292" s="32" t="s">
        <v>109</v>
      </c>
      <c r="C292" s="70">
        <f>C293</f>
        <v>110</v>
      </c>
    </row>
    <row r="293" spans="2:3">
      <c r="B293" s="71" t="s">
        <v>148</v>
      </c>
      <c r="C293" s="70">
        <v>110</v>
      </c>
    </row>
  </sheetData>
  <mergeCells count="5">
    <mergeCell ref="B2:C2"/>
    <mergeCell ref="A5:G5"/>
    <mergeCell ref="A6:G6"/>
    <mergeCell ref="B7:F7"/>
    <mergeCell ref="A9:A10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237"/>
  <sheetViews>
    <sheetView tabSelected="1" workbookViewId="0">
      <pane xSplit="3" ySplit="10" topLeftCell="D182" activePane="bottomRight" state="frozen"/>
      <selection pane="topRight" activeCell="D1" sqref="D1"/>
      <selection pane="bottomLeft" activeCell="A12" sqref="A12"/>
      <selection pane="bottomRight" activeCell="E53" sqref="E53"/>
    </sheetView>
  </sheetViews>
  <sheetFormatPr defaultRowHeight="12.75"/>
  <cols>
    <col min="1" max="1" width="6.140625" style="2" customWidth="1"/>
    <col min="2" max="2" width="50.85546875" style="2" customWidth="1"/>
    <col min="3" max="3" width="11" style="4" customWidth="1"/>
    <col min="4" max="4" width="11.85546875" style="2" customWidth="1"/>
    <col min="5" max="5" width="10" style="2" customWidth="1"/>
    <col min="6" max="6" width="9.5703125" style="2" bestFit="1" customWidth="1"/>
    <col min="7" max="16384" width="9.140625" style="2"/>
  </cols>
  <sheetData>
    <row r="1" spans="1:8" s="1" customFormat="1">
      <c r="A1" s="5"/>
      <c r="B1" s="5" t="s">
        <v>0</v>
      </c>
      <c r="C1" s="5" t="s">
        <v>190</v>
      </c>
      <c r="D1" s="5"/>
      <c r="E1" s="5"/>
    </row>
    <row r="2" spans="1:8" ht="18.75">
      <c r="A2" s="6"/>
      <c r="B2" s="93"/>
      <c r="C2" s="93"/>
      <c r="D2" s="7" t="s">
        <v>118</v>
      </c>
      <c r="E2" s="7"/>
    </row>
    <row r="3" spans="1:8" ht="18.75">
      <c r="A3" s="6"/>
      <c r="B3" s="83"/>
      <c r="C3" s="8"/>
      <c r="D3" s="7"/>
      <c r="E3" s="7"/>
    </row>
    <row r="4" spans="1:8" ht="18.75">
      <c r="A4" s="6"/>
      <c r="B4" s="83"/>
      <c r="C4" s="8"/>
      <c r="D4" s="7"/>
      <c r="E4" s="7"/>
    </row>
    <row r="5" spans="1:8" ht="18.75">
      <c r="A5" s="94" t="s">
        <v>174</v>
      </c>
      <c r="B5" s="95"/>
      <c r="C5" s="95"/>
      <c r="D5" s="95"/>
      <c r="E5" s="95"/>
      <c r="F5" s="95"/>
    </row>
    <row r="6" spans="1:8" ht="15.75">
      <c r="A6" s="96" t="s">
        <v>175</v>
      </c>
      <c r="B6" s="97"/>
      <c r="C6" s="97"/>
      <c r="D6" s="97"/>
      <c r="E6" s="97"/>
      <c r="F6" s="97"/>
    </row>
    <row r="7" spans="1:8" ht="15.75">
      <c r="A7" s="9"/>
      <c r="B7" s="98"/>
      <c r="C7" s="95"/>
      <c r="D7" s="95"/>
      <c r="E7" s="95"/>
    </row>
    <row r="8" spans="1:8">
      <c r="A8" s="9"/>
      <c r="B8" s="10"/>
      <c r="C8" s="11"/>
      <c r="E8" s="12" t="s">
        <v>128</v>
      </c>
    </row>
    <row r="9" spans="1:8" ht="49.5" customHeight="1">
      <c r="A9" s="99" t="s">
        <v>2</v>
      </c>
      <c r="B9" s="13" t="s">
        <v>3</v>
      </c>
      <c r="C9" s="14" t="s">
        <v>4</v>
      </c>
      <c r="D9" s="15" t="s">
        <v>177</v>
      </c>
      <c r="E9" s="74" t="s">
        <v>176</v>
      </c>
    </row>
    <row r="10" spans="1:8" ht="24.75" customHeight="1">
      <c r="A10" s="100"/>
      <c r="B10" s="16"/>
      <c r="C10" s="17"/>
      <c r="D10" s="48">
        <v>2018</v>
      </c>
      <c r="E10" s="48" t="s">
        <v>193</v>
      </c>
      <c r="F10" s="3"/>
    </row>
    <row r="11" spans="1:8" ht="18" customHeight="1">
      <c r="A11" s="60"/>
      <c r="B11" s="60" t="s">
        <v>136</v>
      </c>
      <c r="C11" s="61"/>
      <c r="D11" s="59">
        <f t="shared" ref="D11:D62" si="0">E11</f>
        <v>0</v>
      </c>
      <c r="E11" s="62">
        <f>E12+E17+E28+E32+E53+E89+E137+E220+E226</f>
        <v>0</v>
      </c>
      <c r="F11" s="3"/>
    </row>
    <row r="12" spans="1:8" ht="13.5" customHeight="1">
      <c r="A12" s="40"/>
      <c r="B12" s="50" t="s">
        <v>28</v>
      </c>
      <c r="C12" s="55" t="s">
        <v>29</v>
      </c>
      <c r="D12" s="54">
        <f t="shared" si="0"/>
        <v>605</v>
      </c>
      <c r="E12" s="49">
        <f>E13+E15</f>
        <v>605</v>
      </c>
      <c r="F12" s="3"/>
    </row>
    <row r="13" spans="1:8" ht="16.5" customHeight="1">
      <c r="A13" s="32"/>
      <c r="B13" s="25" t="s">
        <v>19</v>
      </c>
      <c r="C13" s="46"/>
      <c r="D13" s="75">
        <f t="shared" si="0"/>
        <v>605</v>
      </c>
      <c r="E13" s="45">
        <f>E14</f>
        <v>605</v>
      </c>
      <c r="F13" s="3"/>
    </row>
    <row r="14" spans="1:8" ht="15.75" customHeight="1">
      <c r="B14" s="24" t="s">
        <v>134</v>
      </c>
      <c r="C14" s="18">
        <v>20</v>
      </c>
      <c r="D14" s="75">
        <f t="shared" si="0"/>
        <v>605</v>
      </c>
      <c r="E14" s="44">
        <f>1000+1422-1247-30-50-500+50-30-10</f>
        <v>605</v>
      </c>
      <c r="F14" s="3"/>
    </row>
    <row r="15" spans="1:8" ht="17.25" hidden="1" customHeight="1">
      <c r="A15" s="32"/>
      <c r="B15" s="31" t="s">
        <v>24</v>
      </c>
      <c r="C15" s="18"/>
      <c r="D15" s="75">
        <f t="shared" si="0"/>
        <v>0</v>
      </c>
      <c r="E15" s="44">
        <f>E16</f>
        <v>0</v>
      </c>
      <c r="F15" s="3"/>
    </row>
    <row r="16" spans="1:8" ht="14.25" hidden="1" customHeight="1">
      <c r="A16" s="32"/>
      <c r="B16" s="24" t="s">
        <v>30</v>
      </c>
      <c r="C16" s="18">
        <v>70</v>
      </c>
      <c r="D16" s="75">
        <f t="shared" si="0"/>
        <v>0</v>
      </c>
      <c r="E16" s="44">
        <v>0</v>
      </c>
      <c r="F16" s="3"/>
      <c r="G16" s="2">
        <v>305</v>
      </c>
      <c r="H16" s="2" t="s">
        <v>135</v>
      </c>
    </row>
    <row r="17" spans="1:6" ht="14.25">
      <c r="A17" s="40"/>
      <c r="B17" s="63" t="s">
        <v>133</v>
      </c>
      <c r="C17" s="55" t="s">
        <v>31</v>
      </c>
      <c r="D17" s="54">
        <f t="shared" si="0"/>
        <v>20</v>
      </c>
      <c r="E17" s="49">
        <f>E18+E22</f>
        <v>20</v>
      </c>
      <c r="F17" s="3"/>
    </row>
    <row r="18" spans="1:6" ht="0.75" customHeight="1">
      <c r="A18" s="32"/>
      <c r="B18" s="26" t="s">
        <v>137</v>
      </c>
      <c r="C18" s="46">
        <v>50</v>
      </c>
      <c r="D18" s="41">
        <f t="shared" si="0"/>
        <v>0</v>
      </c>
      <c r="E18" s="45">
        <f t="shared" ref="E18:E20" si="1">E19</f>
        <v>0</v>
      </c>
      <c r="F18" s="3"/>
    </row>
    <row r="19" spans="1:6" ht="14.25" hidden="1">
      <c r="A19" s="32"/>
      <c r="B19" s="25" t="s">
        <v>19</v>
      </c>
      <c r="C19" s="46"/>
      <c r="D19" s="41">
        <f t="shared" si="0"/>
        <v>0</v>
      </c>
      <c r="E19" s="45">
        <f t="shared" si="1"/>
        <v>0</v>
      </c>
      <c r="F19" s="3"/>
    </row>
    <row r="20" spans="1:6" ht="15" hidden="1">
      <c r="A20" s="32"/>
      <c r="B20" s="31" t="s">
        <v>20</v>
      </c>
      <c r="C20" s="46"/>
      <c r="D20" s="41">
        <f t="shared" si="0"/>
        <v>0</v>
      </c>
      <c r="E20" s="45">
        <f t="shared" si="1"/>
        <v>0</v>
      </c>
      <c r="F20" s="3"/>
    </row>
    <row r="21" spans="1:6" ht="15" hidden="1">
      <c r="A21" s="32"/>
      <c r="B21" s="31" t="s">
        <v>32</v>
      </c>
      <c r="C21" s="18" t="s">
        <v>33</v>
      </c>
      <c r="D21" s="41">
        <f t="shared" si="0"/>
        <v>0</v>
      </c>
      <c r="E21" s="44"/>
      <c r="F21" s="3"/>
    </row>
    <row r="22" spans="1:6" ht="28.5">
      <c r="A22" s="32"/>
      <c r="B22" s="33" t="s">
        <v>34</v>
      </c>
      <c r="C22" s="46" t="s">
        <v>35</v>
      </c>
      <c r="D22" s="75">
        <f t="shared" si="0"/>
        <v>20</v>
      </c>
      <c r="E22" s="45">
        <f>E23</f>
        <v>20</v>
      </c>
      <c r="F22" s="3"/>
    </row>
    <row r="23" spans="1:6" ht="15">
      <c r="A23" s="32"/>
      <c r="B23" s="72" t="s">
        <v>19</v>
      </c>
      <c r="C23" s="46"/>
      <c r="D23" s="75">
        <f t="shared" si="0"/>
        <v>20</v>
      </c>
      <c r="E23" s="45">
        <f>E24</f>
        <v>20</v>
      </c>
      <c r="F23" s="3"/>
    </row>
    <row r="24" spans="1:6" ht="15">
      <c r="A24" s="32"/>
      <c r="B24" s="31" t="s">
        <v>20</v>
      </c>
      <c r="C24" s="18">
        <v>0.01</v>
      </c>
      <c r="D24" s="75">
        <f t="shared" si="0"/>
        <v>20</v>
      </c>
      <c r="E24" s="44">
        <f>E25</f>
        <v>20</v>
      </c>
      <c r="F24" s="3"/>
    </row>
    <row r="25" spans="1:6" ht="15">
      <c r="A25" s="32"/>
      <c r="B25" s="31" t="s">
        <v>139</v>
      </c>
      <c r="C25" s="18" t="s">
        <v>36</v>
      </c>
      <c r="D25" s="75">
        <f t="shared" si="0"/>
        <v>20</v>
      </c>
      <c r="E25" s="44">
        <f>E26+E27</f>
        <v>20</v>
      </c>
      <c r="F25" s="3"/>
    </row>
    <row r="26" spans="1:6" ht="0.75" customHeight="1">
      <c r="A26" s="32"/>
      <c r="B26" s="31" t="s">
        <v>138</v>
      </c>
      <c r="C26" s="18">
        <v>10</v>
      </c>
      <c r="D26" s="75">
        <f t="shared" si="0"/>
        <v>0</v>
      </c>
      <c r="E26" s="43">
        <v>0</v>
      </c>
      <c r="F26" s="3"/>
    </row>
    <row r="27" spans="1:6" ht="15" customHeight="1">
      <c r="A27" s="32"/>
      <c r="B27" s="24" t="s">
        <v>134</v>
      </c>
      <c r="C27" s="18">
        <v>20</v>
      </c>
      <c r="D27" s="75">
        <f t="shared" si="0"/>
        <v>20</v>
      </c>
      <c r="E27" s="43">
        <v>20</v>
      </c>
      <c r="F27" s="3"/>
    </row>
    <row r="28" spans="1:6" ht="18.75" customHeight="1">
      <c r="A28" s="40"/>
      <c r="B28" s="50" t="s">
        <v>37</v>
      </c>
      <c r="C28" s="55">
        <v>61.02</v>
      </c>
      <c r="D28" s="54">
        <f t="shared" si="0"/>
        <v>70</v>
      </c>
      <c r="E28" s="49">
        <f>E29</f>
        <v>70</v>
      </c>
    </row>
    <row r="29" spans="1:6" ht="28.5">
      <c r="A29" s="32"/>
      <c r="B29" s="33" t="s">
        <v>38</v>
      </c>
      <c r="C29" s="18" t="s">
        <v>39</v>
      </c>
      <c r="D29" s="75">
        <f t="shared" si="0"/>
        <v>70</v>
      </c>
      <c r="E29" s="45">
        <f>E30</f>
        <v>70</v>
      </c>
    </row>
    <row r="30" spans="1:6" ht="15">
      <c r="A30" s="32"/>
      <c r="B30" s="72" t="s">
        <v>19</v>
      </c>
      <c r="C30" s="18"/>
      <c r="D30" s="75">
        <f t="shared" si="0"/>
        <v>70</v>
      </c>
      <c r="E30" s="45">
        <f>E31</f>
        <v>70</v>
      </c>
    </row>
    <row r="31" spans="1:6" ht="15">
      <c r="A31" s="32"/>
      <c r="B31" s="24" t="s">
        <v>134</v>
      </c>
      <c r="C31" s="18">
        <v>20</v>
      </c>
      <c r="D31" s="75">
        <f t="shared" si="0"/>
        <v>70</v>
      </c>
      <c r="E31" s="44">
        <v>70</v>
      </c>
    </row>
    <row r="32" spans="1:6" ht="14.25">
      <c r="A32" s="40"/>
      <c r="B32" s="50" t="s">
        <v>140</v>
      </c>
      <c r="C32" s="55" t="s">
        <v>43</v>
      </c>
      <c r="D32" s="54">
        <f t="shared" si="0"/>
        <v>310</v>
      </c>
      <c r="E32" s="49">
        <f>E33+E37+E40+E43+E46+E50</f>
        <v>310</v>
      </c>
    </row>
    <row r="33" spans="1:5" ht="28.5" customHeight="1">
      <c r="A33" s="73"/>
      <c r="B33" s="33" t="s">
        <v>45</v>
      </c>
      <c r="C33" s="46" t="s">
        <v>46</v>
      </c>
      <c r="D33" s="75">
        <f t="shared" si="0"/>
        <v>125</v>
      </c>
      <c r="E33" s="45">
        <f>E34</f>
        <v>125</v>
      </c>
    </row>
    <row r="34" spans="1:5" ht="15">
      <c r="A34" s="32"/>
      <c r="B34" s="72" t="s">
        <v>19</v>
      </c>
      <c r="C34" s="18"/>
      <c r="D34" s="75">
        <f t="shared" si="0"/>
        <v>125</v>
      </c>
      <c r="E34" s="45">
        <f>E35+E36</f>
        <v>125</v>
      </c>
    </row>
    <row r="35" spans="1:5" ht="15" customHeight="1">
      <c r="A35" s="32"/>
      <c r="B35" s="24" t="s">
        <v>134</v>
      </c>
      <c r="C35" s="18">
        <v>20</v>
      </c>
      <c r="D35" s="75">
        <f t="shared" si="0"/>
        <v>75</v>
      </c>
      <c r="E35" s="44">
        <v>75</v>
      </c>
    </row>
    <row r="36" spans="1:5" ht="15" customHeight="1">
      <c r="A36" s="32"/>
      <c r="B36" s="31" t="s">
        <v>191</v>
      </c>
      <c r="C36" s="18">
        <v>57</v>
      </c>
      <c r="D36" s="75">
        <f t="shared" si="0"/>
        <v>50</v>
      </c>
      <c r="E36" s="44">
        <v>50</v>
      </c>
    </row>
    <row r="37" spans="1:5" ht="26.25" customHeight="1">
      <c r="A37" s="32"/>
      <c r="B37" s="33" t="s">
        <v>47</v>
      </c>
      <c r="C37" s="46" t="s">
        <v>48</v>
      </c>
      <c r="D37" s="75">
        <f t="shared" si="0"/>
        <v>100</v>
      </c>
      <c r="E37" s="45">
        <f>E38</f>
        <v>100</v>
      </c>
    </row>
    <row r="38" spans="1:5" ht="15">
      <c r="A38" s="32"/>
      <c r="B38" s="72" t="s">
        <v>19</v>
      </c>
      <c r="C38" s="18"/>
      <c r="D38" s="75">
        <f t="shared" si="0"/>
        <v>100</v>
      </c>
      <c r="E38" s="45">
        <f>E39</f>
        <v>100</v>
      </c>
    </row>
    <row r="39" spans="1:5" ht="15">
      <c r="A39" s="32"/>
      <c r="B39" s="24" t="s">
        <v>134</v>
      </c>
      <c r="C39" s="18">
        <v>20</v>
      </c>
      <c r="D39" s="75">
        <f t="shared" si="0"/>
        <v>100</v>
      </c>
      <c r="E39" s="44">
        <v>100</v>
      </c>
    </row>
    <row r="40" spans="1:5" ht="42.75">
      <c r="A40" s="32"/>
      <c r="B40" s="33" t="s">
        <v>49</v>
      </c>
      <c r="C40" s="46" t="s">
        <v>50</v>
      </c>
      <c r="D40" s="75">
        <f t="shared" si="0"/>
        <v>35</v>
      </c>
      <c r="E40" s="45">
        <f>E41</f>
        <v>35</v>
      </c>
    </row>
    <row r="41" spans="1:5" ht="14.25">
      <c r="A41" s="32"/>
      <c r="B41" s="25" t="s">
        <v>19</v>
      </c>
      <c r="C41" s="18"/>
      <c r="D41" s="75">
        <f t="shared" si="0"/>
        <v>35</v>
      </c>
      <c r="E41" s="45">
        <f>E42</f>
        <v>35</v>
      </c>
    </row>
    <row r="42" spans="1:5" ht="15">
      <c r="A42" s="32"/>
      <c r="B42" s="24" t="s">
        <v>134</v>
      </c>
      <c r="C42" s="18">
        <v>20</v>
      </c>
      <c r="D42" s="75">
        <f t="shared" si="0"/>
        <v>35</v>
      </c>
      <c r="E42" s="44">
        <v>35</v>
      </c>
    </row>
    <row r="43" spans="1:5" ht="14.25">
      <c r="A43" s="32"/>
      <c r="B43" s="34" t="s">
        <v>51</v>
      </c>
      <c r="C43" s="46" t="s">
        <v>52</v>
      </c>
      <c r="D43" s="75">
        <f t="shared" si="0"/>
        <v>10</v>
      </c>
      <c r="E43" s="45">
        <f>E44</f>
        <v>10</v>
      </c>
    </row>
    <row r="44" spans="1:5" ht="15">
      <c r="A44" s="32"/>
      <c r="B44" s="72" t="s">
        <v>19</v>
      </c>
      <c r="C44" s="18"/>
      <c r="D44" s="75">
        <f t="shared" si="0"/>
        <v>10</v>
      </c>
      <c r="E44" s="45">
        <f>E45</f>
        <v>10</v>
      </c>
    </row>
    <row r="45" spans="1:5" ht="16.5" customHeight="1">
      <c r="A45" s="32"/>
      <c r="B45" s="24" t="s">
        <v>134</v>
      </c>
      <c r="C45" s="18">
        <v>20</v>
      </c>
      <c r="D45" s="75">
        <f t="shared" si="0"/>
        <v>10</v>
      </c>
      <c r="E45" s="44">
        <v>10</v>
      </c>
    </row>
    <row r="46" spans="1:5" ht="30.75" customHeight="1">
      <c r="A46" s="32"/>
      <c r="B46" s="33" t="s">
        <v>116</v>
      </c>
      <c r="C46" s="46" t="s">
        <v>52</v>
      </c>
      <c r="D46" s="75">
        <f t="shared" si="0"/>
        <v>40</v>
      </c>
      <c r="E46" s="45">
        <f>E47</f>
        <v>40</v>
      </c>
    </row>
    <row r="47" spans="1:5" ht="15" customHeight="1">
      <c r="A47" s="32"/>
      <c r="B47" s="72" t="s">
        <v>19</v>
      </c>
      <c r="C47" s="18"/>
      <c r="D47" s="75">
        <f t="shared" si="0"/>
        <v>40</v>
      </c>
      <c r="E47" s="44">
        <f>E48</f>
        <v>40</v>
      </c>
    </row>
    <row r="48" spans="1:5" ht="14.25" customHeight="1">
      <c r="A48" s="32"/>
      <c r="B48" s="24" t="s">
        <v>134</v>
      </c>
      <c r="C48" s="18">
        <v>20</v>
      </c>
      <c r="D48" s="75">
        <f t="shared" si="0"/>
        <v>40</v>
      </c>
      <c r="E48" s="44">
        <v>40</v>
      </c>
    </row>
    <row r="49" spans="1:5" ht="24.75" hidden="1" customHeight="1">
      <c r="A49" s="32"/>
      <c r="B49" s="31" t="s">
        <v>30</v>
      </c>
      <c r="C49" s="18">
        <v>70</v>
      </c>
      <c r="D49" s="75">
        <f t="shared" si="0"/>
        <v>0</v>
      </c>
      <c r="E49" s="44"/>
    </row>
    <row r="50" spans="1:5" ht="28.5" hidden="1">
      <c r="A50" s="32"/>
      <c r="B50" s="33" t="s">
        <v>122</v>
      </c>
      <c r="C50" s="18" t="s">
        <v>53</v>
      </c>
      <c r="D50" s="75">
        <f t="shared" si="0"/>
        <v>0</v>
      </c>
      <c r="E50" s="45">
        <f t="shared" ref="E50" si="2">E51</f>
        <v>0</v>
      </c>
    </row>
    <row r="51" spans="1:5" ht="15" hidden="1">
      <c r="A51" s="32"/>
      <c r="B51" s="72" t="s">
        <v>19</v>
      </c>
      <c r="C51" s="18"/>
      <c r="D51" s="75">
        <f t="shared" si="0"/>
        <v>0</v>
      </c>
      <c r="E51" s="45">
        <f>E52</f>
        <v>0</v>
      </c>
    </row>
    <row r="52" spans="1:5" ht="18.75" hidden="1" customHeight="1">
      <c r="A52" s="24"/>
      <c r="B52" s="24" t="s">
        <v>54</v>
      </c>
      <c r="C52" s="18" t="s">
        <v>55</v>
      </c>
      <c r="D52" s="75">
        <f t="shared" si="0"/>
        <v>0</v>
      </c>
      <c r="E52" s="44">
        <v>0</v>
      </c>
    </row>
    <row r="53" spans="1:5" ht="14.25">
      <c r="A53" s="40"/>
      <c r="B53" s="50" t="s">
        <v>144</v>
      </c>
      <c r="C53" s="55">
        <v>66.02</v>
      </c>
      <c r="D53" s="54">
        <f t="shared" si="0"/>
        <v>1000</v>
      </c>
      <c r="E53" s="49">
        <f>E54+E61</f>
        <v>1000</v>
      </c>
    </row>
    <row r="54" spans="1:5" ht="0.75" customHeight="1">
      <c r="A54" s="32"/>
      <c r="B54" s="26" t="s">
        <v>56</v>
      </c>
      <c r="C54" s="18" t="s">
        <v>57</v>
      </c>
      <c r="D54" s="41">
        <f t="shared" si="0"/>
        <v>1000</v>
      </c>
      <c r="E54" s="45">
        <f>E55+E59</f>
        <v>1000</v>
      </c>
    </row>
    <row r="55" spans="1:5" ht="14.25">
      <c r="A55" s="32"/>
      <c r="B55" s="25" t="s">
        <v>19</v>
      </c>
      <c r="C55" s="18"/>
      <c r="D55" s="75">
        <f t="shared" si="0"/>
        <v>1000</v>
      </c>
      <c r="E55" s="45">
        <f t="shared" ref="E55:E57" si="3">E56</f>
        <v>1000</v>
      </c>
    </row>
    <row r="56" spans="1:5" ht="15">
      <c r="A56" s="32"/>
      <c r="B56" s="31" t="s">
        <v>20</v>
      </c>
      <c r="C56" s="18">
        <v>1</v>
      </c>
      <c r="D56" s="75">
        <f t="shared" si="0"/>
        <v>1000</v>
      </c>
      <c r="E56" s="44">
        <f t="shared" si="3"/>
        <v>1000</v>
      </c>
    </row>
    <row r="57" spans="1:5" ht="15">
      <c r="A57" s="32"/>
      <c r="B57" s="31" t="s">
        <v>58</v>
      </c>
      <c r="C57" s="46" t="s">
        <v>59</v>
      </c>
      <c r="D57" s="75">
        <f t="shared" si="0"/>
        <v>1000</v>
      </c>
      <c r="E57" s="44">
        <f t="shared" si="3"/>
        <v>1000</v>
      </c>
    </row>
    <row r="58" spans="1:5" ht="15">
      <c r="A58" s="32"/>
      <c r="B58" s="31" t="s">
        <v>60</v>
      </c>
      <c r="C58" s="46" t="s">
        <v>61</v>
      </c>
      <c r="D58" s="75">
        <f t="shared" si="0"/>
        <v>1000</v>
      </c>
      <c r="E58" s="44">
        <f>500+500</f>
        <v>1000</v>
      </c>
    </row>
    <row r="59" spans="1:5" ht="14.25" hidden="1">
      <c r="A59" s="32"/>
      <c r="B59" s="26" t="s">
        <v>24</v>
      </c>
      <c r="C59" s="18"/>
      <c r="D59" s="41">
        <f t="shared" si="0"/>
        <v>0</v>
      </c>
      <c r="E59" s="44">
        <f>E60</f>
        <v>0</v>
      </c>
    </row>
    <row r="60" spans="1:5" ht="0.75" hidden="1" customHeight="1">
      <c r="A60" s="32"/>
      <c r="B60" s="31" t="s">
        <v>42</v>
      </c>
      <c r="C60" s="18" t="s">
        <v>25</v>
      </c>
      <c r="D60" s="41">
        <f t="shared" si="0"/>
        <v>0</v>
      </c>
      <c r="E60" s="44"/>
    </row>
    <row r="61" spans="1:5" ht="14.25" hidden="1">
      <c r="A61" s="32"/>
      <c r="B61" s="30" t="s">
        <v>132</v>
      </c>
      <c r="C61" s="18" t="s">
        <v>62</v>
      </c>
      <c r="D61" s="75">
        <f t="shared" si="0"/>
        <v>0</v>
      </c>
      <c r="E61" s="45">
        <f>E64+E69+E74+E79+E84</f>
        <v>0</v>
      </c>
    </row>
    <row r="62" spans="1:5" ht="14.25" hidden="1">
      <c r="A62" s="32"/>
      <c r="B62" s="25" t="s">
        <v>19</v>
      </c>
      <c r="C62" s="18"/>
      <c r="D62" s="75">
        <f t="shared" si="0"/>
        <v>0</v>
      </c>
      <c r="E62" s="45">
        <f>E65+E70+E75+E80+E85</f>
        <v>0</v>
      </c>
    </row>
    <row r="63" spans="1:5" ht="15" hidden="1">
      <c r="A63" s="32"/>
      <c r="B63" s="31" t="s">
        <v>63</v>
      </c>
      <c r="C63" s="18" t="s">
        <v>64</v>
      </c>
      <c r="D63" s="75">
        <f t="shared" ref="D63:D127" si="4">E63</f>
        <v>0</v>
      </c>
      <c r="E63" s="44">
        <f>E66+E71+E76+E81+E86</f>
        <v>0</v>
      </c>
    </row>
    <row r="64" spans="1:5" ht="28.5" hidden="1">
      <c r="A64" s="32"/>
      <c r="B64" s="33" t="s">
        <v>65</v>
      </c>
      <c r="C64" s="18" t="s">
        <v>62</v>
      </c>
      <c r="D64" s="75">
        <f t="shared" si="4"/>
        <v>0</v>
      </c>
      <c r="E64" s="45">
        <f t="shared" ref="E64" si="5">E65</f>
        <v>0</v>
      </c>
    </row>
    <row r="65" spans="1:5" ht="14.25" hidden="1">
      <c r="A65" s="32"/>
      <c r="B65" s="25" t="s">
        <v>19</v>
      </c>
      <c r="C65" s="18"/>
      <c r="D65" s="75">
        <f t="shared" si="4"/>
        <v>0</v>
      </c>
      <c r="E65" s="45">
        <f>E66</f>
        <v>0</v>
      </c>
    </row>
    <row r="66" spans="1:5" ht="15" hidden="1">
      <c r="A66" s="32"/>
      <c r="B66" s="31" t="s">
        <v>63</v>
      </c>
      <c r="C66" s="18" t="s">
        <v>64</v>
      </c>
      <c r="D66" s="75">
        <f t="shared" si="4"/>
        <v>0</v>
      </c>
      <c r="E66" s="44">
        <f>E67+E68</f>
        <v>0</v>
      </c>
    </row>
    <row r="67" spans="1:5" ht="15" hidden="1">
      <c r="A67" s="32"/>
      <c r="B67" s="31" t="s">
        <v>21</v>
      </c>
      <c r="C67" s="18">
        <v>10</v>
      </c>
      <c r="D67" s="75">
        <f t="shared" si="4"/>
        <v>0</v>
      </c>
      <c r="E67" s="44"/>
    </row>
    <row r="68" spans="1:5" ht="15" hidden="1">
      <c r="A68" s="32"/>
      <c r="B68" s="31" t="s">
        <v>22</v>
      </c>
      <c r="C68" s="18">
        <v>20</v>
      </c>
      <c r="D68" s="75">
        <f t="shared" si="4"/>
        <v>0</v>
      </c>
      <c r="E68" s="44"/>
    </row>
    <row r="69" spans="1:5" ht="28.5" hidden="1">
      <c r="A69" s="32"/>
      <c r="B69" s="33" t="s">
        <v>66</v>
      </c>
      <c r="C69" s="18" t="s">
        <v>62</v>
      </c>
      <c r="D69" s="75">
        <f t="shared" si="4"/>
        <v>0</v>
      </c>
      <c r="E69" s="45">
        <f t="shared" ref="E69" si="6">E70</f>
        <v>0</v>
      </c>
    </row>
    <row r="70" spans="1:5" ht="14.25" hidden="1">
      <c r="A70" s="32"/>
      <c r="B70" s="25" t="s">
        <v>19</v>
      </c>
      <c r="C70" s="18"/>
      <c r="D70" s="75">
        <f t="shared" si="4"/>
        <v>0</v>
      </c>
      <c r="E70" s="44">
        <f>E71</f>
        <v>0</v>
      </c>
    </row>
    <row r="71" spans="1:5" ht="15" hidden="1">
      <c r="A71" s="32"/>
      <c r="B71" s="31" t="s">
        <v>63</v>
      </c>
      <c r="C71" s="18" t="s">
        <v>64</v>
      </c>
      <c r="D71" s="75">
        <f t="shared" si="4"/>
        <v>0</v>
      </c>
      <c r="E71" s="44">
        <f>E72+E73</f>
        <v>0</v>
      </c>
    </row>
    <row r="72" spans="1:5" ht="15" hidden="1">
      <c r="A72" s="32"/>
      <c r="B72" s="31" t="s">
        <v>21</v>
      </c>
      <c r="C72" s="18">
        <v>10</v>
      </c>
      <c r="D72" s="75">
        <f t="shared" si="4"/>
        <v>0</v>
      </c>
      <c r="E72" s="44"/>
    </row>
    <row r="73" spans="1:5" ht="15" hidden="1">
      <c r="A73" s="32"/>
      <c r="B73" s="31" t="s">
        <v>22</v>
      </c>
      <c r="C73" s="18">
        <v>20</v>
      </c>
      <c r="D73" s="75">
        <f t="shared" si="4"/>
        <v>0</v>
      </c>
      <c r="E73" s="44"/>
    </row>
    <row r="74" spans="1:5" ht="28.5" hidden="1" customHeight="1">
      <c r="A74" s="32"/>
      <c r="B74" s="30" t="s">
        <v>67</v>
      </c>
      <c r="C74" s="18" t="s">
        <v>62</v>
      </c>
      <c r="D74" s="75">
        <f t="shared" si="4"/>
        <v>0</v>
      </c>
      <c r="E74" s="45">
        <f t="shared" ref="E74" si="7">E75</f>
        <v>0</v>
      </c>
    </row>
    <row r="75" spans="1:5" ht="14.25" hidden="1">
      <c r="A75" s="32"/>
      <c r="B75" s="25" t="s">
        <v>19</v>
      </c>
      <c r="C75" s="18"/>
      <c r="D75" s="75">
        <f t="shared" si="4"/>
        <v>0</v>
      </c>
      <c r="E75" s="45">
        <f>E76</f>
        <v>0</v>
      </c>
    </row>
    <row r="76" spans="1:5" ht="15" hidden="1">
      <c r="A76" s="32"/>
      <c r="B76" s="31" t="s">
        <v>63</v>
      </c>
      <c r="C76" s="18" t="s">
        <v>64</v>
      </c>
      <c r="D76" s="75">
        <f t="shared" si="4"/>
        <v>0</v>
      </c>
      <c r="E76" s="44">
        <f>E77+E78</f>
        <v>0</v>
      </c>
    </row>
    <row r="77" spans="1:5" ht="15" hidden="1">
      <c r="A77" s="32"/>
      <c r="B77" s="31" t="s">
        <v>21</v>
      </c>
      <c r="C77" s="18">
        <v>10</v>
      </c>
      <c r="D77" s="75">
        <f t="shared" si="4"/>
        <v>0</v>
      </c>
      <c r="E77" s="44"/>
    </row>
    <row r="78" spans="1:5" ht="15" hidden="1">
      <c r="A78" s="32"/>
      <c r="B78" s="31" t="s">
        <v>22</v>
      </c>
      <c r="C78" s="18">
        <v>20</v>
      </c>
      <c r="D78" s="75">
        <f t="shared" si="4"/>
        <v>0</v>
      </c>
      <c r="E78" s="44"/>
    </row>
    <row r="79" spans="1:5" ht="1.5" hidden="1" customHeight="1">
      <c r="A79" s="32"/>
      <c r="B79" s="33" t="s">
        <v>68</v>
      </c>
      <c r="C79" s="18" t="s">
        <v>62</v>
      </c>
      <c r="D79" s="75">
        <f t="shared" si="4"/>
        <v>0</v>
      </c>
      <c r="E79" s="45">
        <f t="shared" ref="E79" si="8">E80</f>
        <v>0</v>
      </c>
    </row>
    <row r="80" spans="1:5" ht="14.25" hidden="1">
      <c r="A80" s="32"/>
      <c r="B80" s="25" t="s">
        <v>19</v>
      </c>
      <c r="C80" s="18"/>
      <c r="D80" s="75">
        <f t="shared" si="4"/>
        <v>0</v>
      </c>
      <c r="E80" s="45">
        <f>E81</f>
        <v>0</v>
      </c>
    </row>
    <row r="81" spans="1:5" ht="15" hidden="1">
      <c r="A81" s="32"/>
      <c r="B81" s="31" t="s">
        <v>63</v>
      </c>
      <c r="C81" s="18" t="s">
        <v>64</v>
      </c>
      <c r="D81" s="75">
        <f t="shared" si="4"/>
        <v>0</v>
      </c>
      <c r="E81" s="44">
        <f>E82+E83</f>
        <v>0</v>
      </c>
    </row>
    <row r="82" spans="1:5" ht="15" hidden="1">
      <c r="A82" s="32"/>
      <c r="B82" s="31" t="s">
        <v>21</v>
      </c>
      <c r="C82" s="18">
        <v>10</v>
      </c>
      <c r="D82" s="75">
        <f t="shared" si="4"/>
        <v>0</v>
      </c>
      <c r="E82" s="44"/>
    </row>
    <row r="83" spans="1:5" ht="15" hidden="1">
      <c r="A83" s="32"/>
      <c r="B83" s="31" t="s">
        <v>22</v>
      </c>
      <c r="C83" s="18">
        <v>20</v>
      </c>
      <c r="D83" s="75">
        <f t="shared" si="4"/>
        <v>0</v>
      </c>
      <c r="E83" s="44"/>
    </row>
    <row r="84" spans="1:5" ht="28.5" hidden="1">
      <c r="A84" s="32"/>
      <c r="B84" s="33" t="s">
        <v>69</v>
      </c>
      <c r="C84" s="18" t="s">
        <v>62</v>
      </c>
      <c r="D84" s="75">
        <f t="shared" si="4"/>
        <v>0</v>
      </c>
      <c r="E84" s="45">
        <f t="shared" ref="E84" si="9">E85</f>
        <v>0</v>
      </c>
    </row>
    <row r="85" spans="1:5" ht="15" hidden="1">
      <c r="A85" s="32"/>
      <c r="B85" s="72" t="s">
        <v>19</v>
      </c>
      <c r="C85" s="18"/>
      <c r="D85" s="75">
        <f t="shared" si="4"/>
        <v>0</v>
      </c>
      <c r="E85" s="45">
        <f>E86</f>
        <v>0</v>
      </c>
    </row>
    <row r="86" spans="1:5" ht="15" hidden="1">
      <c r="A86" s="32"/>
      <c r="B86" s="31" t="s">
        <v>63</v>
      </c>
      <c r="C86" s="18" t="s">
        <v>64</v>
      </c>
      <c r="D86" s="75">
        <f t="shared" si="4"/>
        <v>0</v>
      </c>
      <c r="E86" s="44">
        <f>E87+E88</f>
        <v>0</v>
      </c>
    </row>
    <row r="87" spans="1:5" ht="15" hidden="1">
      <c r="A87" s="32"/>
      <c r="B87" s="31" t="s">
        <v>21</v>
      </c>
      <c r="C87" s="18">
        <v>10</v>
      </c>
      <c r="D87" s="75">
        <f t="shared" si="4"/>
        <v>0</v>
      </c>
      <c r="E87" s="44">
        <v>0</v>
      </c>
    </row>
    <row r="88" spans="1:5" ht="15" hidden="1">
      <c r="A88" s="32"/>
      <c r="B88" s="31" t="s">
        <v>22</v>
      </c>
      <c r="C88" s="18">
        <v>20</v>
      </c>
      <c r="D88" s="75">
        <f t="shared" si="4"/>
        <v>0</v>
      </c>
      <c r="E88" s="44">
        <v>0</v>
      </c>
    </row>
    <row r="89" spans="1:5" ht="15.75" customHeight="1">
      <c r="A89" s="40"/>
      <c r="B89" s="63" t="s">
        <v>130</v>
      </c>
      <c r="C89" s="55" t="s">
        <v>70</v>
      </c>
      <c r="D89" s="54">
        <f t="shared" si="4"/>
        <v>2625</v>
      </c>
      <c r="E89" s="49">
        <f>E90+E97+E103+E110+E117+E123+E131</f>
        <v>2625</v>
      </c>
    </row>
    <row r="90" spans="1:5" ht="15.75" customHeight="1">
      <c r="A90" s="32"/>
      <c r="B90" s="34" t="s">
        <v>71</v>
      </c>
      <c r="C90" s="18" t="s">
        <v>72</v>
      </c>
      <c r="D90" s="75">
        <f t="shared" si="4"/>
        <v>85</v>
      </c>
      <c r="E90" s="45">
        <f>E91</f>
        <v>85</v>
      </c>
    </row>
    <row r="91" spans="1:5" ht="15.75" customHeight="1">
      <c r="A91" s="32"/>
      <c r="B91" s="25" t="s">
        <v>19</v>
      </c>
      <c r="C91" s="18"/>
      <c r="D91" s="75">
        <f t="shared" si="4"/>
        <v>85</v>
      </c>
      <c r="E91" s="45">
        <f>E92+E96</f>
        <v>85</v>
      </c>
    </row>
    <row r="92" spans="1:5" ht="15.75" customHeight="1">
      <c r="A92" s="32"/>
      <c r="B92" s="31" t="s">
        <v>20</v>
      </c>
      <c r="C92" s="18">
        <v>1</v>
      </c>
      <c r="D92" s="75">
        <f t="shared" si="4"/>
        <v>85</v>
      </c>
      <c r="E92" s="44">
        <f t="shared" ref="E92" si="10">E93</f>
        <v>85</v>
      </c>
    </row>
    <row r="93" spans="1:5" ht="15.75" customHeight="1">
      <c r="A93" s="32"/>
      <c r="B93" s="31" t="s">
        <v>192</v>
      </c>
      <c r="C93" s="18" t="s">
        <v>36</v>
      </c>
      <c r="D93" s="75">
        <f t="shared" si="4"/>
        <v>85</v>
      </c>
      <c r="E93" s="44">
        <f>E94+E95</f>
        <v>85</v>
      </c>
    </row>
    <row r="94" spans="1:5" ht="15.75" hidden="1" customHeight="1">
      <c r="A94" s="32"/>
      <c r="B94" s="31" t="s">
        <v>21</v>
      </c>
      <c r="C94" s="18">
        <v>10</v>
      </c>
      <c r="D94" s="75">
        <f t="shared" si="4"/>
        <v>0</v>
      </c>
      <c r="E94" s="64">
        <v>0</v>
      </c>
    </row>
    <row r="95" spans="1:5" ht="15.75" customHeight="1">
      <c r="A95" s="32"/>
      <c r="B95" s="24" t="s">
        <v>134</v>
      </c>
      <c r="C95" s="18">
        <v>20</v>
      </c>
      <c r="D95" s="75">
        <f t="shared" si="4"/>
        <v>85</v>
      </c>
      <c r="E95" s="64">
        <v>85</v>
      </c>
    </row>
    <row r="96" spans="1:5" ht="0.75" customHeight="1">
      <c r="A96" s="32"/>
      <c r="B96" s="31" t="s">
        <v>23</v>
      </c>
      <c r="C96" s="18" t="s">
        <v>41</v>
      </c>
      <c r="D96" s="41">
        <f t="shared" si="4"/>
        <v>0</v>
      </c>
      <c r="E96" s="64"/>
    </row>
    <row r="97" spans="1:5" ht="15.75" customHeight="1">
      <c r="A97" s="35"/>
      <c r="B97" s="34" t="s">
        <v>73</v>
      </c>
      <c r="C97" s="18" t="s">
        <v>74</v>
      </c>
      <c r="D97" s="75">
        <f t="shared" si="4"/>
        <v>450</v>
      </c>
      <c r="E97" s="45">
        <f>E98</f>
        <v>450</v>
      </c>
    </row>
    <row r="98" spans="1:5" ht="14.25">
      <c r="A98" s="32"/>
      <c r="B98" s="25" t="s">
        <v>19</v>
      </c>
      <c r="C98" s="18"/>
      <c r="D98" s="75">
        <f t="shared" si="4"/>
        <v>450</v>
      </c>
      <c r="E98" s="45">
        <f t="shared" ref="E98:E99" si="11">E99</f>
        <v>450</v>
      </c>
    </row>
    <row r="99" spans="1:5" ht="15">
      <c r="A99" s="32"/>
      <c r="B99" s="31" t="s">
        <v>20</v>
      </c>
      <c r="C99" s="18">
        <v>1</v>
      </c>
      <c r="D99" s="75">
        <f t="shared" si="4"/>
        <v>450</v>
      </c>
      <c r="E99" s="44">
        <f t="shared" si="11"/>
        <v>450</v>
      </c>
    </row>
    <row r="100" spans="1:5" ht="15">
      <c r="A100" s="32"/>
      <c r="B100" s="31" t="s">
        <v>192</v>
      </c>
      <c r="C100" s="18" t="s">
        <v>36</v>
      </c>
      <c r="D100" s="75">
        <f t="shared" si="4"/>
        <v>450</v>
      </c>
      <c r="E100" s="44">
        <f>E101+E102</f>
        <v>450</v>
      </c>
    </row>
    <row r="101" spans="1:5" ht="14.25" hidden="1" customHeight="1">
      <c r="A101" s="32"/>
      <c r="B101" s="31" t="s">
        <v>21</v>
      </c>
      <c r="C101" s="18">
        <v>10</v>
      </c>
      <c r="D101" s="75">
        <f t="shared" si="4"/>
        <v>0</v>
      </c>
      <c r="E101" s="64">
        <v>0</v>
      </c>
    </row>
    <row r="102" spans="1:5" ht="14.25" customHeight="1">
      <c r="A102" s="32"/>
      <c r="B102" s="24" t="s">
        <v>134</v>
      </c>
      <c r="C102" s="18">
        <v>20</v>
      </c>
      <c r="D102" s="75">
        <f t="shared" si="4"/>
        <v>450</v>
      </c>
      <c r="E102" s="64">
        <f>450</f>
        <v>450</v>
      </c>
    </row>
    <row r="103" spans="1:5" ht="14.25" customHeight="1">
      <c r="A103" s="32"/>
      <c r="B103" s="33" t="s">
        <v>75</v>
      </c>
      <c r="C103" s="18" t="s">
        <v>76</v>
      </c>
      <c r="D103" s="75">
        <f t="shared" si="4"/>
        <v>750</v>
      </c>
      <c r="E103" s="45">
        <f>E104</f>
        <v>750</v>
      </c>
    </row>
    <row r="104" spans="1:5" ht="14.25" customHeight="1">
      <c r="A104" s="32"/>
      <c r="B104" s="25" t="s">
        <v>19</v>
      </c>
      <c r="C104" s="18"/>
      <c r="D104" s="75">
        <f t="shared" si="4"/>
        <v>750</v>
      </c>
      <c r="E104" s="45">
        <f t="shared" ref="E104:E105" si="12">E105</f>
        <v>750</v>
      </c>
    </row>
    <row r="105" spans="1:5" ht="15">
      <c r="A105" s="32"/>
      <c r="B105" s="31" t="s">
        <v>20</v>
      </c>
      <c r="C105" s="18">
        <v>1</v>
      </c>
      <c r="D105" s="75">
        <f t="shared" si="4"/>
        <v>750</v>
      </c>
      <c r="E105" s="44">
        <f t="shared" si="12"/>
        <v>750</v>
      </c>
    </row>
    <row r="106" spans="1:5" ht="15">
      <c r="A106" s="32"/>
      <c r="B106" s="31" t="s">
        <v>192</v>
      </c>
      <c r="C106" s="18" t="s">
        <v>36</v>
      </c>
      <c r="D106" s="75">
        <f t="shared" si="4"/>
        <v>750</v>
      </c>
      <c r="E106" s="44">
        <f t="shared" ref="E106" si="13">E107+E108+E109</f>
        <v>750</v>
      </c>
    </row>
    <row r="107" spans="1:5" ht="15.75" hidden="1" customHeight="1">
      <c r="A107" s="32"/>
      <c r="B107" s="31" t="s">
        <v>21</v>
      </c>
      <c r="C107" s="18">
        <v>10</v>
      </c>
      <c r="D107" s="75">
        <f t="shared" si="4"/>
        <v>0</v>
      </c>
      <c r="E107" s="64">
        <v>0</v>
      </c>
    </row>
    <row r="108" spans="1:5" ht="12" customHeight="1">
      <c r="A108" s="32"/>
      <c r="B108" s="24" t="s">
        <v>134</v>
      </c>
      <c r="C108" s="18">
        <v>20</v>
      </c>
      <c r="D108" s="75">
        <f t="shared" si="4"/>
        <v>750</v>
      </c>
      <c r="E108" s="64">
        <v>750</v>
      </c>
    </row>
    <row r="109" spans="1:5" ht="13.5" hidden="1" customHeight="1">
      <c r="A109" s="32"/>
      <c r="B109" s="31" t="s">
        <v>120</v>
      </c>
      <c r="C109" s="18">
        <v>59</v>
      </c>
      <c r="D109" s="75">
        <f t="shared" si="4"/>
        <v>0</v>
      </c>
      <c r="E109" s="64"/>
    </row>
    <row r="110" spans="1:5" ht="13.5" customHeight="1">
      <c r="A110" s="32"/>
      <c r="B110" s="34" t="s">
        <v>77</v>
      </c>
      <c r="C110" s="18" t="s">
        <v>78</v>
      </c>
      <c r="D110" s="75">
        <f t="shared" si="4"/>
        <v>400</v>
      </c>
      <c r="E110" s="45">
        <f>E111</f>
        <v>400</v>
      </c>
    </row>
    <row r="111" spans="1:5" ht="14.25">
      <c r="A111" s="32"/>
      <c r="B111" s="25" t="s">
        <v>19</v>
      </c>
      <c r="C111" s="18"/>
      <c r="D111" s="75">
        <f t="shared" si="4"/>
        <v>400</v>
      </c>
      <c r="E111" s="45">
        <f t="shared" ref="E111:E112" si="14">E112</f>
        <v>400</v>
      </c>
    </row>
    <row r="112" spans="1:5" ht="15">
      <c r="A112" s="32"/>
      <c r="B112" s="31" t="s">
        <v>20</v>
      </c>
      <c r="C112" s="18">
        <v>1</v>
      </c>
      <c r="D112" s="75">
        <f t="shared" si="4"/>
        <v>400</v>
      </c>
      <c r="E112" s="44">
        <f t="shared" si="14"/>
        <v>400</v>
      </c>
    </row>
    <row r="113" spans="1:5" ht="14.25" customHeight="1">
      <c r="A113" s="32"/>
      <c r="B113" s="31" t="s">
        <v>192</v>
      </c>
      <c r="C113" s="18" t="s">
        <v>36</v>
      </c>
      <c r="D113" s="75">
        <f t="shared" si="4"/>
        <v>400</v>
      </c>
      <c r="E113" s="44">
        <f t="shared" ref="E113" si="15">E114+E115+E116</f>
        <v>400</v>
      </c>
    </row>
    <row r="114" spans="1:5" ht="15.75" hidden="1" customHeight="1">
      <c r="A114" s="32"/>
      <c r="B114" s="31" t="s">
        <v>21</v>
      </c>
      <c r="C114" s="18">
        <v>10</v>
      </c>
      <c r="D114" s="75">
        <f t="shared" si="4"/>
        <v>0</v>
      </c>
      <c r="E114" s="64"/>
    </row>
    <row r="115" spans="1:5" ht="15.75" customHeight="1">
      <c r="A115" s="32"/>
      <c r="B115" s="24" t="s">
        <v>134</v>
      </c>
      <c r="C115" s="18">
        <v>20</v>
      </c>
      <c r="D115" s="75">
        <f t="shared" si="4"/>
        <v>400</v>
      </c>
      <c r="E115" s="64">
        <v>400</v>
      </c>
    </row>
    <row r="116" spans="1:5" ht="18" hidden="1" customHeight="1">
      <c r="A116" s="32"/>
      <c r="B116" s="31" t="s">
        <v>119</v>
      </c>
      <c r="C116" s="18">
        <v>59</v>
      </c>
      <c r="D116" s="75">
        <f t="shared" si="4"/>
        <v>0</v>
      </c>
      <c r="E116" s="64"/>
    </row>
    <row r="117" spans="1:5" ht="0.75" customHeight="1">
      <c r="A117" s="32"/>
      <c r="B117" s="30" t="s">
        <v>79</v>
      </c>
      <c r="C117" s="18" t="s">
        <v>80</v>
      </c>
      <c r="D117" s="75">
        <f t="shared" si="4"/>
        <v>0</v>
      </c>
      <c r="E117" s="45">
        <f>E118</f>
        <v>0</v>
      </c>
    </row>
    <row r="118" spans="1:5" ht="11.25" hidden="1" customHeight="1">
      <c r="A118" s="32"/>
      <c r="B118" s="25" t="s">
        <v>19</v>
      </c>
      <c r="C118" s="18"/>
      <c r="D118" s="75">
        <f t="shared" si="4"/>
        <v>0</v>
      </c>
      <c r="E118" s="45">
        <f t="shared" ref="E118:E119" si="16">E119</f>
        <v>0</v>
      </c>
    </row>
    <row r="119" spans="1:5" ht="15" hidden="1">
      <c r="A119" s="32"/>
      <c r="B119" s="31" t="s">
        <v>20</v>
      </c>
      <c r="C119" s="18">
        <v>1</v>
      </c>
      <c r="D119" s="75">
        <f t="shared" si="4"/>
        <v>0</v>
      </c>
      <c r="E119" s="44">
        <f t="shared" si="16"/>
        <v>0</v>
      </c>
    </row>
    <row r="120" spans="1:5" ht="15" hidden="1">
      <c r="A120" s="32"/>
      <c r="B120" s="31" t="s">
        <v>40</v>
      </c>
      <c r="C120" s="18" t="s">
        <v>36</v>
      </c>
      <c r="D120" s="75">
        <f t="shared" si="4"/>
        <v>0</v>
      </c>
      <c r="E120" s="44">
        <f>E121+E122</f>
        <v>0</v>
      </c>
    </row>
    <row r="121" spans="1:5" ht="15" hidden="1" customHeight="1">
      <c r="A121" s="32"/>
      <c r="B121" s="31" t="s">
        <v>21</v>
      </c>
      <c r="C121" s="18">
        <v>10</v>
      </c>
      <c r="D121" s="75">
        <f t="shared" si="4"/>
        <v>0</v>
      </c>
      <c r="E121" s="64"/>
    </row>
    <row r="122" spans="1:5" ht="15" hidden="1" customHeight="1">
      <c r="A122" s="32"/>
      <c r="B122" s="31" t="s">
        <v>22</v>
      </c>
      <c r="C122" s="18">
        <v>20</v>
      </c>
      <c r="D122" s="75">
        <f t="shared" si="4"/>
        <v>0</v>
      </c>
      <c r="E122" s="64"/>
    </row>
    <row r="123" spans="1:5" ht="14.25">
      <c r="A123" s="32"/>
      <c r="B123" s="33" t="s">
        <v>117</v>
      </c>
      <c r="C123" s="18" t="s">
        <v>81</v>
      </c>
      <c r="D123" s="75">
        <f t="shared" si="4"/>
        <v>740</v>
      </c>
      <c r="E123" s="45">
        <f>E124+E129</f>
        <v>740</v>
      </c>
    </row>
    <row r="124" spans="1:5" ht="16.5" customHeight="1">
      <c r="A124" s="32"/>
      <c r="B124" s="25" t="s">
        <v>19</v>
      </c>
      <c r="C124" s="18"/>
      <c r="D124" s="75">
        <f t="shared" si="4"/>
        <v>740</v>
      </c>
      <c r="E124" s="45">
        <f t="shared" ref="E124:E125" si="17">E125</f>
        <v>740</v>
      </c>
    </row>
    <row r="125" spans="1:5" ht="17.25" customHeight="1">
      <c r="A125" s="32"/>
      <c r="B125" s="31" t="s">
        <v>20</v>
      </c>
      <c r="C125" s="18">
        <v>1</v>
      </c>
      <c r="D125" s="75">
        <f t="shared" si="4"/>
        <v>740</v>
      </c>
      <c r="E125" s="44">
        <f t="shared" si="17"/>
        <v>740</v>
      </c>
    </row>
    <row r="126" spans="1:5" ht="14.25" customHeight="1">
      <c r="A126" s="32"/>
      <c r="B126" s="31" t="s">
        <v>192</v>
      </c>
      <c r="C126" s="18" t="s">
        <v>36</v>
      </c>
      <c r="D126" s="75">
        <f t="shared" si="4"/>
        <v>740</v>
      </c>
      <c r="E126" s="44">
        <f>E127+E128</f>
        <v>740</v>
      </c>
    </row>
    <row r="127" spans="1:5" ht="15.75" hidden="1" customHeight="1">
      <c r="A127" s="32"/>
      <c r="B127" s="31" t="s">
        <v>21</v>
      </c>
      <c r="C127" s="18">
        <v>10</v>
      </c>
      <c r="D127" s="75">
        <f t="shared" si="4"/>
        <v>0</v>
      </c>
      <c r="E127" s="64">
        <v>0</v>
      </c>
    </row>
    <row r="128" spans="1:5" ht="15.75" customHeight="1">
      <c r="A128" s="32"/>
      <c r="B128" s="24" t="s">
        <v>134</v>
      </c>
      <c r="C128" s="18">
        <v>20</v>
      </c>
      <c r="D128" s="75">
        <f t="shared" ref="D128:D191" si="18">E128</f>
        <v>740</v>
      </c>
      <c r="E128" s="64">
        <f>700+40</f>
        <v>740</v>
      </c>
    </row>
    <row r="129" spans="1:5" ht="0.75" customHeight="1">
      <c r="A129" s="32"/>
      <c r="B129" s="31" t="s">
        <v>24</v>
      </c>
      <c r="C129" s="18"/>
      <c r="D129" s="75">
        <f t="shared" si="18"/>
        <v>0</v>
      </c>
      <c r="E129" s="64">
        <f>E130</f>
        <v>0</v>
      </c>
    </row>
    <row r="130" spans="1:5" ht="15.75" hidden="1" customHeight="1">
      <c r="A130" s="32"/>
      <c r="B130" s="31" t="s">
        <v>26</v>
      </c>
      <c r="C130" s="18" t="s">
        <v>27</v>
      </c>
      <c r="D130" s="75">
        <f t="shared" si="18"/>
        <v>0</v>
      </c>
      <c r="E130" s="64">
        <v>0</v>
      </c>
    </row>
    <row r="131" spans="1:5" ht="28.5">
      <c r="A131" s="32"/>
      <c r="B131" s="33" t="s">
        <v>82</v>
      </c>
      <c r="C131" s="18" t="s">
        <v>83</v>
      </c>
      <c r="D131" s="75">
        <f t="shared" si="18"/>
        <v>200</v>
      </c>
      <c r="E131" s="65">
        <f>E132</f>
        <v>200</v>
      </c>
    </row>
    <row r="132" spans="1:5" ht="14.25">
      <c r="A132" s="32"/>
      <c r="B132" s="25" t="s">
        <v>19</v>
      </c>
      <c r="C132" s="18"/>
      <c r="D132" s="75">
        <f t="shared" si="18"/>
        <v>200</v>
      </c>
      <c r="E132" s="65">
        <f t="shared" ref="E132:E133" si="19">E133</f>
        <v>200</v>
      </c>
    </row>
    <row r="133" spans="1:5" ht="15">
      <c r="A133" s="32"/>
      <c r="B133" s="31" t="s">
        <v>20</v>
      </c>
      <c r="C133" s="18">
        <v>1</v>
      </c>
      <c r="D133" s="75">
        <f t="shared" si="18"/>
        <v>200</v>
      </c>
      <c r="E133" s="64">
        <f t="shared" si="19"/>
        <v>200</v>
      </c>
    </row>
    <row r="134" spans="1:5" ht="15">
      <c r="A134" s="32"/>
      <c r="B134" s="31" t="s">
        <v>192</v>
      </c>
      <c r="C134" s="18" t="s">
        <v>36</v>
      </c>
      <c r="D134" s="75">
        <f t="shared" si="18"/>
        <v>200</v>
      </c>
      <c r="E134" s="64">
        <f>E135+E136</f>
        <v>200</v>
      </c>
    </row>
    <row r="135" spans="1:5" ht="14.25" hidden="1" customHeight="1">
      <c r="A135" s="32"/>
      <c r="B135" s="31" t="s">
        <v>21</v>
      </c>
      <c r="C135" s="18">
        <v>10</v>
      </c>
      <c r="D135" s="75">
        <f t="shared" si="18"/>
        <v>0</v>
      </c>
      <c r="E135" s="64">
        <v>0</v>
      </c>
    </row>
    <row r="136" spans="1:5" ht="14.25" customHeight="1">
      <c r="A136" s="32"/>
      <c r="B136" s="24" t="s">
        <v>134</v>
      </c>
      <c r="C136" s="18">
        <v>20</v>
      </c>
      <c r="D136" s="75">
        <f t="shared" si="18"/>
        <v>200</v>
      </c>
      <c r="E136" s="64">
        <v>200</v>
      </c>
    </row>
    <row r="137" spans="1:5" ht="14.25">
      <c r="A137" s="40"/>
      <c r="B137" s="50" t="s">
        <v>143</v>
      </c>
      <c r="C137" s="55">
        <v>68.02</v>
      </c>
      <c r="D137" s="54">
        <f t="shared" si="18"/>
        <v>-5050</v>
      </c>
      <c r="E137" s="49">
        <f>E138+E143+E187</f>
        <v>-5050</v>
      </c>
    </row>
    <row r="138" spans="1:5" ht="30.75" customHeight="1">
      <c r="A138" s="51"/>
      <c r="B138" s="30" t="s">
        <v>127</v>
      </c>
      <c r="C138" s="46" t="s">
        <v>84</v>
      </c>
      <c r="D138" s="75">
        <f t="shared" si="18"/>
        <v>-2985</v>
      </c>
      <c r="E138" s="45">
        <f>E139</f>
        <v>-2985</v>
      </c>
    </row>
    <row r="139" spans="1:5" ht="14.25">
      <c r="A139" s="32"/>
      <c r="B139" s="25" t="s">
        <v>19</v>
      </c>
      <c r="C139" s="46"/>
      <c r="D139" s="75">
        <f t="shared" si="18"/>
        <v>-2985</v>
      </c>
      <c r="E139" s="45">
        <f>E140+E141+E142</f>
        <v>-2985</v>
      </c>
    </row>
    <row r="140" spans="1:5" ht="0.75" customHeight="1">
      <c r="A140" s="32"/>
      <c r="B140" s="31" t="s">
        <v>189</v>
      </c>
      <c r="C140" s="18">
        <v>10</v>
      </c>
      <c r="D140" s="75">
        <f t="shared" si="18"/>
        <v>0</v>
      </c>
      <c r="E140" s="44">
        <v>0</v>
      </c>
    </row>
    <row r="141" spans="1:5" ht="18.75" customHeight="1">
      <c r="A141" s="32"/>
      <c r="B141" s="24" t="s">
        <v>134</v>
      </c>
      <c r="C141" s="18">
        <v>20</v>
      </c>
      <c r="D141" s="75">
        <f t="shared" si="18"/>
        <v>-3060</v>
      </c>
      <c r="E141" s="44">
        <f>2000-5060</f>
        <v>-3060</v>
      </c>
    </row>
    <row r="142" spans="1:5" ht="19.5" customHeight="1">
      <c r="A142" s="32"/>
      <c r="B142" s="31" t="s">
        <v>44</v>
      </c>
      <c r="C142" s="18">
        <v>57</v>
      </c>
      <c r="D142" s="75">
        <f t="shared" si="18"/>
        <v>75</v>
      </c>
      <c r="E142" s="44">
        <v>75</v>
      </c>
    </row>
    <row r="143" spans="1:5" ht="15" customHeight="1">
      <c r="A143" s="32"/>
      <c r="B143" s="30" t="s">
        <v>131</v>
      </c>
      <c r="C143" s="18" t="s">
        <v>85</v>
      </c>
      <c r="D143" s="75">
        <f t="shared" si="18"/>
        <v>-2347</v>
      </c>
      <c r="E143" s="45">
        <f>E147+E152+E157+E162+E167+E172+E177+E182</f>
        <v>-2347</v>
      </c>
    </row>
    <row r="144" spans="1:5" ht="0.75" customHeight="1">
      <c r="A144" s="32"/>
      <c r="B144" s="25" t="s">
        <v>19</v>
      </c>
      <c r="C144" s="18"/>
      <c r="D144" s="75">
        <f t="shared" si="18"/>
        <v>-2347</v>
      </c>
      <c r="E144" s="45">
        <f>E145+E146</f>
        <v>-2347</v>
      </c>
    </row>
    <row r="145" spans="1:5" ht="15" hidden="1">
      <c r="A145" s="32"/>
      <c r="B145" s="31" t="s">
        <v>189</v>
      </c>
      <c r="C145" s="46">
        <v>10</v>
      </c>
      <c r="D145" s="75">
        <f t="shared" si="18"/>
        <v>0</v>
      </c>
      <c r="E145" s="45">
        <f>E150+E155+E160+E175+E185+E165+E170+E180</f>
        <v>0</v>
      </c>
    </row>
    <row r="146" spans="1:5" ht="15" hidden="1">
      <c r="A146" s="32"/>
      <c r="B146" s="24" t="s">
        <v>134</v>
      </c>
      <c r="C146" s="46">
        <v>20</v>
      </c>
      <c r="D146" s="75">
        <f t="shared" si="18"/>
        <v>-2347</v>
      </c>
      <c r="E146" s="45">
        <f>E151+E156+E161+E176+E186+E166+E171+E181</f>
        <v>-2347</v>
      </c>
    </row>
    <row r="147" spans="1:5" ht="28.5" hidden="1">
      <c r="A147" s="32"/>
      <c r="B147" s="33" t="s">
        <v>86</v>
      </c>
      <c r="C147" s="46" t="s">
        <v>87</v>
      </c>
      <c r="D147" s="75">
        <f t="shared" si="18"/>
        <v>0</v>
      </c>
      <c r="E147" s="45">
        <f>E148</f>
        <v>0</v>
      </c>
    </row>
    <row r="148" spans="1:5" ht="15" hidden="1">
      <c r="A148" s="32"/>
      <c r="B148" s="72" t="s">
        <v>19</v>
      </c>
      <c r="C148" s="18"/>
      <c r="D148" s="75">
        <f t="shared" si="18"/>
        <v>0</v>
      </c>
      <c r="E148" s="45">
        <f t="shared" ref="E148" si="20">E149</f>
        <v>0</v>
      </c>
    </row>
    <row r="149" spans="1:5" ht="15" hidden="1">
      <c r="A149" s="32"/>
      <c r="B149" s="31" t="s">
        <v>20</v>
      </c>
      <c r="C149" s="18">
        <v>1</v>
      </c>
      <c r="D149" s="75">
        <f t="shared" si="18"/>
        <v>0</v>
      </c>
      <c r="E149" s="44">
        <f>E150+E151</f>
        <v>0</v>
      </c>
    </row>
    <row r="150" spans="1:5" ht="15" hidden="1">
      <c r="A150" s="32"/>
      <c r="B150" s="31" t="s">
        <v>189</v>
      </c>
      <c r="C150" s="18">
        <v>10</v>
      </c>
      <c r="D150" s="75">
        <f t="shared" si="18"/>
        <v>0</v>
      </c>
      <c r="E150" s="44">
        <v>0</v>
      </c>
    </row>
    <row r="151" spans="1:5" ht="17.25" hidden="1" customHeight="1">
      <c r="A151" s="32"/>
      <c r="B151" s="24" t="s">
        <v>134</v>
      </c>
      <c r="C151" s="18">
        <v>20</v>
      </c>
      <c r="D151" s="75">
        <f t="shared" si="18"/>
        <v>0</v>
      </c>
      <c r="E151" s="44">
        <v>0</v>
      </c>
    </row>
    <row r="152" spans="1:5" ht="7.5" hidden="1" customHeight="1">
      <c r="A152" s="32"/>
      <c r="B152" s="33" t="s">
        <v>88</v>
      </c>
      <c r="C152" s="46" t="s">
        <v>89</v>
      </c>
      <c r="D152" s="75">
        <f t="shared" si="18"/>
        <v>0</v>
      </c>
      <c r="E152" s="45">
        <f>E153</f>
        <v>0</v>
      </c>
    </row>
    <row r="153" spans="1:5" ht="15" hidden="1">
      <c r="A153" s="32"/>
      <c r="B153" s="72" t="s">
        <v>19</v>
      </c>
      <c r="C153" s="18"/>
      <c r="D153" s="75">
        <f t="shared" si="18"/>
        <v>0</v>
      </c>
      <c r="E153" s="45">
        <f t="shared" ref="E153" si="21">E154</f>
        <v>0</v>
      </c>
    </row>
    <row r="154" spans="1:5" ht="15" hidden="1">
      <c r="A154" s="32"/>
      <c r="B154" s="31" t="s">
        <v>20</v>
      </c>
      <c r="C154" s="18">
        <v>1</v>
      </c>
      <c r="D154" s="75">
        <f t="shared" si="18"/>
        <v>0</v>
      </c>
      <c r="E154" s="44">
        <f>E155+E156</f>
        <v>0</v>
      </c>
    </row>
    <row r="155" spans="1:5" ht="15" hidden="1">
      <c r="A155" s="32"/>
      <c r="B155" s="31" t="s">
        <v>189</v>
      </c>
      <c r="C155" s="18">
        <v>10</v>
      </c>
      <c r="D155" s="75">
        <f t="shared" si="18"/>
        <v>0</v>
      </c>
      <c r="E155" s="44">
        <v>0</v>
      </c>
    </row>
    <row r="156" spans="1:5" ht="14.25" hidden="1" customHeight="1">
      <c r="A156" s="32"/>
      <c r="B156" s="24" t="s">
        <v>134</v>
      </c>
      <c r="C156" s="18">
        <v>20</v>
      </c>
      <c r="D156" s="75">
        <f t="shared" si="18"/>
        <v>0</v>
      </c>
      <c r="E156" s="44">
        <v>0</v>
      </c>
    </row>
    <row r="157" spans="1:5" ht="28.5">
      <c r="A157" s="32"/>
      <c r="B157" s="33" t="s">
        <v>90</v>
      </c>
      <c r="C157" s="46" t="s">
        <v>91</v>
      </c>
      <c r="D157" s="75">
        <f t="shared" si="18"/>
        <v>-2377</v>
      </c>
      <c r="E157" s="45">
        <f>E158</f>
        <v>-2377</v>
      </c>
    </row>
    <row r="158" spans="1:5" ht="15">
      <c r="A158" s="32"/>
      <c r="B158" s="72" t="s">
        <v>19</v>
      </c>
      <c r="C158" s="18"/>
      <c r="D158" s="75">
        <f t="shared" si="18"/>
        <v>-2377</v>
      </c>
      <c r="E158" s="45">
        <f t="shared" ref="E158" si="22">E159</f>
        <v>-2377</v>
      </c>
    </row>
    <row r="159" spans="1:5" ht="15">
      <c r="A159" s="32"/>
      <c r="B159" s="31" t="s">
        <v>20</v>
      </c>
      <c r="C159" s="18">
        <v>1</v>
      </c>
      <c r="D159" s="75">
        <f t="shared" si="18"/>
        <v>-2377</v>
      </c>
      <c r="E159" s="44">
        <f>E160+E161</f>
        <v>-2377</v>
      </c>
    </row>
    <row r="160" spans="1:5" ht="0.75" customHeight="1">
      <c r="A160" s="32"/>
      <c r="B160" s="31" t="s">
        <v>189</v>
      </c>
      <c r="C160" s="18">
        <v>10</v>
      </c>
      <c r="D160" s="75">
        <f t="shared" si="18"/>
        <v>0</v>
      </c>
      <c r="E160" s="44"/>
    </row>
    <row r="161" spans="1:5" ht="15">
      <c r="A161" s="32"/>
      <c r="B161" s="24" t="s">
        <v>134</v>
      </c>
      <c r="C161" s="18">
        <v>20</v>
      </c>
      <c r="D161" s="75">
        <f t="shared" si="18"/>
        <v>-2377</v>
      </c>
      <c r="E161" s="44">
        <f>-2304-73</f>
        <v>-2377</v>
      </c>
    </row>
    <row r="162" spans="1:5" ht="0.75" customHeight="1">
      <c r="A162" s="32"/>
      <c r="B162" s="33" t="s">
        <v>92</v>
      </c>
      <c r="C162" s="46" t="s">
        <v>91</v>
      </c>
      <c r="D162" s="75">
        <f t="shared" si="18"/>
        <v>0</v>
      </c>
      <c r="E162" s="45">
        <f>E163</f>
        <v>0</v>
      </c>
    </row>
    <row r="163" spans="1:5" ht="13.5" hidden="1" customHeight="1">
      <c r="A163" s="32"/>
      <c r="B163" s="72" t="s">
        <v>19</v>
      </c>
      <c r="C163" s="18"/>
      <c r="D163" s="75">
        <f t="shared" si="18"/>
        <v>0</v>
      </c>
      <c r="E163" s="44">
        <f t="shared" ref="E163" si="23">E164</f>
        <v>0</v>
      </c>
    </row>
    <row r="164" spans="1:5" ht="13.5" hidden="1" customHeight="1">
      <c r="A164" s="32"/>
      <c r="B164" s="31" t="s">
        <v>20</v>
      </c>
      <c r="C164" s="18">
        <v>1</v>
      </c>
      <c r="D164" s="75">
        <f t="shared" si="18"/>
        <v>0</v>
      </c>
      <c r="E164" s="44">
        <f>E165+E166</f>
        <v>0</v>
      </c>
    </row>
    <row r="165" spans="1:5" ht="13.5" hidden="1" customHeight="1">
      <c r="A165" s="32"/>
      <c r="B165" s="31" t="s">
        <v>189</v>
      </c>
      <c r="C165" s="18">
        <v>10</v>
      </c>
      <c r="D165" s="75">
        <f t="shared" si="18"/>
        <v>0</v>
      </c>
      <c r="E165" s="44">
        <v>0</v>
      </c>
    </row>
    <row r="166" spans="1:5" ht="17.25" hidden="1" customHeight="1">
      <c r="A166" s="32"/>
      <c r="B166" s="31" t="s">
        <v>22</v>
      </c>
      <c r="C166" s="18">
        <v>20</v>
      </c>
      <c r="D166" s="75">
        <f t="shared" si="18"/>
        <v>0</v>
      </c>
      <c r="E166" s="44">
        <v>0</v>
      </c>
    </row>
    <row r="167" spans="1:5" ht="27" hidden="1" customHeight="1">
      <c r="A167" s="32"/>
      <c r="B167" s="33" t="s">
        <v>93</v>
      </c>
      <c r="C167" s="46" t="s">
        <v>91</v>
      </c>
      <c r="D167" s="75">
        <f t="shared" si="18"/>
        <v>0</v>
      </c>
      <c r="E167" s="45">
        <f>E168</f>
        <v>0</v>
      </c>
    </row>
    <row r="168" spans="1:5" ht="13.5" hidden="1" customHeight="1">
      <c r="A168" s="32"/>
      <c r="B168" s="72" t="s">
        <v>19</v>
      </c>
      <c r="C168" s="18"/>
      <c r="D168" s="75">
        <f t="shared" si="18"/>
        <v>0</v>
      </c>
      <c r="E168" s="44">
        <f t="shared" ref="E168" si="24">E169</f>
        <v>0</v>
      </c>
    </row>
    <row r="169" spans="1:5" ht="13.5" hidden="1" customHeight="1">
      <c r="A169" s="32"/>
      <c r="B169" s="31" t="s">
        <v>20</v>
      </c>
      <c r="C169" s="18">
        <v>1</v>
      </c>
      <c r="D169" s="75">
        <f t="shared" si="18"/>
        <v>0</v>
      </c>
      <c r="E169" s="44">
        <f>E170+E171</f>
        <v>0</v>
      </c>
    </row>
    <row r="170" spans="1:5" ht="13.5" hidden="1" customHeight="1">
      <c r="A170" s="32"/>
      <c r="B170" s="31" t="s">
        <v>189</v>
      </c>
      <c r="C170" s="18">
        <v>10</v>
      </c>
      <c r="D170" s="75">
        <f t="shared" si="18"/>
        <v>0</v>
      </c>
      <c r="E170" s="44">
        <v>0</v>
      </c>
    </row>
    <row r="171" spans="1:5" ht="23.25" hidden="1" customHeight="1">
      <c r="A171" s="32"/>
      <c r="B171" s="24" t="s">
        <v>134</v>
      </c>
      <c r="C171" s="18">
        <v>20</v>
      </c>
      <c r="D171" s="75">
        <f t="shared" si="18"/>
        <v>0</v>
      </c>
      <c r="E171" s="44">
        <v>0</v>
      </c>
    </row>
    <row r="172" spans="1:5" ht="0.75" hidden="1" customHeight="1">
      <c r="A172" s="32"/>
      <c r="B172" s="33" t="s">
        <v>94</v>
      </c>
      <c r="C172" s="18" t="s">
        <v>95</v>
      </c>
      <c r="D172" s="75">
        <f t="shared" si="18"/>
        <v>0</v>
      </c>
      <c r="E172" s="45">
        <f>E173</f>
        <v>0</v>
      </c>
    </row>
    <row r="173" spans="1:5" ht="15" hidden="1">
      <c r="A173" s="32"/>
      <c r="B173" s="72" t="s">
        <v>19</v>
      </c>
      <c r="C173" s="18"/>
      <c r="D173" s="75">
        <f t="shared" si="18"/>
        <v>0</v>
      </c>
      <c r="E173" s="45">
        <f t="shared" ref="E173" si="25">E174</f>
        <v>0</v>
      </c>
    </row>
    <row r="174" spans="1:5" ht="15" hidden="1">
      <c r="A174" s="32"/>
      <c r="B174" s="31" t="s">
        <v>20</v>
      </c>
      <c r="C174" s="18">
        <v>1</v>
      </c>
      <c r="D174" s="75">
        <f t="shared" si="18"/>
        <v>0</v>
      </c>
      <c r="E174" s="44">
        <f>E175+E176</f>
        <v>0</v>
      </c>
    </row>
    <row r="175" spans="1:5" ht="15" hidden="1">
      <c r="A175" s="32"/>
      <c r="B175" s="31" t="s">
        <v>189</v>
      </c>
      <c r="C175" s="18">
        <v>10</v>
      </c>
      <c r="D175" s="75">
        <f t="shared" si="18"/>
        <v>0</v>
      </c>
      <c r="E175" s="44">
        <v>0</v>
      </c>
    </row>
    <row r="176" spans="1:5" ht="12" hidden="1" customHeight="1">
      <c r="A176" s="32"/>
      <c r="B176" s="24" t="s">
        <v>134</v>
      </c>
      <c r="C176" s="18">
        <v>20</v>
      </c>
      <c r="D176" s="75">
        <f t="shared" si="18"/>
        <v>0</v>
      </c>
      <c r="E176" s="44">
        <v>0</v>
      </c>
    </row>
    <row r="177" spans="1:5" ht="28.5" hidden="1" customHeight="1">
      <c r="A177" s="32"/>
      <c r="B177" s="33" t="s">
        <v>97</v>
      </c>
      <c r="C177" s="18" t="s">
        <v>96</v>
      </c>
      <c r="D177" s="75">
        <f t="shared" si="18"/>
        <v>0</v>
      </c>
      <c r="E177" s="45">
        <f>E178</f>
        <v>0</v>
      </c>
    </row>
    <row r="178" spans="1:5" ht="12.75" hidden="1" customHeight="1">
      <c r="A178" s="32"/>
      <c r="B178" s="72" t="s">
        <v>19</v>
      </c>
      <c r="C178" s="18"/>
      <c r="D178" s="75">
        <f t="shared" si="18"/>
        <v>0</v>
      </c>
      <c r="E178" s="44">
        <f t="shared" ref="E178" si="26">E179</f>
        <v>0</v>
      </c>
    </row>
    <row r="179" spans="1:5" ht="12.75" hidden="1" customHeight="1">
      <c r="A179" s="32"/>
      <c r="B179" s="31" t="s">
        <v>20</v>
      </c>
      <c r="C179" s="18">
        <v>1</v>
      </c>
      <c r="D179" s="75">
        <f t="shared" si="18"/>
        <v>0</v>
      </c>
      <c r="E179" s="44">
        <f>E180+E181</f>
        <v>0</v>
      </c>
    </row>
    <row r="180" spans="1:5" ht="14.25" hidden="1" customHeight="1">
      <c r="A180" s="32"/>
      <c r="B180" s="31" t="s">
        <v>189</v>
      </c>
      <c r="C180" s="18">
        <v>10</v>
      </c>
      <c r="D180" s="75">
        <f t="shared" si="18"/>
        <v>0</v>
      </c>
      <c r="E180" s="44">
        <v>0</v>
      </c>
    </row>
    <row r="181" spans="1:5" ht="15.75" hidden="1" customHeight="1">
      <c r="A181" s="32"/>
      <c r="B181" s="24" t="s">
        <v>134</v>
      </c>
      <c r="C181" s="18">
        <v>20</v>
      </c>
      <c r="D181" s="75">
        <f t="shared" si="18"/>
        <v>0</v>
      </c>
      <c r="E181" s="44">
        <v>0</v>
      </c>
    </row>
    <row r="182" spans="1:5" ht="15.75" customHeight="1">
      <c r="A182" s="32"/>
      <c r="B182" s="30" t="s">
        <v>98</v>
      </c>
      <c r="C182" s="18" t="s">
        <v>85</v>
      </c>
      <c r="D182" s="75">
        <f t="shared" si="18"/>
        <v>30</v>
      </c>
      <c r="E182" s="45">
        <f>E183</f>
        <v>30</v>
      </c>
    </row>
    <row r="183" spans="1:5" ht="15.75" customHeight="1">
      <c r="A183" s="32"/>
      <c r="B183" s="25" t="s">
        <v>19</v>
      </c>
      <c r="C183" s="18"/>
      <c r="D183" s="75">
        <f t="shared" si="18"/>
        <v>30</v>
      </c>
      <c r="E183" s="45">
        <f t="shared" ref="E183" si="27">E184</f>
        <v>30</v>
      </c>
    </row>
    <row r="184" spans="1:5" ht="15.75" customHeight="1">
      <c r="A184" s="32"/>
      <c r="B184" s="31" t="s">
        <v>20</v>
      </c>
      <c r="C184" s="18">
        <v>1</v>
      </c>
      <c r="D184" s="75">
        <f t="shared" si="18"/>
        <v>30</v>
      </c>
      <c r="E184" s="44">
        <f>E185+E186</f>
        <v>30</v>
      </c>
    </row>
    <row r="185" spans="1:5" ht="0.75" customHeight="1">
      <c r="A185" s="32"/>
      <c r="B185" s="31" t="s">
        <v>21</v>
      </c>
      <c r="C185" s="18">
        <v>10</v>
      </c>
      <c r="D185" s="75">
        <f t="shared" si="18"/>
        <v>0</v>
      </c>
      <c r="E185" s="44"/>
    </row>
    <row r="186" spans="1:5" ht="15.75" customHeight="1">
      <c r="A186" s="32"/>
      <c r="B186" s="31" t="s">
        <v>22</v>
      </c>
      <c r="C186" s="18">
        <v>20</v>
      </c>
      <c r="D186" s="75">
        <f t="shared" si="18"/>
        <v>30</v>
      </c>
      <c r="E186" s="44">
        <v>30</v>
      </c>
    </row>
    <row r="187" spans="1:5" ht="15.75" customHeight="1">
      <c r="A187" s="32"/>
      <c r="B187" s="30" t="s">
        <v>132</v>
      </c>
      <c r="C187" s="18" t="s">
        <v>99</v>
      </c>
      <c r="D187" s="75">
        <f t="shared" si="18"/>
        <v>282</v>
      </c>
      <c r="E187" s="45">
        <f>E188+E194+E202+E208+E214</f>
        <v>282</v>
      </c>
    </row>
    <row r="188" spans="1:5" ht="25.5" hidden="1" customHeight="1">
      <c r="A188" s="32"/>
      <c r="B188" s="33" t="s">
        <v>65</v>
      </c>
      <c r="C188" s="18" t="s">
        <v>100</v>
      </c>
      <c r="D188" s="75">
        <f t="shared" si="18"/>
        <v>0</v>
      </c>
      <c r="E188" s="45">
        <f>E189</f>
        <v>0</v>
      </c>
    </row>
    <row r="189" spans="1:5" ht="14.25" hidden="1">
      <c r="A189" s="32"/>
      <c r="B189" s="25" t="s">
        <v>19</v>
      </c>
      <c r="C189" s="18"/>
      <c r="D189" s="75">
        <f t="shared" si="18"/>
        <v>0</v>
      </c>
      <c r="E189" s="45">
        <f t="shared" ref="E189:E190" si="28">E190</f>
        <v>0</v>
      </c>
    </row>
    <row r="190" spans="1:5" ht="15" hidden="1">
      <c r="A190" s="32"/>
      <c r="B190" s="31" t="s">
        <v>20</v>
      </c>
      <c r="C190" s="18">
        <v>1</v>
      </c>
      <c r="D190" s="75">
        <f t="shared" si="18"/>
        <v>0</v>
      </c>
      <c r="E190" s="44">
        <f t="shared" si="28"/>
        <v>0</v>
      </c>
    </row>
    <row r="191" spans="1:5" ht="15" hidden="1">
      <c r="A191" s="32"/>
      <c r="B191" s="31" t="s">
        <v>40</v>
      </c>
      <c r="C191" s="18" t="s">
        <v>64</v>
      </c>
      <c r="D191" s="75">
        <f t="shared" si="18"/>
        <v>0</v>
      </c>
      <c r="E191" s="44">
        <f>E192+E193</f>
        <v>0</v>
      </c>
    </row>
    <row r="192" spans="1:5" ht="12.75" hidden="1" customHeight="1">
      <c r="A192" s="32"/>
      <c r="B192" s="31" t="s">
        <v>21</v>
      </c>
      <c r="C192" s="18">
        <v>10</v>
      </c>
      <c r="D192" s="75">
        <f t="shared" ref="D192:D236" si="29">E192</f>
        <v>0</v>
      </c>
      <c r="E192" s="44"/>
    </row>
    <row r="193" spans="1:5" ht="18" hidden="1" customHeight="1">
      <c r="A193" s="32"/>
      <c r="B193" s="31" t="s">
        <v>22</v>
      </c>
      <c r="C193" s="18">
        <v>20</v>
      </c>
      <c r="D193" s="75">
        <f t="shared" si="29"/>
        <v>0</v>
      </c>
      <c r="E193" s="44"/>
    </row>
    <row r="194" spans="1:5" ht="27" customHeight="1">
      <c r="A194" s="32"/>
      <c r="B194" s="33" t="s">
        <v>66</v>
      </c>
      <c r="C194" s="18" t="s">
        <v>101</v>
      </c>
      <c r="D194" s="75">
        <f t="shared" si="29"/>
        <v>32</v>
      </c>
      <c r="E194" s="45">
        <f>E195+E200</f>
        <v>32</v>
      </c>
    </row>
    <row r="195" spans="1:5" ht="15">
      <c r="A195" s="32"/>
      <c r="B195" s="72" t="s">
        <v>19</v>
      </c>
      <c r="C195" s="18"/>
      <c r="D195" s="75">
        <f t="shared" si="29"/>
        <v>32</v>
      </c>
      <c r="E195" s="45">
        <f t="shared" ref="E195:E196" si="30">E196</f>
        <v>32</v>
      </c>
    </row>
    <row r="196" spans="1:5" ht="15">
      <c r="A196" s="32"/>
      <c r="B196" s="31" t="s">
        <v>20</v>
      </c>
      <c r="C196" s="18">
        <v>1</v>
      </c>
      <c r="D196" s="75">
        <f t="shared" si="29"/>
        <v>32</v>
      </c>
      <c r="E196" s="44">
        <f t="shared" si="30"/>
        <v>32</v>
      </c>
    </row>
    <row r="197" spans="1:5" ht="15" customHeight="1">
      <c r="A197" s="32"/>
      <c r="B197" s="31" t="s">
        <v>40</v>
      </c>
      <c r="C197" s="18" t="s">
        <v>64</v>
      </c>
      <c r="D197" s="75">
        <f t="shared" si="29"/>
        <v>32</v>
      </c>
      <c r="E197" s="44">
        <f>E198+E199</f>
        <v>32</v>
      </c>
    </row>
    <row r="198" spans="1:5" ht="13.5" customHeight="1">
      <c r="A198" s="32"/>
      <c r="B198" s="31" t="s">
        <v>21</v>
      </c>
      <c r="C198" s="18">
        <v>10</v>
      </c>
      <c r="D198" s="75">
        <f t="shared" si="29"/>
        <v>0</v>
      </c>
      <c r="E198" s="44">
        <v>0</v>
      </c>
    </row>
    <row r="199" spans="1:5" ht="19.5" customHeight="1">
      <c r="A199" s="32"/>
      <c r="B199" s="31" t="s">
        <v>22</v>
      </c>
      <c r="C199" s="18">
        <v>20</v>
      </c>
      <c r="D199" s="75">
        <f t="shared" si="29"/>
        <v>32</v>
      </c>
      <c r="E199" s="44">
        <v>32</v>
      </c>
    </row>
    <row r="200" spans="1:5" ht="13.5" hidden="1" customHeight="1">
      <c r="A200" s="32"/>
      <c r="B200" s="26" t="s">
        <v>24</v>
      </c>
      <c r="C200" s="18"/>
      <c r="D200" s="75">
        <f t="shared" si="29"/>
        <v>0</v>
      </c>
      <c r="E200" s="45">
        <f t="shared" ref="E200" si="31">E201</f>
        <v>0</v>
      </c>
    </row>
    <row r="201" spans="1:5" ht="14.25" hidden="1" customHeight="1">
      <c r="A201" s="32"/>
      <c r="B201" s="31" t="s">
        <v>26</v>
      </c>
      <c r="C201" s="18" t="s">
        <v>27</v>
      </c>
      <c r="D201" s="75">
        <f t="shared" si="29"/>
        <v>0</v>
      </c>
      <c r="E201" s="44"/>
    </row>
    <row r="202" spans="1:5" ht="28.5" hidden="1">
      <c r="A202" s="32"/>
      <c r="B202" s="33" t="s">
        <v>102</v>
      </c>
      <c r="C202" s="18" t="s">
        <v>103</v>
      </c>
      <c r="D202" s="75">
        <f t="shared" si="29"/>
        <v>0</v>
      </c>
      <c r="E202" s="45">
        <f>E203</f>
        <v>0</v>
      </c>
    </row>
    <row r="203" spans="1:5" ht="15" hidden="1">
      <c r="A203" s="32"/>
      <c r="B203" s="72" t="s">
        <v>19</v>
      </c>
      <c r="C203" s="18"/>
      <c r="D203" s="75">
        <f t="shared" si="29"/>
        <v>0</v>
      </c>
      <c r="E203" s="45">
        <f t="shared" ref="E203:E204" si="32">E204</f>
        <v>0</v>
      </c>
    </row>
    <row r="204" spans="1:5" ht="15" hidden="1">
      <c r="A204" s="32"/>
      <c r="B204" s="31" t="s">
        <v>20</v>
      </c>
      <c r="C204" s="18">
        <v>1</v>
      </c>
      <c r="D204" s="75">
        <f t="shared" si="29"/>
        <v>0</v>
      </c>
      <c r="E204" s="44">
        <f t="shared" si="32"/>
        <v>0</v>
      </c>
    </row>
    <row r="205" spans="1:5" ht="15" hidden="1">
      <c r="A205" s="32"/>
      <c r="B205" s="31" t="s">
        <v>40</v>
      </c>
      <c r="C205" s="18" t="s">
        <v>64</v>
      </c>
      <c r="D205" s="75">
        <f t="shared" si="29"/>
        <v>0</v>
      </c>
      <c r="E205" s="44">
        <f>E206+E207</f>
        <v>0</v>
      </c>
    </row>
    <row r="206" spans="1:5" ht="15.75" hidden="1" customHeight="1">
      <c r="A206" s="32"/>
      <c r="B206" s="31" t="s">
        <v>21</v>
      </c>
      <c r="C206" s="18">
        <v>10</v>
      </c>
      <c r="D206" s="75">
        <f t="shared" si="29"/>
        <v>0</v>
      </c>
      <c r="E206" s="44">
        <v>0</v>
      </c>
    </row>
    <row r="207" spans="1:5" ht="0.75" hidden="1" customHeight="1">
      <c r="A207" s="32"/>
      <c r="B207" s="31" t="s">
        <v>22</v>
      </c>
      <c r="C207" s="18">
        <v>20</v>
      </c>
      <c r="D207" s="75">
        <f t="shared" si="29"/>
        <v>0</v>
      </c>
      <c r="E207" s="44"/>
    </row>
    <row r="208" spans="1:5" ht="33" customHeight="1">
      <c r="A208" s="32"/>
      <c r="B208" s="33" t="s">
        <v>104</v>
      </c>
      <c r="C208" s="18" t="s">
        <v>103</v>
      </c>
      <c r="D208" s="75">
        <f t="shared" si="29"/>
        <v>120</v>
      </c>
      <c r="E208" s="45">
        <f>E209</f>
        <v>120</v>
      </c>
    </row>
    <row r="209" spans="1:5" ht="15" customHeight="1">
      <c r="A209" s="32"/>
      <c r="B209" s="72" t="s">
        <v>19</v>
      </c>
      <c r="C209" s="18"/>
      <c r="D209" s="75">
        <f t="shared" si="29"/>
        <v>120</v>
      </c>
      <c r="E209" s="44">
        <f t="shared" ref="E209:E210" si="33">E210</f>
        <v>120</v>
      </c>
    </row>
    <row r="210" spans="1:5" ht="15" customHeight="1">
      <c r="A210" s="32"/>
      <c r="B210" s="31" t="s">
        <v>20</v>
      </c>
      <c r="C210" s="18">
        <v>1</v>
      </c>
      <c r="D210" s="75">
        <f t="shared" si="29"/>
        <v>120</v>
      </c>
      <c r="E210" s="44">
        <f t="shared" si="33"/>
        <v>120</v>
      </c>
    </row>
    <row r="211" spans="1:5" ht="14.25" customHeight="1">
      <c r="A211" s="32"/>
      <c r="B211" s="31" t="s">
        <v>40</v>
      </c>
      <c r="C211" s="18" t="s">
        <v>64</v>
      </c>
      <c r="D211" s="75">
        <f t="shared" si="29"/>
        <v>120</v>
      </c>
      <c r="E211" s="44">
        <f>E212+E213</f>
        <v>120</v>
      </c>
    </row>
    <row r="212" spans="1:5" ht="15" hidden="1" customHeight="1">
      <c r="A212" s="32"/>
      <c r="B212" s="31" t="s">
        <v>21</v>
      </c>
      <c r="C212" s="18">
        <v>10</v>
      </c>
      <c r="D212" s="75">
        <f t="shared" si="29"/>
        <v>0</v>
      </c>
      <c r="E212" s="44"/>
    </row>
    <row r="213" spans="1:5" ht="15" customHeight="1">
      <c r="A213" s="32"/>
      <c r="B213" s="31" t="s">
        <v>22</v>
      </c>
      <c r="C213" s="18">
        <v>20</v>
      </c>
      <c r="D213" s="75">
        <f t="shared" si="29"/>
        <v>120</v>
      </c>
      <c r="E213" s="44">
        <v>120</v>
      </c>
    </row>
    <row r="214" spans="1:5" ht="28.5" customHeight="1">
      <c r="A214" s="32"/>
      <c r="B214" s="33" t="s">
        <v>105</v>
      </c>
      <c r="C214" s="18" t="s">
        <v>103</v>
      </c>
      <c r="D214" s="75">
        <f t="shared" si="29"/>
        <v>130</v>
      </c>
      <c r="E214" s="45">
        <f>E215</f>
        <v>130</v>
      </c>
    </row>
    <row r="215" spans="1:5" ht="15" customHeight="1">
      <c r="A215" s="32"/>
      <c r="B215" s="72" t="s">
        <v>19</v>
      </c>
      <c r="C215" s="18"/>
      <c r="D215" s="75">
        <f t="shared" si="29"/>
        <v>130</v>
      </c>
      <c r="E215" s="45">
        <f t="shared" ref="E215:E216" si="34">E216</f>
        <v>130</v>
      </c>
    </row>
    <row r="216" spans="1:5" ht="15" customHeight="1">
      <c r="A216" s="32"/>
      <c r="B216" s="31" t="s">
        <v>20</v>
      </c>
      <c r="C216" s="18">
        <v>1</v>
      </c>
      <c r="D216" s="75">
        <f t="shared" si="29"/>
        <v>130</v>
      </c>
      <c r="E216" s="44">
        <f t="shared" si="34"/>
        <v>130</v>
      </c>
    </row>
    <row r="217" spans="1:5" ht="15" customHeight="1">
      <c r="A217" s="32"/>
      <c r="B217" s="31" t="s">
        <v>40</v>
      </c>
      <c r="C217" s="18" t="s">
        <v>64</v>
      </c>
      <c r="D217" s="75">
        <f t="shared" si="29"/>
        <v>130</v>
      </c>
      <c r="E217" s="44">
        <f>E218+E219</f>
        <v>130</v>
      </c>
    </row>
    <row r="218" spans="1:5" ht="0.75" customHeight="1">
      <c r="A218" s="32"/>
      <c r="B218" s="31" t="s">
        <v>21</v>
      </c>
      <c r="C218" s="18">
        <v>10</v>
      </c>
      <c r="D218" s="75">
        <f t="shared" si="29"/>
        <v>0</v>
      </c>
      <c r="E218" s="44">
        <v>0</v>
      </c>
    </row>
    <row r="219" spans="1:5" ht="16.5" customHeight="1">
      <c r="A219" s="32"/>
      <c r="B219" s="31" t="s">
        <v>22</v>
      </c>
      <c r="C219" s="18">
        <v>20</v>
      </c>
      <c r="D219" s="75">
        <f t="shared" si="29"/>
        <v>130</v>
      </c>
      <c r="E219" s="44">
        <v>130</v>
      </c>
    </row>
    <row r="220" spans="1:5" ht="28.5">
      <c r="A220" s="40"/>
      <c r="B220" s="63" t="s">
        <v>145</v>
      </c>
      <c r="C220" s="55">
        <v>70.02</v>
      </c>
      <c r="D220" s="54">
        <f t="shared" si="29"/>
        <v>120</v>
      </c>
      <c r="E220" s="49">
        <f>E221</f>
        <v>120</v>
      </c>
    </row>
    <row r="221" spans="1:5" ht="28.5">
      <c r="A221" s="32"/>
      <c r="B221" s="33" t="s">
        <v>106</v>
      </c>
      <c r="C221" s="46" t="s">
        <v>107</v>
      </c>
      <c r="D221" s="75">
        <f t="shared" si="29"/>
        <v>120</v>
      </c>
      <c r="E221" s="45">
        <f>E222</f>
        <v>120</v>
      </c>
    </row>
    <row r="222" spans="1:5" ht="15">
      <c r="A222" s="32"/>
      <c r="B222" s="72" t="s">
        <v>19</v>
      </c>
      <c r="C222" s="18"/>
      <c r="D222" s="75">
        <f t="shared" si="29"/>
        <v>120</v>
      </c>
      <c r="E222" s="45">
        <f t="shared" ref="E222" si="35">E223</f>
        <v>120</v>
      </c>
    </row>
    <row r="223" spans="1:5" ht="15">
      <c r="A223" s="32"/>
      <c r="B223" s="31" t="s">
        <v>20</v>
      </c>
      <c r="C223" s="18">
        <v>1</v>
      </c>
      <c r="D223" s="75">
        <f t="shared" si="29"/>
        <v>120</v>
      </c>
      <c r="E223" s="44">
        <f>E224+E225</f>
        <v>120</v>
      </c>
    </row>
    <row r="224" spans="1:5" ht="15">
      <c r="A224" s="32"/>
      <c r="B224" s="31" t="s">
        <v>21</v>
      </c>
      <c r="C224" s="18">
        <v>10</v>
      </c>
      <c r="D224" s="75">
        <f t="shared" si="29"/>
        <v>0</v>
      </c>
      <c r="E224" s="44">
        <v>0</v>
      </c>
    </row>
    <row r="225" spans="1:5" ht="17.25" customHeight="1">
      <c r="A225" s="32"/>
      <c r="B225" s="31" t="s">
        <v>22</v>
      </c>
      <c r="C225" s="18">
        <v>20</v>
      </c>
      <c r="D225" s="75">
        <f t="shared" si="29"/>
        <v>120</v>
      </c>
      <c r="E225" s="44">
        <v>120</v>
      </c>
    </row>
    <row r="226" spans="1:5" ht="14.25">
      <c r="A226" s="40"/>
      <c r="B226" s="50" t="s">
        <v>108</v>
      </c>
      <c r="C226" s="55">
        <v>84.02</v>
      </c>
      <c r="D226" s="54">
        <f t="shared" si="29"/>
        <v>300</v>
      </c>
      <c r="E226" s="49">
        <f>E228</f>
        <v>300</v>
      </c>
    </row>
    <row r="227" spans="1:5" ht="11.25" hidden="1" customHeight="1">
      <c r="A227" s="32"/>
      <c r="B227" s="31" t="s">
        <v>23</v>
      </c>
      <c r="C227" s="18">
        <v>85.01</v>
      </c>
      <c r="D227" s="41">
        <f t="shared" si="29"/>
        <v>0</v>
      </c>
      <c r="E227" s="45"/>
    </row>
    <row r="228" spans="1:5" ht="14.25">
      <c r="A228" s="35"/>
      <c r="B228" s="26" t="s">
        <v>109</v>
      </c>
      <c r="C228" s="18" t="s">
        <v>110</v>
      </c>
      <c r="D228" s="75">
        <f t="shared" si="29"/>
        <v>300</v>
      </c>
      <c r="E228" s="45">
        <f>E229+E233</f>
        <v>300</v>
      </c>
    </row>
    <row r="229" spans="1:5" ht="14.25">
      <c r="A229" s="32"/>
      <c r="B229" s="25" t="s">
        <v>19</v>
      </c>
      <c r="C229" s="18"/>
      <c r="D229" s="75">
        <f t="shared" si="29"/>
        <v>300</v>
      </c>
      <c r="E229" s="45">
        <f t="shared" ref="E229" si="36">E230</f>
        <v>300</v>
      </c>
    </row>
    <row r="230" spans="1:5" ht="15">
      <c r="A230" s="32"/>
      <c r="B230" s="31" t="s">
        <v>20</v>
      </c>
      <c r="C230" s="18">
        <v>1</v>
      </c>
      <c r="D230" s="75">
        <f t="shared" si="29"/>
        <v>300</v>
      </c>
      <c r="E230" s="44">
        <f>E231+E232</f>
        <v>300</v>
      </c>
    </row>
    <row r="231" spans="1:5" ht="0.75" customHeight="1">
      <c r="A231" s="32"/>
      <c r="B231" s="31" t="s">
        <v>21</v>
      </c>
      <c r="C231" s="18">
        <v>10</v>
      </c>
      <c r="D231" s="75">
        <f t="shared" si="29"/>
        <v>0</v>
      </c>
      <c r="E231" s="44"/>
    </row>
    <row r="232" spans="1:5" ht="13.5" customHeight="1">
      <c r="A232" s="32"/>
      <c r="B232" s="31" t="s">
        <v>22</v>
      </c>
      <c r="C232" s="18">
        <v>20</v>
      </c>
      <c r="D232" s="75">
        <f t="shared" si="29"/>
        <v>300</v>
      </c>
      <c r="E232" s="44">
        <v>300</v>
      </c>
    </row>
    <row r="233" spans="1:5" ht="0.75" customHeight="1">
      <c r="A233" s="32"/>
      <c r="B233" s="31" t="s">
        <v>24</v>
      </c>
      <c r="C233" s="46"/>
      <c r="D233" s="75">
        <f t="shared" si="29"/>
        <v>0</v>
      </c>
      <c r="E233" s="45">
        <f t="shared" ref="E233" si="37">E234</f>
        <v>0</v>
      </c>
    </row>
    <row r="234" spans="1:5" ht="15" hidden="1" customHeight="1">
      <c r="A234" s="32"/>
      <c r="B234" s="31" t="s">
        <v>147</v>
      </c>
      <c r="C234" s="18">
        <v>70</v>
      </c>
      <c r="D234" s="75">
        <f t="shared" si="29"/>
        <v>0</v>
      </c>
      <c r="E234" s="44">
        <v>0</v>
      </c>
    </row>
    <row r="235" spans="1:5" ht="22.5" hidden="1" customHeight="1">
      <c r="A235" s="24"/>
      <c r="B235" s="36" t="s">
        <v>111</v>
      </c>
      <c r="C235" s="47"/>
      <c r="D235" s="41">
        <f t="shared" si="29"/>
        <v>0</v>
      </c>
      <c r="E235" s="44"/>
    </row>
    <row r="236" spans="1:5" ht="0.75" customHeight="1">
      <c r="A236" s="37"/>
      <c r="B236" s="76" t="s">
        <v>112</v>
      </c>
      <c r="C236" s="77"/>
      <c r="D236" s="54" t="e">
        <f t="shared" si="29"/>
        <v>#REF!</v>
      </c>
      <c r="E236" s="78" t="e">
        <f>#REF!-E11</f>
        <v>#REF!</v>
      </c>
    </row>
    <row r="237" spans="1:5" ht="19.5" customHeight="1">
      <c r="A237" s="22"/>
      <c r="B237" s="38"/>
      <c r="C237" s="19"/>
      <c r="D237" s="7"/>
      <c r="E237" s="7"/>
    </row>
  </sheetData>
  <mergeCells count="5">
    <mergeCell ref="B2:C2"/>
    <mergeCell ref="A5:F5"/>
    <mergeCell ref="A6:F6"/>
    <mergeCell ref="B7:E7"/>
    <mergeCell ref="A9:A10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ANEXA 1</vt:lpstr>
      <vt:lpstr>1A</vt:lpstr>
      <vt:lpstr>'1A'!Print_Titles</vt:lpstr>
      <vt:lpstr>'ANEXA 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2018-09-26T06:26:05Z</cp:lastPrinted>
  <dcterms:created xsi:type="dcterms:W3CDTF">2017-03-22T13:01:52Z</dcterms:created>
  <dcterms:modified xsi:type="dcterms:W3CDTF">2018-09-26T06:26:40Z</dcterms:modified>
</cp:coreProperties>
</file>