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2  (2)" sheetId="6" r:id="rId1"/>
    <sheet name="anexa 2 " sheetId="5" r:id="rId2"/>
  </sheets>
  <definedNames>
    <definedName name="_xlnm.Print_Titles" localSheetId="1">'anexa 2 '!$10:$12</definedName>
    <definedName name="_xlnm.Print_Titles" localSheetId="0">'anexa 2  (2)'!$10:$12</definedName>
  </definedNames>
  <calcPr calcId="125725"/>
</workbook>
</file>

<file path=xl/calcChain.xml><?xml version="1.0" encoding="utf-8"?>
<calcChain xmlns="http://schemas.openxmlformats.org/spreadsheetml/2006/main">
  <c r="E22" i="6"/>
  <c r="E19" s="1"/>
  <c r="E23"/>
  <c r="E17" s="1"/>
  <c r="D65"/>
  <c r="D64" s="1"/>
  <c r="D63" s="1"/>
  <c r="E64"/>
  <c r="E63" s="1"/>
  <c r="E57" s="1"/>
  <c r="D62"/>
  <c r="D61" s="1"/>
  <c r="E61"/>
  <c r="E60"/>
  <c r="E59"/>
  <c r="D56"/>
  <c r="D55"/>
  <c r="D53" s="1"/>
  <c r="D52" s="1"/>
  <c r="D54"/>
  <c r="E53"/>
  <c r="E52"/>
  <c r="D51"/>
  <c r="D50"/>
  <c r="D49"/>
  <c r="D48" s="1"/>
  <c r="E48"/>
  <c r="E47" s="1"/>
  <c r="D46"/>
  <c r="D45"/>
  <c r="E44"/>
  <c r="D44"/>
  <c r="D43" s="1"/>
  <c r="E43"/>
  <c r="D42"/>
  <c r="E41"/>
  <c r="E40" s="1"/>
  <c r="D41"/>
  <c r="D40"/>
  <c r="D39"/>
  <c r="D38"/>
  <c r="D37"/>
  <c r="E36"/>
  <c r="E35" s="1"/>
  <c r="D36"/>
  <c r="E34"/>
  <c r="D34"/>
  <c r="E33"/>
  <c r="D33"/>
  <c r="E32"/>
  <c r="D32"/>
  <c r="E29"/>
  <c r="D29"/>
  <c r="E28"/>
  <c r="E27"/>
  <c r="D27"/>
  <c r="E24"/>
  <c r="D24"/>
  <c r="D23"/>
  <c r="E21"/>
  <c r="D21"/>
  <c r="E20"/>
  <c r="D20"/>
  <c r="E18"/>
  <c r="D18"/>
  <c r="E15"/>
  <c r="D15"/>
  <c r="E14"/>
  <c r="D14"/>
  <c r="E21" i="5"/>
  <c r="E30"/>
  <c r="D30"/>
  <c r="E31"/>
  <c r="D31"/>
  <c r="E33"/>
  <c r="D33"/>
  <c r="E52"/>
  <c r="D52"/>
  <c r="E53"/>
  <c r="D53"/>
  <c r="D55"/>
  <c r="E59"/>
  <c r="E64"/>
  <c r="E63" s="1"/>
  <c r="D65"/>
  <c r="D64" s="1"/>
  <c r="D63" s="1"/>
  <c r="E20"/>
  <c r="E61"/>
  <c r="E60" s="1"/>
  <c r="D62"/>
  <c r="D61" s="1"/>
  <c r="D58" s="1"/>
  <c r="E16" i="6" l="1"/>
  <c r="D22"/>
  <c r="D16" s="1"/>
  <c r="D17"/>
  <c r="E13"/>
  <c r="D13"/>
  <c r="D31"/>
  <c r="D47"/>
  <c r="D60"/>
  <c r="D57" s="1"/>
  <c r="D58"/>
  <c r="D35"/>
  <c r="E30"/>
  <c r="E25" s="1"/>
  <c r="E58"/>
  <c r="E31"/>
  <c r="E26" s="1"/>
  <c r="E66" s="1"/>
  <c r="D59"/>
  <c r="D28" s="1"/>
  <c r="E57" i="5"/>
  <c r="D59"/>
  <c r="E58"/>
  <c r="D60"/>
  <c r="D57" s="1"/>
  <c r="D19" i="6" l="1"/>
  <c r="E67"/>
  <c r="D30"/>
  <c r="D25" s="1"/>
  <c r="D67" s="1"/>
  <c r="D26"/>
  <c r="E23" i="5"/>
  <c r="E22"/>
  <c r="E34"/>
  <c r="E29" s="1"/>
  <c r="E32"/>
  <c r="E27" s="1"/>
  <c r="E14"/>
  <c r="D20"/>
  <c r="D14" s="1"/>
  <c r="D51"/>
  <c r="D50"/>
  <c r="E48"/>
  <c r="D66" i="6" l="1"/>
  <c r="E28" i="5"/>
  <c r="E26"/>
  <c r="E24"/>
  <c r="D24" s="1"/>
  <c r="D18" s="1"/>
  <c r="E25" l="1"/>
  <c r="E19"/>
  <c r="E66" s="1"/>
  <c r="E18"/>
  <c r="D56"/>
  <c r="E41"/>
  <c r="E40" s="1"/>
  <c r="E36"/>
  <c r="D39"/>
  <c r="D34" s="1"/>
  <c r="D29" s="1"/>
  <c r="D37"/>
  <c r="E16"/>
  <c r="E15" l="1"/>
  <c r="D42"/>
  <c r="D41" s="1"/>
  <c r="D40" s="1"/>
  <c r="D15" l="1"/>
  <c r="D22"/>
  <c r="D16" s="1"/>
  <c r="E17"/>
  <c r="E13" s="1"/>
  <c r="E67" s="1"/>
  <c r="E47"/>
  <c r="D49"/>
  <c r="D54"/>
  <c r="D38"/>
  <c r="D36"/>
  <c r="D48" l="1"/>
  <c r="D47" s="1"/>
  <c r="E35"/>
  <c r="D35" s="1"/>
  <c r="E44"/>
  <c r="D45"/>
  <c r="D32" s="1"/>
  <c r="D27" s="1"/>
  <c r="D17" l="1"/>
  <c r="D13" s="1"/>
  <c r="D23"/>
  <c r="D21" l="1"/>
  <c r="D19" s="1"/>
  <c r="E43"/>
  <c r="D46"/>
  <c r="D28" s="1"/>
  <c r="D44" l="1"/>
  <c r="D43" s="1"/>
  <c r="D26"/>
  <c r="D25" l="1"/>
  <c r="D67" s="1"/>
  <c r="D66"/>
</calcChain>
</file>

<file path=xl/sharedStrings.xml><?xml version="1.0" encoding="utf-8"?>
<sst xmlns="http://schemas.openxmlformats.org/spreadsheetml/2006/main" count="180" uniqueCount="47">
  <si>
    <t>COD</t>
  </si>
  <si>
    <t>CONSILIUL JUDETEAN ARGES</t>
  </si>
  <si>
    <t>DENUMIRE INDICATORI</t>
  </si>
  <si>
    <t>INFLUENTE</t>
  </si>
  <si>
    <t xml:space="preserve">LA BUGETUL DE VENITURI SI CHELTUIELI </t>
  </si>
  <si>
    <t>ANEXA 2</t>
  </si>
  <si>
    <t>AN 2017</t>
  </si>
  <si>
    <t>SECTIUNEA DE FUNCTIONARE</t>
  </si>
  <si>
    <t>FINANTAT INTEGRAL  SAU  PARTIAL  DIN VENITURI  PROPRII  PE ANUL 2017</t>
  </si>
  <si>
    <t>66.10</t>
  </si>
  <si>
    <t xml:space="preserve">TOTAL VENITURI </t>
  </si>
  <si>
    <t>VENITURILE SECTIUNII DE FUNCTIONARE</t>
  </si>
  <si>
    <t>3=4</t>
  </si>
  <si>
    <t>TRIM.IV</t>
  </si>
  <si>
    <t>Cheltuieli cu bunuri si servicii</t>
  </si>
  <si>
    <t>Nr.  crt.</t>
  </si>
  <si>
    <t>33.10.21</t>
  </si>
  <si>
    <t>43.10.33</t>
  </si>
  <si>
    <t>Subventii din bugetul fondului national unic de asigurari de sanatate pentru acoperirea cresterilor salariale</t>
  </si>
  <si>
    <t>Venituri din contractele incheiate cu casele de asigurari sociale de sanatate</t>
  </si>
  <si>
    <t>SPITALUL DE RECUPERARE BRADET</t>
  </si>
  <si>
    <t>33.10.31</t>
  </si>
  <si>
    <t>Venituri din contractele incheiate cu directiile de sanatate publica din sume alocate din veniturile proprii ale Ministerului Sanatatii</t>
  </si>
  <si>
    <t>Cheltuieli de personal</t>
  </si>
  <si>
    <t>SPITALUL DE PEDIATRIE PITESTI</t>
  </si>
  <si>
    <t>SPITALUL DE PNEUMOFTIZIOLOGIE LEORDENI</t>
  </si>
  <si>
    <t>33.10.30</t>
  </si>
  <si>
    <t>Venituri din contractele incheiate cu directiile de sanatate publica din sume alocate de la bugetul de stat</t>
  </si>
  <si>
    <t>SPITALUL DE BOLI CRONICE SI GERIATRIE STEFANESTI</t>
  </si>
  <si>
    <t xml:space="preserve">Alte cheltuieli - Burse </t>
  </si>
  <si>
    <t>SPITALUL ORASENESC COSTESTI</t>
  </si>
  <si>
    <t>33.10.08</t>
  </si>
  <si>
    <t>Venituri din prestari servicii</t>
  </si>
  <si>
    <t xml:space="preserve">        la Hotararea C.J. nr.         /21.12.2017</t>
  </si>
  <si>
    <t>II</t>
  </si>
  <si>
    <t>CULTURA, RECREERE SI RELIGIE</t>
  </si>
  <si>
    <t>67.10.</t>
  </si>
  <si>
    <t>BIBLIOTECA JUDETEANA "DINICU GOLESCU"PITESTI</t>
  </si>
  <si>
    <t>II.1</t>
  </si>
  <si>
    <t>TOTAL  SANATATE</t>
  </si>
  <si>
    <t xml:space="preserve">TOTAL CHELTUIELI </t>
  </si>
  <si>
    <t xml:space="preserve">ALTE CHELTUIELI - BURSE </t>
  </si>
  <si>
    <t xml:space="preserve">EXCEDENT/DEFICIT SECT.DE FUNCTIONARE </t>
  </si>
  <si>
    <t xml:space="preserve">TOTAL EXCEDENT/DEFICIT </t>
  </si>
  <si>
    <t>mii lei</t>
  </si>
  <si>
    <t>II.2</t>
  </si>
  <si>
    <t>TEATRUL AL. DAVILA PITESTI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</si>
</sst>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9C6500"/>
      <name val="Calibri"/>
      <family val="2"/>
      <scheme val="minor"/>
    </font>
    <font>
      <sz val="10"/>
      <color rgb="FF9C0006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6" borderId="0" applyNumberFormat="0" applyBorder="0" applyAlignment="0" applyProtection="0"/>
  </cellStyleXfs>
  <cellXfs count="89">
    <xf numFmtId="0" fontId="0" fillId="0" borderId="0" xfId="0"/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6" fillId="3" borderId="4" xfId="2" applyFont="1" applyBorder="1" applyAlignment="1">
      <alignment horizontal="center" wrapText="1"/>
    </xf>
    <xf numFmtId="0" fontId="6" fillId="3" borderId="1" xfId="2" applyFont="1" applyBorder="1" applyAlignment="1">
      <alignment horizontal="center"/>
    </xf>
    <xf numFmtId="0" fontId="6" fillId="3" borderId="1" xfId="2" applyFont="1" applyBorder="1"/>
    <xf numFmtId="0" fontId="6" fillId="3" borderId="4" xfId="2" applyFont="1" applyBorder="1" applyAlignment="1">
      <alignment horizontal="left"/>
    </xf>
    <xf numFmtId="0" fontId="6" fillId="3" borderId="4" xfId="2" applyFont="1" applyBorder="1"/>
    <xf numFmtId="0" fontId="3" fillId="4" borderId="1" xfId="0" applyFont="1" applyFill="1" applyBorder="1"/>
    <xf numFmtId="0" fontId="7" fillId="4" borderId="1" xfId="2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2" fontId="3" fillId="0" borderId="0" xfId="0" applyNumberFormat="1" applyFont="1"/>
    <xf numFmtId="2" fontId="4" fillId="4" borderId="0" xfId="0" applyNumberFormat="1" applyFont="1" applyFill="1" applyAlignment="1">
      <alignment horizontal="left"/>
    </xf>
    <xf numFmtId="2" fontId="3" fillId="4" borderId="0" xfId="0" applyNumberFormat="1" applyFont="1" applyFill="1"/>
    <xf numFmtId="2" fontId="3" fillId="0" borderId="0" xfId="0" applyNumberFormat="1" applyFont="1" applyBorder="1"/>
    <xf numFmtId="2" fontId="4" fillId="4" borderId="0" xfId="0" applyNumberFormat="1" applyFont="1" applyFill="1" applyAlignment="1"/>
    <xf numFmtId="2" fontId="4" fillId="0" borderId="0" xfId="0" applyNumberFormat="1" applyFont="1" applyFill="1" applyAlignment="1"/>
    <xf numFmtId="2" fontId="4" fillId="4" borderId="0" xfId="0" applyNumberFormat="1" applyFont="1" applyFill="1" applyBorder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/>
    <xf numFmtId="2" fontId="3" fillId="0" borderId="1" xfId="1" applyNumberFormat="1" applyFont="1" applyFill="1" applyBorder="1" applyAlignment="1">
      <alignment horizontal="left" wrapText="1"/>
    </xf>
    <xf numFmtId="2" fontId="3" fillId="0" borderId="1" xfId="1" applyNumberFormat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right"/>
    </xf>
    <xf numFmtId="2" fontId="3" fillId="0" borderId="2" xfId="0" applyNumberFormat="1" applyFont="1" applyFill="1" applyBorder="1"/>
    <xf numFmtId="2" fontId="3" fillId="5" borderId="1" xfId="0" applyNumberFormat="1" applyFont="1" applyFill="1" applyBorder="1" applyAlignment="1">
      <alignment horizontal="left" wrapText="1"/>
    </xf>
    <xf numFmtId="2" fontId="3" fillId="0" borderId="1" xfId="1" applyNumberFormat="1" applyFont="1" applyFill="1" applyBorder="1" applyAlignment="1"/>
    <xf numFmtId="2" fontId="3" fillId="0" borderId="2" xfId="1" applyNumberFormat="1" applyFont="1" applyFill="1" applyBorder="1" applyAlignment="1"/>
    <xf numFmtId="2" fontId="3" fillId="4" borderId="1" xfId="1" applyNumberFormat="1" applyFont="1" applyFill="1" applyBorder="1" applyAlignment="1">
      <alignment horizontal="right"/>
    </xf>
    <xf numFmtId="2" fontId="3" fillId="0" borderId="1" xfId="0" applyNumberFormat="1" applyFont="1" applyBorder="1"/>
    <xf numFmtId="2" fontId="3" fillId="4" borderId="1" xfId="2" applyNumberFormat="1" applyFont="1" applyFill="1" applyBorder="1" applyAlignment="1"/>
    <xf numFmtId="2" fontId="3" fillId="4" borderId="2" xfId="2" applyNumberFormat="1" applyFont="1" applyFill="1" applyBorder="1" applyAlignment="1"/>
    <xf numFmtId="2" fontId="4" fillId="0" borderId="1" xfId="0" applyNumberFormat="1" applyFont="1" applyFill="1" applyBorder="1"/>
    <xf numFmtId="2" fontId="3" fillId="0" borderId="2" xfId="2" applyNumberFormat="1" applyFont="1" applyFill="1" applyBorder="1" applyAlignment="1"/>
    <xf numFmtId="2" fontId="6" fillId="3" borderId="1" xfId="2" applyNumberFormat="1" applyFont="1" applyBorder="1" applyAlignment="1">
      <alignment horizontal="right"/>
    </xf>
    <xf numFmtId="2" fontId="8" fillId="4" borderId="1" xfId="0" applyNumberFormat="1" applyFont="1" applyFill="1" applyBorder="1" applyAlignment="1">
      <alignment horizontal="center"/>
    </xf>
    <xf numFmtId="2" fontId="7" fillId="4" borderId="1" xfId="1" applyNumberFormat="1" applyFont="1" applyFill="1" applyBorder="1" applyAlignment="1">
      <alignment horizontal="right"/>
    </xf>
    <xf numFmtId="2" fontId="8" fillId="4" borderId="1" xfId="0" applyNumberFormat="1" applyFont="1" applyFill="1" applyBorder="1"/>
    <xf numFmtId="0" fontId="7" fillId="4" borderId="4" xfId="2" applyFont="1" applyFill="1" applyBorder="1" applyAlignment="1">
      <alignment horizontal="left"/>
    </xf>
    <xf numFmtId="0" fontId="7" fillId="4" borderId="4" xfId="2" applyFont="1" applyFill="1" applyBorder="1"/>
    <xf numFmtId="2" fontId="7" fillId="4" borderId="2" xfId="2" applyNumberFormat="1" applyFont="1" applyFill="1" applyBorder="1" applyAlignment="1"/>
    <xf numFmtId="2" fontId="3" fillId="4" borderId="1" xfId="0" applyNumberFormat="1" applyFont="1" applyFill="1" applyBorder="1"/>
    <xf numFmtId="2" fontId="4" fillId="4" borderId="1" xfId="1" applyNumberFormat="1" applyFont="1" applyFill="1" applyBorder="1" applyAlignment="1">
      <alignment horizontal="right"/>
    </xf>
    <xf numFmtId="2" fontId="4" fillId="4" borderId="2" xfId="1" applyNumberFormat="1" applyFont="1" applyFill="1" applyBorder="1" applyAlignment="1"/>
    <xf numFmtId="0" fontId="3" fillId="4" borderId="1" xfId="0" applyFont="1" applyFill="1" applyBorder="1" applyAlignment="1">
      <alignment horizontal="left"/>
    </xf>
    <xf numFmtId="2" fontId="3" fillId="4" borderId="1" xfId="0" applyNumberFormat="1" applyFont="1" applyFill="1" applyBorder="1" applyAlignment="1">
      <alignment horizontal="center"/>
    </xf>
    <xf numFmtId="2" fontId="3" fillId="4" borderId="2" xfId="1" applyNumberFormat="1" applyFont="1" applyFill="1" applyBorder="1" applyAlignment="1"/>
    <xf numFmtId="1" fontId="3" fillId="4" borderId="1" xfId="0" applyNumberFormat="1" applyFont="1" applyFill="1" applyBorder="1" applyAlignment="1">
      <alignment horizontal="center"/>
    </xf>
    <xf numFmtId="2" fontId="4" fillId="4" borderId="1" xfId="1" applyNumberFormat="1" applyFont="1" applyFill="1" applyBorder="1" applyAlignment="1">
      <alignment horizontal="center"/>
    </xf>
    <xf numFmtId="2" fontId="4" fillId="4" borderId="2" xfId="2" applyNumberFormat="1" applyFont="1" applyFill="1" applyBorder="1" applyAlignment="1"/>
    <xf numFmtId="2" fontId="1" fillId="2" borderId="1" xfId="1" applyNumberFormat="1" applyBorder="1" applyAlignment="1">
      <alignment horizontal="center"/>
    </xf>
    <xf numFmtId="2" fontId="1" fillId="2" borderId="1" xfId="1" applyNumberFormat="1" applyBorder="1" applyAlignment="1">
      <alignment horizontal="center" wrapText="1"/>
    </xf>
    <xf numFmtId="2" fontId="1" fillId="2" borderId="1" xfId="1" applyNumberFormat="1" applyBorder="1" applyAlignment="1">
      <alignment horizontal="right"/>
    </xf>
    <xf numFmtId="2" fontId="1" fillId="2" borderId="2" xfId="1" applyNumberFormat="1" applyBorder="1" applyAlignment="1"/>
    <xf numFmtId="2" fontId="1" fillId="2" borderId="1" xfId="1" applyNumberFormat="1" applyBorder="1"/>
    <xf numFmtId="2" fontId="1" fillId="2" borderId="1" xfId="1" applyNumberFormat="1" applyBorder="1" applyAlignment="1">
      <alignment horizontal="left"/>
    </xf>
    <xf numFmtId="0" fontId="1" fillId="2" borderId="1" xfId="1" applyBorder="1" applyAlignment="1">
      <alignment horizontal="left"/>
    </xf>
    <xf numFmtId="1" fontId="1" fillId="2" borderId="1" xfId="1" applyNumberFormat="1" applyBorder="1" applyAlignment="1">
      <alignment horizontal="center"/>
    </xf>
    <xf numFmtId="0" fontId="1" fillId="2" borderId="1" xfId="1" applyBorder="1"/>
    <xf numFmtId="2" fontId="5" fillId="6" borderId="1" xfId="3" applyNumberFormat="1" applyBorder="1"/>
    <xf numFmtId="0" fontId="5" fillId="6" borderId="4" xfId="3" applyBorder="1" applyAlignment="1">
      <alignment horizontal="center"/>
    </xf>
    <xf numFmtId="2" fontId="5" fillId="6" borderId="1" xfId="3" applyNumberFormat="1" applyBorder="1" applyAlignment="1">
      <alignment horizontal="center"/>
    </xf>
    <xf numFmtId="2" fontId="5" fillId="6" borderId="1" xfId="3" applyNumberFormat="1" applyBorder="1" applyAlignment="1">
      <alignment horizontal="right"/>
    </xf>
    <xf numFmtId="0" fontId="5" fillId="6" borderId="4" xfId="3" applyBorder="1" applyAlignment="1">
      <alignment horizontal="left"/>
    </xf>
    <xf numFmtId="0" fontId="5" fillId="6" borderId="1" xfId="3" applyBorder="1" applyAlignment="1">
      <alignment horizontal="center"/>
    </xf>
    <xf numFmtId="1" fontId="5" fillId="6" borderId="1" xfId="3" applyNumberFormat="1" applyBorder="1" applyAlignment="1">
      <alignment horizontal="center"/>
    </xf>
    <xf numFmtId="0" fontId="5" fillId="6" borderId="4" xfId="3" applyBorder="1"/>
    <xf numFmtId="0" fontId="5" fillId="6" borderId="1" xfId="3" applyBorder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/>
    </xf>
    <xf numFmtId="2" fontId="4" fillId="4" borderId="1" xfId="0" applyNumberFormat="1" applyFont="1" applyFill="1" applyBorder="1"/>
    <xf numFmtId="2" fontId="1" fillId="2" borderId="1" xfId="1" applyNumberFormat="1" applyBorder="1" applyAlignment="1"/>
    <xf numFmtId="0" fontId="8" fillId="4" borderId="4" xfId="2" applyFont="1" applyFill="1" applyBorder="1" applyAlignment="1">
      <alignment horizontal="center"/>
    </xf>
    <xf numFmtId="2" fontId="8" fillId="4" borderId="1" xfId="1" applyNumberFormat="1" applyFont="1" applyFill="1" applyBorder="1" applyAlignment="1">
      <alignment horizontal="right"/>
    </xf>
    <xf numFmtId="0" fontId="8" fillId="4" borderId="1" xfId="2" applyFont="1" applyFill="1" applyBorder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zoomScaleNormal="100" workbookViewId="0">
      <selection activeCell="I20" sqref="I20"/>
    </sheetView>
  </sheetViews>
  <sheetFormatPr defaultRowHeight="12.75"/>
  <cols>
    <col min="1" max="1" width="4" style="12" customWidth="1"/>
    <col min="2" max="2" width="48.5703125" style="14" customWidth="1"/>
    <col min="3" max="3" width="8" style="14" customWidth="1"/>
    <col min="4" max="5" width="11.28515625" style="14" customWidth="1"/>
    <col min="6" max="16384" width="9.140625" style="12"/>
  </cols>
  <sheetData>
    <row r="1" spans="1:6">
      <c r="A1" s="13" t="s">
        <v>1</v>
      </c>
      <c r="B1" s="13"/>
    </row>
    <row r="2" spans="1:6">
      <c r="A2" s="15"/>
      <c r="C2" s="16"/>
      <c r="D2" s="81" t="s">
        <v>5</v>
      </c>
      <c r="E2" s="81"/>
    </row>
    <row r="3" spans="1:6">
      <c r="A3" s="15"/>
      <c r="C3" s="17" t="s">
        <v>33</v>
      </c>
      <c r="D3" s="17"/>
      <c r="E3" s="17"/>
    </row>
    <row r="4" spans="1:6">
      <c r="A4" s="15"/>
      <c r="C4" s="16"/>
      <c r="D4" s="16"/>
    </row>
    <row r="5" spans="1:6">
      <c r="A5" s="82" t="s">
        <v>3</v>
      </c>
      <c r="B5" s="82"/>
      <c r="C5" s="82"/>
      <c r="D5" s="82"/>
      <c r="E5" s="82"/>
      <c r="F5" s="82"/>
    </row>
    <row r="6" spans="1:6">
      <c r="A6" s="82" t="s">
        <v>4</v>
      </c>
      <c r="B6" s="82"/>
      <c r="C6" s="82"/>
      <c r="D6" s="82"/>
      <c r="E6" s="82"/>
      <c r="F6" s="82"/>
    </row>
    <row r="7" spans="1:6">
      <c r="A7" s="83" t="s">
        <v>8</v>
      </c>
      <c r="B7" s="83"/>
      <c r="C7" s="83"/>
      <c r="D7" s="83"/>
      <c r="E7" s="83"/>
      <c r="F7" s="83"/>
    </row>
    <row r="8" spans="1:6">
      <c r="A8" s="15"/>
      <c r="B8" s="79"/>
      <c r="C8" s="19"/>
      <c r="D8" s="19"/>
    </row>
    <row r="9" spans="1:6">
      <c r="A9" s="15"/>
      <c r="D9" s="80"/>
      <c r="E9" s="14" t="s">
        <v>44</v>
      </c>
    </row>
    <row r="10" spans="1:6" ht="12.75" customHeight="1">
      <c r="A10" s="84" t="s">
        <v>15</v>
      </c>
      <c r="B10" s="85" t="s">
        <v>2</v>
      </c>
      <c r="C10" s="85" t="s">
        <v>0</v>
      </c>
      <c r="D10" s="87" t="s">
        <v>6</v>
      </c>
      <c r="E10" s="85" t="s">
        <v>13</v>
      </c>
    </row>
    <row r="11" spans="1:6" ht="27.75" customHeight="1">
      <c r="A11" s="84"/>
      <c r="B11" s="86"/>
      <c r="C11" s="86"/>
      <c r="D11" s="88"/>
      <c r="E11" s="86"/>
    </row>
    <row r="12" spans="1:6" ht="18" customHeight="1">
      <c r="A12" s="21">
        <v>0</v>
      </c>
      <c r="B12" s="22">
        <v>1</v>
      </c>
      <c r="C12" s="22">
        <v>2</v>
      </c>
      <c r="D12" s="22" t="s">
        <v>12</v>
      </c>
      <c r="E12" s="22">
        <v>4</v>
      </c>
    </row>
    <row r="13" spans="1:6" ht="27" customHeight="1">
      <c r="A13" s="57"/>
      <c r="B13" s="54" t="s">
        <v>10</v>
      </c>
      <c r="C13" s="53"/>
      <c r="D13" s="55">
        <f>D15+D16+D17+D18+D14</f>
        <v>-4905.5099999999984</v>
      </c>
      <c r="E13" s="55">
        <f>E15+E16+E17+E18+E14</f>
        <v>-4905.5099999999984</v>
      </c>
    </row>
    <row r="14" spans="1:6" ht="27" customHeight="1">
      <c r="A14" s="23"/>
      <c r="B14" s="24" t="s">
        <v>32</v>
      </c>
      <c r="C14" s="25" t="s">
        <v>31</v>
      </c>
      <c r="D14" s="26">
        <f>D20</f>
        <v>54</v>
      </c>
      <c r="E14" s="26">
        <f>E20</f>
        <v>54</v>
      </c>
    </row>
    <row r="15" spans="1:6" ht="33" customHeight="1">
      <c r="A15" s="23"/>
      <c r="B15" s="2" t="s">
        <v>19</v>
      </c>
      <c r="C15" s="25" t="s">
        <v>16</v>
      </c>
      <c r="D15" s="26">
        <f t="shared" ref="D15" si="0">E15</f>
        <v>-4531.0399999999991</v>
      </c>
      <c r="E15" s="26">
        <f>E21</f>
        <v>-4531.0399999999991</v>
      </c>
    </row>
    <row r="16" spans="1:6" ht="36.75" customHeight="1">
      <c r="A16" s="27"/>
      <c r="B16" s="2" t="s">
        <v>27</v>
      </c>
      <c r="C16" s="25" t="s">
        <v>26</v>
      </c>
      <c r="D16" s="26">
        <f>D22</f>
        <v>-876.81999999999994</v>
      </c>
      <c r="E16" s="26">
        <f>E22</f>
        <v>-876.81999999999994</v>
      </c>
    </row>
    <row r="17" spans="1:5" ht="48.75" customHeight="1">
      <c r="A17" s="27"/>
      <c r="B17" s="2" t="s">
        <v>22</v>
      </c>
      <c r="C17" s="25" t="s">
        <v>21</v>
      </c>
      <c r="D17" s="26">
        <f>E17</f>
        <v>286</v>
      </c>
      <c r="E17" s="26">
        <f>E23</f>
        <v>286</v>
      </c>
    </row>
    <row r="18" spans="1:5" ht="36" customHeight="1">
      <c r="A18" s="27"/>
      <c r="B18" s="28" t="s">
        <v>18</v>
      </c>
      <c r="C18" s="25" t="s">
        <v>17</v>
      </c>
      <c r="D18" s="26">
        <f>D24</f>
        <v>162.35</v>
      </c>
      <c r="E18" s="26">
        <f>E24</f>
        <v>162.35</v>
      </c>
    </row>
    <row r="19" spans="1:5" ht="24" customHeight="1">
      <c r="A19" s="57"/>
      <c r="B19" s="54" t="s">
        <v>11</v>
      </c>
      <c r="C19" s="53"/>
      <c r="D19" s="55">
        <f>D21+D22+D23+D24+D20</f>
        <v>-4905.5099999999984</v>
      </c>
      <c r="E19" s="75">
        <f>E21+E22+E23+E24+E20</f>
        <v>-4905.5099999999984</v>
      </c>
    </row>
    <row r="20" spans="1:5" ht="27" customHeight="1">
      <c r="A20" s="23"/>
      <c r="B20" s="24" t="s">
        <v>32</v>
      </c>
      <c r="C20" s="25" t="s">
        <v>31</v>
      </c>
      <c r="D20" s="26">
        <f>E20</f>
        <v>54</v>
      </c>
      <c r="E20" s="29">
        <f>2+2+50</f>
        <v>54</v>
      </c>
    </row>
    <row r="21" spans="1:5" ht="28.5" customHeight="1">
      <c r="A21" s="23"/>
      <c r="B21" s="2" t="s">
        <v>19</v>
      </c>
      <c r="C21" s="25" t="s">
        <v>16</v>
      </c>
      <c r="D21" s="26">
        <f t="shared" ref="D21:D23" si="1">E21</f>
        <v>-4531.0399999999991</v>
      </c>
      <c r="E21" s="29">
        <f>-455-3044-328-754.56+50.52</f>
        <v>-4531.0399999999991</v>
      </c>
    </row>
    <row r="22" spans="1:5" ht="39" customHeight="1">
      <c r="A22" s="23"/>
      <c r="B22" s="2" t="s">
        <v>27</v>
      </c>
      <c r="C22" s="25" t="s">
        <v>26</v>
      </c>
      <c r="D22" s="26">
        <f t="shared" si="1"/>
        <v>-876.81999999999994</v>
      </c>
      <c r="E22" s="29">
        <f>-779-9.89-50.93-37</f>
        <v>-876.81999999999994</v>
      </c>
    </row>
    <row r="23" spans="1:5" ht="43.5" customHeight="1">
      <c r="A23" s="23"/>
      <c r="B23" s="2" t="s">
        <v>22</v>
      </c>
      <c r="C23" s="25" t="s">
        <v>21</v>
      </c>
      <c r="D23" s="26">
        <f t="shared" si="1"/>
        <v>286</v>
      </c>
      <c r="E23" s="29">
        <f>291-5</f>
        <v>286</v>
      </c>
    </row>
    <row r="24" spans="1:5" ht="33.75" customHeight="1">
      <c r="A24" s="23"/>
      <c r="B24" s="28" t="s">
        <v>18</v>
      </c>
      <c r="C24" s="25" t="s">
        <v>17</v>
      </c>
      <c r="D24" s="26">
        <f>E24</f>
        <v>162.35</v>
      </c>
      <c r="E24" s="30">
        <f>162.35</f>
        <v>162.35</v>
      </c>
    </row>
    <row r="25" spans="1:5" ht="28.5" customHeight="1">
      <c r="A25" s="62"/>
      <c r="B25" s="63" t="s">
        <v>40</v>
      </c>
      <c r="C25" s="64">
        <v>50.1</v>
      </c>
      <c r="D25" s="65">
        <f>D30+D57</f>
        <v>-4905.51</v>
      </c>
      <c r="E25" s="65">
        <f>E30+E57</f>
        <v>-4905.51</v>
      </c>
    </row>
    <row r="26" spans="1:5" ht="25.5" customHeight="1">
      <c r="A26" s="62"/>
      <c r="B26" s="66" t="s">
        <v>7</v>
      </c>
      <c r="C26" s="67"/>
      <c r="D26" s="65">
        <f>D31+D58</f>
        <v>-4905.51</v>
      </c>
      <c r="E26" s="65">
        <f>E31+E58</f>
        <v>-4905.51</v>
      </c>
    </row>
    <row r="27" spans="1:5" ht="26.25" customHeight="1">
      <c r="A27" s="62"/>
      <c r="B27" s="62" t="s">
        <v>23</v>
      </c>
      <c r="C27" s="68">
        <v>10</v>
      </c>
      <c r="D27" s="65">
        <f>D32</f>
        <v>-3115.92</v>
      </c>
      <c r="E27" s="65">
        <f>E32</f>
        <v>-3115.92</v>
      </c>
    </row>
    <row r="28" spans="1:5" ht="24.75" customHeight="1">
      <c r="A28" s="62"/>
      <c r="B28" s="69" t="s">
        <v>14</v>
      </c>
      <c r="C28" s="67">
        <v>20</v>
      </c>
      <c r="D28" s="65">
        <f>D33+D59</f>
        <v>-1760.48</v>
      </c>
      <c r="E28" s="65">
        <f>E33+E59</f>
        <v>-1760.48</v>
      </c>
    </row>
    <row r="29" spans="1:5" ht="27" customHeight="1">
      <c r="A29" s="62"/>
      <c r="B29" s="70" t="s">
        <v>41</v>
      </c>
      <c r="C29" s="67">
        <v>59</v>
      </c>
      <c r="D29" s="65">
        <f>D34</f>
        <v>-29.11</v>
      </c>
      <c r="E29" s="65">
        <f>E34</f>
        <v>-29.11</v>
      </c>
    </row>
    <row r="30" spans="1:5" ht="25.5" customHeight="1">
      <c r="A30" s="53"/>
      <c r="B30" s="54" t="s">
        <v>39</v>
      </c>
      <c r="C30" s="53" t="s">
        <v>9</v>
      </c>
      <c r="D30" s="55">
        <f>D35+D40+D43+D47+D52</f>
        <v>-4957.51</v>
      </c>
      <c r="E30" s="55">
        <f>E35+E40+E43+E47+E52</f>
        <v>-4957.51</v>
      </c>
    </row>
    <row r="31" spans="1:5" ht="24" customHeight="1">
      <c r="A31" s="57"/>
      <c r="B31" s="58" t="s">
        <v>7</v>
      </c>
      <c r="C31" s="53"/>
      <c r="D31" s="55">
        <f>D36+D41+D44+D48+D53</f>
        <v>-4957.51</v>
      </c>
      <c r="E31" s="55">
        <f>E36+E41+E44+E48+E53</f>
        <v>-4957.51</v>
      </c>
    </row>
    <row r="32" spans="1:5" ht="21.75" customHeight="1">
      <c r="A32" s="57"/>
      <c r="B32" s="59" t="s">
        <v>23</v>
      </c>
      <c r="C32" s="60">
        <v>10</v>
      </c>
      <c r="D32" s="55">
        <f>D37+D42+D45+D54+D49</f>
        <v>-3115.92</v>
      </c>
      <c r="E32" s="56">
        <f>E37+E42+E45+E54+E49</f>
        <v>-3115.92</v>
      </c>
    </row>
    <row r="33" spans="1:5" ht="23.25" customHeight="1">
      <c r="A33" s="57"/>
      <c r="B33" s="61" t="s">
        <v>14</v>
      </c>
      <c r="C33" s="60">
        <v>20</v>
      </c>
      <c r="D33" s="55">
        <f>D38+D46+D50+D55</f>
        <v>-1812.48</v>
      </c>
      <c r="E33" s="55">
        <f>E38+E46+E50+E55</f>
        <v>-1812.48</v>
      </c>
    </row>
    <row r="34" spans="1:5" ht="20.25" customHeight="1">
      <c r="A34" s="57"/>
      <c r="B34" s="61" t="s">
        <v>29</v>
      </c>
      <c r="C34" s="60">
        <v>59</v>
      </c>
      <c r="D34" s="55">
        <f>D39+D56+D51</f>
        <v>-29.11</v>
      </c>
      <c r="E34" s="56">
        <f>E39+E56+E51</f>
        <v>-29.11</v>
      </c>
    </row>
    <row r="35" spans="1:5" ht="28.5" customHeight="1">
      <c r="A35" s="22">
        <v>1</v>
      </c>
      <c r="B35" s="72" t="s">
        <v>24</v>
      </c>
      <c r="C35" s="51" t="s">
        <v>9</v>
      </c>
      <c r="D35" s="45">
        <f t="shared" ref="D35:D38" si="2">E35</f>
        <v>-3532</v>
      </c>
      <c r="E35" s="46">
        <f>E36</f>
        <v>-3532</v>
      </c>
    </row>
    <row r="36" spans="1:5" ht="18.75" customHeight="1">
      <c r="A36" s="48"/>
      <c r="B36" s="47" t="s">
        <v>7</v>
      </c>
      <c r="C36" s="48"/>
      <c r="D36" s="31">
        <f t="shared" si="2"/>
        <v>-3532</v>
      </c>
      <c r="E36" s="49">
        <f>E38+E37+E39</f>
        <v>-3532</v>
      </c>
    </row>
    <row r="37" spans="1:5" ht="18.75" customHeight="1">
      <c r="A37" s="48"/>
      <c r="B37" s="47" t="s">
        <v>23</v>
      </c>
      <c r="C37" s="50">
        <v>10</v>
      </c>
      <c r="D37" s="31">
        <f>E37</f>
        <v>-1705</v>
      </c>
      <c r="E37" s="49">
        <v>-1705</v>
      </c>
    </row>
    <row r="38" spans="1:5" ht="18.75" customHeight="1">
      <c r="A38" s="48"/>
      <c r="B38" s="9" t="s">
        <v>14</v>
      </c>
      <c r="C38" s="50">
        <v>20</v>
      </c>
      <c r="D38" s="31">
        <f t="shared" si="2"/>
        <v>-1800</v>
      </c>
      <c r="E38" s="49">
        <v>-1800</v>
      </c>
    </row>
    <row r="39" spans="1:5" ht="18.75" customHeight="1">
      <c r="A39" s="48"/>
      <c r="B39" s="9" t="s">
        <v>29</v>
      </c>
      <c r="C39" s="50">
        <v>59</v>
      </c>
      <c r="D39" s="31">
        <f>E39</f>
        <v>-27</v>
      </c>
      <c r="E39" s="49">
        <v>-27</v>
      </c>
    </row>
    <row r="40" spans="1:5" ht="27" customHeight="1">
      <c r="A40" s="22">
        <v>2</v>
      </c>
      <c r="B40" s="71" t="s">
        <v>30</v>
      </c>
      <c r="C40" s="51" t="s">
        <v>9</v>
      </c>
      <c r="D40" s="45">
        <f>D41</f>
        <v>-365</v>
      </c>
      <c r="E40" s="46">
        <f>E41</f>
        <v>-365</v>
      </c>
    </row>
    <row r="41" spans="1:5" ht="20.25" customHeight="1">
      <c r="A41" s="48"/>
      <c r="B41" s="47" t="s">
        <v>7</v>
      </c>
      <c r="C41" s="48"/>
      <c r="D41" s="31">
        <f>D42</f>
        <v>-365</v>
      </c>
      <c r="E41" s="33">
        <f>E42</f>
        <v>-365</v>
      </c>
    </row>
    <row r="42" spans="1:5" ht="21.75" customHeight="1">
      <c r="A42" s="48"/>
      <c r="B42" s="47" t="s">
        <v>23</v>
      </c>
      <c r="C42" s="50">
        <v>10</v>
      </c>
      <c r="D42" s="31">
        <f>E42</f>
        <v>-365</v>
      </c>
      <c r="E42" s="33">
        <v>-365</v>
      </c>
    </row>
    <row r="43" spans="1:5" ht="36" customHeight="1">
      <c r="A43" s="22">
        <v>3</v>
      </c>
      <c r="B43" s="72" t="s">
        <v>28</v>
      </c>
      <c r="C43" s="51" t="s">
        <v>9</v>
      </c>
      <c r="D43" s="45">
        <f>D44</f>
        <v>-455</v>
      </c>
      <c r="E43" s="46">
        <f>E44</f>
        <v>-455</v>
      </c>
    </row>
    <row r="44" spans="1:5" ht="22.5" customHeight="1">
      <c r="A44" s="48"/>
      <c r="B44" s="47" t="s">
        <v>7</v>
      </c>
      <c r="C44" s="48"/>
      <c r="D44" s="31">
        <f>D46+D45</f>
        <v>-455</v>
      </c>
      <c r="E44" s="33">
        <f>E46+E45</f>
        <v>-455</v>
      </c>
    </row>
    <row r="45" spans="1:5" ht="22.5" customHeight="1">
      <c r="A45" s="48"/>
      <c r="B45" s="47" t="s">
        <v>23</v>
      </c>
      <c r="C45" s="50">
        <v>10</v>
      </c>
      <c r="D45" s="31">
        <f>E45</f>
        <v>-395</v>
      </c>
      <c r="E45" s="33">
        <v>-395</v>
      </c>
    </row>
    <row r="46" spans="1:5" ht="18" customHeight="1">
      <c r="A46" s="48"/>
      <c r="B46" s="9" t="s">
        <v>14</v>
      </c>
      <c r="C46" s="50">
        <v>20</v>
      </c>
      <c r="D46" s="31">
        <f>E46</f>
        <v>-60</v>
      </c>
      <c r="E46" s="33">
        <v>-60</v>
      </c>
    </row>
    <row r="47" spans="1:5" ht="26.25" customHeight="1">
      <c r="A47" s="22">
        <v>4</v>
      </c>
      <c r="B47" s="71" t="s">
        <v>25</v>
      </c>
      <c r="C47" s="51" t="s">
        <v>9</v>
      </c>
      <c r="D47" s="45">
        <f>D48</f>
        <v>-808.49</v>
      </c>
      <c r="E47" s="52">
        <f>E48</f>
        <v>-808.49</v>
      </c>
    </row>
    <row r="48" spans="1:5" ht="18" customHeight="1">
      <c r="A48" s="48"/>
      <c r="B48" s="47" t="s">
        <v>7</v>
      </c>
      <c r="C48" s="48"/>
      <c r="D48" s="31">
        <f>D49+D50+D51</f>
        <v>-808.49</v>
      </c>
      <c r="E48" s="34">
        <f>E49+E50+E51</f>
        <v>-808.49</v>
      </c>
    </row>
    <row r="49" spans="1:5" ht="18" customHeight="1">
      <c r="A49" s="48"/>
      <c r="B49" s="47" t="s">
        <v>23</v>
      </c>
      <c r="C49" s="50">
        <v>10</v>
      </c>
      <c r="D49" s="31">
        <f t="shared" ref="D49:D56" si="3">E49</f>
        <v>-803.23</v>
      </c>
      <c r="E49" s="34">
        <v>-803.23</v>
      </c>
    </row>
    <row r="50" spans="1:5" ht="18" customHeight="1">
      <c r="A50" s="48"/>
      <c r="B50" s="9" t="s">
        <v>14</v>
      </c>
      <c r="C50" s="50">
        <v>20</v>
      </c>
      <c r="D50" s="31">
        <f t="shared" si="3"/>
        <v>-3</v>
      </c>
      <c r="E50" s="34">
        <v>-3</v>
      </c>
    </row>
    <row r="51" spans="1:5" ht="18" customHeight="1">
      <c r="A51" s="48"/>
      <c r="B51" s="9" t="s">
        <v>29</v>
      </c>
      <c r="C51" s="50">
        <v>59</v>
      </c>
      <c r="D51" s="31">
        <f t="shared" si="3"/>
        <v>-2.2599999999999998</v>
      </c>
      <c r="E51" s="34">
        <v>-2.2599999999999998</v>
      </c>
    </row>
    <row r="52" spans="1:5" ht="24.75" customHeight="1">
      <c r="A52" s="22">
        <v>5</v>
      </c>
      <c r="B52" s="71" t="s">
        <v>20</v>
      </c>
      <c r="C52" s="51" t="s">
        <v>9</v>
      </c>
      <c r="D52" s="45">
        <f>D53</f>
        <v>202.98000000000002</v>
      </c>
      <c r="E52" s="45">
        <f>E53</f>
        <v>202.98000000000002</v>
      </c>
    </row>
    <row r="53" spans="1:5" ht="18" customHeight="1">
      <c r="A53" s="44"/>
      <c r="B53" s="47" t="s">
        <v>7</v>
      </c>
      <c r="C53" s="48"/>
      <c r="D53" s="31">
        <f>D54+D55+D56</f>
        <v>202.98000000000002</v>
      </c>
      <c r="E53" s="31">
        <f>E54+E55+E56</f>
        <v>202.98000000000002</v>
      </c>
    </row>
    <row r="54" spans="1:5" ht="18" customHeight="1">
      <c r="A54" s="44"/>
      <c r="B54" s="47" t="s">
        <v>23</v>
      </c>
      <c r="C54" s="50">
        <v>10</v>
      </c>
      <c r="D54" s="31">
        <f t="shared" si="3"/>
        <v>152.31</v>
      </c>
      <c r="E54" s="49">
        <v>152.31</v>
      </c>
    </row>
    <row r="55" spans="1:5" ht="18" customHeight="1">
      <c r="A55" s="44"/>
      <c r="B55" s="9" t="s">
        <v>14</v>
      </c>
      <c r="C55" s="50">
        <v>20</v>
      </c>
      <c r="D55" s="31">
        <f t="shared" si="3"/>
        <v>50.52</v>
      </c>
      <c r="E55" s="49">
        <v>50.52</v>
      </c>
    </row>
    <row r="56" spans="1:5" ht="18" customHeight="1">
      <c r="A56" s="35"/>
      <c r="B56" s="3" t="s">
        <v>29</v>
      </c>
      <c r="C56" s="1">
        <v>59</v>
      </c>
      <c r="D56" s="26">
        <f t="shared" si="3"/>
        <v>0.15</v>
      </c>
      <c r="E56" s="36">
        <v>0.15</v>
      </c>
    </row>
    <row r="57" spans="1:5" ht="24.75" customHeight="1">
      <c r="A57" s="5" t="s">
        <v>34</v>
      </c>
      <c r="B57" s="4" t="s">
        <v>35</v>
      </c>
      <c r="C57" s="5" t="s">
        <v>36</v>
      </c>
      <c r="D57" s="37">
        <f t="shared" ref="D57:E59" si="4">D60+D63</f>
        <v>52</v>
      </c>
      <c r="E57" s="37">
        <f t="shared" si="4"/>
        <v>52</v>
      </c>
    </row>
    <row r="58" spans="1:5" ht="26.25" customHeight="1">
      <c r="A58" s="6"/>
      <c r="B58" s="7" t="s">
        <v>7</v>
      </c>
      <c r="C58" s="5"/>
      <c r="D58" s="37">
        <f t="shared" si="4"/>
        <v>52</v>
      </c>
      <c r="E58" s="37">
        <f t="shared" si="4"/>
        <v>52</v>
      </c>
    </row>
    <row r="59" spans="1:5" ht="25.5" customHeight="1">
      <c r="A59" s="6"/>
      <c r="B59" s="8" t="s">
        <v>14</v>
      </c>
      <c r="C59" s="5">
        <v>20</v>
      </c>
      <c r="D59" s="37">
        <f t="shared" si="4"/>
        <v>52</v>
      </c>
      <c r="E59" s="37">
        <f t="shared" si="4"/>
        <v>52</v>
      </c>
    </row>
    <row r="60" spans="1:5" ht="29.25" customHeight="1">
      <c r="A60" s="38" t="s">
        <v>38</v>
      </c>
      <c r="B60" s="11" t="s">
        <v>37</v>
      </c>
      <c r="C60" s="78" t="s">
        <v>36</v>
      </c>
      <c r="D60" s="77">
        <f>D61</f>
        <v>2</v>
      </c>
      <c r="E60" s="77">
        <f>E61</f>
        <v>2</v>
      </c>
    </row>
    <row r="61" spans="1:5" ht="24" customHeight="1">
      <c r="A61" s="40"/>
      <c r="B61" s="41" t="s">
        <v>7</v>
      </c>
      <c r="C61" s="10"/>
      <c r="D61" s="39">
        <f>D62</f>
        <v>2</v>
      </c>
      <c r="E61" s="39">
        <f>E62</f>
        <v>2</v>
      </c>
    </row>
    <row r="62" spans="1:5" ht="24" customHeight="1">
      <c r="A62" s="40"/>
      <c r="B62" s="42" t="s">
        <v>14</v>
      </c>
      <c r="C62" s="10">
        <v>20</v>
      </c>
      <c r="D62" s="39">
        <f>E62</f>
        <v>2</v>
      </c>
      <c r="E62" s="43">
        <v>2</v>
      </c>
    </row>
    <row r="63" spans="1:5" ht="24" customHeight="1">
      <c r="A63" s="38" t="s">
        <v>45</v>
      </c>
      <c r="B63" s="76" t="s">
        <v>46</v>
      </c>
      <c r="C63" s="78" t="s">
        <v>36</v>
      </c>
      <c r="D63" s="77">
        <f>D64</f>
        <v>50</v>
      </c>
      <c r="E63" s="77">
        <f>E64</f>
        <v>50</v>
      </c>
    </row>
    <row r="64" spans="1:5" ht="24" customHeight="1">
      <c r="A64" s="40"/>
      <c r="B64" s="41" t="s">
        <v>7</v>
      </c>
      <c r="C64" s="10"/>
      <c r="D64" s="39">
        <f>D65</f>
        <v>50</v>
      </c>
      <c r="E64" s="39">
        <f>E65</f>
        <v>50</v>
      </c>
    </row>
    <row r="65" spans="1:5" ht="24" customHeight="1">
      <c r="A65" s="40"/>
      <c r="B65" s="42" t="s">
        <v>14</v>
      </c>
      <c r="C65" s="10">
        <v>20</v>
      </c>
      <c r="D65" s="39">
        <f>E65</f>
        <v>50</v>
      </c>
      <c r="E65" s="43">
        <v>50</v>
      </c>
    </row>
    <row r="66" spans="1:5" ht="21" customHeight="1">
      <c r="A66" s="32"/>
      <c r="B66" s="73" t="s">
        <v>42</v>
      </c>
      <c r="C66" s="44"/>
      <c r="D66" s="74">
        <f>D19-D26</f>
        <v>0</v>
      </c>
      <c r="E66" s="74">
        <f>E19-E26</f>
        <v>0</v>
      </c>
    </row>
    <row r="67" spans="1:5" ht="18.75" customHeight="1">
      <c r="A67" s="32"/>
      <c r="B67" s="73" t="s">
        <v>43</v>
      </c>
      <c r="C67" s="44"/>
      <c r="D67" s="74">
        <f>D13-D25</f>
        <v>0</v>
      </c>
      <c r="E67" s="74">
        <f>E13-E25</f>
        <v>0</v>
      </c>
    </row>
  </sheetData>
  <mergeCells count="9">
    <mergeCell ref="D2:E2"/>
    <mergeCell ref="A5:F5"/>
    <mergeCell ref="A6:F6"/>
    <mergeCell ref="A7:F7"/>
    <mergeCell ref="A10:A11"/>
    <mergeCell ref="B10:B11"/>
    <mergeCell ref="C10:C11"/>
    <mergeCell ref="D10:D11"/>
    <mergeCell ref="E10:E11"/>
  </mergeCells>
  <pageMargins left="0.88" right="0.13" top="0.35433070866141703" bottom="0.24" header="0.31496062992126" footer="0.2"/>
  <pageSetup paperSize="9" orientation="portrait" r:id="rId1"/>
  <headerFooter differentOddEven="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7"/>
  <sheetViews>
    <sheetView zoomScaleNormal="100" workbookViewId="0">
      <selection activeCell="J20" sqref="J20"/>
    </sheetView>
  </sheetViews>
  <sheetFormatPr defaultRowHeight="12.75"/>
  <cols>
    <col min="1" max="1" width="4" style="12" customWidth="1"/>
    <col min="2" max="2" width="48.5703125" style="14" customWidth="1"/>
    <col min="3" max="3" width="8" style="14" customWidth="1"/>
    <col min="4" max="5" width="11.28515625" style="14" customWidth="1"/>
    <col min="6" max="16384" width="9.140625" style="12"/>
  </cols>
  <sheetData>
    <row r="1" spans="1:6">
      <c r="A1" s="13" t="s">
        <v>1</v>
      </c>
      <c r="B1" s="13"/>
    </row>
    <row r="2" spans="1:6">
      <c r="A2" s="15"/>
      <c r="C2" s="16"/>
      <c r="D2" s="81" t="s">
        <v>5</v>
      </c>
      <c r="E2" s="81"/>
    </row>
    <row r="3" spans="1:6">
      <c r="A3" s="15"/>
      <c r="C3" s="17" t="s">
        <v>33</v>
      </c>
      <c r="D3" s="17"/>
      <c r="E3" s="17"/>
    </row>
    <row r="4" spans="1:6">
      <c r="A4" s="15"/>
      <c r="C4" s="16"/>
      <c r="D4" s="16"/>
    </row>
    <row r="5" spans="1:6">
      <c r="A5" s="82" t="s">
        <v>3</v>
      </c>
      <c r="B5" s="82"/>
      <c r="C5" s="82"/>
      <c r="D5" s="82"/>
      <c r="E5" s="82"/>
      <c r="F5" s="82"/>
    </row>
    <row r="6" spans="1:6">
      <c r="A6" s="82" t="s">
        <v>4</v>
      </c>
      <c r="B6" s="82"/>
      <c r="C6" s="82"/>
      <c r="D6" s="82"/>
      <c r="E6" s="82"/>
      <c r="F6" s="82"/>
    </row>
    <row r="7" spans="1:6">
      <c r="A7" s="83" t="s">
        <v>8</v>
      </c>
      <c r="B7" s="83"/>
      <c r="C7" s="83"/>
      <c r="D7" s="83"/>
      <c r="E7" s="83"/>
      <c r="F7" s="83"/>
    </row>
    <row r="8" spans="1:6">
      <c r="A8" s="15"/>
      <c r="B8" s="18"/>
      <c r="C8" s="19"/>
      <c r="D8" s="19"/>
    </row>
    <row r="9" spans="1:6">
      <c r="A9" s="15"/>
      <c r="D9" s="20"/>
      <c r="E9" s="14" t="s">
        <v>44</v>
      </c>
    </row>
    <row r="10" spans="1:6" ht="12.75" customHeight="1">
      <c r="A10" s="84" t="s">
        <v>15</v>
      </c>
      <c r="B10" s="85" t="s">
        <v>2</v>
      </c>
      <c r="C10" s="85" t="s">
        <v>0</v>
      </c>
      <c r="D10" s="87" t="s">
        <v>6</v>
      </c>
      <c r="E10" s="85" t="s">
        <v>13</v>
      </c>
    </row>
    <row r="11" spans="1:6" ht="27.75" customHeight="1">
      <c r="A11" s="84"/>
      <c r="B11" s="86"/>
      <c r="C11" s="86"/>
      <c r="D11" s="88"/>
      <c r="E11" s="86"/>
    </row>
    <row r="12" spans="1:6" ht="18" customHeight="1">
      <c r="A12" s="21">
        <v>0</v>
      </c>
      <c r="B12" s="22">
        <v>1</v>
      </c>
      <c r="C12" s="22">
        <v>2</v>
      </c>
      <c r="D12" s="22" t="s">
        <v>12</v>
      </c>
      <c r="E12" s="22">
        <v>4</v>
      </c>
    </row>
    <row r="13" spans="1:6" ht="27" customHeight="1">
      <c r="A13" s="57"/>
      <c r="B13" s="54" t="s">
        <v>10</v>
      </c>
      <c r="C13" s="53"/>
      <c r="D13" s="55">
        <f>D15+D16+D17+D18+D14</f>
        <v>-4905.5099999999984</v>
      </c>
      <c r="E13" s="55">
        <f>E15+E16+E17+E18+E14</f>
        <v>-4905.5099999999984</v>
      </c>
    </row>
    <row r="14" spans="1:6" ht="27" customHeight="1">
      <c r="A14" s="23"/>
      <c r="B14" s="24" t="s">
        <v>32</v>
      </c>
      <c r="C14" s="25" t="s">
        <v>31</v>
      </c>
      <c r="D14" s="26">
        <f>D20</f>
        <v>54</v>
      </c>
      <c r="E14" s="26">
        <f>E20</f>
        <v>54</v>
      </c>
    </row>
    <row r="15" spans="1:6" ht="33" customHeight="1">
      <c r="A15" s="23"/>
      <c r="B15" s="2" t="s">
        <v>19</v>
      </c>
      <c r="C15" s="25" t="s">
        <v>16</v>
      </c>
      <c r="D15" s="26">
        <f t="shared" ref="D15" si="0">E15</f>
        <v>-4531.0399999999991</v>
      </c>
      <c r="E15" s="26">
        <f>E21</f>
        <v>-4531.0399999999991</v>
      </c>
    </row>
    <row r="16" spans="1:6" ht="36.75" customHeight="1">
      <c r="A16" s="27"/>
      <c r="B16" s="2" t="s">
        <v>27</v>
      </c>
      <c r="C16" s="25" t="s">
        <v>26</v>
      </c>
      <c r="D16" s="26">
        <f>D22</f>
        <v>-839.81999999999994</v>
      </c>
      <c r="E16" s="26">
        <f>E22</f>
        <v>-839.81999999999994</v>
      </c>
    </row>
    <row r="17" spans="1:5" ht="48.75" customHeight="1">
      <c r="A17" s="27"/>
      <c r="B17" s="2" t="s">
        <v>22</v>
      </c>
      <c r="C17" s="25" t="s">
        <v>21</v>
      </c>
      <c r="D17" s="26">
        <f>E17</f>
        <v>249</v>
      </c>
      <c r="E17" s="26">
        <f>E23</f>
        <v>249</v>
      </c>
    </row>
    <row r="18" spans="1:5" ht="36" customHeight="1">
      <c r="A18" s="27"/>
      <c r="B18" s="28" t="s">
        <v>18</v>
      </c>
      <c r="C18" s="25" t="s">
        <v>17</v>
      </c>
      <c r="D18" s="26">
        <f>D24</f>
        <v>162.35</v>
      </c>
      <c r="E18" s="26">
        <f>E24</f>
        <v>162.35</v>
      </c>
    </row>
    <row r="19" spans="1:5" ht="24" customHeight="1">
      <c r="A19" s="57"/>
      <c r="B19" s="54" t="s">
        <v>11</v>
      </c>
      <c r="C19" s="53"/>
      <c r="D19" s="55">
        <f>D21+D22+D23+D24+D20</f>
        <v>-4905.5099999999984</v>
      </c>
      <c r="E19" s="75">
        <f>E21+E22+E23+E24+E20</f>
        <v>-4905.5099999999984</v>
      </c>
    </row>
    <row r="20" spans="1:5" ht="27" customHeight="1">
      <c r="A20" s="23"/>
      <c r="B20" s="24" t="s">
        <v>32</v>
      </c>
      <c r="C20" s="25" t="s">
        <v>31</v>
      </c>
      <c r="D20" s="26">
        <f>E20</f>
        <v>54</v>
      </c>
      <c r="E20" s="29">
        <f>2+2+50</f>
        <v>54</v>
      </c>
    </row>
    <row r="21" spans="1:5" ht="28.5" customHeight="1">
      <c r="A21" s="23"/>
      <c r="B21" s="2" t="s">
        <v>19</v>
      </c>
      <c r="C21" s="25" t="s">
        <v>16</v>
      </c>
      <c r="D21" s="26">
        <f t="shared" ref="D21" si="1">E21</f>
        <v>-4531.0399999999991</v>
      </c>
      <c r="E21" s="29">
        <f>-455-3044-328-754.56+50.52</f>
        <v>-4531.0399999999991</v>
      </c>
    </row>
    <row r="22" spans="1:5" ht="39" customHeight="1">
      <c r="A22" s="23"/>
      <c r="B22" s="2" t="s">
        <v>27</v>
      </c>
      <c r="C22" s="25" t="s">
        <v>26</v>
      </c>
      <c r="D22" s="26">
        <f t="shared" ref="D22:D23" si="2">E22</f>
        <v>-839.81999999999994</v>
      </c>
      <c r="E22" s="29">
        <f>-779-9.89-50.93</f>
        <v>-839.81999999999994</v>
      </c>
    </row>
    <row r="23" spans="1:5" ht="43.5" customHeight="1">
      <c r="A23" s="23"/>
      <c r="B23" s="2" t="s">
        <v>22</v>
      </c>
      <c r="C23" s="25" t="s">
        <v>21</v>
      </c>
      <c r="D23" s="26">
        <f t="shared" si="2"/>
        <v>249</v>
      </c>
      <c r="E23" s="29">
        <f>291-37-5</f>
        <v>249</v>
      </c>
    </row>
    <row r="24" spans="1:5" ht="33.75" customHeight="1">
      <c r="A24" s="23"/>
      <c r="B24" s="28" t="s">
        <v>18</v>
      </c>
      <c r="C24" s="25" t="s">
        <v>17</v>
      </c>
      <c r="D24" s="26">
        <f>E24</f>
        <v>162.35</v>
      </c>
      <c r="E24" s="30">
        <f>162.35</f>
        <v>162.35</v>
      </c>
    </row>
    <row r="25" spans="1:5" ht="28.5" customHeight="1">
      <c r="A25" s="62"/>
      <c r="B25" s="63" t="s">
        <v>40</v>
      </c>
      <c r="C25" s="64">
        <v>50.1</v>
      </c>
      <c r="D25" s="65">
        <f>D30+D57</f>
        <v>-4905.51</v>
      </c>
      <c r="E25" s="65">
        <f>E30+E57</f>
        <v>-4905.51</v>
      </c>
    </row>
    <row r="26" spans="1:5" ht="25.5" customHeight="1">
      <c r="A26" s="62"/>
      <c r="B26" s="66" t="s">
        <v>7</v>
      </c>
      <c r="C26" s="67"/>
      <c r="D26" s="65">
        <f>D31+D58</f>
        <v>-4905.51</v>
      </c>
      <c r="E26" s="65">
        <f>E31+E58</f>
        <v>-4905.51</v>
      </c>
    </row>
    <row r="27" spans="1:5" ht="26.25" customHeight="1">
      <c r="A27" s="62"/>
      <c r="B27" s="62" t="s">
        <v>23</v>
      </c>
      <c r="C27" s="68">
        <v>10</v>
      </c>
      <c r="D27" s="65">
        <f>D32</f>
        <v>-3115.92</v>
      </c>
      <c r="E27" s="65">
        <f>E32</f>
        <v>-3115.92</v>
      </c>
    </row>
    <row r="28" spans="1:5" ht="24.75" customHeight="1">
      <c r="A28" s="62"/>
      <c r="B28" s="69" t="s">
        <v>14</v>
      </c>
      <c r="C28" s="67">
        <v>20</v>
      </c>
      <c r="D28" s="65">
        <f>D33+D59</f>
        <v>-1760.48</v>
      </c>
      <c r="E28" s="65">
        <f>E33+E59</f>
        <v>-1760.48</v>
      </c>
    </row>
    <row r="29" spans="1:5" ht="27" customHeight="1">
      <c r="A29" s="62"/>
      <c r="B29" s="70" t="s">
        <v>41</v>
      </c>
      <c r="C29" s="67">
        <v>59</v>
      </c>
      <c r="D29" s="65">
        <f>D34</f>
        <v>-29.11</v>
      </c>
      <c r="E29" s="65">
        <f>E34</f>
        <v>-29.11</v>
      </c>
    </row>
    <row r="30" spans="1:5" ht="25.5" customHeight="1">
      <c r="A30" s="53"/>
      <c r="B30" s="54" t="s">
        <v>39</v>
      </c>
      <c r="C30" s="53" t="s">
        <v>9</v>
      </c>
      <c r="D30" s="55">
        <f>D35+D40+D43+D47+D52</f>
        <v>-4957.51</v>
      </c>
      <c r="E30" s="55">
        <f>E35+E40+E43+E47+E52</f>
        <v>-4957.51</v>
      </c>
    </row>
    <row r="31" spans="1:5" ht="24" customHeight="1">
      <c r="A31" s="57"/>
      <c r="B31" s="58" t="s">
        <v>7</v>
      </c>
      <c r="C31" s="53"/>
      <c r="D31" s="55">
        <f>D36+D41+D44+D48+D53</f>
        <v>-4957.51</v>
      </c>
      <c r="E31" s="55">
        <f>E36+E41+E44+E48+E53</f>
        <v>-4957.51</v>
      </c>
    </row>
    <row r="32" spans="1:5" ht="21.75" customHeight="1">
      <c r="A32" s="57"/>
      <c r="B32" s="59" t="s">
        <v>23</v>
      </c>
      <c r="C32" s="60">
        <v>10</v>
      </c>
      <c r="D32" s="55">
        <f>D37+D42+D45+D54+D49</f>
        <v>-3115.92</v>
      </c>
      <c r="E32" s="56">
        <f>E37+E42+E45+E54+E49</f>
        <v>-3115.92</v>
      </c>
    </row>
    <row r="33" spans="1:5" ht="23.25" customHeight="1">
      <c r="A33" s="57"/>
      <c r="B33" s="61" t="s">
        <v>14</v>
      </c>
      <c r="C33" s="60">
        <v>20</v>
      </c>
      <c r="D33" s="55">
        <f>D38+D46+D50+D55</f>
        <v>-1812.48</v>
      </c>
      <c r="E33" s="55">
        <f>E38+E46+E50+E55</f>
        <v>-1812.48</v>
      </c>
    </row>
    <row r="34" spans="1:5" ht="20.25" customHeight="1">
      <c r="A34" s="57"/>
      <c r="B34" s="61" t="s">
        <v>29</v>
      </c>
      <c r="C34" s="60">
        <v>59</v>
      </c>
      <c r="D34" s="55">
        <f>D39+D56+D51</f>
        <v>-29.11</v>
      </c>
      <c r="E34" s="56">
        <f>E39+E56+E51</f>
        <v>-29.11</v>
      </c>
    </row>
    <row r="35" spans="1:5" ht="28.5" customHeight="1">
      <c r="A35" s="22">
        <v>1</v>
      </c>
      <c r="B35" s="72" t="s">
        <v>24</v>
      </c>
      <c r="C35" s="51" t="s">
        <v>9</v>
      </c>
      <c r="D35" s="45">
        <f t="shared" ref="D35:D38" si="3">E35</f>
        <v>-3532</v>
      </c>
      <c r="E35" s="46">
        <f>E36</f>
        <v>-3532</v>
      </c>
    </row>
    <row r="36" spans="1:5" ht="18.75" customHeight="1">
      <c r="A36" s="48"/>
      <c r="B36" s="47" t="s">
        <v>7</v>
      </c>
      <c r="C36" s="48"/>
      <c r="D36" s="31">
        <f t="shared" si="3"/>
        <v>-3532</v>
      </c>
      <c r="E36" s="49">
        <f>E38+E37+E39</f>
        <v>-3532</v>
      </c>
    </row>
    <row r="37" spans="1:5" ht="18.75" customHeight="1">
      <c r="A37" s="48"/>
      <c r="B37" s="47" t="s">
        <v>23</v>
      </c>
      <c r="C37" s="50">
        <v>10</v>
      </c>
      <c r="D37" s="31">
        <f>E37</f>
        <v>-1705</v>
      </c>
      <c r="E37" s="49">
        <v>-1705</v>
      </c>
    </row>
    <row r="38" spans="1:5" ht="18.75" customHeight="1">
      <c r="A38" s="48"/>
      <c r="B38" s="9" t="s">
        <v>14</v>
      </c>
      <c r="C38" s="50">
        <v>20</v>
      </c>
      <c r="D38" s="31">
        <f t="shared" si="3"/>
        <v>-1800</v>
      </c>
      <c r="E38" s="49">
        <v>-1800</v>
      </c>
    </row>
    <row r="39" spans="1:5" ht="18.75" customHeight="1">
      <c r="A39" s="48"/>
      <c r="B39" s="9" t="s">
        <v>29</v>
      </c>
      <c r="C39" s="50">
        <v>59</v>
      </c>
      <c r="D39" s="31">
        <f>E39</f>
        <v>-27</v>
      </c>
      <c r="E39" s="49">
        <v>-27</v>
      </c>
    </row>
    <row r="40" spans="1:5" ht="27" customHeight="1">
      <c r="A40" s="22">
        <v>2</v>
      </c>
      <c r="B40" s="71" t="s">
        <v>30</v>
      </c>
      <c r="C40" s="51" t="s">
        <v>9</v>
      </c>
      <c r="D40" s="45">
        <f>D41</f>
        <v>-365</v>
      </c>
      <c r="E40" s="46">
        <f>E41</f>
        <v>-365</v>
      </c>
    </row>
    <row r="41" spans="1:5" ht="20.25" customHeight="1">
      <c r="A41" s="48"/>
      <c r="B41" s="47" t="s">
        <v>7</v>
      </c>
      <c r="C41" s="48"/>
      <c r="D41" s="31">
        <f>D42</f>
        <v>-365</v>
      </c>
      <c r="E41" s="33">
        <f>E42</f>
        <v>-365</v>
      </c>
    </row>
    <row r="42" spans="1:5" ht="21.75" customHeight="1">
      <c r="A42" s="48"/>
      <c r="B42" s="47" t="s">
        <v>23</v>
      </c>
      <c r="C42" s="50">
        <v>10</v>
      </c>
      <c r="D42" s="31">
        <f>E42</f>
        <v>-365</v>
      </c>
      <c r="E42" s="33">
        <v>-365</v>
      </c>
    </row>
    <row r="43" spans="1:5" ht="36" customHeight="1">
      <c r="A43" s="22">
        <v>3</v>
      </c>
      <c r="B43" s="72" t="s">
        <v>28</v>
      </c>
      <c r="C43" s="51" t="s">
        <v>9</v>
      </c>
      <c r="D43" s="45">
        <f>D44</f>
        <v>-455</v>
      </c>
      <c r="E43" s="46">
        <f>E44</f>
        <v>-455</v>
      </c>
    </row>
    <row r="44" spans="1:5" ht="22.5" customHeight="1">
      <c r="A44" s="48"/>
      <c r="B44" s="47" t="s">
        <v>7</v>
      </c>
      <c r="C44" s="48"/>
      <c r="D44" s="31">
        <f>D46+D45</f>
        <v>-455</v>
      </c>
      <c r="E44" s="33">
        <f>E46+E45</f>
        <v>-455</v>
      </c>
    </row>
    <row r="45" spans="1:5" ht="22.5" customHeight="1">
      <c r="A45" s="48"/>
      <c r="B45" s="47" t="s">
        <v>23</v>
      </c>
      <c r="C45" s="50">
        <v>10</v>
      </c>
      <c r="D45" s="31">
        <f>E45</f>
        <v>-395</v>
      </c>
      <c r="E45" s="33">
        <v>-395</v>
      </c>
    </row>
    <row r="46" spans="1:5" ht="18" customHeight="1">
      <c r="A46" s="48"/>
      <c r="B46" s="9" t="s">
        <v>14</v>
      </c>
      <c r="C46" s="50">
        <v>20</v>
      </c>
      <c r="D46" s="31">
        <f>E46</f>
        <v>-60</v>
      </c>
      <c r="E46" s="33">
        <v>-60</v>
      </c>
    </row>
    <row r="47" spans="1:5" ht="26.25" customHeight="1">
      <c r="A47" s="22">
        <v>4</v>
      </c>
      <c r="B47" s="71" t="s">
        <v>25</v>
      </c>
      <c r="C47" s="51" t="s">
        <v>9</v>
      </c>
      <c r="D47" s="45">
        <f>D48</f>
        <v>-808.49</v>
      </c>
      <c r="E47" s="52">
        <f>E48</f>
        <v>-808.49</v>
      </c>
    </row>
    <row r="48" spans="1:5" ht="18" customHeight="1">
      <c r="A48" s="48"/>
      <c r="B48" s="47" t="s">
        <v>7</v>
      </c>
      <c r="C48" s="48"/>
      <c r="D48" s="31">
        <f>D49+D50+D51</f>
        <v>-808.49</v>
      </c>
      <c r="E48" s="34">
        <f>E49+E50+E51</f>
        <v>-808.49</v>
      </c>
    </row>
    <row r="49" spans="1:5" ht="18" customHeight="1">
      <c r="A49" s="48"/>
      <c r="B49" s="47" t="s">
        <v>23</v>
      </c>
      <c r="C49" s="50">
        <v>10</v>
      </c>
      <c r="D49" s="31">
        <f t="shared" ref="D49:D56" si="4">E49</f>
        <v>-803.23</v>
      </c>
      <c r="E49" s="34">
        <v>-803.23</v>
      </c>
    </row>
    <row r="50" spans="1:5" ht="18" customHeight="1">
      <c r="A50" s="48"/>
      <c r="B50" s="9" t="s">
        <v>14</v>
      </c>
      <c r="C50" s="50">
        <v>20</v>
      </c>
      <c r="D50" s="31">
        <f t="shared" si="4"/>
        <v>-3</v>
      </c>
      <c r="E50" s="34">
        <v>-3</v>
      </c>
    </row>
    <row r="51" spans="1:5" ht="18" customHeight="1">
      <c r="A51" s="48"/>
      <c r="B51" s="9" t="s">
        <v>29</v>
      </c>
      <c r="C51" s="50">
        <v>59</v>
      </c>
      <c r="D51" s="31">
        <f t="shared" si="4"/>
        <v>-2.2599999999999998</v>
      </c>
      <c r="E51" s="34">
        <v>-2.2599999999999998</v>
      </c>
    </row>
    <row r="52" spans="1:5" ht="24.75" customHeight="1">
      <c r="A52" s="22">
        <v>5</v>
      </c>
      <c r="B52" s="71" t="s">
        <v>20</v>
      </c>
      <c r="C52" s="51" t="s">
        <v>9</v>
      </c>
      <c r="D52" s="45">
        <f>D53</f>
        <v>202.98000000000002</v>
      </c>
      <c r="E52" s="45">
        <f>E53</f>
        <v>202.98000000000002</v>
      </c>
    </row>
    <row r="53" spans="1:5" ht="18" customHeight="1">
      <c r="A53" s="44"/>
      <c r="B53" s="47" t="s">
        <v>7</v>
      </c>
      <c r="C53" s="48"/>
      <c r="D53" s="31">
        <f>D54+D55+D56</f>
        <v>202.98000000000002</v>
      </c>
      <c r="E53" s="31">
        <f>E54+E55+E56</f>
        <v>202.98000000000002</v>
      </c>
    </row>
    <row r="54" spans="1:5" ht="18" customHeight="1">
      <c r="A54" s="44"/>
      <c r="B54" s="47" t="s">
        <v>23</v>
      </c>
      <c r="C54" s="50">
        <v>10</v>
      </c>
      <c r="D54" s="31">
        <f t="shared" si="4"/>
        <v>152.31</v>
      </c>
      <c r="E54" s="49">
        <v>152.31</v>
      </c>
    </row>
    <row r="55" spans="1:5" ht="18" customHeight="1">
      <c r="A55" s="44"/>
      <c r="B55" s="9" t="s">
        <v>14</v>
      </c>
      <c r="C55" s="50">
        <v>20</v>
      </c>
      <c r="D55" s="31">
        <f t="shared" si="4"/>
        <v>50.52</v>
      </c>
      <c r="E55" s="49">
        <v>50.52</v>
      </c>
    </row>
    <row r="56" spans="1:5" ht="18" customHeight="1">
      <c r="A56" s="35"/>
      <c r="B56" s="3" t="s">
        <v>29</v>
      </c>
      <c r="C56" s="1">
        <v>59</v>
      </c>
      <c r="D56" s="26">
        <f t="shared" si="4"/>
        <v>0.15</v>
      </c>
      <c r="E56" s="36">
        <v>0.15</v>
      </c>
    </row>
    <row r="57" spans="1:5" ht="24.75" customHeight="1">
      <c r="A57" s="5" t="s">
        <v>34</v>
      </c>
      <c r="B57" s="4" t="s">
        <v>35</v>
      </c>
      <c r="C57" s="5" t="s">
        <v>36</v>
      </c>
      <c r="D57" s="37">
        <f t="shared" ref="D57:E59" si="5">D60+D63</f>
        <v>52</v>
      </c>
      <c r="E57" s="37">
        <f t="shared" si="5"/>
        <v>52</v>
      </c>
    </row>
    <row r="58" spans="1:5" ht="26.25" customHeight="1">
      <c r="A58" s="6"/>
      <c r="B58" s="7" t="s">
        <v>7</v>
      </c>
      <c r="C58" s="5"/>
      <c r="D58" s="37">
        <f t="shared" si="5"/>
        <v>52</v>
      </c>
      <c r="E58" s="37">
        <f t="shared" si="5"/>
        <v>52</v>
      </c>
    </row>
    <row r="59" spans="1:5" ht="25.5" customHeight="1">
      <c r="A59" s="6"/>
      <c r="B59" s="8" t="s">
        <v>14</v>
      </c>
      <c r="C59" s="5">
        <v>20</v>
      </c>
      <c r="D59" s="37">
        <f t="shared" si="5"/>
        <v>52</v>
      </c>
      <c r="E59" s="37">
        <f t="shared" si="5"/>
        <v>52</v>
      </c>
    </row>
    <row r="60" spans="1:5" ht="29.25" customHeight="1">
      <c r="A60" s="38" t="s">
        <v>38</v>
      </c>
      <c r="B60" s="11" t="s">
        <v>37</v>
      </c>
      <c r="C60" s="78" t="s">
        <v>36</v>
      </c>
      <c r="D60" s="77">
        <f>D61</f>
        <v>2</v>
      </c>
      <c r="E60" s="77">
        <f>E61</f>
        <v>2</v>
      </c>
    </row>
    <row r="61" spans="1:5" ht="24" customHeight="1">
      <c r="A61" s="40"/>
      <c r="B61" s="41" t="s">
        <v>7</v>
      </c>
      <c r="C61" s="10"/>
      <c r="D61" s="39">
        <f>D62</f>
        <v>2</v>
      </c>
      <c r="E61" s="39">
        <f>E62</f>
        <v>2</v>
      </c>
    </row>
    <row r="62" spans="1:5" ht="24" customHeight="1">
      <c r="A62" s="40"/>
      <c r="B62" s="42" t="s">
        <v>14</v>
      </c>
      <c r="C62" s="10">
        <v>20</v>
      </c>
      <c r="D62" s="39">
        <f>E62</f>
        <v>2</v>
      </c>
      <c r="E62" s="43">
        <v>2</v>
      </c>
    </row>
    <row r="63" spans="1:5" ht="24" customHeight="1">
      <c r="A63" s="38" t="s">
        <v>45</v>
      </c>
      <c r="B63" s="76" t="s">
        <v>46</v>
      </c>
      <c r="C63" s="78" t="s">
        <v>36</v>
      </c>
      <c r="D63" s="77">
        <f>D64</f>
        <v>50</v>
      </c>
      <c r="E63" s="77">
        <f>E64</f>
        <v>50</v>
      </c>
    </row>
    <row r="64" spans="1:5" ht="24" customHeight="1">
      <c r="A64" s="40"/>
      <c r="B64" s="41" t="s">
        <v>7</v>
      </c>
      <c r="C64" s="10"/>
      <c r="D64" s="39">
        <f>D65</f>
        <v>50</v>
      </c>
      <c r="E64" s="39">
        <f>E65</f>
        <v>50</v>
      </c>
    </row>
    <row r="65" spans="1:5" ht="24" customHeight="1">
      <c r="A65" s="40"/>
      <c r="B65" s="42" t="s">
        <v>14</v>
      </c>
      <c r="C65" s="10">
        <v>20</v>
      </c>
      <c r="D65" s="39">
        <f>E65</f>
        <v>50</v>
      </c>
      <c r="E65" s="43">
        <v>50</v>
      </c>
    </row>
    <row r="66" spans="1:5" ht="21" customHeight="1">
      <c r="A66" s="32"/>
      <c r="B66" s="73" t="s">
        <v>42</v>
      </c>
      <c r="C66" s="44"/>
      <c r="D66" s="74">
        <f>D19-D26</f>
        <v>0</v>
      </c>
      <c r="E66" s="74">
        <f>E19-E26</f>
        <v>0</v>
      </c>
    </row>
    <row r="67" spans="1:5" ht="18.75" customHeight="1">
      <c r="A67" s="32"/>
      <c r="B67" s="73" t="s">
        <v>43</v>
      </c>
      <c r="C67" s="44"/>
      <c r="D67" s="74">
        <f>D13-D25</f>
        <v>0</v>
      </c>
      <c r="E67" s="74">
        <f>E13-E25</f>
        <v>0</v>
      </c>
    </row>
  </sheetData>
  <mergeCells count="9">
    <mergeCell ref="D2:E2"/>
    <mergeCell ref="A10:A11"/>
    <mergeCell ref="B10:B11"/>
    <mergeCell ref="C10:C11"/>
    <mergeCell ref="D10:D11"/>
    <mergeCell ref="E10:E11"/>
    <mergeCell ref="A7:F7"/>
    <mergeCell ref="A6:F6"/>
    <mergeCell ref="A5:F5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anexa 2  (2)</vt:lpstr>
      <vt:lpstr>anexa 2 </vt:lpstr>
      <vt:lpstr>'anexa 2 '!Print_Titles</vt:lpstr>
      <vt:lpstr>'anexa 2  (2)'!Print_Titles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2017-12-20T13:15:50Z</cp:lastPrinted>
  <dcterms:created xsi:type="dcterms:W3CDTF">2012-01-03T09:20:27Z</dcterms:created>
  <dcterms:modified xsi:type="dcterms:W3CDTF">2017-12-20T14:18:13Z</dcterms:modified>
</cp:coreProperties>
</file>