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35"/>
  </bookViews>
  <sheets>
    <sheet name="ANEXA AFISATA " sheetId="1" r:id="rId1"/>
  </sheets>
  <definedNames>
    <definedName name="_xlnm.Print_Titles" localSheetId="0">'ANEXA AFISATA '!$8:$10</definedName>
  </definedNames>
  <calcPr calcId="125725"/>
</workbook>
</file>

<file path=xl/calcChain.xml><?xml version="1.0" encoding="utf-8"?>
<calcChain xmlns="http://schemas.openxmlformats.org/spreadsheetml/2006/main">
  <c r="E42" i="1"/>
  <c r="E41" s="1"/>
  <c r="D41" s="1"/>
  <c r="E36"/>
  <c r="E37"/>
  <c r="D37" s="1"/>
  <c r="E51"/>
  <c r="E52"/>
  <c r="D52" s="1"/>
  <c r="D30"/>
  <c r="D31"/>
  <c r="D32"/>
  <c r="D33"/>
  <c r="D34"/>
  <c r="D38"/>
  <c r="D39"/>
  <c r="D43"/>
  <c r="D44"/>
  <c r="D45"/>
  <c r="D46"/>
  <c r="D47"/>
  <c r="D48"/>
  <c r="D49"/>
  <c r="D53"/>
  <c r="D54"/>
  <c r="E32"/>
  <c r="D42" l="1"/>
  <c r="D36"/>
  <c r="D51"/>
  <c r="D55"/>
  <c r="D56"/>
  <c r="D57"/>
  <c r="D58"/>
  <c r="D59"/>
  <c r="D60"/>
  <c r="D61"/>
  <c r="D62"/>
  <c r="D63"/>
  <c r="D64"/>
  <c r="D65"/>
  <c r="D66"/>
  <c r="E50"/>
  <c r="D50" s="1"/>
  <c r="E46"/>
  <c r="E47"/>
  <c r="E40"/>
  <c r="D40" s="1"/>
  <c r="E35"/>
  <c r="D35" s="1"/>
  <c r="E31"/>
  <c r="E30" s="1"/>
  <c r="D15"/>
  <c r="D16"/>
  <c r="D17"/>
  <c r="D18"/>
  <c r="D19"/>
  <c r="D20"/>
  <c r="E12"/>
  <c r="E15"/>
  <c r="E16"/>
  <c r="E17"/>
  <c r="E45" l="1"/>
  <c r="E29" l="1"/>
  <c r="D29" l="1"/>
  <c r="E25"/>
  <c r="E24" l="1"/>
  <c r="E22"/>
  <c r="E64"/>
  <c r="E65"/>
  <c r="E63" l="1"/>
  <c r="E14"/>
  <c r="E21"/>
  <c r="D27"/>
  <c r="D28"/>
  <c r="E26"/>
  <c r="D26" s="1"/>
  <c r="E27"/>
  <c r="E23" l="1"/>
  <c r="E57"/>
  <c r="E61"/>
  <c r="E60" s="1"/>
  <c r="E13" l="1"/>
  <c r="D14" l="1"/>
  <c r="D21"/>
  <c r="D22"/>
  <c r="D24"/>
  <c r="E20" l="1"/>
  <c r="D13" l="1"/>
  <c r="D12" l="1"/>
  <c r="D23" l="1"/>
  <c r="E59" l="1"/>
  <c r="F12"/>
  <c r="E11" l="1"/>
  <c r="F11" l="1"/>
  <c r="F58" l="1"/>
  <c r="F57" s="1"/>
  <c r="F56" s="1"/>
  <c r="F55" s="1"/>
  <c r="F25" s="1"/>
  <c r="F67" s="1"/>
  <c r="E56" l="1"/>
  <c r="E55" s="1"/>
  <c r="D11" l="1"/>
  <c r="D25" l="1"/>
  <c r="E67" l="1"/>
  <c r="D67" s="1"/>
</calcChain>
</file>

<file path=xl/sharedStrings.xml><?xml version="1.0" encoding="utf-8"?>
<sst xmlns="http://schemas.openxmlformats.org/spreadsheetml/2006/main" count="103" uniqueCount="72">
  <si>
    <t>CONSILIUL JUDETEAN ARGES</t>
  </si>
  <si>
    <t>Nr. crt.</t>
  </si>
  <si>
    <t>DENUMIRE INDICATORI</t>
  </si>
  <si>
    <t>COD</t>
  </si>
  <si>
    <t>PROPUNERI</t>
  </si>
  <si>
    <t>TRIM</t>
  </si>
  <si>
    <t>ANUL 2017</t>
  </si>
  <si>
    <t>SECTIUNEA DE FUNCTIONARE</t>
  </si>
  <si>
    <t>ANEXA 1</t>
  </si>
  <si>
    <t>INFLUENTE</t>
  </si>
  <si>
    <t>LA BUGETUL LOCAL PE ANUL 2017</t>
  </si>
  <si>
    <t xml:space="preserve">TOTAL CHELTUIELI </t>
  </si>
  <si>
    <t>Donatii si sponsorizari</t>
  </si>
  <si>
    <t xml:space="preserve">TOTAL  VENITURI </t>
  </si>
  <si>
    <t xml:space="preserve"> EXCEDENT / DEFICIT</t>
  </si>
  <si>
    <t xml:space="preserve">ASISTENTA SOCIALA </t>
  </si>
  <si>
    <t>68.02.12</t>
  </si>
  <si>
    <t>37.02.01</t>
  </si>
  <si>
    <t>68.02</t>
  </si>
  <si>
    <t>DIRECTIA GENERALA DE ASISTENTA SOCIALA SI PROTECTIA COPILULUI ARGES</t>
  </si>
  <si>
    <t>Cheltuieli de personal</t>
  </si>
  <si>
    <t>SECTIUNEA DE DEZVOLTARE</t>
  </si>
  <si>
    <t>IV</t>
  </si>
  <si>
    <t>.04.02</t>
  </si>
  <si>
    <t>Varsaminte din sectiunea  de functionare pentru finantarea sectiunii de dezvoltare a bugetului local (cu semnul minus)</t>
  </si>
  <si>
    <t>.37.02.03</t>
  </si>
  <si>
    <t>Varsaminte din sectiunea de functionare</t>
  </si>
  <si>
    <t>37.02.04</t>
  </si>
  <si>
    <t xml:space="preserve">COTE SI SUME DEFALCATE DIN IMPOZITUL PE VENIT </t>
  </si>
  <si>
    <t xml:space="preserve">TRANSFERURI VOLUNTARE ALTELE DECAT SUBVENTIILE </t>
  </si>
  <si>
    <t>37.02</t>
  </si>
  <si>
    <t>Cheltuieli cu bunuri si servicii</t>
  </si>
  <si>
    <t>I</t>
  </si>
  <si>
    <t>A</t>
  </si>
  <si>
    <t>B</t>
  </si>
  <si>
    <t>C</t>
  </si>
  <si>
    <t>II</t>
  </si>
  <si>
    <t>Cote defalcate din impozitul pe venit (11,25%)</t>
  </si>
  <si>
    <t>.04.02.01</t>
  </si>
  <si>
    <t xml:space="preserve">ACTIUNI GENERALE ECONOMICE COMERCIALE SI DE MUNCA </t>
  </si>
  <si>
    <t xml:space="preserve">ALTE CHELTUEILI PENTRU ACTIUNI GENERALE ECONOMICE SI DE MUNCA </t>
  </si>
  <si>
    <t>80,02,01,30</t>
  </si>
  <si>
    <t xml:space="preserve">AUTORITATI EXECUTIVE </t>
  </si>
  <si>
    <t>51.02</t>
  </si>
  <si>
    <t>Cheltuieli de capital</t>
  </si>
  <si>
    <t xml:space="preserve">mii lei </t>
  </si>
  <si>
    <t xml:space="preserve"> H. C.J. nr.           /21,12.2017</t>
  </si>
  <si>
    <t>D</t>
  </si>
  <si>
    <t>TRANSPORTURI</t>
  </si>
  <si>
    <t>84.02</t>
  </si>
  <si>
    <t xml:space="preserve">DRUMURI SI PODURI JUDETENE </t>
  </si>
  <si>
    <t>84.02.03.01</t>
  </si>
  <si>
    <t>INVATAMANT</t>
  </si>
  <si>
    <t>65.02</t>
  </si>
  <si>
    <t>CENTRUL SCOLAR DE EDUCATIE INCLUZIVA "SF. FILOFTEIA" STEFANESTI</t>
  </si>
  <si>
    <t>65.02.07.04</t>
  </si>
  <si>
    <t>Cheltuieli de personal  din care:</t>
  </si>
  <si>
    <t>pentru hotarari judecatoresti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</si>
  <si>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</si>
  <si>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</si>
  <si>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</si>
  <si>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>CENTRUL JUDETEAN DE RESURSE SI ASISTENTA EDUCATIONALA</t>
  </si>
  <si>
    <t>65.02.11</t>
  </si>
  <si>
    <t>Salarii, sporuri, indemnizatii si alte drepturi salariale in bani stabilite prin lege, precum si contributiile aferente acestora</t>
  </si>
  <si>
    <t xml:space="preserve">SUME DEFALCATE DIN TAXA PE VALOAREA ADAUGATA </t>
  </si>
  <si>
    <t>.11.02</t>
  </si>
  <si>
    <t xml:space="preserve">Sume defalcate din taxa pe valoarea adăugată pentru finanţarea cheltuielilor descentralizate la nivelul judeţelor  </t>
  </si>
  <si>
    <t>Finantarea invatamantului special si a  centrelor judetene  de resurse si asistenta educationala din care:</t>
  </si>
  <si>
    <t>Finantarea  cheltuielilor cu salariile, sporurile, indemnizatiile si alte drepturi salariale in bani stabilite prin lege, precum si contributiile aferente acestora</t>
  </si>
  <si>
    <t xml:space="preserve">Asigurarea sumelor necesare platii transelor aferente hotararilor judecatoresti avand ca obiect acordarea unor drepturi de natura salariala </t>
  </si>
  <si>
    <t>E</t>
  </si>
  <si>
    <t>.11.02.01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</si>
</sst>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  <font>
      <sz val="10"/>
      <name val="Tahoma"/>
      <family val="2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2" fontId="2" fillId="0" borderId="2" xfId="0" applyNumberFormat="1" applyFont="1" applyFill="1" applyBorder="1"/>
    <xf numFmtId="2" fontId="1" fillId="2" borderId="2" xfId="0" applyNumberFormat="1" applyFont="1" applyFill="1" applyBorder="1"/>
    <xf numFmtId="2" fontId="1" fillId="4" borderId="2" xfId="0" applyNumberFormat="1" applyFont="1" applyFill="1" applyBorder="1"/>
    <xf numFmtId="2" fontId="2" fillId="4" borderId="2" xfId="0" applyNumberFormat="1" applyFont="1" applyFill="1" applyBorder="1"/>
    <xf numFmtId="2" fontId="2" fillId="3" borderId="4" xfId="0" applyNumberFormat="1" applyFont="1" applyFill="1" applyBorder="1"/>
    <xf numFmtId="2" fontId="1" fillId="0" borderId="0" xfId="0" applyNumberFormat="1" applyFont="1" applyFill="1"/>
    <xf numFmtId="2" fontId="1" fillId="2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2" fontId="1" fillId="0" borderId="0" xfId="0" applyNumberFormat="1" applyFont="1" applyFill="1" applyBorder="1"/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2" fontId="2" fillId="0" borderId="4" xfId="0" applyNumberFormat="1" applyFont="1" applyFill="1" applyBorder="1"/>
    <xf numFmtId="2" fontId="2" fillId="2" borderId="0" xfId="0" applyNumberFormat="1" applyFont="1" applyFill="1"/>
    <xf numFmtId="2" fontId="3" fillId="0" borderId="0" xfId="0" applyNumberFormat="1" applyFont="1" applyFill="1" applyBorder="1"/>
    <xf numFmtId="2" fontId="2" fillId="4" borderId="4" xfId="0" applyNumberFormat="1" applyFont="1" applyFill="1" applyBorder="1"/>
    <xf numFmtId="2" fontId="5" fillId="0" borderId="1" xfId="0" applyNumberFormat="1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right"/>
    </xf>
    <xf numFmtId="2" fontId="5" fillId="4" borderId="2" xfId="0" applyNumberFormat="1" applyFont="1" applyFill="1" applyBorder="1"/>
    <xf numFmtId="2" fontId="6" fillId="4" borderId="2" xfId="0" applyNumberFormat="1" applyFont="1" applyFill="1" applyBorder="1"/>
    <xf numFmtId="0" fontId="6" fillId="0" borderId="2" xfId="0" applyFont="1" applyFill="1" applyBorder="1" applyAlignment="1">
      <alignment horizontal="left" vertical="center" wrapText="1"/>
    </xf>
    <xf numFmtId="2" fontId="5" fillId="0" borderId="2" xfId="0" applyNumberFormat="1" applyFont="1" applyFill="1" applyBorder="1"/>
    <xf numFmtId="2" fontId="6" fillId="0" borderId="2" xfId="0" applyNumberFormat="1" applyFont="1" applyFill="1" applyBorder="1" applyAlignment="1"/>
    <xf numFmtId="2" fontId="6" fillId="0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/>
    <xf numFmtId="3" fontId="6" fillId="2" borderId="2" xfId="0" applyNumberFormat="1" applyFont="1" applyFill="1" applyBorder="1" applyAlignment="1">
      <alignment wrapText="1"/>
    </xf>
    <xf numFmtId="2" fontId="6" fillId="0" borderId="2" xfId="0" applyNumberFormat="1" applyFont="1" applyFill="1" applyBorder="1"/>
    <xf numFmtId="3" fontId="6" fillId="2" borderId="2" xfId="0" applyNumberFormat="1" applyFont="1" applyFill="1" applyBorder="1"/>
    <xf numFmtId="0" fontId="6" fillId="2" borderId="2" xfId="0" applyFont="1" applyFill="1" applyBorder="1"/>
    <xf numFmtId="2" fontId="5" fillId="2" borderId="2" xfId="0" applyNumberFormat="1" applyFont="1" applyFill="1" applyBorder="1"/>
    <xf numFmtId="1" fontId="5" fillId="2" borderId="2" xfId="0" applyNumberFormat="1" applyFont="1" applyFill="1" applyBorder="1" applyAlignment="1">
      <alignment horizontal="center"/>
    </xf>
    <xf numFmtId="2" fontId="5" fillId="5" borderId="2" xfId="0" applyNumberFormat="1" applyFont="1" applyFill="1" applyBorder="1"/>
    <xf numFmtId="2" fontId="5" fillId="5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2" fontId="6" fillId="4" borderId="2" xfId="0" applyNumberFormat="1" applyFont="1" applyFill="1" applyBorder="1" applyAlignment="1">
      <alignment horizontal="center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4" borderId="2" xfId="1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wrapText="1"/>
    </xf>
    <xf numFmtId="2" fontId="5" fillId="5" borderId="2" xfId="0" applyNumberFormat="1" applyFont="1" applyFill="1" applyBorder="1" applyAlignment="1">
      <alignment horizontal="left"/>
    </xf>
    <xf numFmtId="2" fontId="5" fillId="5" borderId="2" xfId="0" applyNumberFormat="1" applyFont="1" applyFill="1" applyBorder="1" applyAlignment="1">
      <alignment wrapText="1"/>
    </xf>
    <xf numFmtId="0" fontId="5" fillId="5" borderId="2" xfId="0" applyFont="1" applyFill="1" applyBorder="1"/>
    <xf numFmtId="2" fontId="5" fillId="5" borderId="2" xfId="0" applyNumberFormat="1" applyFont="1" applyFill="1" applyBorder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wrapText="1"/>
    </xf>
    <xf numFmtId="2" fontId="6" fillId="0" borderId="3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2" fontId="5" fillId="2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left"/>
    </xf>
    <xf numFmtId="0" fontId="5" fillId="2" borderId="2" xfId="0" applyFont="1" applyFill="1" applyBorder="1"/>
    <xf numFmtId="0" fontId="6" fillId="0" borderId="2" xfId="0" applyFont="1" applyBorder="1" applyAlignment="1">
      <alignment wrapText="1"/>
    </xf>
    <xf numFmtId="0" fontId="5" fillId="4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2" fontId="5" fillId="4" borderId="2" xfId="0" applyNumberFormat="1" applyFont="1" applyFill="1" applyBorder="1" applyAlignment="1">
      <alignment horizontal="left" wrapText="1"/>
    </xf>
    <xf numFmtId="0" fontId="5" fillId="4" borderId="2" xfId="1" applyFont="1" applyFill="1" applyBorder="1" applyAlignment="1">
      <alignment wrapText="1"/>
    </xf>
    <xf numFmtId="14" fontId="6" fillId="0" borderId="2" xfId="1" applyNumberFormat="1" applyFont="1" applyFill="1" applyBorder="1" applyAlignment="1">
      <alignment horizontal="center" wrapText="1"/>
    </xf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E49" sqref="E49"/>
    </sheetView>
  </sheetViews>
  <sheetFormatPr defaultRowHeight="12.75"/>
  <cols>
    <col min="1" max="1" width="6.28515625" style="9" customWidth="1"/>
    <col min="2" max="2" width="53.85546875" style="9" customWidth="1"/>
    <col min="3" max="3" width="14.5703125" style="9" customWidth="1"/>
    <col min="4" max="4" width="14.140625" style="17" customWidth="1"/>
    <col min="5" max="5" width="10.7109375" style="9" customWidth="1"/>
    <col min="6" max="6" width="0.140625" style="9" hidden="1" customWidth="1"/>
    <col min="7" max="16384" width="9.140625" style="9"/>
  </cols>
  <sheetData>
    <row r="1" spans="1:6" s="6" customFormat="1">
      <c r="B1" s="6" t="s">
        <v>0</v>
      </c>
      <c r="D1" s="7"/>
      <c r="E1" s="6" t="s">
        <v>8</v>
      </c>
    </row>
    <row r="2" spans="1:6">
      <c r="A2" s="8"/>
      <c r="B2" s="53"/>
      <c r="C2" s="53"/>
      <c r="D2" s="9" t="s">
        <v>46</v>
      </c>
    </row>
    <row r="3" spans="1:6">
      <c r="A3" s="8"/>
      <c r="B3" s="10"/>
      <c r="C3" s="10"/>
      <c r="D3" s="11"/>
    </row>
    <row r="4" spans="1:6">
      <c r="A4" s="8"/>
      <c r="B4" s="10"/>
      <c r="C4" s="10"/>
      <c r="D4" s="12"/>
    </row>
    <row r="5" spans="1:6">
      <c r="A5" s="54" t="s">
        <v>9</v>
      </c>
      <c r="B5" s="55"/>
      <c r="C5" s="55"/>
      <c r="D5" s="55"/>
      <c r="E5" s="55"/>
      <c r="F5" s="55"/>
    </row>
    <row r="6" spans="1:6">
      <c r="A6" s="54" t="s">
        <v>10</v>
      </c>
      <c r="B6" s="56"/>
      <c r="C6" s="56"/>
      <c r="D6" s="56"/>
      <c r="E6" s="56"/>
      <c r="F6" s="56"/>
    </row>
    <row r="7" spans="1:6">
      <c r="A7" s="13"/>
      <c r="B7" s="57"/>
      <c r="C7" s="55"/>
      <c r="D7" s="55"/>
      <c r="E7" s="55"/>
      <c r="F7" s="55"/>
    </row>
    <row r="8" spans="1:6">
      <c r="A8" s="13"/>
      <c r="B8" s="14"/>
      <c r="C8" s="15"/>
      <c r="D8" s="11"/>
      <c r="E8" s="9" t="s">
        <v>45</v>
      </c>
    </row>
    <row r="9" spans="1:6" ht="32.25" customHeight="1">
      <c r="A9" s="58" t="s">
        <v>1</v>
      </c>
      <c r="B9" s="20" t="s">
        <v>2</v>
      </c>
      <c r="C9" s="20" t="s">
        <v>3</v>
      </c>
      <c r="D9" s="21" t="s">
        <v>4</v>
      </c>
      <c r="E9" s="22" t="s">
        <v>5</v>
      </c>
      <c r="F9" s="1"/>
    </row>
    <row r="10" spans="1:6" ht="17.25" customHeight="1">
      <c r="A10" s="59"/>
      <c r="B10" s="23"/>
      <c r="C10" s="23"/>
      <c r="D10" s="24" t="s">
        <v>6</v>
      </c>
      <c r="E10" s="22" t="s">
        <v>22</v>
      </c>
      <c r="F10" s="1">
        <v>2017</v>
      </c>
    </row>
    <row r="11" spans="1:6" ht="15.75" customHeight="1">
      <c r="A11" s="25"/>
      <c r="B11" s="25" t="s">
        <v>13</v>
      </c>
      <c r="C11" s="26"/>
      <c r="D11" s="27">
        <f>E11</f>
        <v>1167.8699999999999</v>
      </c>
      <c r="E11" s="27">
        <f>E12+E23</f>
        <v>1167.8699999999999</v>
      </c>
      <c r="F11" s="3">
        <f t="shared" ref="F11" si="0">F12</f>
        <v>0</v>
      </c>
    </row>
    <row r="12" spans="1:6" ht="15.75" customHeight="1">
      <c r="A12" s="41" t="s">
        <v>32</v>
      </c>
      <c r="B12" s="49" t="s">
        <v>7</v>
      </c>
      <c r="C12" s="52"/>
      <c r="D12" s="40">
        <f t="shared" ref="D12:D66" si="1">E12</f>
        <v>301.22000000000003</v>
      </c>
      <c r="E12" s="40">
        <f>E13+E20+E15</f>
        <v>301.22000000000003</v>
      </c>
      <c r="F12" s="4">
        <f>F21</f>
        <v>0</v>
      </c>
    </row>
    <row r="13" spans="1:6" ht="30" customHeight="1">
      <c r="A13" s="44" t="s">
        <v>33</v>
      </c>
      <c r="B13" s="68" t="s">
        <v>28</v>
      </c>
      <c r="C13" s="44" t="s">
        <v>23</v>
      </c>
      <c r="D13" s="28">
        <f t="shared" si="1"/>
        <v>799</v>
      </c>
      <c r="E13" s="28">
        <f>E14</f>
        <v>799</v>
      </c>
      <c r="F13" s="19"/>
    </row>
    <row r="14" spans="1:6" ht="29.25" customHeight="1">
      <c r="A14" s="25"/>
      <c r="B14" s="29" t="s">
        <v>37</v>
      </c>
      <c r="C14" s="45" t="s">
        <v>38</v>
      </c>
      <c r="D14" s="28">
        <f t="shared" si="1"/>
        <v>799</v>
      </c>
      <c r="E14" s="28">
        <f>25+774</f>
        <v>799</v>
      </c>
      <c r="F14" s="19"/>
    </row>
    <row r="15" spans="1:6" ht="29.25" customHeight="1">
      <c r="A15" s="25" t="s">
        <v>34</v>
      </c>
      <c r="B15" s="65" t="s">
        <v>64</v>
      </c>
      <c r="C15" s="45" t="s">
        <v>65</v>
      </c>
      <c r="D15" s="28">
        <f t="shared" si="1"/>
        <v>272</v>
      </c>
      <c r="E15" s="28">
        <f>E16</f>
        <v>272</v>
      </c>
      <c r="F15" s="19"/>
    </row>
    <row r="16" spans="1:6" ht="29.25" customHeight="1">
      <c r="A16" s="25"/>
      <c r="B16" s="66" t="s">
        <v>66</v>
      </c>
      <c r="C16" s="70" t="s">
        <v>71</v>
      </c>
      <c r="D16" s="28">
        <f t="shared" si="1"/>
        <v>272</v>
      </c>
      <c r="E16" s="28">
        <f>E17</f>
        <v>272</v>
      </c>
      <c r="F16" s="19"/>
    </row>
    <row r="17" spans="1:6" ht="29.25" customHeight="1">
      <c r="A17" s="25"/>
      <c r="B17" s="67" t="s">
        <v>67</v>
      </c>
      <c r="C17" s="70" t="s">
        <v>71</v>
      </c>
      <c r="D17" s="28">
        <f t="shared" si="1"/>
        <v>272</v>
      </c>
      <c r="E17" s="28">
        <f>E18+E19</f>
        <v>272</v>
      </c>
      <c r="F17" s="19"/>
    </row>
    <row r="18" spans="1:6" ht="45" customHeight="1">
      <c r="A18" s="25"/>
      <c r="B18" s="64" t="s">
        <v>68</v>
      </c>
      <c r="C18" s="70" t="s">
        <v>71</v>
      </c>
      <c r="D18" s="28">
        <f t="shared" si="1"/>
        <v>133</v>
      </c>
      <c r="E18" s="28">
        <v>133</v>
      </c>
      <c r="F18" s="19"/>
    </row>
    <row r="19" spans="1:6" ht="44.25" customHeight="1">
      <c r="A19" s="25"/>
      <c r="B19" s="64" t="s">
        <v>69</v>
      </c>
      <c r="C19" s="70" t="s">
        <v>71</v>
      </c>
      <c r="D19" s="28">
        <f t="shared" si="1"/>
        <v>139</v>
      </c>
      <c r="E19" s="28">
        <v>139</v>
      </c>
      <c r="F19" s="19"/>
    </row>
    <row r="20" spans="1:6" ht="36" customHeight="1">
      <c r="A20" s="44" t="s">
        <v>35</v>
      </c>
      <c r="B20" s="69" t="s">
        <v>29</v>
      </c>
      <c r="C20" s="46" t="s">
        <v>30</v>
      </c>
      <c r="D20" s="28">
        <f t="shared" si="1"/>
        <v>-769.78</v>
      </c>
      <c r="E20" s="28">
        <f>E21+E22</f>
        <v>-769.78</v>
      </c>
      <c r="F20" s="19"/>
    </row>
    <row r="21" spans="1:6" ht="15.75" customHeight="1">
      <c r="A21" s="30"/>
      <c r="B21" s="31" t="s">
        <v>12</v>
      </c>
      <c r="C21" s="32" t="s">
        <v>17</v>
      </c>
      <c r="D21" s="28">
        <f t="shared" si="1"/>
        <v>96.87</v>
      </c>
      <c r="E21" s="33">
        <f>4.22+92.65</f>
        <v>96.87</v>
      </c>
      <c r="F21" s="16"/>
    </row>
    <row r="22" spans="1:6" ht="31.5" customHeight="1">
      <c r="A22" s="30"/>
      <c r="B22" s="34" t="s">
        <v>24</v>
      </c>
      <c r="C22" s="47" t="s">
        <v>25</v>
      </c>
      <c r="D22" s="28">
        <f t="shared" si="1"/>
        <v>-866.65</v>
      </c>
      <c r="E22" s="33">
        <f>-92.65-774</f>
        <v>-866.65</v>
      </c>
      <c r="F22" s="16"/>
    </row>
    <row r="23" spans="1:6" ht="15.75" customHeight="1">
      <c r="A23" s="40" t="s">
        <v>36</v>
      </c>
      <c r="B23" s="51" t="s">
        <v>21</v>
      </c>
      <c r="C23" s="41"/>
      <c r="D23" s="40">
        <f t="shared" si="1"/>
        <v>866.65</v>
      </c>
      <c r="E23" s="40">
        <f>E24</f>
        <v>866.65</v>
      </c>
      <c r="F23" s="16"/>
    </row>
    <row r="24" spans="1:6" ht="15.75" customHeight="1">
      <c r="A24" s="30"/>
      <c r="B24" s="36" t="s">
        <v>26</v>
      </c>
      <c r="C24" s="32" t="s">
        <v>27</v>
      </c>
      <c r="D24" s="28">
        <f t="shared" si="1"/>
        <v>866.65</v>
      </c>
      <c r="E24" s="33">
        <f>92.65+774</f>
        <v>866.65</v>
      </c>
      <c r="F24" s="16"/>
    </row>
    <row r="25" spans="1:6" ht="17.25" customHeight="1">
      <c r="A25" s="40"/>
      <c r="B25" s="41" t="s">
        <v>11</v>
      </c>
      <c r="C25" s="41"/>
      <c r="D25" s="40">
        <f t="shared" si="1"/>
        <v>1167.8699999999999</v>
      </c>
      <c r="E25" s="40">
        <f>E55+E59+E26+E63+E29</f>
        <v>1167.8699999999999</v>
      </c>
      <c r="F25" s="3" t="e">
        <f>#REF!+#REF!+#REF!+#REF!+F55+#REF!+#REF!+#REF!</f>
        <v>#REF!</v>
      </c>
    </row>
    <row r="26" spans="1:6" ht="17.25" customHeight="1">
      <c r="A26" s="40" t="s">
        <v>33</v>
      </c>
      <c r="B26" s="49" t="s">
        <v>42</v>
      </c>
      <c r="C26" s="41" t="s">
        <v>43</v>
      </c>
      <c r="D26" s="40">
        <f t="shared" si="1"/>
        <v>92.65</v>
      </c>
      <c r="E26" s="40">
        <f>E27</f>
        <v>92.65</v>
      </c>
      <c r="F26" s="3"/>
    </row>
    <row r="27" spans="1:6" ht="17.25" customHeight="1">
      <c r="A27" s="27"/>
      <c r="B27" s="33" t="s">
        <v>21</v>
      </c>
      <c r="C27" s="39"/>
      <c r="D27" s="28">
        <f t="shared" si="1"/>
        <v>92.65</v>
      </c>
      <c r="E27" s="28">
        <f>E28</f>
        <v>92.65</v>
      </c>
      <c r="F27" s="3"/>
    </row>
    <row r="28" spans="1:6" ht="17.25" customHeight="1">
      <c r="A28" s="27"/>
      <c r="B28" s="33" t="s">
        <v>44</v>
      </c>
      <c r="C28" s="39">
        <v>70</v>
      </c>
      <c r="D28" s="28">
        <f t="shared" si="1"/>
        <v>92.65</v>
      </c>
      <c r="E28" s="28">
        <v>92.65</v>
      </c>
      <c r="F28" s="3"/>
    </row>
    <row r="29" spans="1:6" ht="17.25" customHeight="1">
      <c r="A29" s="49" t="s">
        <v>34</v>
      </c>
      <c r="B29" s="49" t="s">
        <v>52</v>
      </c>
      <c r="C29" s="41" t="s">
        <v>53</v>
      </c>
      <c r="D29" s="40">
        <f t="shared" si="1"/>
        <v>272</v>
      </c>
      <c r="E29" s="52">
        <f>E30+E35+E40+E45+E50</f>
        <v>272</v>
      </c>
      <c r="F29" s="3"/>
    </row>
    <row r="30" spans="1:6" ht="30" customHeight="1">
      <c r="A30" s="27"/>
      <c r="B30" s="60" t="s">
        <v>54</v>
      </c>
      <c r="C30" s="61" t="s">
        <v>55</v>
      </c>
      <c r="D30" s="40">
        <f t="shared" si="1"/>
        <v>31</v>
      </c>
      <c r="E30" s="38">
        <f>E31</f>
        <v>31</v>
      </c>
      <c r="F30" s="3"/>
    </row>
    <row r="31" spans="1:6" ht="17.25" customHeight="1">
      <c r="A31" s="27"/>
      <c r="B31" s="37" t="s">
        <v>7</v>
      </c>
      <c r="C31" s="39"/>
      <c r="D31" s="40">
        <f t="shared" si="1"/>
        <v>31</v>
      </c>
      <c r="E31" s="33">
        <f>E32</f>
        <v>31</v>
      </c>
      <c r="F31" s="3"/>
    </row>
    <row r="32" spans="1:6" ht="17.25" customHeight="1">
      <c r="A32" s="27"/>
      <c r="B32" s="62" t="s">
        <v>56</v>
      </c>
      <c r="C32" s="39">
        <v>10</v>
      </c>
      <c r="D32" s="40">
        <f t="shared" si="1"/>
        <v>31</v>
      </c>
      <c r="E32" s="33">
        <f>E33+E34</f>
        <v>31</v>
      </c>
      <c r="F32" s="3"/>
    </row>
    <row r="33" spans="1:6" ht="30.75" customHeight="1">
      <c r="A33" s="27"/>
      <c r="B33" s="64" t="s">
        <v>63</v>
      </c>
      <c r="C33" s="39">
        <v>10</v>
      </c>
      <c r="D33" s="40">
        <f t="shared" si="1"/>
        <v>15</v>
      </c>
      <c r="E33" s="33">
        <v>15</v>
      </c>
      <c r="F33" s="3"/>
    </row>
    <row r="34" spans="1:6" ht="17.25" customHeight="1">
      <c r="A34" s="27"/>
      <c r="B34" s="62" t="s">
        <v>57</v>
      </c>
      <c r="C34" s="39">
        <v>10</v>
      </c>
      <c r="D34" s="40">
        <f t="shared" si="1"/>
        <v>16</v>
      </c>
      <c r="E34" s="33">
        <v>16</v>
      </c>
      <c r="F34" s="3"/>
    </row>
    <row r="35" spans="1:6" ht="29.25" customHeight="1">
      <c r="A35" s="27"/>
      <c r="B35" s="60" t="s">
        <v>58</v>
      </c>
      <c r="C35" s="61" t="s">
        <v>55</v>
      </c>
      <c r="D35" s="40">
        <f t="shared" si="1"/>
        <v>47</v>
      </c>
      <c r="E35" s="38">
        <f>E36</f>
        <v>47</v>
      </c>
      <c r="F35" s="3"/>
    </row>
    <row r="36" spans="1:6" ht="17.25" customHeight="1">
      <c r="A36" s="27"/>
      <c r="B36" s="37" t="s">
        <v>7</v>
      </c>
      <c r="C36" s="61"/>
      <c r="D36" s="40">
        <f t="shared" si="1"/>
        <v>47</v>
      </c>
      <c r="E36" s="33">
        <f>E37</f>
        <v>47</v>
      </c>
      <c r="F36" s="3"/>
    </row>
    <row r="37" spans="1:6" ht="17.25" customHeight="1">
      <c r="A37" s="27"/>
      <c r="B37" s="62" t="s">
        <v>56</v>
      </c>
      <c r="C37" s="39">
        <v>10</v>
      </c>
      <c r="D37" s="40">
        <f t="shared" si="1"/>
        <v>47</v>
      </c>
      <c r="E37" s="33">
        <f>E38+E39</f>
        <v>47</v>
      </c>
      <c r="F37" s="3"/>
    </row>
    <row r="38" spans="1:6" ht="32.25" customHeight="1">
      <c r="A38" s="27"/>
      <c r="B38" s="64" t="s">
        <v>63</v>
      </c>
      <c r="C38" s="39">
        <v>10</v>
      </c>
      <c r="D38" s="40">
        <f t="shared" si="1"/>
        <v>23</v>
      </c>
      <c r="E38" s="33">
        <v>23</v>
      </c>
      <c r="F38" s="3"/>
    </row>
    <row r="39" spans="1:6" ht="17.25" customHeight="1">
      <c r="A39" s="27"/>
      <c r="B39" s="62" t="s">
        <v>57</v>
      </c>
      <c r="C39" s="39">
        <v>10</v>
      </c>
      <c r="D39" s="40">
        <f t="shared" si="1"/>
        <v>24</v>
      </c>
      <c r="E39" s="33">
        <v>24</v>
      </c>
      <c r="F39" s="3"/>
    </row>
    <row r="40" spans="1:6" ht="33" customHeight="1">
      <c r="A40" s="27"/>
      <c r="B40" s="60" t="s">
        <v>59</v>
      </c>
      <c r="C40" s="61" t="s">
        <v>55</v>
      </c>
      <c r="D40" s="40">
        <f t="shared" si="1"/>
        <v>45</v>
      </c>
      <c r="E40" s="38">
        <f>E41</f>
        <v>45</v>
      </c>
      <c r="F40" s="3"/>
    </row>
    <row r="41" spans="1:6" ht="17.25" customHeight="1">
      <c r="A41" s="27"/>
      <c r="B41" s="37" t="s">
        <v>7</v>
      </c>
      <c r="C41" s="61"/>
      <c r="D41" s="40">
        <f t="shared" si="1"/>
        <v>45</v>
      </c>
      <c r="E41" s="33">
        <f>E42</f>
        <v>45</v>
      </c>
      <c r="F41" s="3"/>
    </row>
    <row r="42" spans="1:6" ht="17.25" customHeight="1">
      <c r="A42" s="27"/>
      <c r="B42" s="62" t="s">
        <v>56</v>
      </c>
      <c r="C42" s="39">
        <v>10</v>
      </c>
      <c r="D42" s="40">
        <f t="shared" si="1"/>
        <v>45</v>
      </c>
      <c r="E42" s="33">
        <f>E43+E44</f>
        <v>45</v>
      </c>
      <c r="F42" s="3"/>
    </row>
    <row r="43" spans="1:6" ht="29.25" customHeight="1">
      <c r="A43" s="27"/>
      <c r="B43" s="64" t="s">
        <v>63</v>
      </c>
      <c r="C43" s="39">
        <v>10</v>
      </c>
      <c r="D43" s="40">
        <f t="shared" si="1"/>
        <v>22</v>
      </c>
      <c r="E43" s="33">
        <v>22</v>
      </c>
      <c r="F43" s="3"/>
    </row>
    <row r="44" spans="1:6" ht="17.25" customHeight="1">
      <c r="A44" s="27"/>
      <c r="B44" s="62" t="s">
        <v>57</v>
      </c>
      <c r="C44" s="39">
        <v>10</v>
      </c>
      <c r="D44" s="40">
        <f t="shared" si="1"/>
        <v>23</v>
      </c>
      <c r="E44" s="33">
        <v>23</v>
      </c>
      <c r="F44" s="3"/>
    </row>
    <row r="45" spans="1:6" ht="17.25" customHeight="1">
      <c r="A45" s="27"/>
      <c r="B45" s="63" t="s">
        <v>60</v>
      </c>
      <c r="C45" s="61" t="s">
        <v>55</v>
      </c>
      <c r="D45" s="40">
        <f t="shared" si="1"/>
        <v>57</v>
      </c>
      <c r="E45" s="38">
        <f>E46</f>
        <v>57</v>
      </c>
      <c r="F45" s="3"/>
    </row>
    <row r="46" spans="1:6" ht="17.25" customHeight="1">
      <c r="A46" s="27"/>
      <c r="B46" s="37" t="s">
        <v>7</v>
      </c>
      <c r="C46" s="61"/>
      <c r="D46" s="40">
        <f t="shared" si="1"/>
        <v>57</v>
      </c>
      <c r="E46" s="33">
        <f>E47</f>
        <v>57</v>
      </c>
      <c r="F46" s="3"/>
    </row>
    <row r="47" spans="1:6" ht="17.25" customHeight="1">
      <c r="A47" s="27"/>
      <c r="B47" s="62" t="s">
        <v>56</v>
      </c>
      <c r="C47" s="39">
        <v>10</v>
      </c>
      <c r="D47" s="40">
        <f t="shared" si="1"/>
        <v>57</v>
      </c>
      <c r="E47" s="33">
        <f>E48+E49</f>
        <v>57</v>
      </c>
      <c r="F47" s="3"/>
    </row>
    <row r="48" spans="1:6" ht="28.5" customHeight="1">
      <c r="A48" s="27"/>
      <c r="B48" s="64" t="s">
        <v>63</v>
      </c>
      <c r="C48" s="39">
        <v>10</v>
      </c>
      <c r="D48" s="40">
        <f t="shared" si="1"/>
        <v>28</v>
      </c>
      <c r="E48" s="33">
        <v>28</v>
      </c>
      <c r="F48" s="3"/>
    </row>
    <row r="49" spans="1:6" ht="17.25" customHeight="1">
      <c r="A49" s="27"/>
      <c r="B49" s="62" t="s">
        <v>57</v>
      </c>
      <c r="C49" s="39">
        <v>10</v>
      </c>
      <c r="D49" s="40">
        <f t="shared" si="1"/>
        <v>29</v>
      </c>
      <c r="E49" s="33">
        <v>29</v>
      </c>
      <c r="F49" s="3"/>
    </row>
    <row r="50" spans="1:6" ht="31.5" customHeight="1">
      <c r="A50" s="27"/>
      <c r="B50" s="60" t="s">
        <v>61</v>
      </c>
      <c r="C50" s="39" t="s">
        <v>62</v>
      </c>
      <c r="D50" s="40">
        <f t="shared" si="1"/>
        <v>92</v>
      </c>
      <c r="E50" s="38">
        <f>E51</f>
        <v>92</v>
      </c>
      <c r="F50" s="3"/>
    </row>
    <row r="51" spans="1:6" ht="17.25" customHeight="1">
      <c r="A51" s="27"/>
      <c r="B51" s="37" t="s">
        <v>7</v>
      </c>
      <c r="C51" s="39"/>
      <c r="D51" s="40">
        <f t="shared" si="1"/>
        <v>92</v>
      </c>
      <c r="E51" s="33">
        <f>E52</f>
        <v>92</v>
      </c>
      <c r="F51" s="3"/>
    </row>
    <row r="52" spans="1:6" ht="17.25" customHeight="1">
      <c r="A52" s="27"/>
      <c r="B52" s="62" t="s">
        <v>56</v>
      </c>
      <c r="C52" s="39">
        <v>10</v>
      </c>
      <c r="D52" s="40">
        <f t="shared" si="1"/>
        <v>92</v>
      </c>
      <c r="E52" s="33">
        <f>E54+E53</f>
        <v>92</v>
      </c>
      <c r="F52" s="3"/>
    </row>
    <row r="53" spans="1:6" ht="28.5" customHeight="1">
      <c r="A53" s="27"/>
      <c r="B53" s="64" t="s">
        <v>63</v>
      </c>
      <c r="C53" s="39">
        <v>10</v>
      </c>
      <c r="D53" s="40">
        <f t="shared" si="1"/>
        <v>45</v>
      </c>
      <c r="E53" s="33">
        <v>45</v>
      </c>
      <c r="F53" s="3"/>
    </row>
    <row r="54" spans="1:6" ht="17.25" customHeight="1">
      <c r="A54" s="27"/>
      <c r="B54" s="62" t="s">
        <v>57</v>
      </c>
      <c r="C54" s="39">
        <v>10</v>
      </c>
      <c r="D54" s="40">
        <f t="shared" si="1"/>
        <v>47</v>
      </c>
      <c r="E54" s="33">
        <v>47</v>
      </c>
      <c r="F54" s="3"/>
    </row>
    <row r="55" spans="1:6" ht="14.25">
      <c r="A55" s="40" t="s">
        <v>35</v>
      </c>
      <c r="B55" s="40" t="s">
        <v>15</v>
      </c>
      <c r="C55" s="41" t="s">
        <v>18</v>
      </c>
      <c r="D55" s="40">
        <f t="shared" si="1"/>
        <v>4.22</v>
      </c>
      <c r="E55" s="40">
        <f>E56</f>
        <v>4.22</v>
      </c>
      <c r="F55" s="3" t="e">
        <f>F56+#REF!+#REF!</f>
        <v>#REF!</v>
      </c>
    </row>
    <row r="56" spans="1:6" ht="33" customHeight="1">
      <c r="A56" s="38"/>
      <c r="B56" s="48" t="s">
        <v>19</v>
      </c>
      <c r="C56" s="42" t="s">
        <v>16</v>
      </c>
      <c r="D56" s="28">
        <f t="shared" si="1"/>
        <v>4.22</v>
      </c>
      <c r="E56" s="38">
        <f t="shared" ref="E56:F56" si="2">E57</f>
        <v>4.22</v>
      </c>
      <c r="F56" s="2" t="e">
        <f t="shared" si="2"/>
        <v>#REF!</v>
      </c>
    </row>
    <row r="57" spans="1:6" ht="15">
      <c r="A57" s="30"/>
      <c r="B57" s="35" t="s">
        <v>7</v>
      </c>
      <c r="C57" s="32"/>
      <c r="D57" s="28">
        <f t="shared" si="1"/>
        <v>4.22</v>
      </c>
      <c r="E57" s="33">
        <f>E58</f>
        <v>4.22</v>
      </c>
      <c r="F57" s="2" t="e">
        <f>F58</f>
        <v>#REF!</v>
      </c>
    </row>
    <row r="58" spans="1:6" ht="16.5" customHeight="1">
      <c r="A58" s="30"/>
      <c r="B58" s="35" t="s">
        <v>20</v>
      </c>
      <c r="C58" s="43">
        <v>10</v>
      </c>
      <c r="D58" s="28">
        <f t="shared" si="1"/>
        <v>4.22</v>
      </c>
      <c r="E58" s="33">
        <v>4.22</v>
      </c>
      <c r="F58" s="5" t="e">
        <f>#REF!</f>
        <v>#REF!</v>
      </c>
    </row>
    <row r="59" spans="1:6" ht="28.5">
      <c r="A59" s="40" t="s">
        <v>47</v>
      </c>
      <c r="B59" s="50" t="s">
        <v>39</v>
      </c>
      <c r="C59" s="41">
        <v>80.02</v>
      </c>
      <c r="D59" s="40">
        <f t="shared" si="1"/>
        <v>25</v>
      </c>
      <c r="E59" s="40">
        <f>E60</f>
        <v>25</v>
      </c>
    </row>
    <row r="60" spans="1:6" ht="31.5" customHeight="1">
      <c r="A60" s="33"/>
      <c r="B60" s="48" t="s">
        <v>40</v>
      </c>
      <c r="C60" s="42" t="s">
        <v>41</v>
      </c>
      <c r="D60" s="28">
        <f t="shared" si="1"/>
        <v>25</v>
      </c>
      <c r="E60" s="33">
        <f>E61</f>
        <v>25</v>
      </c>
    </row>
    <row r="61" spans="1:6" ht="15">
      <c r="A61" s="33"/>
      <c r="B61" s="37" t="s">
        <v>7</v>
      </c>
      <c r="C61" s="39"/>
      <c r="D61" s="28">
        <f t="shared" si="1"/>
        <v>25</v>
      </c>
      <c r="E61" s="33">
        <f>E62</f>
        <v>25</v>
      </c>
    </row>
    <row r="62" spans="1:6" ht="15">
      <c r="A62" s="33"/>
      <c r="B62" s="33" t="s">
        <v>31</v>
      </c>
      <c r="C62" s="39">
        <v>20</v>
      </c>
      <c r="D62" s="28">
        <f t="shared" si="1"/>
        <v>25</v>
      </c>
      <c r="E62" s="33">
        <v>25</v>
      </c>
    </row>
    <row r="63" spans="1:6" ht="15">
      <c r="A63" s="33" t="s">
        <v>70</v>
      </c>
      <c r="B63" s="40" t="s">
        <v>48</v>
      </c>
      <c r="C63" s="41" t="s">
        <v>49</v>
      </c>
      <c r="D63" s="40">
        <f t="shared" si="1"/>
        <v>774</v>
      </c>
      <c r="E63" s="40">
        <f>E64</f>
        <v>774</v>
      </c>
    </row>
    <row r="64" spans="1:6" ht="15">
      <c r="A64" s="33"/>
      <c r="B64" s="27" t="s">
        <v>50</v>
      </c>
      <c r="C64" s="44" t="s">
        <v>51</v>
      </c>
      <c r="D64" s="28">
        <f t="shared" si="1"/>
        <v>774</v>
      </c>
      <c r="E64" s="33">
        <f>E65</f>
        <v>774</v>
      </c>
    </row>
    <row r="65" spans="1:6" ht="15">
      <c r="A65" s="33"/>
      <c r="B65" s="33" t="s">
        <v>21</v>
      </c>
      <c r="C65" s="39"/>
      <c r="D65" s="28">
        <f t="shared" si="1"/>
        <v>774</v>
      </c>
      <c r="E65" s="33">
        <f>E66</f>
        <v>774</v>
      </c>
    </row>
    <row r="66" spans="1:6" ht="15">
      <c r="A66" s="33"/>
      <c r="B66" s="33" t="s">
        <v>44</v>
      </c>
      <c r="C66" s="39">
        <v>70</v>
      </c>
      <c r="D66" s="28">
        <f t="shared" si="1"/>
        <v>774</v>
      </c>
      <c r="E66" s="33">
        <v>774</v>
      </c>
    </row>
    <row r="67" spans="1:6" ht="15">
      <c r="A67" s="33"/>
      <c r="B67" s="33" t="s">
        <v>14</v>
      </c>
      <c r="C67" s="42"/>
      <c r="D67" s="38">
        <f t="shared" ref="D67" si="3">E67</f>
        <v>0</v>
      </c>
      <c r="E67" s="33">
        <f>E11-E25</f>
        <v>0</v>
      </c>
      <c r="F67" s="4" t="e">
        <f>F11-F25</f>
        <v>#REF!</v>
      </c>
    </row>
    <row r="68" spans="1:6">
      <c r="B68" s="14"/>
      <c r="C68" s="14"/>
    </row>
    <row r="69" spans="1:6">
      <c r="B69" s="18"/>
      <c r="C69" s="18"/>
    </row>
    <row r="79" spans="1:6">
      <c r="B79" s="14"/>
      <c r="C79" s="14"/>
    </row>
    <row r="80" spans="1:6">
      <c r="B80" s="14"/>
      <c r="C80" s="14"/>
    </row>
    <row r="81" spans="2:3">
      <c r="B81" s="14"/>
      <c r="C81" s="14"/>
    </row>
    <row r="82" spans="2:3">
      <c r="B82" s="14"/>
      <c r="C82" s="14"/>
    </row>
    <row r="83" spans="2:3">
      <c r="B83" s="14"/>
      <c r="C83" s="14"/>
    </row>
    <row r="84" spans="2:3">
      <c r="B84" s="14"/>
      <c r="C84" s="14"/>
    </row>
    <row r="85" spans="2:3">
      <c r="B85" s="14"/>
      <c r="C85" s="14"/>
    </row>
    <row r="86" spans="2:3">
      <c r="B86" s="14"/>
      <c r="C86" s="14"/>
    </row>
    <row r="87" spans="2:3">
      <c r="B87" s="14"/>
      <c r="C87" s="14"/>
    </row>
  </sheetData>
  <mergeCells count="5">
    <mergeCell ref="B2:C2"/>
    <mergeCell ref="A5:F5"/>
    <mergeCell ref="A6:F6"/>
    <mergeCell ref="B7:F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2017-12-19T11:28:33Z</cp:lastPrinted>
  <dcterms:created xsi:type="dcterms:W3CDTF">2017-03-22T13:01:52Z</dcterms:created>
  <dcterms:modified xsi:type="dcterms:W3CDTF">2017-12-19T11:45:04Z</dcterms:modified>
</cp:coreProperties>
</file>