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1 " sheetId="1" r:id="rId1"/>
  </sheets>
  <definedNames>
    <definedName name="_xlnm.Print_Titles" localSheetId="0">'anexa 1 '!$10:$10</definedName>
  </definedNames>
  <calcPr calcId="125725"/>
</workbook>
</file>

<file path=xl/calcChain.xml><?xml version="1.0" encoding="utf-8"?>
<calcChain xmlns="http://schemas.openxmlformats.org/spreadsheetml/2006/main">
  <c r="D26" i="1"/>
  <c r="D27"/>
  <c r="E19"/>
  <c r="E25"/>
  <c r="C56"/>
  <c r="C55" s="1"/>
  <c r="C53"/>
  <c r="D47"/>
  <c r="E46"/>
  <c r="D46" s="1"/>
  <c r="E27"/>
  <c r="D33"/>
  <c r="E32"/>
  <c r="D32" s="1"/>
  <c r="E45" l="1"/>
  <c r="D45" l="1"/>
  <c r="E44"/>
  <c r="D44" s="1"/>
  <c r="E12" l="1"/>
  <c r="E11" s="1"/>
  <c r="D18"/>
  <c r="D19"/>
  <c r="D20"/>
  <c r="C60" l="1"/>
  <c r="C59" s="1"/>
  <c r="C52" s="1"/>
  <c r="D43"/>
  <c r="E42"/>
  <c r="E41" s="1"/>
  <c r="D41" s="1"/>
  <c r="D42" l="1"/>
  <c r="E26"/>
  <c r="E37" l="1"/>
  <c r="D37" s="1"/>
  <c r="E30"/>
  <c r="E29" s="1"/>
  <c r="D31"/>
  <c r="D13"/>
  <c r="D14"/>
  <c r="D16"/>
  <c r="D17"/>
  <c r="D25"/>
  <c r="D40"/>
  <c r="D29" l="1"/>
  <c r="E28"/>
  <c r="D28" s="1"/>
  <c r="D30"/>
  <c r="D12" l="1"/>
  <c r="D15"/>
  <c r="E36"/>
  <c r="E39"/>
  <c r="D36" l="1"/>
  <c r="E35"/>
  <c r="E34" s="1"/>
  <c r="E38"/>
  <c r="D38" s="1"/>
  <c r="D39"/>
  <c r="C62" l="1"/>
  <c r="D35" l="1"/>
  <c r="E24" l="1"/>
  <c r="D24" l="1"/>
  <c r="E23"/>
  <c r="D23" s="1"/>
  <c r="D11"/>
  <c r="E22" l="1"/>
  <c r="E21" s="1"/>
  <c r="D22" l="1"/>
  <c r="D34"/>
  <c r="D21" l="1"/>
  <c r="E48" l="1"/>
  <c r="D48" s="1"/>
</calcChain>
</file>

<file path=xl/sharedStrings.xml><?xml version="1.0" encoding="utf-8"?>
<sst xmlns="http://schemas.openxmlformats.org/spreadsheetml/2006/main" count="86" uniqueCount="72">
  <si>
    <t>CONSILIUL JUDETEAN ARGES</t>
  </si>
  <si>
    <t xml:space="preserve">                       ANEXA 1</t>
  </si>
  <si>
    <t>INFLUENTE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</si>
  <si>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</si>
  <si>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mii lei</t>
  </si>
  <si>
    <t>Nr. Crt.</t>
  </si>
  <si>
    <t xml:space="preserve"> DENUMIRE INDICATORI</t>
  </si>
  <si>
    <t>COD</t>
  </si>
  <si>
    <t>TRIM. IV</t>
  </si>
  <si>
    <t>TOTAL  VENITURI (A+B)</t>
  </si>
  <si>
    <t>A</t>
  </si>
  <si>
    <t>SECTIUNEA DE FUNCTIONARE</t>
  </si>
  <si>
    <t>.04.02.01</t>
  </si>
  <si>
    <t>37.02.03</t>
  </si>
  <si>
    <t>Finantarea drepturilor acordate persoanelor cu handicap</t>
  </si>
  <si>
    <t>42.02.21</t>
  </si>
  <si>
    <t>B</t>
  </si>
  <si>
    <t>Varsaminte din sectiunea de functionare</t>
  </si>
  <si>
    <t>AUTORITATI PUBLICE SI ACTIUNI EXTERNE</t>
  </si>
  <si>
    <t>51.02</t>
  </si>
  <si>
    <t xml:space="preserve">Autoritati executive </t>
  </si>
  <si>
    <t>51.02.01.03</t>
  </si>
  <si>
    <t>Cheltuieli de personal</t>
  </si>
  <si>
    <t>SECTIUNEA DE DEZVOLTARE</t>
  </si>
  <si>
    <t xml:space="preserve">SECTIUNEA DE FUNCTIONARE  </t>
  </si>
  <si>
    <t>ASISTENTA SOCIALA</t>
  </si>
  <si>
    <t>68.02</t>
  </si>
  <si>
    <t>Drepturi aferente persoanelor cu handicap</t>
  </si>
  <si>
    <t>68.02.06</t>
  </si>
  <si>
    <t>Cheltuieli cu bunuri si servicii</t>
  </si>
  <si>
    <t>EXCEDENT /  DEFICIT</t>
  </si>
  <si>
    <t xml:space="preserve">Cheltuieli de capital </t>
  </si>
  <si>
    <t>Directia generala de Asistenta Sociala si Protectia Copilului Arges</t>
  </si>
  <si>
    <t>EXCEDENT</t>
  </si>
  <si>
    <t>TOTAL</t>
  </si>
  <si>
    <t>TOTAL CHELTUIELI (A+B+C+D+E+F+G+H )</t>
  </si>
  <si>
    <t>LA BUGETUL LOCAL PE ANUL 2017</t>
  </si>
  <si>
    <t>la Hotararea C. J. Arges nr. ______/_______.2017</t>
  </si>
  <si>
    <t xml:space="preserve"> ANUL 2017</t>
  </si>
  <si>
    <t>.16.02.02.02</t>
  </si>
  <si>
    <t>Alte venituri din prestari de servicii si alte activitati</t>
  </si>
  <si>
    <t>33.02.50</t>
  </si>
  <si>
    <t>Donatii si sponsorizari</t>
  </si>
  <si>
    <t>37.02.01</t>
  </si>
  <si>
    <t>SANATATE</t>
  </si>
  <si>
    <t>Alte institutii si actiuni sanitare</t>
  </si>
  <si>
    <t>66.02.50</t>
  </si>
  <si>
    <t>51.01.03</t>
  </si>
  <si>
    <t xml:space="preserve">Actiuni de sanatate  </t>
  </si>
  <si>
    <r>
      <t xml:space="preserve">Cote defalcate din impozitul pe venit  </t>
    </r>
    <r>
      <rPr>
        <b/>
        <sz val="12"/>
        <rFont val="Times New Roman"/>
        <family val="1"/>
        <charset val="238"/>
      </rPr>
      <t>(11.25% )</t>
    </r>
  </si>
  <si>
    <t xml:space="preserve">Impozit pe mijloacele de transport detinute de persoane juridice </t>
  </si>
  <si>
    <t>Ajutoare sociale in natura</t>
  </si>
  <si>
    <t>57.02.02</t>
  </si>
  <si>
    <t xml:space="preserve">Centrul de Recuperare si Reabilitare Neuropsihiatrica Calinesti  </t>
  </si>
  <si>
    <t xml:space="preserve">Cap. 68,02 - Asistenta sociala </t>
  </si>
  <si>
    <t>Masina de spalat rufe profesionala</t>
  </si>
  <si>
    <t>Varsaminte din sectiunea  de functionare pentru finantarea sectiunii de dezvoltare a bugetului local (cu semnul minus)</t>
  </si>
  <si>
    <t>37,02,04</t>
  </si>
  <si>
    <t>TRANSPORTURI</t>
  </si>
  <si>
    <t xml:space="preserve">DRUMURI SI PODURI JUDETENE </t>
  </si>
  <si>
    <t>84.02.03.01</t>
  </si>
  <si>
    <t>Transferuri prentru finanţarea investiţiilor la spitale</t>
  </si>
  <si>
    <t>51.02.12</t>
  </si>
  <si>
    <t>C</t>
  </si>
  <si>
    <t>Cap. 51.02 - Autoritati executive</t>
  </si>
  <si>
    <t>Reabilitarea si dotarea salii multifunctionale de sedinte a Consiliului Judetean</t>
  </si>
  <si>
    <t xml:space="preserve">Cap. 66.02 Sanatate </t>
  </si>
  <si>
    <t>Spitalul Judetean Arges</t>
  </si>
  <si>
    <t xml:space="preserve"> Reparatie capitala la instalatia electrica</t>
  </si>
  <si>
    <t>D</t>
  </si>
  <si>
    <t>Studii de fezabilitate, proiecte, expertize tehnice</t>
  </si>
  <si>
    <t>68.02.05.02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</si>
</sst>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ahoma"/>
      <family val="2"/>
    </font>
    <font>
      <sz val="12"/>
      <name val="Arial"/>
      <family val="2"/>
      <charset val="238"/>
    </font>
    <font>
      <b/>
      <sz val="12"/>
      <color rgb="FF006100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sz val="8"/>
      <name val="Arial"/>
      <family val="2"/>
      <charset val="238"/>
    </font>
    <font>
      <sz val="12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66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2" borderId="0" applyNumberFormat="0" applyBorder="0" applyAlignment="0" applyProtection="0"/>
    <xf numFmtId="0" fontId="8" fillId="0" borderId="0"/>
    <xf numFmtId="0" fontId="9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4" borderId="0" xfId="0" applyFill="1"/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Border="1"/>
    <xf numFmtId="0" fontId="7" fillId="0" borderId="0" xfId="0" applyFont="1" applyBorder="1"/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49" fontId="3" fillId="5" borderId="4" xfId="2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/>
    </xf>
    <xf numFmtId="2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4" fontId="1" fillId="3" borderId="1" xfId="0" applyNumberFormat="1" applyFont="1" applyFill="1" applyBorder="1"/>
    <xf numFmtId="4" fontId="3" fillId="4" borderId="1" xfId="0" applyNumberFormat="1" applyFont="1" applyFill="1" applyBorder="1"/>
    <xf numFmtId="14" fontId="3" fillId="0" borderId="1" xfId="0" applyNumberFormat="1" applyFont="1" applyBorder="1" applyAlignment="1">
      <alignment horizontal="center"/>
    </xf>
    <xf numFmtId="2" fontId="3" fillId="4" borderId="1" xfId="0" applyNumberFormat="1" applyFont="1" applyFill="1" applyBorder="1"/>
    <xf numFmtId="0" fontId="10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/>
    <xf numFmtId="0" fontId="3" fillId="0" borderId="1" xfId="3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3" fillId="0" borderId="1" xfId="0" applyFont="1" applyBorder="1"/>
    <xf numFmtId="0" fontId="10" fillId="0" borderId="1" xfId="0" applyFont="1" applyBorder="1"/>
    <xf numFmtId="0" fontId="1" fillId="0" borderId="1" xfId="0" applyFont="1" applyBorder="1" applyAlignment="1">
      <alignment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wrapText="1"/>
    </xf>
    <xf numFmtId="4" fontId="1" fillId="4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4" fontId="3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3" fillId="3" borderId="1" xfId="0" applyFont="1" applyFill="1" applyBorder="1"/>
    <xf numFmtId="0" fontId="13" fillId="4" borderId="1" xfId="0" applyFont="1" applyFill="1" applyBorder="1" applyAlignment="1">
      <alignment wrapText="1"/>
    </xf>
    <xf numFmtId="3" fontId="3" fillId="4" borderId="1" xfId="0" applyNumberFormat="1" applyFont="1" applyFill="1" applyBorder="1" applyAlignment="1">
      <alignment wrapText="1"/>
    </xf>
    <xf numFmtId="3" fontId="3" fillId="4" borderId="3" xfId="0" applyNumberFormat="1" applyFont="1" applyFill="1" applyBorder="1"/>
    <xf numFmtId="0" fontId="8" fillId="0" borderId="8" xfId="0" applyFont="1" applyFill="1" applyBorder="1" applyAlignment="1">
      <alignment horizontal="center"/>
    </xf>
    <xf numFmtId="0" fontId="1" fillId="0" borderId="7" xfId="0" applyFont="1" applyFill="1" applyBorder="1"/>
    <xf numFmtId="49" fontId="3" fillId="0" borderId="2" xfId="2" applyNumberFormat="1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wrapText="1"/>
    </xf>
    <xf numFmtId="4" fontId="1" fillId="6" borderId="1" xfId="0" applyNumberFormat="1" applyFont="1" applyFill="1" applyBorder="1"/>
    <xf numFmtId="2" fontId="3" fillId="6" borderId="1" xfId="0" applyNumberFormat="1" applyFont="1" applyFill="1" applyBorder="1"/>
    <xf numFmtId="0" fontId="3" fillId="6" borderId="1" xfId="0" applyFont="1" applyFill="1" applyBorder="1"/>
    <xf numFmtId="0" fontId="1" fillId="6" borderId="1" xfId="0" applyFont="1" applyFill="1" applyBorder="1" applyAlignment="1">
      <alignment wrapText="1"/>
    </xf>
    <xf numFmtId="0" fontId="1" fillId="6" borderId="5" xfId="0" applyFont="1" applyFill="1" applyBorder="1"/>
    <xf numFmtId="0" fontId="8" fillId="6" borderId="6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14" fillId="0" borderId="1" xfId="0" applyFont="1" applyBorder="1" applyAlignment="1">
      <alignment horizontal="justify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/>
    <xf numFmtId="0" fontId="0" fillId="0" borderId="0" xfId="0" applyBorder="1" applyAlignment="1">
      <alignment horizontal="right"/>
    </xf>
  </cellXfs>
  <cellStyles count="4">
    <cellStyle name="Good" xfId="1" builtinId="26"/>
    <cellStyle name="Normal" xfId="0" builtinId="0"/>
    <cellStyle name="Normal_Anexa F 140 146 10.07" xfId="2"/>
    <cellStyle name="Normal_Machete buget 99" xfId="3"/>
  </cellStyles>
  <dxfs count="0"/>
  <tableStyles count="0" defaultTableStyle="TableStyleMedium9" defaultPivotStyle="PivotStyleLight16"/>
  <colors>
    <mruColors>
      <color rgb="FF66FF66"/>
      <color rgb="FF00FF00"/>
      <color rgb="FF00CC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"/>
  <sheetViews>
    <sheetView tabSelected="1" topLeftCell="A34" workbookViewId="0">
      <selection activeCell="C51" sqref="C51"/>
    </sheetView>
  </sheetViews>
  <sheetFormatPr defaultRowHeight="12.75"/>
  <cols>
    <col min="1" max="1" width="4" customWidth="1"/>
    <col min="2" max="2" width="47.7109375" customWidth="1"/>
    <col min="3" max="3" width="14" customWidth="1"/>
    <col min="4" max="4" width="11.5703125" customWidth="1"/>
    <col min="5" max="5" width="11.140625" customWidth="1"/>
  </cols>
  <sheetData>
    <row r="1" spans="1:5" s="1" customFormat="1" ht="15.75">
      <c r="A1" s="76" t="s">
        <v>0</v>
      </c>
      <c r="B1" s="76"/>
      <c r="C1" s="76"/>
      <c r="D1" s="76"/>
    </row>
    <row r="2" spans="1:5" s="2" customFormat="1" ht="15.75">
      <c r="C2" s="73" t="s">
        <v>1</v>
      </c>
      <c r="D2" s="73"/>
      <c r="E2" s="75"/>
    </row>
    <row r="3" spans="1:5" s="2" customFormat="1" ht="15.75">
      <c r="A3" s="77" t="s">
        <v>37</v>
      </c>
      <c r="B3" s="78"/>
      <c r="C3" s="78"/>
      <c r="D3" s="78"/>
      <c r="E3" s="75"/>
    </row>
    <row r="4" spans="1:5" s="2" customFormat="1" ht="15.75">
      <c r="A4" s="13"/>
      <c r="B4" s="14"/>
      <c r="C4" s="14"/>
      <c r="D4" s="14"/>
      <c r="E4" s="12"/>
    </row>
    <row r="5" spans="1:5" s="2" customFormat="1" ht="15.75">
      <c r="A5" s="3"/>
      <c r="B5" s="4"/>
      <c r="C5" s="4"/>
      <c r="D5" s="4"/>
    </row>
    <row r="6" spans="1:5" s="2" customFormat="1" ht="15.75">
      <c r="A6" s="79" t="s">
        <v>2</v>
      </c>
      <c r="B6" s="74"/>
      <c r="C6" s="74"/>
      <c r="D6" s="74"/>
      <c r="E6" s="75"/>
    </row>
    <row r="7" spans="1:5" s="2" customFormat="1" ht="15.75">
      <c r="A7" s="79" t="s">
        <v>36</v>
      </c>
      <c r="B7" s="74"/>
      <c r="C7" s="74"/>
      <c r="D7" s="74"/>
      <c r="E7" s="75"/>
    </row>
    <row r="8" spans="1:5" s="2" customFormat="1" ht="15.75">
      <c r="A8" s="73" t="s">
        <v>3</v>
      </c>
      <c r="B8" s="74"/>
      <c r="C8" s="74"/>
      <c r="D8" s="74"/>
      <c r="E8" s="75"/>
    </row>
    <row r="9" spans="1:5" ht="15.75">
      <c r="C9" s="5"/>
      <c r="E9" s="6" t="s">
        <v>4</v>
      </c>
    </row>
    <row r="10" spans="1:5" ht="31.5" customHeight="1">
      <c r="A10" s="41" t="s">
        <v>5</v>
      </c>
      <c r="B10" s="42" t="s">
        <v>6</v>
      </c>
      <c r="C10" s="42" t="s">
        <v>7</v>
      </c>
      <c r="D10" s="43" t="s">
        <v>38</v>
      </c>
      <c r="E10" s="42" t="s">
        <v>8</v>
      </c>
    </row>
    <row r="11" spans="1:5" ht="16.5" customHeight="1">
      <c r="A11" s="44"/>
      <c r="B11" s="15" t="s">
        <v>9</v>
      </c>
      <c r="C11" s="15"/>
      <c r="D11" s="26">
        <f>E11</f>
        <v>1894.22</v>
      </c>
      <c r="E11" s="26">
        <f>E12+E19</f>
        <v>1894.22</v>
      </c>
    </row>
    <row r="12" spans="1:5" ht="16.5" customHeight="1">
      <c r="A12" s="15" t="s">
        <v>10</v>
      </c>
      <c r="B12" s="45" t="s">
        <v>11</v>
      </c>
      <c r="C12" s="15"/>
      <c r="D12" s="26">
        <f t="shared" ref="D12:D33" si="0">E12</f>
        <v>1891.22</v>
      </c>
      <c r="E12" s="26">
        <f>E15+E16+E13+E14+E17+E18</f>
        <v>1891.22</v>
      </c>
    </row>
    <row r="13" spans="1:5" s="7" customFormat="1" ht="16.5" customHeight="1">
      <c r="A13" s="23">
        <v>1</v>
      </c>
      <c r="B13" s="24" t="s">
        <v>49</v>
      </c>
      <c r="C13" s="25" t="s">
        <v>12</v>
      </c>
      <c r="D13" s="26">
        <f t="shared" si="0"/>
        <v>1860</v>
      </c>
      <c r="E13" s="27">
        <v>1860</v>
      </c>
    </row>
    <row r="14" spans="1:5" s="7" customFormat="1" ht="32.25" customHeight="1">
      <c r="A14" s="23">
        <v>2</v>
      </c>
      <c r="B14" s="33" t="s">
        <v>50</v>
      </c>
      <c r="C14" s="28" t="s">
        <v>39</v>
      </c>
      <c r="D14" s="26">
        <f t="shared" si="0"/>
        <v>125</v>
      </c>
      <c r="E14" s="27">
        <v>125</v>
      </c>
    </row>
    <row r="15" spans="1:5" s="7" customFormat="1" ht="18.75" customHeight="1">
      <c r="A15" s="23">
        <v>3</v>
      </c>
      <c r="B15" s="32" t="s">
        <v>40</v>
      </c>
      <c r="C15" s="25" t="s">
        <v>41</v>
      </c>
      <c r="D15" s="26">
        <f t="shared" si="0"/>
        <v>15</v>
      </c>
      <c r="E15" s="29">
        <v>15</v>
      </c>
    </row>
    <row r="16" spans="1:5" s="7" customFormat="1" ht="20.25" customHeight="1">
      <c r="A16" s="23">
        <v>4</v>
      </c>
      <c r="B16" s="32" t="s">
        <v>42</v>
      </c>
      <c r="C16" s="30" t="s">
        <v>43</v>
      </c>
      <c r="D16" s="26">
        <f t="shared" si="0"/>
        <v>4.22</v>
      </c>
      <c r="E16" s="29">
        <v>4.22</v>
      </c>
    </row>
    <row r="17" spans="1:5" s="7" customFormat="1" ht="30.75" customHeight="1">
      <c r="A17" s="23">
        <v>5</v>
      </c>
      <c r="B17" s="31" t="s">
        <v>14</v>
      </c>
      <c r="C17" s="25" t="s">
        <v>15</v>
      </c>
      <c r="D17" s="26">
        <f t="shared" si="0"/>
        <v>-110</v>
      </c>
      <c r="E17" s="29">
        <v>-110</v>
      </c>
    </row>
    <row r="18" spans="1:5" s="7" customFormat="1" ht="30.75" customHeight="1">
      <c r="A18" s="23">
        <v>6</v>
      </c>
      <c r="B18" s="56" t="s">
        <v>56</v>
      </c>
      <c r="C18" s="55" t="s">
        <v>13</v>
      </c>
      <c r="D18" s="26">
        <f t="shared" si="0"/>
        <v>-3</v>
      </c>
      <c r="E18" s="29">
        <v>-3</v>
      </c>
    </row>
    <row r="19" spans="1:5" s="7" customFormat="1" ht="30.75" customHeight="1">
      <c r="A19" s="62" t="s">
        <v>16</v>
      </c>
      <c r="B19" s="63" t="s">
        <v>23</v>
      </c>
      <c r="C19" s="62"/>
      <c r="D19" s="64">
        <f t="shared" si="0"/>
        <v>3</v>
      </c>
      <c r="E19" s="65">
        <f>E20</f>
        <v>3</v>
      </c>
    </row>
    <row r="20" spans="1:5" s="7" customFormat="1" ht="22.5" customHeight="1">
      <c r="A20" s="23">
        <v>1</v>
      </c>
      <c r="B20" s="57" t="s">
        <v>17</v>
      </c>
      <c r="C20" s="25" t="s">
        <v>57</v>
      </c>
      <c r="D20" s="26">
        <f t="shared" si="0"/>
        <v>3</v>
      </c>
      <c r="E20" s="29">
        <v>3</v>
      </c>
    </row>
    <row r="21" spans="1:5" ht="16.5" customHeight="1">
      <c r="A21" s="46"/>
      <c r="B21" s="47" t="s">
        <v>35</v>
      </c>
      <c r="C21" s="15"/>
      <c r="D21" s="26">
        <f t="shared" si="0"/>
        <v>2231.2200000000003</v>
      </c>
      <c r="E21" s="26">
        <f>E22+E28+E34+E44</f>
        <v>2231.2200000000003</v>
      </c>
    </row>
    <row r="22" spans="1:5" s="7" customFormat="1" ht="30.75" customHeight="1">
      <c r="A22" s="15" t="s">
        <v>10</v>
      </c>
      <c r="B22" s="16" t="s">
        <v>18</v>
      </c>
      <c r="C22" s="15" t="s">
        <v>19</v>
      </c>
      <c r="D22" s="26">
        <f t="shared" si="0"/>
        <v>-329</v>
      </c>
      <c r="E22" s="26">
        <f>E23</f>
        <v>-329</v>
      </c>
    </row>
    <row r="23" spans="1:5" s="7" customFormat="1" ht="18.75" customHeight="1">
      <c r="A23" s="17">
        <v>1</v>
      </c>
      <c r="B23" s="18" t="s">
        <v>20</v>
      </c>
      <c r="C23" s="17" t="s">
        <v>21</v>
      </c>
      <c r="D23" s="26">
        <f t="shared" si="0"/>
        <v>-329</v>
      </c>
      <c r="E23" s="48">
        <f>E24+E26</f>
        <v>-329</v>
      </c>
    </row>
    <row r="24" spans="1:5" s="7" customFormat="1" ht="18.75" customHeight="1">
      <c r="A24" s="19"/>
      <c r="B24" s="20" t="s">
        <v>24</v>
      </c>
      <c r="C24" s="23"/>
      <c r="D24" s="26">
        <f t="shared" si="0"/>
        <v>-370</v>
      </c>
      <c r="E24" s="29">
        <f>E25</f>
        <v>-370</v>
      </c>
    </row>
    <row r="25" spans="1:5" s="7" customFormat="1" ht="18.75" customHeight="1">
      <c r="A25" s="19"/>
      <c r="B25" s="21" t="s">
        <v>29</v>
      </c>
      <c r="C25" s="23">
        <v>20</v>
      </c>
      <c r="D25" s="26">
        <f t="shared" si="0"/>
        <v>-370</v>
      </c>
      <c r="E25" s="29">
        <f>-230-137-3</f>
        <v>-370</v>
      </c>
    </row>
    <row r="26" spans="1:5" s="7" customFormat="1" ht="18.75" customHeight="1">
      <c r="A26" s="19"/>
      <c r="B26" s="21" t="s">
        <v>23</v>
      </c>
      <c r="C26" s="23"/>
      <c r="D26" s="26">
        <f t="shared" si="0"/>
        <v>41</v>
      </c>
      <c r="E26" s="29">
        <f>E27</f>
        <v>41</v>
      </c>
    </row>
    <row r="27" spans="1:5" s="7" customFormat="1" ht="18.75" customHeight="1">
      <c r="A27" s="19"/>
      <c r="B27" s="21" t="s">
        <v>31</v>
      </c>
      <c r="C27" s="23">
        <v>70</v>
      </c>
      <c r="D27" s="26">
        <f t="shared" si="0"/>
        <v>41</v>
      </c>
      <c r="E27" s="29">
        <f>3+38</f>
        <v>41</v>
      </c>
    </row>
    <row r="28" spans="1:5" s="7" customFormat="1" ht="18.75" customHeight="1">
      <c r="A28" s="66" t="s">
        <v>16</v>
      </c>
      <c r="B28" s="67" t="s">
        <v>44</v>
      </c>
      <c r="C28" s="62">
        <v>54.02</v>
      </c>
      <c r="D28" s="64">
        <f t="shared" si="0"/>
        <v>489</v>
      </c>
      <c r="E28" s="65">
        <f>E29</f>
        <v>489</v>
      </c>
    </row>
    <row r="29" spans="1:5" s="7" customFormat="1" ht="18.75" customHeight="1">
      <c r="A29" s="19">
        <v>1</v>
      </c>
      <c r="B29" s="80" t="s">
        <v>45</v>
      </c>
      <c r="C29" s="23" t="s">
        <v>46</v>
      </c>
      <c r="D29" s="26">
        <f t="shared" si="0"/>
        <v>489</v>
      </c>
      <c r="E29" s="29">
        <f>E30+E32</f>
        <v>489</v>
      </c>
    </row>
    <row r="30" spans="1:5" s="7" customFormat="1" ht="18.75" customHeight="1">
      <c r="A30" s="19"/>
      <c r="B30" s="20" t="s">
        <v>11</v>
      </c>
      <c r="C30" s="23"/>
      <c r="D30" s="26">
        <f t="shared" si="0"/>
        <v>230</v>
      </c>
      <c r="E30" s="29">
        <f>E31</f>
        <v>230</v>
      </c>
    </row>
    <row r="31" spans="1:5" s="7" customFormat="1" ht="18.75" customHeight="1">
      <c r="A31" s="19"/>
      <c r="B31" s="22" t="s">
        <v>48</v>
      </c>
      <c r="C31" s="23" t="s">
        <v>47</v>
      </c>
      <c r="D31" s="26">
        <f t="shared" si="0"/>
        <v>230</v>
      </c>
      <c r="E31" s="29">
        <v>230</v>
      </c>
    </row>
    <row r="32" spans="1:5" s="7" customFormat="1" ht="18.75" customHeight="1">
      <c r="A32" s="19"/>
      <c r="B32" s="21" t="s">
        <v>23</v>
      </c>
      <c r="C32" s="23"/>
      <c r="D32" s="26">
        <f t="shared" si="0"/>
        <v>259</v>
      </c>
      <c r="E32" s="29">
        <f>E33</f>
        <v>259</v>
      </c>
    </row>
    <row r="33" spans="1:7" s="7" customFormat="1" ht="18.75" customHeight="1">
      <c r="A33" s="19"/>
      <c r="B33" s="60" t="s">
        <v>61</v>
      </c>
      <c r="C33" s="61" t="s">
        <v>62</v>
      </c>
      <c r="D33" s="26">
        <f t="shared" si="0"/>
        <v>259</v>
      </c>
      <c r="E33" s="29">
        <v>259</v>
      </c>
    </row>
    <row r="34" spans="1:7" s="7" customFormat="1" ht="21" customHeight="1">
      <c r="A34" s="15" t="s">
        <v>63</v>
      </c>
      <c r="B34" s="16" t="s">
        <v>25</v>
      </c>
      <c r="C34" s="15" t="s">
        <v>26</v>
      </c>
      <c r="D34" s="26">
        <f t="shared" ref="D34:D47" si="1">E34</f>
        <v>1934.22</v>
      </c>
      <c r="E34" s="26">
        <f>E35+E38+E41</f>
        <v>1934.22</v>
      </c>
    </row>
    <row r="35" spans="1:7" s="7" customFormat="1" ht="27" customHeight="1">
      <c r="A35" s="17">
        <v>1</v>
      </c>
      <c r="B35" s="18" t="s">
        <v>32</v>
      </c>
      <c r="C35" s="17" t="s">
        <v>28</v>
      </c>
      <c r="D35" s="26">
        <f t="shared" si="1"/>
        <v>2004.22</v>
      </c>
      <c r="E35" s="48">
        <f>E36</f>
        <v>2004.22</v>
      </c>
    </row>
    <row r="36" spans="1:7" s="7" customFormat="1" ht="21" customHeight="1">
      <c r="A36" s="50"/>
      <c r="B36" s="20" t="s">
        <v>11</v>
      </c>
      <c r="C36" s="49"/>
      <c r="D36" s="26">
        <f t="shared" si="1"/>
        <v>2004.22</v>
      </c>
      <c r="E36" s="51">
        <f>E37</f>
        <v>2004.22</v>
      </c>
    </row>
    <row r="37" spans="1:7" s="7" customFormat="1" ht="15.75" customHeight="1">
      <c r="A37" s="50"/>
      <c r="B37" s="21" t="s">
        <v>22</v>
      </c>
      <c r="C37" s="23">
        <v>10</v>
      </c>
      <c r="D37" s="26">
        <f t="shared" si="1"/>
        <v>2004.22</v>
      </c>
      <c r="E37" s="52">
        <f>2000+4.22</f>
        <v>2004.22</v>
      </c>
    </row>
    <row r="38" spans="1:7" s="7" customFormat="1" ht="18.75" customHeight="1">
      <c r="A38" s="53">
        <v>2</v>
      </c>
      <c r="B38" s="35" t="s">
        <v>27</v>
      </c>
      <c r="C38" s="53" t="s">
        <v>28</v>
      </c>
      <c r="D38" s="26">
        <f t="shared" si="1"/>
        <v>-110</v>
      </c>
      <c r="E38" s="51">
        <f>E39</f>
        <v>-110</v>
      </c>
    </row>
    <row r="39" spans="1:7" s="7" customFormat="1" ht="18.75" customHeight="1">
      <c r="A39" s="50"/>
      <c r="B39" s="20" t="s">
        <v>11</v>
      </c>
      <c r="C39" s="53"/>
      <c r="D39" s="26">
        <f t="shared" si="1"/>
        <v>-110</v>
      </c>
      <c r="E39" s="51">
        <f>E40</f>
        <v>-110</v>
      </c>
    </row>
    <row r="40" spans="1:7" s="7" customFormat="1" ht="18.75" customHeight="1">
      <c r="A40" s="50"/>
      <c r="B40" s="21" t="s">
        <v>51</v>
      </c>
      <c r="C40" s="23" t="s">
        <v>52</v>
      </c>
      <c r="D40" s="26">
        <f t="shared" si="1"/>
        <v>-110</v>
      </c>
      <c r="E40" s="51">
        <v>-110</v>
      </c>
    </row>
    <row r="41" spans="1:7" s="7" customFormat="1" ht="28.5" customHeight="1">
      <c r="A41" s="50">
        <v>3</v>
      </c>
      <c r="B41" s="34" t="s">
        <v>53</v>
      </c>
      <c r="C41" s="17" t="s">
        <v>71</v>
      </c>
      <c r="D41" s="26">
        <f t="shared" si="1"/>
        <v>40</v>
      </c>
      <c r="E41" s="51">
        <f>E42</f>
        <v>40</v>
      </c>
    </row>
    <row r="42" spans="1:7" s="7" customFormat="1" ht="18.75" customHeight="1">
      <c r="A42" s="50"/>
      <c r="B42" s="21" t="s">
        <v>23</v>
      </c>
      <c r="C42" s="23"/>
      <c r="D42" s="26">
        <f t="shared" si="1"/>
        <v>40</v>
      </c>
      <c r="E42" s="51">
        <f>E43</f>
        <v>40</v>
      </c>
    </row>
    <row r="43" spans="1:7" s="7" customFormat="1" ht="18.75" customHeight="1">
      <c r="A43" s="50"/>
      <c r="B43" s="21" t="s">
        <v>31</v>
      </c>
      <c r="C43" s="23">
        <v>70</v>
      </c>
      <c r="D43" s="26">
        <f t="shared" si="1"/>
        <v>40</v>
      </c>
      <c r="E43" s="51">
        <v>40</v>
      </c>
    </row>
    <row r="44" spans="1:7" s="7" customFormat="1" ht="22.5" customHeight="1">
      <c r="A44" s="70" t="s">
        <v>69</v>
      </c>
      <c r="B44" s="68" t="s">
        <v>58</v>
      </c>
      <c r="C44" s="69">
        <v>84.02</v>
      </c>
      <c r="D44" s="64">
        <f t="shared" si="1"/>
        <v>137</v>
      </c>
      <c r="E44" s="64">
        <f>E45</f>
        <v>137</v>
      </c>
    </row>
    <row r="45" spans="1:7" s="7" customFormat="1" ht="21" customHeight="1">
      <c r="A45" s="53">
        <v>1</v>
      </c>
      <c r="B45" s="59" t="s">
        <v>59</v>
      </c>
      <c r="C45" s="58" t="s">
        <v>60</v>
      </c>
      <c r="D45" s="26">
        <f t="shared" si="1"/>
        <v>137</v>
      </c>
      <c r="E45" s="51">
        <f>E46</f>
        <v>137</v>
      </c>
    </row>
    <row r="46" spans="1:7" s="7" customFormat="1" ht="22.5" customHeight="1">
      <c r="A46" s="50"/>
      <c r="B46" s="20" t="s">
        <v>24</v>
      </c>
      <c r="C46" s="23"/>
      <c r="D46" s="26">
        <f t="shared" si="1"/>
        <v>137</v>
      </c>
      <c r="E46" s="51">
        <f>E47</f>
        <v>137</v>
      </c>
    </row>
    <row r="47" spans="1:7" s="7" customFormat="1" ht="22.5" customHeight="1">
      <c r="A47" s="50"/>
      <c r="B47" s="21" t="s">
        <v>29</v>
      </c>
      <c r="C47" s="23">
        <v>20</v>
      </c>
      <c r="D47" s="26">
        <f t="shared" si="1"/>
        <v>137</v>
      </c>
      <c r="E47" s="51">
        <v>137</v>
      </c>
    </row>
    <row r="48" spans="1:7" ht="15" customHeight="1">
      <c r="A48" s="54"/>
      <c r="B48" s="46" t="s">
        <v>30</v>
      </c>
      <c r="C48" s="54"/>
      <c r="D48" s="26">
        <f t="shared" ref="D48" si="2">E48</f>
        <v>-337.00000000000023</v>
      </c>
      <c r="E48" s="26">
        <f>E11-E21</f>
        <v>-337.00000000000023</v>
      </c>
      <c r="F48" s="8"/>
      <c r="G48" s="8"/>
    </row>
    <row r="49" spans="2:3">
      <c r="C49" s="9"/>
    </row>
    <row r="50" spans="2:3" ht="15.75" customHeight="1">
      <c r="C50" s="9"/>
    </row>
    <row r="51" spans="2:3" s="10" customFormat="1">
      <c r="B51" s="11"/>
      <c r="C51" s="81" t="s">
        <v>4</v>
      </c>
    </row>
    <row r="52" spans="2:3" s="10" customFormat="1" ht="15.75">
      <c r="B52" s="36" t="s">
        <v>33</v>
      </c>
      <c r="C52" s="37">
        <f>C59+C53+C55</f>
        <v>337</v>
      </c>
    </row>
    <row r="53" spans="2:3" s="10" customFormat="1" ht="15.75">
      <c r="B53" s="36" t="s">
        <v>64</v>
      </c>
      <c r="C53" s="37">
        <f>C54</f>
        <v>38</v>
      </c>
    </row>
    <row r="54" spans="2:3" s="10" customFormat="1" ht="31.5">
      <c r="B54" s="31" t="s">
        <v>65</v>
      </c>
      <c r="C54" s="71">
        <v>38</v>
      </c>
    </row>
    <row r="55" spans="2:3" s="10" customFormat="1" ht="15.75">
      <c r="B55" s="36" t="s">
        <v>66</v>
      </c>
      <c r="C55" s="37">
        <f>C56</f>
        <v>259</v>
      </c>
    </row>
    <row r="56" spans="2:3" s="10" customFormat="1" ht="15.75">
      <c r="B56" s="36" t="s">
        <v>67</v>
      </c>
      <c r="C56" s="37">
        <f>C57+C58</f>
        <v>259</v>
      </c>
    </row>
    <row r="57" spans="2:3" s="10" customFormat="1" ht="15.75">
      <c r="B57" s="72" t="s">
        <v>70</v>
      </c>
      <c r="C57" s="71">
        <v>229</v>
      </c>
    </row>
    <row r="58" spans="2:3" s="10" customFormat="1" ht="15.75">
      <c r="B58" s="38" t="s">
        <v>68</v>
      </c>
      <c r="C58" s="71">
        <v>30</v>
      </c>
    </row>
    <row r="59" spans="2:3" s="10" customFormat="1" ht="15.75">
      <c r="B59" s="36" t="s">
        <v>54</v>
      </c>
      <c r="C59" s="37">
        <f>C60</f>
        <v>40</v>
      </c>
    </row>
    <row r="60" spans="2:3" s="10" customFormat="1" ht="31.5">
      <c r="B60" s="40" t="s">
        <v>53</v>
      </c>
      <c r="C60" s="38">
        <f>C61</f>
        <v>40</v>
      </c>
    </row>
    <row r="61" spans="2:3" s="10" customFormat="1" ht="15.75">
      <c r="B61" s="38" t="s">
        <v>55</v>
      </c>
      <c r="C61" s="38">
        <v>40</v>
      </c>
    </row>
    <row r="62" spans="2:3" ht="15">
      <c r="B62" s="39" t="s">
        <v>34</v>
      </c>
      <c r="C62" s="39">
        <f>C52</f>
        <v>337</v>
      </c>
    </row>
  </sheetData>
  <mergeCells count="6">
    <mergeCell ref="A8:E8"/>
    <mergeCell ref="A1:D1"/>
    <mergeCell ref="C2:E2"/>
    <mergeCell ref="A3:E3"/>
    <mergeCell ref="A6:E6"/>
    <mergeCell ref="A7:E7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2017-10-18T10:37:07Z</cp:lastPrinted>
  <dcterms:created xsi:type="dcterms:W3CDTF">2016-10-13T06:59:53Z</dcterms:created>
  <dcterms:modified xsi:type="dcterms:W3CDTF">2017-10-19T06:26:23Z</dcterms:modified>
</cp:coreProperties>
</file>