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1" i="1"/>
  <c r="E20"/>
  <c r="E33"/>
  <c r="E32" s="1"/>
  <c r="C93"/>
  <c r="D14" l="1"/>
  <c r="D15"/>
  <c r="D16"/>
  <c r="D20"/>
  <c r="D25"/>
  <c r="D27"/>
  <c r="D31"/>
  <c r="D32"/>
  <c r="D33"/>
  <c r="D34"/>
  <c r="D38"/>
  <c r="D42"/>
  <c r="D44"/>
  <c r="D49"/>
  <c r="D57"/>
  <c r="D60"/>
  <c r="D61"/>
  <c r="D65"/>
  <c r="D68"/>
  <c r="D72"/>
  <c r="D73"/>
  <c r="D76"/>
  <c r="D77"/>
  <c r="D81"/>
  <c r="E13"/>
  <c r="C91"/>
  <c r="E69"/>
  <c r="D69" s="1"/>
  <c r="E48"/>
  <c r="D48" s="1"/>
  <c r="E37"/>
  <c r="E36" s="1"/>
  <c r="E35" s="1"/>
  <c r="D35" s="1"/>
  <c r="E41"/>
  <c r="D41" s="1"/>
  <c r="D13" l="1"/>
  <c r="D36"/>
  <c r="D37"/>
  <c r="E64"/>
  <c r="D64" s="1"/>
  <c r="E56"/>
  <c r="D56" s="1"/>
  <c r="E75"/>
  <c r="E53"/>
  <c r="D53" s="1"/>
  <c r="E47"/>
  <c r="E26"/>
  <c r="D26" s="1"/>
  <c r="E17"/>
  <c r="E12" s="1"/>
  <c r="D12" l="1"/>
  <c r="D17"/>
  <c r="E46"/>
  <c r="D46" s="1"/>
  <c r="D47"/>
  <c r="E74"/>
  <c r="D74" s="1"/>
  <c r="D75"/>
  <c r="E52"/>
  <c r="E51" l="1"/>
  <c r="D51" s="1"/>
  <c r="D52"/>
  <c r="C88"/>
  <c r="E19"/>
  <c r="E18" s="1"/>
  <c r="E80"/>
  <c r="E24"/>
  <c r="D80" l="1"/>
  <c r="E79"/>
  <c r="E23"/>
  <c r="D23" s="1"/>
  <c r="D24"/>
  <c r="D19"/>
  <c r="E22" l="1"/>
  <c r="D22" s="1"/>
  <c r="E11"/>
  <c r="D11" s="1"/>
  <c r="D18"/>
  <c r="C90"/>
  <c r="C85" s="1"/>
  <c r="E71" l="1"/>
  <c r="D71" s="1"/>
  <c r="E67"/>
  <c r="D67" s="1"/>
  <c r="E63"/>
  <c r="D63" s="1"/>
  <c r="E59"/>
  <c r="D59" s="1"/>
  <c r="E30"/>
  <c r="E43"/>
  <c r="D43" s="1"/>
  <c r="E29" l="1"/>
  <c r="E28" s="1"/>
  <c r="D30"/>
  <c r="D79"/>
  <c r="E40"/>
  <c r="D40" s="1"/>
  <c r="E55"/>
  <c r="E78" l="1"/>
  <c r="D78" s="1"/>
  <c r="E54"/>
  <c r="D54" s="1"/>
  <c r="D55"/>
  <c r="D28"/>
  <c r="D29"/>
  <c r="E39"/>
  <c r="D39" s="1"/>
  <c r="E58" l="1"/>
  <c r="D58" s="1"/>
  <c r="E62"/>
  <c r="D62" s="1"/>
  <c r="E66"/>
  <c r="D66" s="1"/>
  <c r="E70"/>
  <c r="E50" l="1"/>
  <c r="D50" s="1"/>
  <c r="D70"/>
  <c r="E45" l="1"/>
  <c r="E21" l="1"/>
  <c r="D45"/>
  <c r="D21" l="1"/>
  <c r="E82"/>
  <c r="D82" s="1"/>
</calcChain>
</file>

<file path=xl/sharedStrings.xml><?xml version="1.0" encoding="utf-8"?>
<sst xmlns="http://schemas.openxmlformats.org/spreadsheetml/2006/main" count="143" uniqueCount="101">
  <si>
    <t>SECTIUNEA DE FUNCTIONARE</t>
  </si>
  <si>
    <t>SECTIUNEA DE DEZVOLTARE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</si>
  <si>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</si>
  <si>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</si>
  <si>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</si>
  <si>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</si>
  <si>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</si>
  <si>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CENTRUL DE RECUPERARE SI REABILITARE NEUROPSIHIATRICA CALINESTI</t>
  </si>
  <si>
    <t>COMPLEXUL DE SERVICII PENTRU PERSOANE CU DIZABILITATI VULTURESTI</t>
  </si>
  <si>
    <t>CONSILIUL JUDETEAN ARGES</t>
  </si>
  <si>
    <t>ANEXA 1</t>
  </si>
  <si>
    <t>INFLUENTE</t>
  </si>
  <si>
    <t>LA BUGETUL LOCAL PE ANUL 2017</t>
  </si>
  <si>
    <t xml:space="preserve">mii lei </t>
  </si>
  <si>
    <t>Nr. crt.</t>
  </si>
  <si>
    <t>DENUMIRE INDICATORI</t>
  </si>
  <si>
    <t>COD</t>
  </si>
  <si>
    <t>PROPUNERI</t>
  </si>
  <si>
    <t>TRIM</t>
  </si>
  <si>
    <t>ANUL 2017</t>
  </si>
  <si>
    <t xml:space="preserve">TOTAL  VENITURI </t>
  </si>
  <si>
    <t xml:space="preserve">TOTAL CHELTUIELI </t>
  </si>
  <si>
    <t>III</t>
  </si>
  <si>
    <t xml:space="preserve">ASISTENTA SOCIALA </t>
  </si>
  <si>
    <t>67.02.03.04</t>
  </si>
  <si>
    <t>Alte transferuri  de capital catre institutii publice</t>
  </si>
  <si>
    <t>51.02.29</t>
  </si>
  <si>
    <t xml:space="preserve">CENTRUL CULTURAL JUDETEAN </t>
  </si>
  <si>
    <t xml:space="preserve">DRUMURI SI PODURI JUDETENE </t>
  </si>
  <si>
    <t>84.02.03.01</t>
  </si>
  <si>
    <t>TRANSPORTURI</t>
  </si>
  <si>
    <t xml:space="preserve">  ALTE SERVICII PUBLICE  GENERALE</t>
  </si>
  <si>
    <t>54.02</t>
  </si>
  <si>
    <t>54.02.05</t>
  </si>
  <si>
    <t>Fond de rezerva bugetara</t>
  </si>
  <si>
    <t>50.04</t>
  </si>
  <si>
    <t xml:space="preserve">CULTURA </t>
  </si>
  <si>
    <t>DEFICIT</t>
  </si>
  <si>
    <t>A</t>
  </si>
  <si>
    <t>B</t>
  </si>
  <si>
    <t>C</t>
  </si>
  <si>
    <t>D</t>
  </si>
  <si>
    <t>Finantare din excedentul bugetului local</t>
  </si>
  <si>
    <t>CULTURA</t>
  </si>
  <si>
    <t xml:space="preserve">CENTRE DE ASISTENTA </t>
  </si>
  <si>
    <t xml:space="preserve">Cheltuieli de capital </t>
  </si>
  <si>
    <t>Cheltuieli cu bunuri si servicii</t>
  </si>
  <si>
    <t>AUTORITATI EXECUTIVE</t>
  </si>
  <si>
    <t xml:space="preserve">AUTORITATI PUBLICE SI ACTIUNI EXTERNE </t>
  </si>
  <si>
    <t>51.02.03</t>
  </si>
  <si>
    <t>51.03</t>
  </si>
  <si>
    <t>Finantarea Programului National de Dezvoltare Locala</t>
  </si>
  <si>
    <t>42.02.65</t>
  </si>
  <si>
    <t>SUBVENTII</t>
  </si>
  <si>
    <t>42.02</t>
  </si>
  <si>
    <t>E</t>
  </si>
  <si>
    <t>Sume defalcate din taxa pe valoarea adăugată pentru finanţarea cheltuielilor descentralizate la nivelul judeţelor  Total- din care pentru:</t>
  </si>
  <si>
    <t>Sustinerea sistemului de protectie a copilului</t>
  </si>
  <si>
    <t>Sustinerea centrelor de asistenta sociala a persoanelor cu handicap</t>
  </si>
  <si>
    <t>Programul pentru scoli al  Romaniei conform prevederilor HG nr. 640/2017</t>
  </si>
  <si>
    <t>.1</t>
  </si>
  <si>
    <t>.1.1</t>
  </si>
  <si>
    <t>.1.2</t>
  </si>
  <si>
    <t>.1.3</t>
  </si>
  <si>
    <t>Donatii si sponsorizari</t>
  </si>
  <si>
    <t>37.02.01</t>
  </si>
  <si>
    <t>.2</t>
  </si>
  <si>
    <t>DIRECTIA GENERALA DE ASISTENTA SOCIALA SI PROTECTIA COPILULUI ARGES</t>
  </si>
  <si>
    <t>68.02.12</t>
  </si>
  <si>
    <t>Cheltuieli de personal</t>
  </si>
  <si>
    <t>.20</t>
  </si>
  <si>
    <t>68.02.05.02.</t>
  </si>
  <si>
    <t>68.02.05.02</t>
  </si>
  <si>
    <t>INVATAMANT</t>
  </si>
  <si>
    <t>Ajutoare sociale in natura</t>
  </si>
  <si>
    <t>57.02.02</t>
  </si>
  <si>
    <t>51,01,01</t>
  </si>
  <si>
    <t>Transferuri catre instituţii publice - pentru cheltuieli de personal</t>
  </si>
  <si>
    <t>FOND DE REZERVA BUGETARA</t>
  </si>
  <si>
    <t>DIRECTIA GENERALA PENTRU EVIDENTA PERSOANELOR</t>
  </si>
  <si>
    <t>Reparatie capitala a instalatiei de utilizare gaze naturale a imobilului Policlinica Somatologica, Pitesti, Bulevardul Republicii nr. 41</t>
  </si>
  <si>
    <t>F</t>
  </si>
  <si>
    <t>Modernizare pe DJ 659 A Bradu – Costesti, km 5+060 – 9+744, L=4,684 km, la Costesti</t>
  </si>
  <si>
    <t>La Hot. C.J. nr. …./…....2017</t>
  </si>
  <si>
    <t xml:space="preserve">COMPLEXUL LOCUINTE PROTEJATE BUZOIESTI </t>
  </si>
  <si>
    <t xml:space="preserve">Transferuri catre instituţii publice - pentru cheltuieli cu bunuri si servicii </t>
  </si>
  <si>
    <t>65.02.50</t>
  </si>
  <si>
    <t>54.02.10</t>
  </si>
  <si>
    <t xml:space="preserve">  ALTE CHELTUIELI IN INVATAMANT  - Programul pentru scoli al Romaniei</t>
  </si>
  <si>
    <t>68.02</t>
  </si>
  <si>
    <t>Reabilitare si modernizare cladire  Centrul Cultural Judetean Arges in Municipiul Pitesti, B-dul. Nicolae Balcescu Nr. 141, Judetul Arges</t>
  </si>
  <si>
    <t>65.02</t>
  </si>
  <si>
    <t>.11.02.01</t>
  </si>
  <si>
    <t>A.1</t>
  </si>
  <si>
    <t>B.1</t>
  </si>
  <si>
    <t>B.2</t>
  </si>
  <si>
    <t>C.1</t>
  </si>
  <si>
    <t>D.1</t>
  </si>
  <si>
    <t>E.1</t>
  </si>
  <si>
    <t>E.2</t>
  </si>
  <si>
    <t>F.1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</si>
</sst>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name val="Tahoma"/>
      <family val="2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8" fillId="0" borderId="0"/>
    <xf numFmtId="0" fontId="4" fillId="0" borderId="0"/>
  </cellStyleXfs>
  <cellXfs count="105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4" xfId="0" applyFont="1" applyFill="1" applyBorder="1"/>
    <xf numFmtId="0" fontId="1" fillId="0" borderId="2" xfId="0" applyFont="1" applyFill="1" applyBorder="1"/>
    <xf numFmtId="0" fontId="4" fillId="0" borderId="2" xfId="0" applyFont="1" applyFill="1" applyBorder="1"/>
    <xf numFmtId="2" fontId="4" fillId="2" borderId="1" xfId="0" applyNumberFormat="1" applyFont="1" applyFill="1" applyBorder="1"/>
    <xf numFmtId="2" fontId="1" fillId="2" borderId="1" xfId="0" applyNumberFormat="1" applyFont="1" applyFill="1" applyBorder="1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right"/>
    </xf>
    <xf numFmtId="2" fontId="1" fillId="3" borderId="6" xfId="0" applyNumberFormat="1" applyFont="1" applyFill="1" applyBorder="1"/>
    <xf numFmtId="2" fontId="1" fillId="3" borderId="1" xfId="0" applyNumberFormat="1" applyFont="1" applyFill="1" applyBorder="1"/>
    <xf numFmtId="2" fontId="4" fillId="3" borderId="1" xfId="0" applyNumberFormat="1" applyFont="1" applyFill="1" applyBorder="1"/>
    <xf numFmtId="2" fontId="1" fillId="0" borderId="1" xfId="0" applyNumberFormat="1" applyFont="1" applyFill="1" applyBorder="1"/>
    <xf numFmtId="2" fontId="1" fillId="3" borderId="2" xfId="0" applyNumberFormat="1" applyFont="1" applyFill="1" applyBorder="1" applyAlignment="1">
      <alignment horizontal="center"/>
    </xf>
    <xf numFmtId="0" fontId="1" fillId="2" borderId="2" xfId="0" applyFont="1" applyFill="1" applyBorder="1"/>
    <xf numFmtId="2" fontId="1" fillId="4" borderId="1" xfId="0" applyNumberFormat="1" applyFont="1" applyFill="1" applyBorder="1"/>
    <xf numFmtId="0" fontId="4" fillId="4" borderId="1" xfId="0" applyFont="1" applyFill="1" applyBorder="1"/>
    <xf numFmtId="0" fontId="1" fillId="2" borderId="1" xfId="0" applyFont="1" applyFill="1" applyBorder="1"/>
    <xf numFmtId="0" fontId="1" fillId="4" borderId="7" xfId="0" applyFont="1" applyFill="1" applyBorder="1"/>
    <xf numFmtId="2" fontId="1" fillId="2" borderId="2" xfId="0" applyNumberFormat="1" applyFont="1" applyFill="1" applyBorder="1" applyAlignment="1">
      <alignment horizontal="left"/>
    </xf>
    <xf numFmtId="2" fontId="4" fillId="3" borderId="1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left"/>
    </xf>
    <xf numFmtId="0" fontId="1" fillId="4" borderId="2" xfId="0" applyFont="1" applyFill="1" applyBorder="1"/>
    <xf numFmtId="2" fontId="4" fillId="4" borderId="1" xfId="0" applyNumberFormat="1" applyFont="1" applyFill="1" applyBorder="1"/>
    <xf numFmtId="0" fontId="4" fillId="2" borderId="2" xfId="0" applyFont="1" applyFill="1" applyBorder="1"/>
    <xf numFmtId="2" fontId="4" fillId="0" borderId="2" xfId="0" applyNumberFormat="1" applyFont="1" applyFill="1" applyBorder="1"/>
    <xf numFmtId="2" fontId="4" fillId="2" borderId="3" xfId="0" applyNumberFormat="1" applyFont="1" applyFill="1" applyBorder="1" applyAlignment="1">
      <alignment horizontal="center"/>
    </xf>
    <xf numFmtId="0" fontId="4" fillId="5" borderId="12" xfId="2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4" fillId="0" borderId="1" xfId="1" applyFont="1" applyFill="1" applyBorder="1" applyAlignment="1">
      <alignment horizontal="left" wrapText="1"/>
    </xf>
    <xf numFmtId="0" fontId="4" fillId="2" borderId="6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2" fontId="4" fillId="0" borderId="4" xfId="0" applyNumberFormat="1" applyFont="1" applyFill="1" applyBorder="1"/>
    <xf numFmtId="2" fontId="1" fillId="4" borderId="2" xfId="0" applyNumberFormat="1" applyFont="1" applyFill="1" applyBorder="1" applyAlignment="1">
      <alignment wrapText="1"/>
    </xf>
    <xf numFmtId="2" fontId="4" fillId="4" borderId="3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0" fontId="10" fillId="0" borderId="1" xfId="0" applyFont="1" applyBorder="1"/>
    <xf numFmtId="0" fontId="11" fillId="0" borderId="1" xfId="0" applyFont="1" applyBorder="1"/>
    <xf numFmtId="0" fontId="10" fillId="0" borderId="0" xfId="0" applyFont="1"/>
    <xf numFmtId="0" fontId="11" fillId="0" borderId="0" xfId="0" applyFont="1"/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2" fontId="4" fillId="0" borderId="11" xfId="0" applyNumberFormat="1" applyFont="1" applyFill="1" applyBorder="1" applyAlignment="1"/>
    <xf numFmtId="3" fontId="4" fillId="0" borderId="1" xfId="0" applyNumberFormat="1" applyFont="1" applyFill="1" applyBorder="1"/>
    <xf numFmtId="0" fontId="4" fillId="2" borderId="1" xfId="0" applyFont="1" applyFill="1" applyBorder="1" applyAlignment="1">
      <alignment horizontal="left" wrapText="1"/>
    </xf>
    <xf numFmtId="0" fontId="1" fillId="3" borderId="9" xfId="0" applyFont="1" applyFill="1" applyBorder="1" applyAlignment="1"/>
    <xf numFmtId="0" fontId="1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2" fontId="12" fillId="4" borderId="1" xfId="0" applyNumberFormat="1" applyFont="1" applyFill="1" applyBorder="1"/>
    <xf numFmtId="2" fontId="9" fillId="0" borderId="1" xfId="0" applyNumberFormat="1" applyFont="1" applyBorder="1"/>
    <xf numFmtId="0" fontId="9" fillId="0" borderId="1" xfId="0" applyFont="1" applyBorder="1"/>
    <xf numFmtId="0" fontId="12" fillId="0" borderId="1" xfId="0" applyFont="1" applyBorder="1"/>
    <xf numFmtId="0" fontId="9" fillId="0" borderId="1" xfId="0" applyFont="1" applyBorder="1" applyAlignment="1">
      <alignment horizontal="center"/>
    </xf>
    <xf numFmtId="14" fontId="4" fillId="0" borderId="1" xfId="1" applyNumberFormat="1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/>
    <xf numFmtId="0" fontId="12" fillId="0" borderId="0" xfId="0" applyFont="1" applyBorder="1"/>
    <xf numFmtId="0" fontId="9" fillId="0" borderId="0" xfId="0" applyFont="1" applyBorder="1" applyAlignment="1">
      <alignment horizontal="center"/>
    </xf>
    <xf numFmtId="2" fontId="1" fillId="3" borderId="0" xfId="0" applyNumberFormat="1" applyFont="1" applyFill="1" applyBorder="1"/>
    <xf numFmtId="2" fontId="9" fillId="0" borderId="0" xfId="0" applyNumberFormat="1" applyFont="1" applyBorder="1"/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3">
    <cellStyle name="Normal" xfId="0" builtinId="0"/>
    <cellStyle name="Normal_Anexa F 140 146 10.07" xfId="2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4"/>
  <sheetViews>
    <sheetView tabSelected="1" topLeftCell="A4" workbookViewId="0">
      <selection activeCell="A26" sqref="A26:XFD26"/>
    </sheetView>
  </sheetViews>
  <sheetFormatPr defaultRowHeight="15"/>
  <cols>
    <col min="1" max="1" width="4.85546875" customWidth="1"/>
    <col min="2" max="2" width="41.7109375" customWidth="1"/>
    <col min="3" max="3" width="8.5703125" customWidth="1"/>
    <col min="4" max="4" width="12.42578125" customWidth="1"/>
    <col min="5" max="5" width="12" customWidth="1"/>
  </cols>
  <sheetData>
    <row r="1" spans="1:5" ht="15.75">
      <c r="A1" s="8"/>
      <c r="B1" s="8" t="s">
        <v>9</v>
      </c>
      <c r="C1" s="9"/>
      <c r="D1" s="10"/>
      <c r="E1" s="8" t="s">
        <v>10</v>
      </c>
    </row>
    <row r="2" spans="1:5" ht="18">
      <c r="A2" s="11"/>
      <c r="B2" s="99"/>
      <c r="C2" s="99"/>
      <c r="D2" s="12" t="s">
        <v>83</v>
      </c>
      <c r="E2" s="12"/>
    </row>
    <row r="3" spans="1:5" ht="18">
      <c r="A3" s="11"/>
      <c r="B3" s="13"/>
      <c r="C3" s="14"/>
      <c r="D3" s="15"/>
      <c r="E3" s="12"/>
    </row>
    <row r="4" spans="1:5" ht="18">
      <c r="A4" s="11"/>
      <c r="B4" s="13"/>
      <c r="C4" s="14"/>
      <c r="D4" s="16"/>
      <c r="E4" s="12"/>
    </row>
    <row r="5" spans="1:5" ht="18">
      <c r="A5" s="100" t="s">
        <v>11</v>
      </c>
      <c r="B5" s="101"/>
      <c r="C5" s="101"/>
      <c r="D5" s="101"/>
      <c r="E5" s="101"/>
    </row>
    <row r="6" spans="1:5" ht="15.75">
      <c r="A6" s="102" t="s">
        <v>12</v>
      </c>
      <c r="B6" s="103"/>
      <c r="C6" s="103"/>
      <c r="D6" s="103"/>
      <c r="E6" s="103"/>
    </row>
    <row r="7" spans="1:5" ht="15.75">
      <c r="A7" s="17"/>
      <c r="B7" s="104"/>
      <c r="C7" s="101"/>
      <c r="D7" s="101"/>
      <c r="E7" s="101"/>
    </row>
    <row r="8" spans="1:5">
      <c r="A8" s="17"/>
      <c r="B8" s="18"/>
      <c r="C8" s="19"/>
      <c r="D8" s="15" t="s">
        <v>13</v>
      </c>
      <c r="E8" s="12"/>
    </row>
    <row r="9" spans="1:5">
      <c r="A9" s="97" t="s">
        <v>14</v>
      </c>
      <c r="B9" s="20" t="s">
        <v>15</v>
      </c>
      <c r="C9" s="20" t="s">
        <v>16</v>
      </c>
      <c r="D9" s="21" t="s">
        <v>17</v>
      </c>
      <c r="E9" s="22" t="s">
        <v>18</v>
      </c>
    </row>
    <row r="10" spans="1:5">
      <c r="A10" s="98"/>
      <c r="B10" s="23"/>
      <c r="C10" s="23"/>
      <c r="D10" s="24" t="s">
        <v>19</v>
      </c>
      <c r="E10" s="22" t="s">
        <v>22</v>
      </c>
    </row>
    <row r="11" spans="1:5">
      <c r="A11" s="50"/>
      <c r="B11" s="50" t="s">
        <v>20</v>
      </c>
      <c r="C11" s="25"/>
      <c r="D11" s="26">
        <f>E11</f>
        <v>8095.72</v>
      </c>
      <c r="E11" s="27">
        <f>E12+E18</f>
        <v>8095.72</v>
      </c>
    </row>
    <row r="12" spans="1:5">
      <c r="A12" s="50"/>
      <c r="B12" s="51" t="s">
        <v>0</v>
      </c>
      <c r="C12" s="37"/>
      <c r="D12" s="26">
        <f t="shared" ref="D12:D73" si="0">E12</f>
        <v>6789.72</v>
      </c>
      <c r="E12" s="28">
        <f>E13+E17</f>
        <v>6789.72</v>
      </c>
    </row>
    <row r="13" spans="1:5" ht="40.5" customHeight="1">
      <c r="A13" s="29" t="s">
        <v>60</v>
      </c>
      <c r="B13" s="52" t="s">
        <v>56</v>
      </c>
      <c r="C13" s="88" t="s">
        <v>92</v>
      </c>
      <c r="D13" s="26">
        <f t="shared" si="0"/>
        <v>6784</v>
      </c>
      <c r="E13" s="6">
        <f>E14+E15+E16</f>
        <v>6784</v>
      </c>
    </row>
    <row r="14" spans="1:5" ht="19.5" customHeight="1">
      <c r="A14" s="29" t="s">
        <v>61</v>
      </c>
      <c r="B14" s="72" t="s">
        <v>57</v>
      </c>
      <c r="C14" s="88" t="s">
        <v>92</v>
      </c>
      <c r="D14" s="26">
        <f t="shared" si="0"/>
        <v>2021</v>
      </c>
      <c r="E14" s="6">
        <v>2021</v>
      </c>
    </row>
    <row r="15" spans="1:5" ht="34.5" customHeight="1">
      <c r="A15" s="29" t="s">
        <v>62</v>
      </c>
      <c r="B15" s="73" t="s">
        <v>58</v>
      </c>
      <c r="C15" s="88" t="s">
        <v>92</v>
      </c>
      <c r="D15" s="26">
        <f t="shared" si="0"/>
        <v>2456</v>
      </c>
      <c r="E15" s="6">
        <v>2456</v>
      </c>
    </row>
    <row r="16" spans="1:5" ht="34.5" customHeight="1">
      <c r="A16" s="29" t="s">
        <v>63</v>
      </c>
      <c r="B16" s="73" t="s">
        <v>59</v>
      </c>
      <c r="C16" s="88" t="s">
        <v>92</v>
      </c>
      <c r="D16" s="26">
        <f t="shared" si="0"/>
        <v>2307</v>
      </c>
      <c r="E16" s="6">
        <v>2307</v>
      </c>
    </row>
    <row r="17" spans="1:5" ht="20.25" customHeight="1">
      <c r="A17" s="29" t="s">
        <v>66</v>
      </c>
      <c r="B17" s="74" t="s">
        <v>64</v>
      </c>
      <c r="C17" s="65" t="s">
        <v>65</v>
      </c>
      <c r="D17" s="26">
        <f t="shared" si="0"/>
        <v>5.72</v>
      </c>
      <c r="E17" s="6">
        <f>1.5+4.22</f>
        <v>5.72</v>
      </c>
    </row>
    <row r="18" spans="1:5">
      <c r="A18" s="32"/>
      <c r="B18" s="42" t="s">
        <v>1</v>
      </c>
      <c r="C18" s="89"/>
      <c r="D18" s="26">
        <f t="shared" si="0"/>
        <v>1306</v>
      </c>
      <c r="E18" s="43">
        <f>E19</f>
        <v>1306</v>
      </c>
    </row>
    <row r="19" spans="1:5">
      <c r="A19" s="29"/>
      <c r="B19" s="75" t="s">
        <v>53</v>
      </c>
      <c r="C19" s="90" t="s">
        <v>54</v>
      </c>
      <c r="D19" s="26">
        <f t="shared" si="0"/>
        <v>1306</v>
      </c>
      <c r="E19" s="6">
        <f>E20</f>
        <v>1306</v>
      </c>
    </row>
    <row r="20" spans="1:5" ht="26.25">
      <c r="A20" s="29"/>
      <c r="B20" s="76" t="s">
        <v>51</v>
      </c>
      <c r="C20" s="91" t="s">
        <v>52</v>
      </c>
      <c r="D20" s="26">
        <f t="shared" si="0"/>
        <v>1306</v>
      </c>
      <c r="E20" s="6">
        <f>578+728</f>
        <v>1306</v>
      </c>
    </row>
    <row r="21" spans="1:5">
      <c r="A21" s="27"/>
      <c r="B21" s="30" t="s">
        <v>21</v>
      </c>
      <c r="C21" s="40"/>
      <c r="D21" s="26">
        <f t="shared" si="0"/>
        <v>14193.720000000001</v>
      </c>
      <c r="E21" s="27">
        <f>E28+E39+E45+E78+E22+E35</f>
        <v>14193.720000000001</v>
      </c>
    </row>
    <row r="22" spans="1:5">
      <c r="A22" s="27" t="s">
        <v>38</v>
      </c>
      <c r="B22" s="77" t="s">
        <v>48</v>
      </c>
      <c r="C22" s="40" t="s">
        <v>50</v>
      </c>
      <c r="D22" s="26">
        <f t="shared" si="0"/>
        <v>-102</v>
      </c>
      <c r="E22" s="27">
        <f t="shared" ref="E22:E24" si="1">E23</f>
        <v>-102</v>
      </c>
    </row>
    <row r="23" spans="1:5">
      <c r="A23" s="7" t="s">
        <v>93</v>
      </c>
      <c r="B23" s="36" t="s">
        <v>47</v>
      </c>
      <c r="C23" s="38" t="s">
        <v>49</v>
      </c>
      <c r="D23" s="26">
        <f t="shared" si="0"/>
        <v>-102</v>
      </c>
      <c r="E23" s="7">
        <f>E24+E26</f>
        <v>-102</v>
      </c>
    </row>
    <row r="24" spans="1:5">
      <c r="A24" s="7"/>
      <c r="B24" s="53" t="s">
        <v>0</v>
      </c>
      <c r="C24" s="38"/>
      <c r="D24" s="26">
        <f t="shared" si="0"/>
        <v>-130</v>
      </c>
      <c r="E24" s="6">
        <f t="shared" si="1"/>
        <v>-130</v>
      </c>
    </row>
    <row r="25" spans="1:5">
      <c r="A25" s="7"/>
      <c r="B25" s="5" t="s">
        <v>46</v>
      </c>
      <c r="C25" s="39">
        <v>20</v>
      </c>
      <c r="D25" s="26">
        <f t="shared" si="0"/>
        <v>-130</v>
      </c>
      <c r="E25" s="6">
        <v>-130</v>
      </c>
    </row>
    <row r="26" spans="1:5">
      <c r="A26" s="7"/>
      <c r="B26" s="4" t="s">
        <v>1</v>
      </c>
      <c r="C26" s="78"/>
      <c r="D26" s="26">
        <f t="shared" si="0"/>
        <v>28</v>
      </c>
      <c r="E26" s="6">
        <f>E27</f>
        <v>28</v>
      </c>
    </row>
    <row r="27" spans="1:5">
      <c r="A27" s="7"/>
      <c r="B27" s="5" t="s">
        <v>45</v>
      </c>
      <c r="C27" s="78">
        <v>70</v>
      </c>
      <c r="D27" s="26">
        <f t="shared" si="0"/>
        <v>28</v>
      </c>
      <c r="E27" s="6">
        <v>28</v>
      </c>
    </row>
    <row r="28" spans="1:5">
      <c r="A28" s="32" t="s">
        <v>39</v>
      </c>
      <c r="B28" s="54" t="s">
        <v>31</v>
      </c>
      <c r="C28" s="55" t="s">
        <v>32</v>
      </c>
      <c r="D28" s="26">
        <f t="shared" si="0"/>
        <v>0</v>
      </c>
      <c r="E28" s="32">
        <f>E29+E32</f>
        <v>0</v>
      </c>
    </row>
    <row r="29" spans="1:5">
      <c r="A29" s="7" t="s">
        <v>94</v>
      </c>
      <c r="B29" s="56" t="s">
        <v>78</v>
      </c>
      <c r="C29" s="57" t="s">
        <v>33</v>
      </c>
      <c r="D29" s="26">
        <f t="shared" si="0"/>
        <v>-318</v>
      </c>
      <c r="E29" s="7">
        <f t="shared" ref="E29:E30" si="2">E30</f>
        <v>-318</v>
      </c>
    </row>
    <row r="30" spans="1:5">
      <c r="A30" s="7"/>
      <c r="B30" s="53" t="s">
        <v>0</v>
      </c>
      <c r="C30" s="58"/>
      <c r="D30" s="26">
        <f t="shared" si="0"/>
        <v>-318</v>
      </c>
      <c r="E30" s="6">
        <f t="shared" si="2"/>
        <v>-318</v>
      </c>
    </row>
    <row r="31" spans="1:5">
      <c r="A31" s="7"/>
      <c r="B31" s="59" t="s">
        <v>34</v>
      </c>
      <c r="C31" s="60" t="s">
        <v>35</v>
      </c>
      <c r="D31" s="26">
        <f t="shared" si="0"/>
        <v>-318</v>
      </c>
      <c r="E31" s="6">
        <v>-318</v>
      </c>
    </row>
    <row r="32" spans="1:5" ht="26.25">
      <c r="A32" s="7" t="s">
        <v>95</v>
      </c>
      <c r="B32" s="61" t="s">
        <v>79</v>
      </c>
      <c r="C32" s="60" t="s">
        <v>87</v>
      </c>
      <c r="D32" s="26">
        <f t="shared" si="0"/>
        <v>318</v>
      </c>
      <c r="E32" s="6">
        <f>E33</f>
        <v>318</v>
      </c>
    </row>
    <row r="33" spans="1:5">
      <c r="A33" s="7"/>
      <c r="B33" s="53" t="s">
        <v>0</v>
      </c>
      <c r="C33" s="60"/>
      <c r="D33" s="26">
        <f t="shared" si="0"/>
        <v>318</v>
      </c>
      <c r="E33" s="6">
        <f>E34</f>
        <v>318</v>
      </c>
    </row>
    <row r="34" spans="1:5" ht="26.25">
      <c r="A34" s="7"/>
      <c r="B34" s="47" t="s">
        <v>77</v>
      </c>
      <c r="C34" s="60" t="s">
        <v>76</v>
      </c>
      <c r="D34" s="26">
        <f t="shared" si="0"/>
        <v>318</v>
      </c>
      <c r="E34" s="6">
        <v>318</v>
      </c>
    </row>
    <row r="35" spans="1:5">
      <c r="A35" s="32" t="s">
        <v>40</v>
      </c>
      <c r="B35" s="42" t="s">
        <v>73</v>
      </c>
      <c r="C35" s="55" t="s">
        <v>91</v>
      </c>
      <c r="D35" s="26">
        <f t="shared" si="0"/>
        <v>2307</v>
      </c>
      <c r="E35" s="32">
        <f>E36</f>
        <v>2307</v>
      </c>
    </row>
    <row r="36" spans="1:5" ht="26.25">
      <c r="A36" s="7" t="s">
        <v>96</v>
      </c>
      <c r="B36" s="2" t="s">
        <v>88</v>
      </c>
      <c r="C36" s="60" t="s">
        <v>86</v>
      </c>
      <c r="D36" s="26">
        <f t="shared" si="0"/>
        <v>2307</v>
      </c>
      <c r="E36" s="6">
        <f>E37</f>
        <v>2307</v>
      </c>
    </row>
    <row r="37" spans="1:5">
      <c r="A37" s="7"/>
      <c r="B37" s="62" t="s">
        <v>0</v>
      </c>
      <c r="C37" s="60"/>
      <c r="D37" s="26">
        <f t="shared" si="0"/>
        <v>2307</v>
      </c>
      <c r="E37" s="6">
        <f>E38</f>
        <v>2307</v>
      </c>
    </row>
    <row r="38" spans="1:5">
      <c r="A38" s="7"/>
      <c r="B38" s="44" t="s">
        <v>74</v>
      </c>
      <c r="C38" s="60" t="s">
        <v>75</v>
      </c>
      <c r="D38" s="26">
        <f t="shared" si="0"/>
        <v>2307</v>
      </c>
      <c r="E38" s="6">
        <v>2307</v>
      </c>
    </row>
    <row r="39" spans="1:5">
      <c r="A39" s="7" t="s">
        <v>41</v>
      </c>
      <c r="B39" s="42" t="s">
        <v>36</v>
      </c>
      <c r="C39" s="55">
        <v>67.02</v>
      </c>
      <c r="D39" s="26">
        <f t="shared" si="0"/>
        <v>2000</v>
      </c>
      <c r="E39" s="32">
        <f t="shared" ref="E39:E43" si="3">E40</f>
        <v>2000</v>
      </c>
    </row>
    <row r="40" spans="1:5">
      <c r="A40" s="7" t="s">
        <v>97</v>
      </c>
      <c r="B40" s="31" t="s">
        <v>27</v>
      </c>
      <c r="C40" s="60" t="s">
        <v>24</v>
      </c>
      <c r="D40" s="26">
        <f t="shared" si="0"/>
        <v>2000</v>
      </c>
      <c r="E40" s="7">
        <f>E41+E43</f>
        <v>2000</v>
      </c>
    </row>
    <row r="41" spans="1:5">
      <c r="A41" s="7"/>
      <c r="B41" s="62" t="s">
        <v>0</v>
      </c>
      <c r="C41" s="60"/>
      <c r="D41" s="26">
        <f t="shared" si="0"/>
        <v>130</v>
      </c>
      <c r="E41" s="7">
        <f>E42</f>
        <v>130</v>
      </c>
    </row>
    <row r="42" spans="1:5" ht="26.25">
      <c r="A42" s="7"/>
      <c r="B42" s="47" t="s">
        <v>85</v>
      </c>
      <c r="C42" s="60" t="s">
        <v>76</v>
      </c>
      <c r="D42" s="26">
        <f t="shared" si="0"/>
        <v>130</v>
      </c>
      <c r="E42" s="7">
        <v>130</v>
      </c>
    </row>
    <row r="43" spans="1:5">
      <c r="A43" s="7"/>
      <c r="B43" s="4" t="s">
        <v>1</v>
      </c>
      <c r="C43" s="79"/>
      <c r="D43" s="26">
        <f t="shared" si="0"/>
        <v>1870</v>
      </c>
      <c r="E43" s="6">
        <f t="shared" si="3"/>
        <v>1870</v>
      </c>
    </row>
    <row r="44" spans="1:5">
      <c r="A44" s="7"/>
      <c r="B44" s="5" t="s">
        <v>25</v>
      </c>
      <c r="C44" s="79" t="s">
        <v>26</v>
      </c>
      <c r="D44" s="26">
        <f t="shared" si="0"/>
        <v>1870</v>
      </c>
      <c r="E44" s="6">
        <v>1870</v>
      </c>
    </row>
    <row r="45" spans="1:5">
      <c r="A45" s="7" t="s">
        <v>55</v>
      </c>
      <c r="B45" s="30" t="s">
        <v>23</v>
      </c>
      <c r="C45" s="40" t="s">
        <v>89</v>
      </c>
      <c r="D45" s="26">
        <f t="shared" si="0"/>
        <v>4482.72</v>
      </c>
      <c r="E45" s="27">
        <f>E50+E46</f>
        <v>4482.72</v>
      </c>
    </row>
    <row r="46" spans="1:5" ht="26.25">
      <c r="A46" s="7" t="s">
        <v>98</v>
      </c>
      <c r="B46" s="63" t="s">
        <v>67</v>
      </c>
      <c r="C46" s="64" t="s">
        <v>68</v>
      </c>
      <c r="D46" s="26">
        <f t="shared" si="0"/>
        <v>2025.22</v>
      </c>
      <c r="E46" s="27">
        <f>E47</f>
        <v>2025.22</v>
      </c>
    </row>
    <row r="47" spans="1:5">
      <c r="A47" s="7"/>
      <c r="B47" s="62" t="s">
        <v>0</v>
      </c>
      <c r="C47" s="65"/>
      <c r="D47" s="26">
        <f t="shared" si="0"/>
        <v>2025.22</v>
      </c>
      <c r="E47" s="27">
        <f>E48+E49</f>
        <v>2025.22</v>
      </c>
    </row>
    <row r="48" spans="1:5">
      <c r="A48" s="7"/>
      <c r="B48" s="45" t="s">
        <v>69</v>
      </c>
      <c r="C48" s="66">
        <v>10</v>
      </c>
      <c r="D48" s="26">
        <f t="shared" si="0"/>
        <v>1704.22</v>
      </c>
      <c r="E48" s="27">
        <f>1700+4.22</f>
        <v>1704.22</v>
      </c>
    </row>
    <row r="49" spans="1:5">
      <c r="A49" s="7"/>
      <c r="B49" s="44" t="s">
        <v>46</v>
      </c>
      <c r="C49" s="46" t="s">
        <v>70</v>
      </c>
      <c r="D49" s="26">
        <f t="shared" si="0"/>
        <v>321</v>
      </c>
      <c r="E49" s="7">
        <v>321</v>
      </c>
    </row>
    <row r="50" spans="1:5">
      <c r="A50" s="7" t="s">
        <v>99</v>
      </c>
      <c r="B50" s="2" t="s">
        <v>44</v>
      </c>
      <c r="C50" s="79" t="s">
        <v>89</v>
      </c>
      <c r="D50" s="26">
        <f t="shared" si="0"/>
        <v>2457.5</v>
      </c>
      <c r="E50" s="7">
        <f>E54+E62+E66+E70+E58+E74</f>
        <v>2457.5</v>
      </c>
    </row>
    <row r="51" spans="1:5">
      <c r="A51" s="7"/>
      <c r="B51" s="3" t="s">
        <v>0</v>
      </c>
      <c r="C51" s="79"/>
      <c r="D51" s="26">
        <f t="shared" si="0"/>
        <v>2457.5</v>
      </c>
      <c r="E51" s="7">
        <f>E52+E53</f>
        <v>2457.5</v>
      </c>
    </row>
    <row r="52" spans="1:5">
      <c r="A52" s="7"/>
      <c r="B52" s="45" t="s">
        <v>69</v>
      </c>
      <c r="C52" s="78">
        <v>10</v>
      </c>
      <c r="D52" s="26">
        <f t="shared" si="0"/>
        <v>1905</v>
      </c>
      <c r="E52" s="7">
        <f>E56+E60+E64+E68+E72+E76</f>
        <v>1905</v>
      </c>
    </row>
    <row r="53" spans="1:5">
      <c r="A53" s="1"/>
      <c r="B53" s="5" t="s">
        <v>46</v>
      </c>
      <c r="C53" s="78">
        <v>20</v>
      </c>
      <c r="D53" s="26">
        <f t="shared" si="0"/>
        <v>552.5</v>
      </c>
      <c r="E53" s="7">
        <f>E61+E65+E69+E73+E57+E77</f>
        <v>552.5</v>
      </c>
    </row>
    <row r="54" spans="1:5" ht="29.25" customHeight="1">
      <c r="A54" s="1">
        <v>1</v>
      </c>
      <c r="B54" s="2" t="s">
        <v>2</v>
      </c>
      <c r="C54" s="78" t="s">
        <v>3</v>
      </c>
      <c r="D54" s="26">
        <f t="shared" si="0"/>
        <v>600</v>
      </c>
      <c r="E54" s="7">
        <f>E55</f>
        <v>600</v>
      </c>
    </row>
    <row r="55" spans="1:5">
      <c r="A55" s="1"/>
      <c r="B55" s="3" t="s">
        <v>0</v>
      </c>
      <c r="C55" s="79"/>
      <c r="D55" s="26">
        <f t="shared" si="0"/>
        <v>600</v>
      </c>
      <c r="E55" s="6">
        <f>E56+E57</f>
        <v>600</v>
      </c>
    </row>
    <row r="56" spans="1:5">
      <c r="A56" s="1"/>
      <c r="B56" s="45" t="s">
        <v>69</v>
      </c>
      <c r="C56" s="79">
        <v>10</v>
      </c>
      <c r="D56" s="26">
        <f t="shared" si="0"/>
        <v>600</v>
      </c>
      <c r="E56" s="6">
        <f>200+400</f>
        <v>600</v>
      </c>
    </row>
    <row r="57" spans="1:5">
      <c r="A57" s="1"/>
      <c r="B57" s="5" t="s">
        <v>46</v>
      </c>
      <c r="C57" s="79">
        <v>20</v>
      </c>
      <c r="D57" s="26">
        <f t="shared" si="0"/>
        <v>0</v>
      </c>
      <c r="E57" s="6"/>
    </row>
    <row r="58" spans="1:5" ht="26.25">
      <c r="A58" s="1">
        <v>2</v>
      </c>
      <c r="B58" s="2" t="s">
        <v>4</v>
      </c>
      <c r="C58" s="78" t="s">
        <v>5</v>
      </c>
      <c r="D58" s="26">
        <f t="shared" si="0"/>
        <v>287</v>
      </c>
      <c r="E58" s="7">
        <f>E59</f>
        <v>287</v>
      </c>
    </row>
    <row r="59" spans="1:5">
      <c r="A59" s="1"/>
      <c r="B59" s="3" t="s">
        <v>0</v>
      </c>
      <c r="C59" s="79"/>
      <c r="D59" s="26">
        <f t="shared" si="0"/>
        <v>287</v>
      </c>
      <c r="E59" s="6">
        <f>E60+E61</f>
        <v>287</v>
      </c>
    </row>
    <row r="60" spans="1:5">
      <c r="A60" s="1"/>
      <c r="B60" s="45" t="s">
        <v>69</v>
      </c>
      <c r="C60" s="79">
        <v>10</v>
      </c>
      <c r="D60" s="26">
        <f t="shared" si="0"/>
        <v>198</v>
      </c>
      <c r="E60" s="6">
        <v>198</v>
      </c>
    </row>
    <row r="61" spans="1:5">
      <c r="A61" s="1"/>
      <c r="B61" s="5" t="s">
        <v>46</v>
      </c>
      <c r="C61" s="79">
        <v>20</v>
      </c>
      <c r="D61" s="26">
        <f t="shared" si="0"/>
        <v>89</v>
      </c>
      <c r="E61" s="6">
        <v>89</v>
      </c>
    </row>
    <row r="62" spans="1:5" ht="26.25">
      <c r="A62" s="1">
        <v>3</v>
      </c>
      <c r="B62" s="2" t="s">
        <v>6</v>
      </c>
      <c r="C62" s="78" t="s">
        <v>72</v>
      </c>
      <c r="D62" s="26">
        <f t="shared" si="0"/>
        <v>903</v>
      </c>
      <c r="E62" s="7">
        <f>E63</f>
        <v>903</v>
      </c>
    </row>
    <row r="63" spans="1:5">
      <c r="A63" s="1"/>
      <c r="B63" s="3" t="s">
        <v>0</v>
      </c>
      <c r="C63" s="79"/>
      <c r="D63" s="26">
        <f t="shared" si="0"/>
        <v>903</v>
      </c>
      <c r="E63" s="6">
        <f>E64+E65</f>
        <v>903</v>
      </c>
    </row>
    <row r="64" spans="1:5">
      <c r="A64" s="1"/>
      <c r="B64" s="45" t="s">
        <v>69</v>
      </c>
      <c r="C64" s="79">
        <v>10</v>
      </c>
      <c r="D64" s="26">
        <f t="shared" si="0"/>
        <v>813</v>
      </c>
      <c r="E64" s="6">
        <f>380+433</f>
        <v>813</v>
      </c>
    </row>
    <row r="65" spans="1:5" ht="18" customHeight="1">
      <c r="A65" s="1"/>
      <c r="B65" s="5" t="s">
        <v>46</v>
      </c>
      <c r="C65" s="79">
        <v>20</v>
      </c>
      <c r="D65" s="26">
        <f t="shared" si="0"/>
        <v>90</v>
      </c>
      <c r="E65" s="6">
        <v>90</v>
      </c>
    </row>
    <row r="66" spans="1:5" ht="34.5" customHeight="1">
      <c r="A66" s="1">
        <v>4</v>
      </c>
      <c r="B66" s="2" t="s">
        <v>7</v>
      </c>
      <c r="C66" s="78" t="s">
        <v>72</v>
      </c>
      <c r="D66" s="26">
        <f t="shared" si="0"/>
        <v>234.5</v>
      </c>
      <c r="E66" s="7">
        <f>E67</f>
        <v>234.5</v>
      </c>
    </row>
    <row r="67" spans="1:5">
      <c r="A67" s="1"/>
      <c r="B67" s="3" t="s">
        <v>0</v>
      </c>
      <c r="C67" s="79"/>
      <c r="D67" s="26">
        <f t="shared" si="0"/>
        <v>234.5</v>
      </c>
      <c r="E67" s="6">
        <f>E68+E69</f>
        <v>234.5</v>
      </c>
    </row>
    <row r="68" spans="1:5">
      <c r="A68" s="1"/>
      <c r="B68" s="45" t="s">
        <v>69</v>
      </c>
      <c r="C68" s="79">
        <v>10</v>
      </c>
      <c r="D68" s="26">
        <f t="shared" si="0"/>
        <v>187</v>
      </c>
      <c r="E68" s="6">
        <v>187</v>
      </c>
    </row>
    <row r="69" spans="1:5">
      <c r="A69" s="1"/>
      <c r="B69" s="5" t="s">
        <v>46</v>
      </c>
      <c r="C69" s="79">
        <v>20</v>
      </c>
      <c r="D69" s="26">
        <f t="shared" si="0"/>
        <v>47.5</v>
      </c>
      <c r="E69" s="6">
        <f>46+1.5</f>
        <v>47.5</v>
      </c>
    </row>
    <row r="70" spans="1:5" ht="26.25">
      <c r="A70" s="1">
        <v>5</v>
      </c>
      <c r="B70" s="2" t="s">
        <v>8</v>
      </c>
      <c r="C70" s="79" t="s">
        <v>71</v>
      </c>
      <c r="D70" s="26">
        <f t="shared" si="0"/>
        <v>283</v>
      </c>
      <c r="E70" s="7">
        <f>E71</f>
        <v>283</v>
      </c>
    </row>
    <row r="71" spans="1:5">
      <c r="A71" s="1"/>
      <c r="B71" s="3" t="s">
        <v>0</v>
      </c>
      <c r="C71" s="79"/>
      <c r="D71" s="26">
        <f t="shared" si="0"/>
        <v>283</v>
      </c>
      <c r="E71" s="6">
        <f>E72+E73</f>
        <v>283</v>
      </c>
    </row>
    <row r="72" spans="1:5">
      <c r="A72" s="1"/>
      <c r="B72" s="45" t="s">
        <v>69</v>
      </c>
      <c r="C72" s="79">
        <v>10</v>
      </c>
      <c r="D72" s="26">
        <f t="shared" si="0"/>
        <v>77</v>
      </c>
      <c r="E72" s="6">
        <v>77</v>
      </c>
    </row>
    <row r="73" spans="1:5">
      <c r="A73" s="1"/>
      <c r="B73" s="5" t="s">
        <v>46</v>
      </c>
      <c r="C73" s="79">
        <v>20</v>
      </c>
      <c r="D73" s="26">
        <f t="shared" si="0"/>
        <v>206</v>
      </c>
      <c r="E73" s="29">
        <v>206</v>
      </c>
    </row>
    <row r="74" spans="1:5" ht="26.25">
      <c r="A74" s="1">
        <v>6</v>
      </c>
      <c r="B74" s="49" t="s">
        <v>84</v>
      </c>
      <c r="C74" s="80" t="s">
        <v>72</v>
      </c>
      <c r="D74" s="26">
        <f t="shared" ref="D74:D82" si="4">E74</f>
        <v>150</v>
      </c>
      <c r="E74" s="29">
        <f>E75</f>
        <v>150</v>
      </c>
    </row>
    <row r="75" spans="1:5">
      <c r="A75" s="1"/>
      <c r="B75" s="3" t="s">
        <v>0</v>
      </c>
      <c r="C75" s="81"/>
      <c r="D75" s="26">
        <f t="shared" si="4"/>
        <v>150</v>
      </c>
      <c r="E75" s="29">
        <f>E76+E77</f>
        <v>150</v>
      </c>
    </row>
    <row r="76" spans="1:5">
      <c r="A76" s="1"/>
      <c r="B76" s="45" t="s">
        <v>69</v>
      </c>
      <c r="C76" s="79">
        <v>10</v>
      </c>
      <c r="D76" s="26">
        <f t="shared" si="4"/>
        <v>30</v>
      </c>
      <c r="E76" s="29">
        <v>30</v>
      </c>
    </row>
    <row r="77" spans="1:5">
      <c r="A77" s="1"/>
      <c r="B77" s="5" t="s">
        <v>46</v>
      </c>
      <c r="C77" s="79">
        <v>20</v>
      </c>
      <c r="D77" s="26">
        <f t="shared" si="4"/>
        <v>120</v>
      </c>
      <c r="E77" s="29">
        <v>120</v>
      </c>
    </row>
    <row r="78" spans="1:5">
      <c r="A78" s="33" t="s">
        <v>81</v>
      </c>
      <c r="B78" s="35" t="s">
        <v>30</v>
      </c>
      <c r="C78" s="82">
        <v>84.02</v>
      </c>
      <c r="D78" s="26">
        <f t="shared" si="4"/>
        <v>5506</v>
      </c>
      <c r="E78" s="83">
        <f t="shared" ref="E78" si="5">E79</f>
        <v>5506</v>
      </c>
    </row>
    <row r="79" spans="1:5">
      <c r="A79" s="1" t="s">
        <v>100</v>
      </c>
      <c r="B79" s="4" t="s">
        <v>28</v>
      </c>
      <c r="C79" s="79" t="s">
        <v>29</v>
      </c>
      <c r="D79" s="26">
        <f t="shared" si="4"/>
        <v>5506</v>
      </c>
      <c r="E79" s="84">
        <f>E80</f>
        <v>5506</v>
      </c>
    </row>
    <row r="80" spans="1:5">
      <c r="A80" s="85"/>
      <c r="B80" s="4" t="s">
        <v>1</v>
      </c>
      <c r="C80" s="38"/>
      <c r="D80" s="26">
        <f t="shared" si="4"/>
        <v>5506</v>
      </c>
      <c r="E80" s="84">
        <f>E81</f>
        <v>5506</v>
      </c>
    </row>
    <row r="81" spans="1:5">
      <c r="A81" s="85"/>
      <c r="B81" s="5" t="s">
        <v>45</v>
      </c>
      <c r="C81" s="39">
        <v>70</v>
      </c>
      <c r="D81" s="26">
        <f t="shared" si="4"/>
        <v>5506</v>
      </c>
      <c r="E81" s="84">
        <f>578+4200+728</f>
        <v>5506</v>
      </c>
    </row>
    <row r="82" spans="1:5">
      <c r="A82" s="85"/>
      <c r="B82" s="86" t="s">
        <v>37</v>
      </c>
      <c r="C82" s="87"/>
      <c r="D82" s="26">
        <f t="shared" si="4"/>
        <v>-6098.0000000000009</v>
      </c>
      <c r="E82" s="84">
        <f>E11-E21</f>
        <v>-6098.0000000000009</v>
      </c>
    </row>
    <row r="83" spans="1:5">
      <c r="A83" s="92"/>
      <c r="B83" s="93"/>
      <c r="C83" s="94"/>
      <c r="D83" s="95"/>
      <c r="E83" s="96"/>
    </row>
    <row r="84" spans="1:5">
      <c r="A84" s="69"/>
      <c r="B84" s="69"/>
      <c r="C84" s="69"/>
      <c r="D84" s="69"/>
      <c r="E84" s="69"/>
    </row>
    <row r="85" spans="1:5">
      <c r="A85" s="69"/>
      <c r="B85" s="68" t="s">
        <v>42</v>
      </c>
      <c r="C85" s="68">
        <f>C90+C88+C93</f>
        <v>6098</v>
      </c>
      <c r="D85" s="69"/>
      <c r="E85" s="69"/>
    </row>
    <row r="86" spans="1:5">
      <c r="A86" s="69"/>
      <c r="B86" s="70"/>
      <c r="C86" s="70"/>
      <c r="D86" s="69"/>
      <c r="E86" s="69"/>
    </row>
    <row r="87" spans="1:5">
      <c r="A87" s="69"/>
      <c r="B87" s="70"/>
      <c r="C87" s="70"/>
      <c r="D87" s="69"/>
      <c r="E87" s="69"/>
    </row>
    <row r="88" spans="1:5">
      <c r="A88" s="69"/>
      <c r="B88" s="41" t="s">
        <v>47</v>
      </c>
      <c r="C88" s="68">
        <f>C89</f>
        <v>28</v>
      </c>
      <c r="D88" s="69"/>
      <c r="E88" s="69"/>
    </row>
    <row r="89" spans="1:5" ht="57.75">
      <c r="A89" s="69"/>
      <c r="B89" s="71" t="s">
        <v>80</v>
      </c>
      <c r="C89" s="68">
        <v>28</v>
      </c>
      <c r="D89" s="69"/>
      <c r="E89" s="69"/>
    </row>
    <row r="90" spans="1:5">
      <c r="A90" s="69"/>
      <c r="B90" s="68" t="s">
        <v>43</v>
      </c>
      <c r="C90" s="68">
        <f>C91</f>
        <v>1870</v>
      </c>
      <c r="D90" s="69"/>
      <c r="E90" s="69"/>
    </row>
    <row r="91" spans="1:5">
      <c r="A91" s="69"/>
      <c r="B91" s="34" t="s">
        <v>27</v>
      </c>
      <c r="C91" s="67">
        <f>C92</f>
        <v>1870</v>
      </c>
      <c r="D91" s="69"/>
      <c r="E91" s="69"/>
    </row>
    <row r="92" spans="1:5" ht="47.25" customHeight="1">
      <c r="A92" s="69"/>
      <c r="B92" s="71" t="s">
        <v>90</v>
      </c>
      <c r="C92" s="67">
        <v>1870</v>
      </c>
      <c r="D92" s="69"/>
      <c r="E92" s="69"/>
    </row>
    <row r="93" spans="1:5">
      <c r="A93" s="69"/>
      <c r="B93" s="68" t="s">
        <v>30</v>
      </c>
      <c r="C93" s="68">
        <f>C94</f>
        <v>4200</v>
      </c>
      <c r="D93" s="69"/>
      <c r="E93" s="69"/>
    </row>
    <row r="94" spans="1:5" ht="26.25">
      <c r="A94" s="69"/>
      <c r="B94" s="48" t="s">
        <v>82</v>
      </c>
      <c r="C94" s="67">
        <v>4200</v>
      </c>
      <c r="D94" s="69"/>
      <c r="E94" s="69"/>
    </row>
  </sheetData>
  <mergeCells count="5">
    <mergeCell ref="A9:A10"/>
    <mergeCell ref="B2:C2"/>
    <mergeCell ref="A5:E5"/>
    <mergeCell ref="A6:E6"/>
    <mergeCell ref="B7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ramonab</cp:lastModifiedBy>
  <cp:lastPrinted>2017-09-28T07:08:58Z</cp:lastPrinted>
  <dcterms:created xsi:type="dcterms:W3CDTF">2017-06-13T08:58:38Z</dcterms:created>
  <dcterms:modified xsi:type="dcterms:W3CDTF">2017-09-28T09:06:58Z</dcterms:modified>
</cp:coreProperties>
</file>