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240" windowHeight="12435"/>
  </bookViews>
  <sheets>
    <sheet name="ANEXA AFISATA " sheetId="1" r:id="rId1"/>
  </sheets>
  <definedNames>
    <definedName name="_xlnm.Print_Titles" localSheetId="0">'ANEXA AFISATA '!$8:$10</definedName>
  </definedNames>
  <calcPr calcId="125725"/>
</workbook>
</file>

<file path=xl/calcChain.xml><?xml version="1.0" encoding="utf-8"?>
<calcChain xmlns="http://schemas.openxmlformats.org/spreadsheetml/2006/main">
  <c r="C56" i="1"/>
  <c r="C59"/>
  <c r="C63"/>
  <c r="C65"/>
  <c r="C54" s="1"/>
  <c r="E22"/>
  <c r="D35"/>
  <c r="E34"/>
  <c r="D34" s="1"/>
  <c r="E33" l="1"/>
  <c r="D33" s="1"/>
  <c r="E28"/>
  <c r="E24"/>
  <c r="E51"/>
  <c r="D51" s="1"/>
  <c r="D17"/>
  <c r="E16"/>
  <c r="D16" s="1"/>
  <c r="D49"/>
  <c r="E48"/>
  <c r="D48" s="1"/>
  <c r="D32"/>
  <c r="E31"/>
  <c r="D31" s="1"/>
  <c r="E50" l="1"/>
  <c r="D50" s="1"/>
  <c r="E15"/>
  <c r="D15" s="1"/>
  <c r="E47"/>
  <c r="E30"/>
  <c r="E29" s="1"/>
  <c r="E46" l="1"/>
  <c r="D47"/>
  <c r="D30"/>
  <c r="D29"/>
  <c r="D46" l="1"/>
  <c r="D24"/>
  <c r="E23"/>
  <c r="D23" s="1"/>
  <c r="D28"/>
  <c r="D13"/>
  <c r="E27" l="1"/>
  <c r="D27" l="1"/>
  <c r="E26"/>
  <c r="D26" l="1"/>
  <c r="E25"/>
  <c r="D25" l="1"/>
  <c r="E14"/>
  <c r="D39"/>
  <c r="D45"/>
  <c r="F12"/>
  <c r="E12" l="1"/>
  <c r="E11" s="1"/>
  <c r="D14"/>
  <c r="D22"/>
  <c r="F41" l="1"/>
  <c r="F40" s="1"/>
  <c r="F44"/>
  <c r="F43" s="1"/>
  <c r="F21"/>
  <c r="F20" s="1"/>
  <c r="F19" s="1"/>
  <c r="F11"/>
  <c r="E44" l="1"/>
  <c r="D44" s="1"/>
  <c r="E21" l="1"/>
  <c r="D21" s="1"/>
  <c r="E43"/>
  <c r="D43" s="1"/>
  <c r="D42"/>
  <c r="E41" l="1"/>
  <c r="D41" s="1"/>
  <c r="E40" l="1"/>
  <c r="D40" s="1"/>
  <c r="E20"/>
  <c r="D20" l="1"/>
  <c r="E19"/>
  <c r="F39"/>
  <c r="F38" s="1"/>
  <c r="F37" s="1"/>
  <c r="F36" s="1"/>
  <c r="F18" s="1"/>
  <c r="F52" s="1"/>
  <c r="D19" l="1"/>
  <c r="E38"/>
  <c r="D38" s="1"/>
  <c r="E37" l="1"/>
  <c r="D37" s="1"/>
  <c r="E36" l="1"/>
  <c r="E18" s="1"/>
  <c r="D36" l="1"/>
  <c r="D18"/>
  <c r="D12"/>
  <c r="D11"/>
  <c r="E52" l="1"/>
  <c r="D52" s="1"/>
</calcChain>
</file>

<file path=xl/sharedStrings.xml><?xml version="1.0" encoding="utf-8"?>
<sst xmlns="http://schemas.openxmlformats.org/spreadsheetml/2006/main" count="90" uniqueCount="73">
  <si>
    <t>CONSILIUL JUDETEAN ARGES</t>
  </si>
  <si>
    <t>Nr. crt.</t>
  </si>
  <si>
    <t>DENUMIRE INDICATORI</t>
  </si>
  <si>
    <t>COD</t>
  </si>
  <si>
    <t>PROPUNERI</t>
  </si>
  <si>
    <t>TRIM</t>
  </si>
  <si>
    <t>ANUL 2017</t>
  </si>
  <si>
    <t>SECTIUNEA DE FUNCTIONARE</t>
  </si>
  <si>
    <t>ANEXA 1</t>
  </si>
  <si>
    <t>INFLUENTE</t>
  </si>
  <si>
    <t>LA BUGETUL LOCAL PE ANUL 2017</t>
  </si>
  <si>
    <t xml:space="preserve">TOTAL CHELTUIELI </t>
  </si>
  <si>
    <t>Donatii si sponsorizari</t>
  </si>
  <si>
    <t xml:space="preserve">CENTRUL  DE RECUPERARE SI REABILITARE NEUROPSIHIATRICA CALINESTI </t>
  </si>
  <si>
    <t>Cheltuieli cu bunuri si servicii</t>
  </si>
  <si>
    <t>68.02.05.02</t>
  </si>
  <si>
    <t xml:space="preserve">TOTAL  VENITURI </t>
  </si>
  <si>
    <t xml:space="preserve"> EXCEDENT / DEFICIT</t>
  </si>
  <si>
    <t xml:space="preserve">ASISTENTA SOCIALA </t>
  </si>
  <si>
    <t xml:space="preserve">AUTORITATI PUBLICE SI ACTIUNI EXTERNE </t>
  </si>
  <si>
    <t>51.03</t>
  </si>
  <si>
    <t>AUTORITATI EXECUTIVE</t>
  </si>
  <si>
    <t>51.02.03</t>
  </si>
  <si>
    <t>68.02.12</t>
  </si>
  <si>
    <t>ALTE ACTIUNI DE ASISTENTA SOCIALA</t>
  </si>
  <si>
    <t>68.02.50.04</t>
  </si>
  <si>
    <t>Asistenta sociala</t>
  </si>
  <si>
    <t>57.02.01</t>
  </si>
  <si>
    <t>III</t>
  </si>
  <si>
    <t>37.02.01</t>
  </si>
  <si>
    <t>68.02</t>
  </si>
  <si>
    <t>A.</t>
  </si>
  <si>
    <t>DIRECTIA GENERALA DE ASISTENTA SOCIALA SI PROTECTIA COPILULUI ARGES</t>
  </si>
  <si>
    <t>Cheltuieli de personal</t>
  </si>
  <si>
    <t xml:space="preserve">Sume defalcate din taxa pe valoarea adăugată pentru drumuri </t>
  </si>
  <si>
    <t>SANATATE</t>
  </si>
  <si>
    <t>ALTE INSTITUTII SI ACTIUNI SANITARE</t>
  </si>
  <si>
    <t>66.02.50.50</t>
  </si>
  <si>
    <t>SECTIUNEA DE DEZVOLTARE</t>
  </si>
  <si>
    <t>Transferuri de capital pentru finantarea investitiilor la spitale</t>
  </si>
  <si>
    <t>51.02.12</t>
  </si>
  <si>
    <t>Cheltuieli de capital</t>
  </si>
  <si>
    <t>71,01,30</t>
  </si>
  <si>
    <t>CULTURA, RECREERE SI RELIGIE</t>
  </si>
  <si>
    <t>Alte transferuri  de capital catre institutii publice</t>
  </si>
  <si>
    <t>51.02.29</t>
  </si>
  <si>
    <t>MUZEUL JUDETEAN ARGES</t>
  </si>
  <si>
    <t>67.02.03</t>
  </si>
  <si>
    <t>TRANSPORTURI</t>
  </si>
  <si>
    <t>84.02</t>
  </si>
  <si>
    <t xml:space="preserve">DRUMURI SI PODURI JUDETENE </t>
  </si>
  <si>
    <t>84.02.03.01</t>
  </si>
  <si>
    <t>66.02</t>
  </si>
  <si>
    <t>B</t>
  </si>
  <si>
    <t>C</t>
  </si>
  <si>
    <t>D</t>
  </si>
  <si>
    <t>F</t>
  </si>
  <si>
    <t>SUBVENTII</t>
  </si>
  <si>
    <t>Finantarea Programului National de Dezvoltare Locala</t>
  </si>
  <si>
    <t>42.02</t>
  </si>
  <si>
    <t>42.02.65</t>
  </si>
  <si>
    <t>Finantare din excedentul bugetului local</t>
  </si>
  <si>
    <t>CULTURA</t>
  </si>
  <si>
    <t xml:space="preserve">SERVICII RECREATIVE SI SPORTIVE - TINERET </t>
  </si>
  <si>
    <t>67.02.05.02</t>
  </si>
  <si>
    <t xml:space="preserve">Dotare - lame zapada </t>
  </si>
  <si>
    <r>
      <rPr>
        <b/>
        <sz val="11"/>
        <rFont val="Times New Roman"/>
        <family val="1"/>
        <charset val="238"/>
      </rPr>
      <t>Muzeul Judetean Arges</t>
    </r>
    <r>
      <rPr>
        <sz val="11"/>
        <rFont val="Times New Roman"/>
        <family val="1"/>
        <charset val="238"/>
      </rPr>
      <t xml:space="preserve">-  centrala termica - achizitie si  adaptarea noului echipament la racordurile si instalatiile existente. </t>
    </r>
  </si>
  <si>
    <r>
      <rPr>
        <b/>
        <sz val="11"/>
        <rFont val="Times New Roman"/>
        <family val="1"/>
        <charset val="238"/>
      </rPr>
      <t xml:space="preserve">Spitalul de Pediatrie Pitesti </t>
    </r>
    <r>
      <rPr>
        <sz val="11"/>
        <rFont val="Times New Roman"/>
        <family val="1"/>
        <charset val="238"/>
      </rPr>
      <t>-Proiectare lucrari de reparatii capitale Bloc Alimentar si hol aferent, Bucatarie Dietetica, Magazie Alimente si holuri aferente.</t>
    </r>
  </si>
  <si>
    <r>
      <rPr>
        <b/>
        <sz val="11"/>
        <rFont val="Times New Roman"/>
        <family val="1"/>
        <charset val="238"/>
      </rPr>
      <t xml:space="preserve">Spitalul de Psihiatrie “Sfanta Maria” Vedea- </t>
    </r>
    <r>
      <rPr>
        <sz val="11"/>
        <rFont val="Times New Roman"/>
        <family val="1"/>
        <charset val="238"/>
      </rPr>
      <t>Documentatia pentru obtinerea autorizatiei de securitate la incendiu pentru Pavilion 2 si RLV-uri si scenariu de securitate la incendiu pentru ambele pavilioane.</t>
    </r>
  </si>
  <si>
    <r>
      <t xml:space="preserve">Servicii de expertiza tehnica structurala, studii de teren, audit energetic, DALI/SF, documentatii, avize solicitate prin Certificatul de Urbanism  pentru obiectivul “Extindere, modernizare si dotare spatii Urgenta  </t>
    </r>
    <r>
      <rPr>
        <b/>
        <sz val="11"/>
        <rFont val="Times New Roman"/>
        <family val="1"/>
        <charset val="238"/>
      </rPr>
      <t xml:space="preserve">Spitalul de Pediatrie Pitesti” </t>
    </r>
    <r>
      <rPr>
        <sz val="11"/>
        <rFont val="Times New Roman"/>
        <family val="1"/>
        <charset val="238"/>
      </rPr>
      <t xml:space="preserve"> </t>
    </r>
  </si>
  <si>
    <r>
      <t xml:space="preserve">Servicii de expertiza tehnica structurala, studii de teren, audit energetic, DALI/SF, documentatii, avize solicitate prin Certificatul de Urbanism  pentru obiectivul “Extindere si dotare spatii Urgenta si amenajari incinta </t>
    </r>
    <r>
      <rPr>
        <b/>
        <sz val="11"/>
        <rFont val="Times New Roman"/>
        <family val="1"/>
        <charset val="238"/>
      </rPr>
      <t>Spital Judetean Judetean de Urgenta Pitesti</t>
    </r>
    <r>
      <rPr>
        <sz val="11"/>
        <rFont val="Times New Roman"/>
        <family val="1"/>
        <charset val="238"/>
      </rPr>
      <t>”</t>
    </r>
  </si>
  <si>
    <t xml:space="preserve"> H. C.J. nr.           /31.08.2017</t>
  </si>
  <si>
    <r>
      <rPr>
        <b/>
        <sz val="11"/>
        <rFont val="Times New Roman"/>
        <family val="1"/>
        <charset val="238"/>
      </rPr>
      <t xml:space="preserve">Spitalul Judetean de Urgenta </t>
    </r>
    <r>
      <rPr>
        <sz val="11"/>
        <rFont val="Times New Roman"/>
        <family val="1"/>
        <charset val="238"/>
      </rPr>
      <t>- Lucrarea de Reparatie capitala la instalatiilede incalzire centrala, apa calda si rece la Spitalul Judetean de Urgenta nr. 2, sectiile Pneumologie, Psihiatrie si Oftalmologie.</t>
    </r>
  </si>
</sst>
</file>

<file path=xl/styles.xml><?xml version="1.0" encoding="utf-8"?>
<styleSheet xmlns="http://schemas.openxmlformats.org/spreadsheetml/2006/main">
  <numFmts count="1">
    <numFmt numFmtId="164" formatCode="dd/mm/yy;@"/>
  </numFmts>
  <fonts count="15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ahoma"/>
      <family val="2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name val="Times New Roman"/>
      <family val="1"/>
      <charset val="238"/>
    </font>
    <font>
      <sz val="14"/>
      <name val="Times New Roman"/>
      <family val="1"/>
    </font>
    <font>
      <b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91">
    <xf numFmtId="0" fontId="0" fillId="0" borderId="0" xfId="0"/>
    <xf numFmtId="2" fontId="2" fillId="0" borderId="2" xfId="0" applyNumberFormat="1" applyFont="1" applyFill="1" applyBorder="1"/>
    <xf numFmtId="2" fontId="1" fillId="0" borderId="2" xfId="0" applyNumberFormat="1" applyFont="1" applyFill="1" applyBorder="1"/>
    <xf numFmtId="2" fontId="2" fillId="2" borderId="2" xfId="0" applyNumberFormat="1" applyFont="1" applyFill="1" applyBorder="1"/>
    <xf numFmtId="2" fontId="1" fillId="2" borderId="4" xfId="0" applyNumberFormat="1" applyFont="1" applyFill="1" applyBorder="1" applyAlignment="1">
      <alignment horizontal="center"/>
    </xf>
    <xf numFmtId="2" fontId="2" fillId="0" borderId="6" xfId="0" applyNumberFormat="1" applyFont="1" applyFill="1" applyBorder="1"/>
    <xf numFmtId="2" fontId="1" fillId="2" borderId="2" xfId="0" applyNumberFormat="1" applyFont="1" applyFill="1" applyBorder="1"/>
    <xf numFmtId="2" fontId="2" fillId="0" borderId="4" xfId="0" applyNumberFormat="1" applyFont="1" applyFill="1" applyBorder="1" applyAlignment="1">
      <alignment horizontal="center"/>
    </xf>
    <xf numFmtId="2" fontId="1" fillId="4" borderId="4" xfId="0" applyNumberFormat="1" applyFont="1" applyFill="1" applyBorder="1" applyAlignment="1">
      <alignment horizontal="right"/>
    </xf>
    <xf numFmtId="2" fontId="1" fillId="4" borderId="3" xfId="0" applyNumberFormat="1" applyFont="1" applyFill="1" applyBorder="1"/>
    <xf numFmtId="2" fontId="1" fillId="4" borderId="2" xfId="0" applyNumberFormat="1" applyFont="1" applyFill="1" applyBorder="1"/>
    <xf numFmtId="2" fontId="2" fillId="4" borderId="2" xfId="0" applyNumberFormat="1" applyFont="1" applyFill="1" applyBorder="1" applyAlignment="1">
      <alignment horizontal="right"/>
    </xf>
    <xf numFmtId="2" fontId="2" fillId="4" borderId="2" xfId="0" applyNumberFormat="1" applyFont="1" applyFill="1" applyBorder="1"/>
    <xf numFmtId="2" fontId="1" fillId="4" borderId="6" xfId="0" applyNumberFormat="1" applyFont="1" applyFill="1" applyBorder="1" applyAlignment="1">
      <alignment horizontal="center"/>
    </xf>
    <xf numFmtId="2" fontId="1" fillId="4" borderId="4" xfId="0" applyNumberFormat="1" applyFont="1" applyFill="1" applyBorder="1" applyAlignment="1">
      <alignment horizontal="center"/>
    </xf>
    <xf numFmtId="2" fontId="2" fillId="3" borderId="4" xfId="0" applyNumberFormat="1" applyFont="1" applyFill="1" applyBorder="1"/>
    <xf numFmtId="2" fontId="1" fillId="0" borderId="0" xfId="0" applyNumberFormat="1" applyFont="1" applyFill="1"/>
    <xf numFmtId="2" fontId="1" fillId="2" borderId="0" xfId="0" applyNumberFormat="1" applyFont="1" applyFill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/>
    <xf numFmtId="2" fontId="1" fillId="0" borderId="0" xfId="0" applyNumberFormat="1" applyFont="1" applyFill="1" applyAlignment="1">
      <alignment horizontal="right"/>
    </xf>
    <xf numFmtId="2" fontId="1" fillId="2" borderId="0" xfId="0" applyNumberFormat="1" applyFont="1" applyFill="1" applyAlignment="1">
      <alignment horizontal="center"/>
    </xf>
    <xf numFmtId="2" fontId="1" fillId="2" borderId="0" xfId="0" applyNumberFormat="1" applyFont="1" applyFill="1"/>
    <xf numFmtId="2" fontId="1" fillId="0" borderId="0" xfId="0" applyNumberFormat="1" applyFont="1" applyFill="1" applyBorder="1"/>
    <xf numFmtId="2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1" fillId="4" borderId="2" xfId="0" applyNumberFormat="1" applyFont="1" applyFill="1" applyBorder="1" applyAlignment="1">
      <alignment horizontal="center"/>
    </xf>
    <xf numFmtId="2" fontId="1" fillId="4" borderId="2" xfId="0" applyNumberFormat="1" applyFont="1" applyFill="1" applyBorder="1" applyAlignment="1">
      <alignment horizontal="left"/>
    </xf>
    <xf numFmtId="2" fontId="2" fillId="0" borderId="4" xfId="0" applyNumberFormat="1" applyFont="1" applyFill="1" applyBorder="1"/>
    <xf numFmtId="2" fontId="2" fillId="0" borderId="7" xfId="0" applyNumberFormat="1" applyFont="1" applyFill="1" applyBorder="1" applyAlignment="1"/>
    <xf numFmtId="2" fontId="2" fillId="0" borderId="3" xfId="0" applyNumberFormat="1" applyFont="1" applyFill="1" applyBorder="1" applyAlignment="1">
      <alignment wrapText="1"/>
    </xf>
    <xf numFmtId="2" fontId="2" fillId="0" borderId="2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2" fontId="2" fillId="2" borderId="0" xfId="0" applyNumberFormat="1" applyFont="1" applyFill="1"/>
    <xf numFmtId="2" fontId="3" fillId="0" borderId="0" xfId="0" applyNumberFormat="1" applyFont="1" applyBorder="1"/>
    <xf numFmtId="1" fontId="2" fillId="2" borderId="4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2" fontId="5" fillId="5" borderId="2" xfId="0" applyNumberFormat="1" applyFont="1" applyFill="1" applyBorder="1"/>
    <xf numFmtId="2" fontId="5" fillId="5" borderId="3" xfId="0" applyNumberFormat="1" applyFont="1" applyFill="1" applyBorder="1"/>
    <xf numFmtId="2" fontId="5" fillId="5" borderId="2" xfId="0" applyNumberFormat="1" applyFont="1" applyFill="1" applyBorder="1" applyAlignment="1">
      <alignment horizontal="center" wrapText="1"/>
    </xf>
    <xf numFmtId="2" fontId="5" fillId="5" borderId="8" xfId="0" applyNumberFormat="1" applyFont="1" applyFill="1" applyBorder="1" applyAlignment="1"/>
    <xf numFmtId="2" fontId="5" fillId="5" borderId="4" xfId="0" applyNumberFormat="1" applyFont="1" applyFill="1" applyBorder="1" applyAlignment="1">
      <alignment horizontal="center"/>
    </xf>
    <xf numFmtId="2" fontId="5" fillId="5" borderId="6" xfId="0" applyNumberFormat="1" applyFont="1" applyFill="1" applyBorder="1" applyAlignment="1">
      <alignment horizontal="left"/>
    </xf>
    <xf numFmtId="2" fontId="1" fillId="5" borderId="2" xfId="0" applyNumberFormat="1" applyFont="1" applyFill="1" applyBorder="1"/>
    <xf numFmtId="2" fontId="1" fillId="5" borderId="4" xfId="0" applyNumberFormat="1" applyFont="1" applyFill="1" applyBorder="1" applyAlignment="1">
      <alignment horizontal="center"/>
    </xf>
    <xf numFmtId="2" fontId="1" fillId="5" borderId="3" xfId="0" applyNumberFormat="1" applyFont="1" applyFill="1" applyBorder="1"/>
    <xf numFmtId="2" fontId="1" fillId="5" borderId="6" xfId="0" applyNumberFormat="1" applyFont="1" applyFill="1" applyBorder="1" applyAlignment="1">
      <alignment wrapText="1"/>
    </xf>
    <xf numFmtId="2" fontId="2" fillId="5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/>
    <xf numFmtId="2" fontId="5" fillId="5" borderId="2" xfId="0" applyNumberFormat="1" applyFont="1" applyFill="1" applyBorder="1" applyAlignment="1">
      <alignment wrapText="1"/>
    </xf>
    <xf numFmtId="2" fontId="5" fillId="5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/>
    <xf numFmtId="2" fontId="2" fillId="5" borderId="2" xfId="0" applyNumberFormat="1" applyFont="1" applyFill="1" applyBorder="1"/>
    <xf numFmtId="2" fontId="1" fillId="5" borderId="6" xfId="0" applyNumberFormat="1" applyFont="1" applyFill="1" applyBorder="1"/>
    <xf numFmtId="2" fontId="2" fillId="4" borderId="4" xfId="0" applyNumberFormat="1" applyFont="1" applyFill="1" applyBorder="1"/>
    <xf numFmtId="2" fontId="2" fillId="0" borderId="7" xfId="1" applyNumberFormat="1" applyFont="1" applyFill="1" applyBorder="1"/>
    <xf numFmtId="164" fontId="2" fillId="0" borderId="4" xfId="0" applyNumberFormat="1" applyFont="1" applyFill="1" applyBorder="1" applyAlignment="1">
      <alignment horizontal="center"/>
    </xf>
    <xf numFmtId="2" fontId="1" fillId="2" borderId="6" xfId="0" applyNumberFormat="1" applyFont="1" applyFill="1" applyBorder="1"/>
    <xf numFmtId="1" fontId="1" fillId="2" borderId="4" xfId="0" applyNumberFormat="1" applyFont="1" applyFill="1" applyBorder="1" applyAlignment="1">
      <alignment horizontal="center"/>
    </xf>
    <xf numFmtId="2" fontId="2" fillId="2" borderId="6" xfId="0" applyNumberFormat="1" applyFont="1" applyFill="1" applyBorder="1"/>
    <xf numFmtId="2" fontId="2" fillId="2" borderId="4" xfId="0" applyNumberFormat="1" applyFont="1" applyFill="1" applyBorder="1" applyAlignment="1">
      <alignment horizontal="center"/>
    </xf>
    <xf numFmtId="2" fontId="1" fillId="4" borderId="9" xfId="0" applyNumberFormat="1" applyFont="1" applyFill="1" applyBorder="1"/>
    <xf numFmtId="2" fontId="1" fillId="4" borderId="10" xfId="0" applyNumberFormat="1" applyFont="1" applyFill="1" applyBorder="1" applyAlignment="1">
      <alignment horizontal="center"/>
    </xf>
    <xf numFmtId="2" fontId="1" fillId="0" borderId="6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2" fontId="5" fillId="5" borderId="6" xfId="0" applyNumberFormat="1" applyFont="1" applyFill="1" applyBorder="1"/>
    <xf numFmtId="1" fontId="5" fillId="5" borderId="4" xfId="0" applyNumberFormat="1" applyFont="1" applyFill="1" applyBorder="1" applyAlignment="1">
      <alignment horizontal="center"/>
    </xf>
    <xf numFmtId="0" fontId="7" fillId="5" borderId="6" xfId="0" applyFont="1" applyFill="1" applyBorder="1"/>
    <xf numFmtId="3" fontId="8" fillId="0" borderId="2" xfId="0" applyNumberFormat="1" applyFont="1" applyFill="1" applyBorder="1"/>
    <xf numFmtId="0" fontId="9" fillId="2" borderId="2" xfId="0" applyFont="1" applyFill="1" applyBorder="1" applyAlignment="1">
      <alignment horizontal="left" wrapText="1"/>
    </xf>
    <xf numFmtId="2" fontId="10" fillId="0" borderId="0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 wrapText="1"/>
    </xf>
    <xf numFmtId="2" fontId="2" fillId="0" borderId="3" xfId="0" applyNumberFormat="1" applyFont="1" applyFill="1" applyBorder="1" applyAlignment="1">
      <alignment wrapText="1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center"/>
    </xf>
    <xf numFmtId="2" fontId="2" fillId="0" borderId="0" xfId="0" applyNumberFormat="1" applyFont="1" applyAlignment="1"/>
    <xf numFmtId="2" fontId="2" fillId="0" borderId="0" xfId="0" applyNumberFormat="1" applyFont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wrapText="1"/>
    </xf>
    <xf numFmtId="2" fontId="2" fillId="0" borderId="3" xfId="0" applyNumberFormat="1" applyFont="1" applyFill="1" applyBorder="1" applyAlignment="1">
      <alignment wrapText="1"/>
    </xf>
    <xf numFmtId="0" fontId="11" fillId="5" borderId="7" xfId="0" applyFont="1" applyFill="1" applyBorder="1" applyAlignment="1">
      <alignment horizontal="left"/>
    </xf>
    <xf numFmtId="2" fontId="13" fillId="0" borderId="12" xfId="0" applyNumberFormat="1" applyFont="1" applyFill="1" applyBorder="1"/>
    <xf numFmtId="2" fontId="4" fillId="0" borderId="0" xfId="0" applyNumberFormat="1" applyFont="1" applyFill="1" applyBorder="1"/>
    <xf numFmtId="0" fontId="12" fillId="0" borderId="2" xfId="0" applyFont="1" applyBorder="1" applyAlignment="1">
      <alignment horizontal="justify"/>
    </xf>
    <xf numFmtId="0" fontId="12" fillId="0" borderId="2" xfId="0" applyFont="1" applyBorder="1" applyAlignment="1">
      <alignment wrapText="1"/>
    </xf>
    <xf numFmtId="2" fontId="5" fillId="5" borderId="2" xfId="0" applyNumberFormat="1" applyFont="1" applyFill="1" applyBorder="1" applyAlignment="1"/>
  </cellXfs>
  <cellStyles count="2">
    <cellStyle name="Normal" xfId="0" builtinId="0"/>
    <cellStyle name="Normal_Machete buget 9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4"/>
  <sheetViews>
    <sheetView tabSelected="1" zoomScaleNormal="100" workbookViewId="0">
      <pane xSplit="3" ySplit="10" topLeftCell="D11" activePane="bottomRight" state="frozen"/>
      <selection pane="topRight" activeCell="D1" sqref="D1"/>
      <selection pane="bottomLeft" activeCell="A12" sqref="A12"/>
      <selection pane="bottomRight" activeCell="E57" sqref="E57"/>
    </sheetView>
  </sheetViews>
  <sheetFormatPr defaultRowHeight="12.75"/>
  <cols>
    <col min="1" max="1" width="6.28515625" style="19" customWidth="1"/>
    <col min="2" max="2" width="52.140625" style="19" customWidth="1"/>
    <col min="3" max="3" width="11.28515625" style="19" customWidth="1"/>
    <col min="4" max="4" width="11.28515625" style="38" customWidth="1"/>
    <col min="5" max="5" width="10.7109375" style="19" customWidth="1"/>
    <col min="6" max="6" width="0.140625" style="19" hidden="1" customWidth="1"/>
    <col min="7" max="16384" width="9.140625" style="19"/>
  </cols>
  <sheetData>
    <row r="1" spans="1:6" s="16" customFormat="1">
      <c r="B1" s="16" t="s">
        <v>0</v>
      </c>
      <c r="D1" s="17"/>
      <c r="E1" s="16" t="s">
        <v>8</v>
      </c>
    </row>
    <row r="2" spans="1:6">
      <c r="A2" s="18"/>
      <c r="B2" s="78"/>
      <c r="C2" s="78"/>
      <c r="D2" s="19" t="s">
        <v>71</v>
      </c>
    </row>
    <row r="3" spans="1:6">
      <c r="A3" s="18"/>
      <c r="B3" s="20"/>
      <c r="C3" s="20"/>
      <c r="D3" s="21"/>
    </row>
    <row r="4" spans="1:6">
      <c r="A4" s="18"/>
      <c r="B4" s="20"/>
      <c r="C4" s="20"/>
      <c r="D4" s="22"/>
    </row>
    <row r="5" spans="1:6">
      <c r="A5" s="79" t="s">
        <v>9</v>
      </c>
      <c r="B5" s="80"/>
      <c r="C5" s="80"/>
      <c r="D5" s="80"/>
      <c r="E5" s="80"/>
      <c r="F5" s="80"/>
    </row>
    <row r="6" spans="1:6">
      <c r="A6" s="79" t="s">
        <v>10</v>
      </c>
      <c r="B6" s="81"/>
      <c r="C6" s="81"/>
      <c r="D6" s="81"/>
      <c r="E6" s="81"/>
      <c r="F6" s="81"/>
    </row>
    <row r="7" spans="1:6">
      <c r="A7" s="23"/>
      <c r="B7" s="82"/>
      <c r="C7" s="80"/>
      <c r="D7" s="80"/>
      <c r="E7" s="80"/>
      <c r="F7" s="80"/>
    </row>
    <row r="8" spans="1:6">
      <c r="A8" s="23"/>
      <c r="B8" s="24"/>
      <c r="C8" s="25"/>
      <c r="D8" s="21"/>
    </row>
    <row r="9" spans="1:6" ht="32.25" customHeight="1">
      <c r="A9" s="83" t="s">
        <v>1</v>
      </c>
      <c r="B9" s="26" t="s">
        <v>2</v>
      </c>
      <c r="C9" s="26" t="s">
        <v>3</v>
      </c>
      <c r="D9" s="27" t="s">
        <v>4</v>
      </c>
      <c r="E9" s="28" t="s">
        <v>5</v>
      </c>
      <c r="F9" s="1"/>
    </row>
    <row r="10" spans="1:6" ht="17.25" customHeight="1">
      <c r="A10" s="84"/>
      <c r="B10" s="29"/>
      <c r="C10" s="29"/>
      <c r="D10" s="30" t="s">
        <v>6</v>
      </c>
      <c r="E10" s="28" t="s">
        <v>28</v>
      </c>
      <c r="F10" s="1">
        <v>2017</v>
      </c>
    </row>
    <row r="11" spans="1:6" ht="15.75" customHeight="1">
      <c r="A11" s="31"/>
      <c r="B11" s="31" t="s">
        <v>16</v>
      </c>
      <c r="C11" s="8"/>
      <c r="D11" s="9">
        <f>E11</f>
        <v>-370.28</v>
      </c>
      <c r="E11" s="10">
        <f>E12+E15</f>
        <v>-370.28</v>
      </c>
      <c r="F11" s="10">
        <f t="shared" ref="F11" si="0">F12</f>
        <v>0</v>
      </c>
    </row>
    <row r="12" spans="1:6" ht="15.75" customHeight="1">
      <c r="A12" s="31"/>
      <c r="B12" s="32" t="s">
        <v>7</v>
      </c>
      <c r="C12" s="11"/>
      <c r="D12" s="9">
        <f t="shared" ref="D12:D17" si="1">E12</f>
        <v>-794.28</v>
      </c>
      <c r="E12" s="12">
        <f>E14+E13</f>
        <v>-794.28</v>
      </c>
      <c r="F12" s="12">
        <f>F14</f>
        <v>0</v>
      </c>
    </row>
    <row r="13" spans="1:6" ht="15.75" customHeight="1">
      <c r="A13" s="31"/>
      <c r="B13" s="60" t="s">
        <v>34</v>
      </c>
      <c r="C13" s="61">
        <v>38394</v>
      </c>
      <c r="D13" s="9">
        <f t="shared" si="1"/>
        <v>-800</v>
      </c>
      <c r="E13" s="12">
        <v>-800</v>
      </c>
      <c r="F13" s="59"/>
    </row>
    <row r="14" spans="1:6" ht="15.75" customHeight="1">
      <c r="A14" s="2"/>
      <c r="B14" s="34" t="s">
        <v>12</v>
      </c>
      <c r="C14" s="7" t="s">
        <v>29</v>
      </c>
      <c r="D14" s="9">
        <f t="shared" si="1"/>
        <v>5.72</v>
      </c>
      <c r="E14" s="3">
        <f>1.5+4.22</f>
        <v>5.72</v>
      </c>
      <c r="F14" s="33"/>
    </row>
    <row r="15" spans="1:6" ht="15.75" customHeight="1">
      <c r="A15" s="2"/>
      <c r="B15" s="72" t="s">
        <v>38</v>
      </c>
      <c r="C15" s="7"/>
      <c r="D15" s="9">
        <f t="shared" si="1"/>
        <v>424</v>
      </c>
      <c r="E15" s="3">
        <f>E16</f>
        <v>424</v>
      </c>
      <c r="F15" s="33"/>
    </row>
    <row r="16" spans="1:6" ht="15.75" customHeight="1">
      <c r="A16" s="2"/>
      <c r="B16" s="73" t="s">
        <v>57</v>
      </c>
      <c r="C16" s="75" t="s">
        <v>59</v>
      </c>
      <c r="D16" s="9">
        <f t="shared" si="1"/>
        <v>424</v>
      </c>
      <c r="E16" s="3">
        <f>E17</f>
        <v>424</v>
      </c>
      <c r="F16" s="33"/>
    </row>
    <row r="17" spans="1:6" ht="15.75" customHeight="1">
      <c r="A17" s="2"/>
      <c r="B17" s="74" t="s">
        <v>58</v>
      </c>
      <c r="C17" s="76" t="s">
        <v>60</v>
      </c>
      <c r="D17" s="9">
        <f t="shared" si="1"/>
        <v>424</v>
      </c>
      <c r="E17" s="3">
        <v>424</v>
      </c>
      <c r="F17" s="33"/>
    </row>
    <row r="18" spans="1:6" ht="17.25" customHeight="1">
      <c r="A18" s="10"/>
      <c r="B18" s="13" t="s">
        <v>11</v>
      </c>
      <c r="C18" s="14"/>
      <c r="D18" s="9">
        <f t="shared" ref="D18:D52" si="2">E18</f>
        <v>604.72</v>
      </c>
      <c r="E18" s="10">
        <f>E19+E25+E29+E36+E46</f>
        <v>604.72</v>
      </c>
      <c r="F18" s="10" t="e">
        <f>F19+#REF!+#REF!+#REF!+F36+#REF!+#REF!+#REF!</f>
        <v>#REF!</v>
      </c>
    </row>
    <row r="19" spans="1:6" ht="26.25" customHeight="1">
      <c r="A19" s="44" t="s">
        <v>31</v>
      </c>
      <c r="B19" s="45" t="s">
        <v>19</v>
      </c>
      <c r="C19" s="46" t="s">
        <v>20</v>
      </c>
      <c r="D19" s="43">
        <f t="shared" si="2"/>
        <v>139</v>
      </c>
      <c r="E19" s="42">
        <f>E20+E23</f>
        <v>139</v>
      </c>
      <c r="F19" s="12">
        <f t="shared" ref="F19" si="3">F20</f>
        <v>0</v>
      </c>
    </row>
    <row r="20" spans="1:6" ht="18" customHeight="1">
      <c r="A20" s="42"/>
      <c r="B20" s="47" t="s">
        <v>21</v>
      </c>
      <c r="C20" s="46" t="s">
        <v>22</v>
      </c>
      <c r="D20" s="43">
        <f t="shared" si="2"/>
        <v>-71</v>
      </c>
      <c r="E20" s="42">
        <f>E21</f>
        <v>-71</v>
      </c>
      <c r="F20" s="3">
        <f t="shared" ref="F20" si="4">F21</f>
        <v>0</v>
      </c>
    </row>
    <row r="21" spans="1:6" ht="17.25" customHeight="1">
      <c r="A21" s="6"/>
      <c r="B21" s="35" t="s">
        <v>7</v>
      </c>
      <c r="C21" s="4"/>
      <c r="D21" s="9">
        <f t="shared" si="2"/>
        <v>-71</v>
      </c>
      <c r="E21" s="3">
        <f>E22</f>
        <v>-71</v>
      </c>
      <c r="F21" s="3">
        <f t="shared" ref="F21" si="5">F22</f>
        <v>0</v>
      </c>
    </row>
    <row r="22" spans="1:6" ht="14.25" customHeight="1">
      <c r="A22" s="6"/>
      <c r="B22" s="3" t="s">
        <v>14</v>
      </c>
      <c r="C22" s="40">
        <v>20</v>
      </c>
      <c r="D22" s="9">
        <f t="shared" si="2"/>
        <v>-71</v>
      </c>
      <c r="E22" s="3">
        <f>-62-9</f>
        <v>-71</v>
      </c>
      <c r="F22" s="33"/>
    </row>
    <row r="23" spans="1:6" ht="15" customHeight="1">
      <c r="A23" s="6"/>
      <c r="B23" s="64" t="s">
        <v>38</v>
      </c>
      <c r="C23" s="40"/>
      <c r="D23" s="9">
        <f t="shared" si="2"/>
        <v>210</v>
      </c>
      <c r="E23" s="3">
        <f>E24</f>
        <v>210</v>
      </c>
      <c r="F23" s="33"/>
    </row>
    <row r="24" spans="1:6" ht="19.5" customHeight="1">
      <c r="A24" s="6"/>
      <c r="B24" s="3" t="s">
        <v>41</v>
      </c>
      <c r="C24" s="40" t="s">
        <v>42</v>
      </c>
      <c r="D24" s="9">
        <f t="shared" si="2"/>
        <v>210</v>
      </c>
      <c r="E24" s="3">
        <f>120+90</f>
        <v>210</v>
      </c>
      <c r="F24" s="33"/>
    </row>
    <row r="25" spans="1:6" ht="19.5" customHeight="1">
      <c r="A25" s="6" t="s">
        <v>53</v>
      </c>
      <c r="B25" s="42" t="s">
        <v>35</v>
      </c>
      <c r="C25" s="40" t="s">
        <v>52</v>
      </c>
      <c r="D25" s="9">
        <f t="shared" si="2"/>
        <v>258</v>
      </c>
      <c r="E25" s="3">
        <f>E26</f>
        <v>258</v>
      </c>
      <c r="F25" s="33"/>
    </row>
    <row r="26" spans="1:6" ht="19.5" customHeight="1">
      <c r="A26" s="6"/>
      <c r="B26" s="62" t="s">
        <v>36</v>
      </c>
      <c r="C26" s="63" t="s">
        <v>37</v>
      </c>
      <c r="D26" s="9">
        <f t="shared" si="2"/>
        <v>258</v>
      </c>
      <c r="E26" s="3">
        <f>E27</f>
        <v>258</v>
      </c>
      <c r="F26" s="33"/>
    </row>
    <row r="27" spans="1:6" ht="19.5" customHeight="1">
      <c r="A27" s="6"/>
      <c r="B27" s="64" t="s">
        <v>38</v>
      </c>
      <c r="C27" s="40"/>
      <c r="D27" s="9">
        <f t="shared" si="2"/>
        <v>258</v>
      </c>
      <c r="E27" s="3">
        <f>E28</f>
        <v>258</v>
      </c>
      <c r="F27" s="33"/>
    </row>
    <row r="28" spans="1:6" ht="14.25" customHeight="1">
      <c r="A28" s="6"/>
      <c r="B28" s="64" t="s">
        <v>39</v>
      </c>
      <c r="C28" s="40" t="s">
        <v>40</v>
      </c>
      <c r="D28" s="9">
        <f t="shared" si="2"/>
        <v>258</v>
      </c>
      <c r="E28" s="3">
        <f>32+36+190</f>
        <v>258</v>
      </c>
      <c r="F28" s="33"/>
    </row>
    <row r="29" spans="1:6" ht="19.5" customHeight="1">
      <c r="A29" s="42" t="s">
        <v>54</v>
      </c>
      <c r="B29" s="70" t="s">
        <v>43</v>
      </c>
      <c r="C29" s="71"/>
      <c r="D29" s="43">
        <f t="shared" si="2"/>
        <v>444</v>
      </c>
      <c r="E29" s="42">
        <f>E30+E33</f>
        <v>444</v>
      </c>
      <c r="F29" s="33"/>
    </row>
    <row r="30" spans="1:6" ht="19.5" customHeight="1">
      <c r="A30" s="42"/>
      <c r="B30" s="70" t="s">
        <v>46</v>
      </c>
      <c r="C30" s="71" t="s">
        <v>47</v>
      </c>
      <c r="D30" s="43">
        <f t="shared" si="2"/>
        <v>435</v>
      </c>
      <c r="E30" s="42">
        <f>E31</f>
        <v>435</v>
      </c>
      <c r="F30" s="33"/>
    </row>
    <row r="31" spans="1:6" ht="16.5" customHeight="1">
      <c r="A31" s="6"/>
      <c r="B31" s="64" t="s">
        <v>38</v>
      </c>
      <c r="C31" s="65"/>
      <c r="D31" s="9">
        <f t="shared" si="2"/>
        <v>435</v>
      </c>
      <c r="E31" s="3">
        <f>E32</f>
        <v>435</v>
      </c>
      <c r="F31" s="33"/>
    </row>
    <row r="32" spans="1:6" ht="16.5" customHeight="1">
      <c r="A32" s="6"/>
      <c r="B32" s="5" t="s">
        <v>44</v>
      </c>
      <c r="C32" s="7" t="s">
        <v>45</v>
      </c>
      <c r="D32" s="9">
        <f t="shared" si="2"/>
        <v>435</v>
      </c>
      <c r="E32" s="3">
        <v>435</v>
      </c>
      <c r="F32" s="33"/>
    </row>
    <row r="33" spans="1:6" ht="16.5" customHeight="1">
      <c r="A33" s="48"/>
      <c r="B33" s="85" t="s">
        <v>63</v>
      </c>
      <c r="C33" s="49" t="s">
        <v>64</v>
      </c>
      <c r="D33" s="50">
        <f t="shared" si="2"/>
        <v>9</v>
      </c>
      <c r="E33" s="48">
        <f>E34</f>
        <v>9</v>
      </c>
      <c r="F33" s="33"/>
    </row>
    <row r="34" spans="1:6" ht="16.5" customHeight="1">
      <c r="A34" s="6"/>
      <c r="B34" s="77" t="s">
        <v>7</v>
      </c>
      <c r="C34" s="4"/>
      <c r="D34" s="9">
        <f t="shared" si="2"/>
        <v>9</v>
      </c>
      <c r="E34" s="3">
        <f>E35</f>
        <v>9</v>
      </c>
      <c r="F34" s="33"/>
    </row>
    <row r="35" spans="1:6" ht="16.5" customHeight="1">
      <c r="A35" s="6"/>
      <c r="B35" s="3" t="s">
        <v>14</v>
      </c>
      <c r="C35" s="40">
        <v>20</v>
      </c>
      <c r="D35" s="9">
        <f t="shared" si="2"/>
        <v>9</v>
      </c>
      <c r="E35" s="3">
        <v>9</v>
      </c>
      <c r="F35" s="33"/>
    </row>
    <row r="36" spans="1:6">
      <c r="A36" s="48" t="s">
        <v>55</v>
      </c>
      <c r="B36" s="48" t="s">
        <v>18</v>
      </c>
      <c r="C36" s="49" t="s">
        <v>30</v>
      </c>
      <c r="D36" s="50">
        <f t="shared" si="2"/>
        <v>67.72</v>
      </c>
      <c r="E36" s="48">
        <f>E37+E40+E43</f>
        <v>67.72</v>
      </c>
      <c r="F36" s="10" t="e">
        <f>F37+F40+F43</f>
        <v>#REF!</v>
      </c>
    </row>
    <row r="37" spans="1:6" ht="24.75" customHeight="1">
      <c r="A37" s="48"/>
      <c r="B37" s="51" t="s">
        <v>32</v>
      </c>
      <c r="C37" s="52" t="s">
        <v>23</v>
      </c>
      <c r="D37" s="50">
        <f t="shared" si="2"/>
        <v>4.22</v>
      </c>
      <c r="E37" s="48">
        <f t="shared" ref="E37:F37" si="6">E38</f>
        <v>4.22</v>
      </c>
      <c r="F37" s="6" t="e">
        <f t="shared" si="6"/>
        <v>#REF!</v>
      </c>
    </row>
    <row r="38" spans="1:6">
      <c r="A38" s="2"/>
      <c r="B38" s="53" t="s">
        <v>7</v>
      </c>
      <c r="C38" s="7"/>
      <c r="D38" s="9">
        <f t="shared" si="2"/>
        <v>4.22</v>
      </c>
      <c r="E38" s="6">
        <f>E39</f>
        <v>4.22</v>
      </c>
      <c r="F38" s="6" t="e">
        <f>F39</f>
        <v>#REF!</v>
      </c>
    </row>
    <row r="39" spans="1:6" ht="12.75" customHeight="1">
      <c r="A39" s="2"/>
      <c r="B39" s="5" t="s">
        <v>33</v>
      </c>
      <c r="C39" s="69">
        <v>10</v>
      </c>
      <c r="D39" s="9">
        <f t="shared" si="2"/>
        <v>4.22</v>
      </c>
      <c r="E39" s="3">
        <v>4.22</v>
      </c>
      <c r="F39" s="15" t="e">
        <f>#REF!</f>
        <v>#REF!</v>
      </c>
    </row>
    <row r="40" spans="1:6" ht="25.5">
      <c r="A40" s="42"/>
      <c r="B40" s="54" t="s">
        <v>13</v>
      </c>
      <c r="C40" s="55" t="s">
        <v>15</v>
      </c>
      <c r="D40" s="43">
        <f t="shared" si="2"/>
        <v>1.5</v>
      </c>
      <c r="E40" s="42">
        <f>E41</f>
        <v>1.5</v>
      </c>
      <c r="F40" s="1">
        <f t="shared" ref="F40" si="7">F41</f>
        <v>0</v>
      </c>
    </row>
    <row r="41" spans="1:6">
      <c r="A41" s="1"/>
      <c r="B41" s="56" t="s">
        <v>7</v>
      </c>
      <c r="C41" s="36"/>
      <c r="D41" s="9">
        <f t="shared" si="2"/>
        <v>1.5</v>
      </c>
      <c r="E41" s="1">
        <f>E42</f>
        <v>1.5</v>
      </c>
      <c r="F41" s="1">
        <f t="shared" ref="F41" si="8">F42</f>
        <v>0</v>
      </c>
    </row>
    <row r="42" spans="1:6">
      <c r="A42" s="1"/>
      <c r="B42" s="1" t="s">
        <v>14</v>
      </c>
      <c r="C42" s="41">
        <v>20</v>
      </c>
      <c r="D42" s="9">
        <f t="shared" si="2"/>
        <v>1.5</v>
      </c>
      <c r="E42" s="1">
        <v>1.5</v>
      </c>
    </row>
    <row r="43" spans="1:6">
      <c r="A43" s="57"/>
      <c r="B43" s="58" t="s">
        <v>24</v>
      </c>
      <c r="C43" s="52" t="s">
        <v>25</v>
      </c>
      <c r="D43" s="50">
        <f t="shared" si="2"/>
        <v>62</v>
      </c>
      <c r="E43" s="57">
        <f>E44</f>
        <v>62</v>
      </c>
      <c r="F43" s="1">
        <f t="shared" ref="F43" si="9">F44</f>
        <v>0</v>
      </c>
    </row>
    <row r="44" spans="1:6">
      <c r="A44" s="1"/>
      <c r="B44" s="53" t="s">
        <v>7</v>
      </c>
      <c r="C44" s="7"/>
      <c r="D44" s="9">
        <f t="shared" si="2"/>
        <v>62</v>
      </c>
      <c r="E44" s="1">
        <f>E45</f>
        <v>62</v>
      </c>
      <c r="F44" s="1">
        <f t="shared" ref="F44" si="10">F45</f>
        <v>0</v>
      </c>
    </row>
    <row r="45" spans="1:6">
      <c r="A45" s="1"/>
      <c r="B45" s="5" t="s">
        <v>26</v>
      </c>
      <c r="C45" s="7" t="s">
        <v>27</v>
      </c>
      <c r="D45" s="9">
        <f t="shared" si="2"/>
        <v>62</v>
      </c>
      <c r="E45" s="1">
        <v>62</v>
      </c>
    </row>
    <row r="46" spans="1:6">
      <c r="A46" s="1" t="s">
        <v>56</v>
      </c>
      <c r="B46" s="66" t="s">
        <v>48</v>
      </c>
      <c r="C46" s="67" t="s">
        <v>49</v>
      </c>
      <c r="D46" s="9">
        <f t="shared" si="2"/>
        <v>-304</v>
      </c>
      <c r="E46" s="1">
        <f>E47</f>
        <v>-304</v>
      </c>
    </row>
    <row r="47" spans="1:6">
      <c r="A47" s="1"/>
      <c r="B47" s="68" t="s">
        <v>50</v>
      </c>
      <c r="C47" s="7" t="s">
        <v>51</v>
      </c>
      <c r="D47" s="9">
        <f t="shared" si="2"/>
        <v>-304</v>
      </c>
      <c r="E47" s="1">
        <f>E48+E51</f>
        <v>-304</v>
      </c>
    </row>
    <row r="48" spans="1:6">
      <c r="A48" s="1"/>
      <c r="B48" s="1" t="s">
        <v>7</v>
      </c>
      <c r="C48" s="36"/>
      <c r="D48" s="9">
        <f t="shared" si="2"/>
        <v>-800</v>
      </c>
      <c r="E48" s="1">
        <f>E49</f>
        <v>-800</v>
      </c>
    </row>
    <row r="49" spans="1:6">
      <c r="A49" s="1"/>
      <c r="B49" s="1" t="s">
        <v>14</v>
      </c>
      <c r="C49" s="41">
        <v>20</v>
      </c>
      <c r="D49" s="9">
        <f t="shared" si="2"/>
        <v>-800</v>
      </c>
      <c r="E49" s="1">
        <v>-800</v>
      </c>
    </row>
    <row r="50" spans="1:6">
      <c r="A50" s="1"/>
      <c r="B50" s="64" t="s">
        <v>38</v>
      </c>
      <c r="C50" s="7"/>
      <c r="D50" s="9">
        <f t="shared" si="2"/>
        <v>496</v>
      </c>
      <c r="E50" s="1">
        <f>E51</f>
        <v>496</v>
      </c>
    </row>
    <row r="51" spans="1:6">
      <c r="A51" s="1"/>
      <c r="B51" s="3" t="s">
        <v>41</v>
      </c>
      <c r="C51" s="7"/>
      <c r="D51" s="9">
        <f t="shared" si="2"/>
        <v>496</v>
      </c>
      <c r="E51" s="1">
        <f>72+424</f>
        <v>496</v>
      </c>
    </row>
    <row r="52" spans="1:6">
      <c r="A52" s="12"/>
      <c r="B52" s="12" t="s">
        <v>17</v>
      </c>
      <c r="C52" s="37"/>
      <c r="D52" s="9">
        <f t="shared" si="2"/>
        <v>-975</v>
      </c>
      <c r="E52" s="12">
        <f>E11-E18</f>
        <v>-975</v>
      </c>
      <c r="F52" s="12" t="e">
        <f>F11-F18</f>
        <v>#REF!</v>
      </c>
    </row>
    <row r="53" spans="1:6" ht="13.5" thickBot="1">
      <c r="B53" s="24"/>
      <c r="C53" s="24"/>
    </row>
    <row r="54" spans="1:6" ht="19.5" thickBot="1">
      <c r="B54" s="86" t="s">
        <v>61</v>
      </c>
      <c r="C54" s="39">
        <f>C56+C59+C63+C65</f>
        <v>975</v>
      </c>
    </row>
    <row r="55" spans="1:6">
      <c r="B55" s="24"/>
      <c r="C55" s="24"/>
    </row>
    <row r="56" spans="1:6">
      <c r="B56" s="90" t="s">
        <v>19</v>
      </c>
      <c r="C56" s="56">
        <f>C57+C58</f>
        <v>210</v>
      </c>
    </row>
    <row r="57" spans="1:6" ht="75.75" customHeight="1">
      <c r="B57" s="89" t="s">
        <v>70</v>
      </c>
      <c r="C57" s="56">
        <v>120</v>
      </c>
    </row>
    <row r="58" spans="1:6" ht="74.25">
      <c r="B58" s="89" t="s">
        <v>69</v>
      </c>
      <c r="C58" s="56">
        <v>90</v>
      </c>
    </row>
    <row r="59" spans="1:6">
      <c r="B59" s="42" t="s">
        <v>35</v>
      </c>
      <c r="C59" s="42">
        <f>C60+C61+C62</f>
        <v>258</v>
      </c>
    </row>
    <row r="60" spans="1:6" ht="60">
      <c r="B60" s="88" t="s">
        <v>72</v>
      </c>
      <c r="C60" s="56">
        <v>190</v>
      </c>
    </row>
    <row r="61" spans="1:6" ht="59.25">
      <c r="B61" s="88" t="s">
        <v>68</v>
      </c>
      <c r="C61" s="56">
        <v>36</v>
      </c>
    </row>
    <row r="62" spans="1:6" ht="60">
      <c r="B62" s="88" t="s">
        <v>67</v>
      </c>
      <c r="C62" s="56">
        <v>32</v>
      </c>
    </row>
    <row r="63" spans="1:6">
      <c r="B63" s="42" t="s">
        <v>62</v>
      </c>
      <c r="C63" s="56">
        <f>C64</f>
        <v>435</v>
      </c>
    </row>
    <row r="64" spans="1:6" ht="45">
      <c r="B64" s="88" t="s">
        <v>66</v>
      </c>
      <c r="C64" s="56">
        <v>435</v>
      </c>
    </row>
    <row r="65" spans="2:3">
      <c r="B65" s="42" t="s">
        <v>48</v>
      </c>
      <c r="C65" s="56">
        <f>C66</f>
        <v>72</v>
      </c>
    </row>
    <row r="66" spans="2:3">
      <c r="B66" s="56" t="s">
        <v>65</v>
      </c>
      <c r="C66" s="56">
        <v>72</v>
      </c>
    </row>
    <row r="67" spans="2:3">
      <c r="B67" s="87"/>
      <c r="C67" s="87"/>
    </row>
    <row r="68" spans="2:3">
      <c r="B68" s="87"/>
      <c r="C68" s="87"/>
    </row>
    <row r="69" spans="2:3">
      <c r="B69" s="24"/>
      <c r="C69" s="24"/>
    </row>
    <row r="70" spans="2:3">
      <c r="B70" s="24"/>
      <c r="C70" s="24"/>
    </row>
    <row r="71" spans="2:3">
      <c r="B71" s="24"/>
      <c r="C71" s="24"/>
    </row>
    <row r="72" spans="2:3">
      <c r="B72" s="24"/>
      <c r="C72" s="24"/>
    </row>
    <row r="73" spans="2:3">
      <c r="B73" s="24"/>
      <c r="C73" s="24"/>
    </row>
    <row r="74" spans="2:3">
      <c r="B74" s="24"/>
      <c r="C74" s="24"/>
    </row>
    <row r="75" spans="2:3">
      <c r="B75" s="24"/>
      <c r="C75" s="24"/>
    </row>
    <row r="76" spans="2:3">
      <c r="B76" s="24"/>
      <c r="C76" s="24"/>
    </row>
    <row r="77" spans="2:3">
      <c r="B77" s="24"/>
      <c r="C77" s="24"/>
    </row>
    <row r="78" spans="2:3">
      <c r="B78" s="24"/>
      <c r="C78" s="24"/>
    </row>
    <row r="79" spans="2:3">
      <c r="B79" s="24"/>
      <c r="C79" s="24"/>
    </row>
    <row r="80" spans="2:3">
      <c r="B80" s="24"/>
      <c r="C80" s="24"/>
    </row>
    <row r="81" spans="2:3">
      <c r="B81" s="24"/>
      <c r="C81" s="24"/>
    </row>
    <row r="82" spans="2:3">
      <c r="B82" s="24"/>
      <c r="C82" s="24"/>
    </row>
    <row r="83" spans="2:3">
      <c r="B83" s="24"/>
      <c r="C83" s="24"/>
    </row>
    <row r="84" spans="2:3">
      <c r="B84" s="24"/>
      <c r="C84" s="24"/>
    </row>
  </sheetData>
  <mergeCells count="5">
    <mergeCell ref="B2:C2"/>
    <mergeCell ref="A5:F5"/>
    <mergeCell ref="A6:F6"/>
    <mergeCell ref="B7:F7"/>
    <mergeCell ref="A9:A10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AFISATA </vt:lpstr>
      <vt:lpstr>'ANEXA AFISATA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2017-08-24T09:40:21Z</cp:lastPrinted>
  <dcterms:created xsi:type="dcterms:W3CDTF">2017-03-22T13:01:52Z</dcterms:created>
  <dcterms:modified xsi:type="dcterms:W3CDTF">2017-08-24T09:40:23Z</dcterms:modified>
</cp:coreProperties>
</file>