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5600" windowHeight="795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G52" i="1"/>
  <c r="G35"/>
  <c r="G23"/>
  <c r="G22"/>
  <c r="H22"/>
  <c r="G48"/>
  <c r="H48"/>
  <c r="G68"/>
  <c r="F68"/>
  <c r="H14"/>
  <c r="H20"/>
  <c r="H23"/>
  <c r="H24"/>
  <c r="H25"/>
  <c r="H26"/>
  <c r="H27"/>
  <c r="H30"/>
  <c r="H31"/>
  <c r="H33"/>
  <c r="H35"/>
  <c r="H36"/>
  <c r="H38"/>
  <c r="H40"/>
  <c r="H41"/>
  <c r="H50"/>
  <c r="H52"/>
  <c r="H54"/>
  <c r="H57"/>
  <c r="H58"/>
  <c r="H62"/>
  <c r="H63"/>
  <c r="H64"/>
  <c r="H65"/>
  <c r="H66"/>
  <c r="H12"/>
  <c r="H68"/>
</calcChain>
</file>

<file path=xl/sharedStrings.xml><?xml version="1.0" encoding="utf-8"?>
<sst xmlns="http://schemas.openxmlformats.org/spreadsheetml/2006/main" count="76" uniqueCount="76">
  <si>
    <t>SC JUD PAZA SI ORDINE ARGES</t>
  </si>
  <si>
    <t>PITESTI,CALEA DRAGASANI NR.8</t>
  </si>
  <si>
    <t>CUI  RO 287083334</t>
  </si>
  <si>
    <t>EXECUTIE BUGETARA</t>
  </si>
  <si>
    <t>lei</t>
  </si>
  <si>
    <t>BUGET</t>
  </si>
  <si>
    <t>REALIZAT</t>
  </si>
  <si>
    <t>NR</t>
  </si>
  <si>
    <t xml:space="preserve">        INDICATORI</t>
  </si>
  <si>
    <t>final</t>
  </si>
  <si>
    <t>BALANTA</t>
  </si>
  <si>
    <t>% de realiz</t>
  </si>
  <si>
    <t>CRT</t>
  </si>
  <si>
    <t>aprobat</t>
  </si>
  <si>
    <t>fata de buget</t>
  </si>
  <si>
    <t>I</t>
  </si>
  <si>
    <t>VENITURI TOTALE</t>
  </si>
  <si>
    <r>
      <t xml:space="preserve">                         </t>
    </r>
    <r>
      <rPr>
        <sz val="9"/>
        <rFont val="Arial"/>
        <family val="2"/>
      </rPr>
      <t>VENITURI DIN EXPLOATARE</t>
    </r>
  </si>
  <si>
    <t xml:space="preserve"> </t>
  </si>
  <si>
    <t xml:space="preserve">                          VENITURI FINANCIARE</t>
  </si>
  <si>
    <t xml:space="preserve">                          VENITURI EXTRAORDINARE</t>
  </si>
  <si>
    <t>II</t>
  </si>
  <si>
    <t>CHELTUIELI TOTALE</t>
  </si>
  <si>
    <r>
      <t xml:space="preserve">       1,</t>
    </r>
    <r>
      <rPr>
        <sz val="9"/>
        <rFont val="Arial"/>
        <family val="2"/>
      </rPr>
      <t>CHELTUIELI DE EXPLOATARE</t>
    </r>
  </si>
  <si>
    <r>
      <t xml:space="preserve">           </t>
    </r>
    <r>
      <rPr>
        <sz val="8"/>
        <rFont val="Arial"/>
        <family val="2"/>
      </rPr>
      <t xml:space="preserve">A, </t>
    </r>
    <r>
      <rPr>
        <sz val="10"/>
        <rFont val="Arial"/>
        <family val="2"/>
      </rPr>
      <t>Cheltuieli cu bunuri si servicii</t>
    </r>
  </si>
  <si>
    <t>chelt nat ob inv(echipament)</t>
  </si>
  <si>
    <t>chelt cu prime de asigurare</t>
  </si>
  <si>
    <t>chelt cu colaboratorii</t>
  </si>
  <si>
    <t>chelt reclama si publicitate</t>
  </si>
  <si>
    <t>chelt posta si telecomunicatii</t>
  </si>
  <si>
    <t>chelt servicii bancare</t>
  </si>
  <si>
    <t>chelt servicii terti</t>
  </si>
  <si>
    <r>
      <t xml:space="preserve">           </t>
    </r>
    <r>
      <rPr>
        <sz val="9"/>
        <rFont val="Arial"/>
        <family val="2"/>
      </rPr>
      <t>B Cheltuieli cu impozite si taxe</t>
    </r>
  </si>
  <si>
    <t>impozite si tax local</t>
  </si>
  <si>
    <t xml:space="preserve">           C Cheltuieli cu personalul din care:</t>
  </si>
  <si>
    <t>celtuieli cf ctr mandat</t>
  </si>
  <si>
    <t>chelt cu protectia soc si fd sp</t>
  </si>
  <si>
    <r>
      <t xml:space="preserve">          </t>
    </r>
    <r>
      <rPr>
        <sz val="9"/>
        <rFont val="Arial"/>
        <family val="2"/>
      </rPr>
      <t>D  Alte chelt de exploatare</t>
    </r>
  </si>
  <si>
    <r>
      <t xml:space="preserve">    2,</t>
    </r>
    <r>
      <rPr>
        <sz val="9"/>
        <rFont val="Arial"/>
        <family val="2"/>
      </rPr>
      <t xml:space="preserve">  CHELTUIELI  FINANCIARE</t>
    </r>
  </si>
  <si>
    <r>
      <t xml:space="preserve">    3, </t>
    </r>
    <r>
      <rPr>
        <sz val="9"/>
        <rFont val="Arial"/>
        <family val="2"/>
      </rPr>
      <t>CHELTUIELI  EXTRAORDINARE</t>
    </r>
  </si>
  <si>
    <t>III</t>
  </si>
  <si>
    <t>REZULTAT BRUT(profitsau pierdere)</t>
  </si>
  <si>
    <t>IV</t>
  </si>
  <si>
    <t>IMPOZIT PE PROFIT</t>
  </si>
  <si>
    <t>V</t>
  </si>
  <si>
    <t>PROFIT RAMAS DUPA DED IMPOZIT.</t>
  </si>
  <si>
    <t>din care:</t>
  </si>
  <si>
    <t xml:space="preserve">         rezerva legala</t>
  </si>
  <si>
    <t xml:space="preserve">         acoperire pierdere ani precedenti</t>
  </si>
  <si>
    <t xml:space="preserve">         participare salariati laprofit</t>
  </si>
  <si>
    <t xml:space="preserve">         dividente actionari</t>
  </si>
  <si>
    <t xml:space="preserve">         profit nerepartizat</t>
  </si>
  <si>
    <t>VI</t>
  </si>
  <si>
    <t>DATE DE FUNDAMENTARE</t>
  </si>
  <si>
    <t>NUMAR PERSONAL PROGNOZAT LA Sf an</t>
  </si>
  <si>
    <t>NUMAR MEDIU DE SALARIATI TOTAL</t>
  </si>
  <si>
    <t>CHELT DE NAT SALARIALA din care</t>
  </si>
  <si>
    <t>a</t>
  </si>
  <si>
    <t>cheltuieli salariale</t>
  </si>
  <si>
    <t>b</t>
  </si>
  <si>
    <t>CASTIG MEDIU BRUT SALARIAT inclus bonus</t>
  </si>
  <si>
    <t>PLATI RESTANTE IN preturi curente</t>
  </si>
  <si>
    <t>CREANTE RESTANTE IN preturi curente</t>
  </si>
  <si>
    <t>Contabil Sef,</t>
  </si>
  <si>
    <t>Stavarachi Dragos</t>
  </si>
  <si>
    <t>bonusuri (ore nopate,ore supl)</t>
  </si>
  <si>
    <t>lunar pe salariat</t>
  </si>
  <si>
    <t>(det  pe baza chelt de nat sal)</t>
  </si>
  <si>
    <t>La data de 31.12.2016</t>
  </si>
  <si>
    <t>31,12,2016</t>
  </si>
  <si>
    <t>chelt cu preg profesionala</t>
  </si>
  <si>
    <t>chelt cu mater consumabile din care:</t>
  </si>
  <si>
    <t xml:space="preserve">    --   chelt cu combustibil</t>
  </si>
  <si>
    <t>chelt cu  salariile din care:</t>
  </si>
  <si>
    <t xml:space="preserve">        -chelt cu sal de baza</t>
  </si>
  <si>
    <t xml:space="preserve">      -  chelt cu (ore noap, suplim)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</si>
</sst>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1" xfId="1" applyBorder="1"/>
    <xf numFmtId="0" fontId="1" fillId="0" borderId="0" xfId="1" applyBorder="1"/>
    <xf numFmtId="0" fontId="1" fillId="0" borderId="2" xfId="1" applyBorder="1"/>
    <xf numFmtId="0" fontId="3" fillId="0" borderId="0" xfId="1" applyFont="1"/>
    <xf numFmtId="0" fontId="2" fillId="0" borderId="0" xfId="1" applyFont="1"/>
    <xf numFmtId="0" fontId="6" fillId="0" borderId="0" xfId="1" applyFont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4" xfId="1" applyFont="1" applyBorder="1"/>
    <xf numFmtId="0" fontId="3" fillId="0" borderId="1" xfId="1" applyFont="1" applyBorder="1"/>
    <xf numFmtId="0" fontId="3" fillId="0" borderId="2" xfId="1" applyFont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3" fillId="0" borderId="7" xfId="1" applyFont="1" applyBorder="1"/>
    <xf numFmtId="1" fontId="1" fillId="0" borderId="4" xfId="1" applyNumberFormat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3" fillId="0" borderId="0" xfId="1" applyFont="1" applyBorder="1" applyAlignment="1">
      <alignment horizontal="center"/>
    </xf>
    <xf numFmtId="0" fontId="1" fillId="3" borderId="7" xfId="1" applyFill="1" applyBorder="1"/>
    <xf numFmtId="0" fontId="1" fillId="3" borderId="0" xfId="1" applyFill="1"/>
    <xf numFmtId="0" fontId="1" fillId="0" borderId="12" xfId="1" applyBorder="1"/>
    <xf numFmtId="0" fontId="1" fillId="0" borderId="13" xfId="1" applyBorder="1"/>
    <xf numFmtId="0" fontId="1" fillId="0" borderId="14" xfId="1" applyBorder="1"/>
    <xf numFmtId="0" fontId="3" fillId="0" borderId="4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1" fillId="2" borderId="7" xfId="1" applyNumberFormat="1" applyFill="1" applyBorder="1"/>
    <xf numFmtId="0" fontId="7" fillId="0" borderId="7" xfId="1" applyFont="1" applyBorder="1"/>
    <xf numFmtId="0" fontId="7" fillId="0" borderId="0" xfId="1" applyFont="1"/>
    <xf numFmtId="1" fontId="1" fillId="3" borderId="0" xfId="1" applyNumberFormat="1" applyFont="1" applyFill="1"/>
    <xf numFmtId="0" fontId="1" fillId="0" borderId="0" xfId="1" applyFont="1" applyBorder="1"/>
    <xf numFmtId="49" fontId="1" fillId="0" borderId="0" xfId="1" applyNumberFormat="1" applyFont="1"/>
    <xf numFmtId="0" fontId="1" fillId="0" borderId="0" xfId="1" applyFont="1"/>
    <xf numFmtId="164" fontId="1" fillId="2" borderId="11" xfId="1" applyNumberFormat="1" applyFill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6"/>
  <sheetViews>
    <sheetView tabSelected="1" topLeftCell="A52" workbookViewId="0">
      <selection activeCell="K61" sqref="K61"/>
    </sheetView>
  </sheetViews>
  <sheetFormatPr defaultRowHeight="15"/>
  <cols>
    <col min="1" max="1" width="4.28515625" customWidth="1"/>
    <col min="2" max="2" width="7" customWidth="1"/>
    <col min="5" max="5" width="22.140625" customWidth="1"/>
    <col min="7" max="7" width="10.5703125" customWidth="1"/>
    <col min="8" max="8" width="10.710937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9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9">
      <c r="A5" s="1"/>
      <c r="B5" s="1"/>
      <c r="C5" s="1"/>
      <c r="D5" s="1"/>
      <c r="E5" s="38" t="s">
        <v>68</v>
      </c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 t="s">
        <v>4</v>
      </c>
      <c r="I6" s="3"/>
    </row>
    <row r="7" spans="1:9">
      <c r="A7" s="1"/>
      <c r="B7" s="10"/>
      <c r="C7" s="2"/>
      <c r="D7" s="2"/>
      <c r="E7" s="16"/>
      <c r="F7" s="35" t="s">
        <v>5</v>
      </c>
      <c r="G7" s="14" t="s">
        <v>6</v>
      </c>
      <c r="H7" s="24"/>
      <c r="I7" s="3"/>
    </row>
    <row r="8" spans="1:9">
      <c r="A8" s="1"/>
      <c r="B8" s="11" t="s">
        <v>7</v>
      </c>
      <c r="C8" s="3" t="s">
        <v>8</v>
      </c>
      <c r="D8" s="3"/>
      <c r="E8" s="17"/>
      <c r="F8" s="33" t="s">
        <v>9</v>
      </c>
      <c r="G8" s="27" t="s">
        <v>10</v>
      </c>
      <c r="H8" s="25" t="s">
        <v>11</v>
      </c>
      <c r="I8" s="3"/>
    </row>
    <row r="9" spans="1:9">
      <c r="A9" s="1"/>
      <c r="B9" s="11" t="s">
        <v>12</v>
      </c>
      <c r="C9" s="3"/>
      <c r="D9" s="3"/>
      <c r="E9" s="17"/>
      <c r="F9" s="33" t="s">
        <v>13</v>
      </c>
      <c r="G9" s="27" t="s">
        <v>69</v>
      </c>
      <c r="H9" s="25" t="s">
        <v>14</v>
      </c>
      <c r="I9" s="3"/>
    </row>
    <row r="10" spans="1:9" ht="15.75" thickBot="1">
      <c r="A10" s="1"/>
      <c r="B10" s="12"/>
      <c r="C10" s="4"/>
      <c r="D10" s="4"/>
      <c r="E10" s="18"/>
      <c r="F10" s="34">
        <v>2016</v>
      </c>
      <c r="G10" s="15"/>
      <c r="H10" s="26"/>
      <c r="I10" s="3"/>
    </row>
    <row r="11" spans="1:9" ht="15.75" thickTop="1">
      <c r="A11" s="1"/>
      <c r="B11" s="31"/>
      <c r="C11" s="1"/>
      <c r="D11" s="1"/>
      <c r="E11" s="17"/>
      <c r="F11" s="11"/>
      <c r="G11" s="1"/>
      <c r="H11" s="25"/>
      <c r="I11" s="1"/>
    </row>
    <row r="12" spans="1:9">
      <c r="A12" s="1"/>
      <c r="B12" s="13" t="s">
        <v>15</v>
      </c>
      <c r="C12" s="5" t="s">
        <v>16</v>
      </c>
      <c r="D12" s="1"/>
      <c r="E12" s="17"/>
      <c r="F12" s="13">
        <v>4853000</v>
      </c>
      <c r="G12" s="5">
        <v>4853441</v>
      </c>
      <c r="H12" s="36">
        <f>G12/F12</f>
        <v>1.0000908716257986</v>
      </c>
      <c r="I12" s="1"/>
    </row>
    <row r="13" spans="1:9">
      <c r="A13" s="1"/>
      <c r="B13" s="11"/>
      <c r="C13" s="1"/>
      <c r="D13" s="1"/>
      <c r="E13" s="17"/>
      <c r="F13" s="11"/>
      <c r="G13" s="1"/>
      <c r="H13" s="36"/>
      <c r="I13" s="1"/>
    </row>
    <row r="14" spans="1:9">
      <c r="A14" s="1"/>
      <c r="B14" s="11" t="s">
        <v>17</v>
      </c>
      <c r="C14" s="32"/>
      <c r="D14" s="1"/>
      <c r="E14" s="17"/>
      <c r="F14" s="11">
        <v>4853000</v>
      </c>
      <c r="G14" s="1">
        <v>4853314</v>
      </c>
      <c r="H14" s="36">
        <f t="shared" ref="H14:H68" si="0">G14/F14</f>
        <v>1.0000647022460334</v>
      </c>
      <c r="I14" s="1"/>
    </row>
    <row r="15" spans="1:9">
      <c r="A15" s="1"/>
      <c r="B15" s="11" t="s">
        <v>18</v>
      </c>
      <c r="C15" s="1"/>
      <c r="D15" s="1"/>
      <c r="E15" s="17"/>
      <c r="F15" s="11"/>
      <c r="G15" s="1"/>
      <c r="H15" s="36"/>
      <c r="I15" s="1"/>
    </row>
    <row r="16" spans="1:9">
      <c r="A16" s="1"/>
      <c r="B16" s="11" t="s">
        <v>19</v>
      </c>
      <c r="C16" s="1"/>
      <c r="D16" s="1"/>
      <c r="E16" s="17"/>
      <c r="F16" s="11">
        <v>0</v>
      </c>
      <c r="G16" s="1">
        <v>127</v>
      </c>
      <c r="H16" s="36">
        <v>0</v>
      </c>
      <c r="I16" s="1"/>
    </row>
    <row r="17" spans="2:9">
      <c r="B17" s="11"/>
      <c r="C17" s="1"/>
      <c r="D17" s="1"/>
      <c r="E17" s="17"/>
      <c r="F17" s="11"/>
      <c r="G17" s="1"/>
      <c r="H17" s="36"/>
      <c r="I17" s="1"/>
    </row>
    <row r="18" spans="2:9">
      <c r="B18" s="11" t="s">
        <v>20</v>
      </c>
      <c r="C18" s="1"/>
      <c r="D18" s="1"/>
      <c r="E18" s="17"/>
      <c r="F18" s="11">
        <v>0</v>
      </c>
      <c r="G18" s="1">
        <v>0</v>
      </c>
      <c r="H18" s="36">
        <v>0</v>
      </c>
      <c r="I18" s="1"/>
    </row>
    <row r="19" spans="2:9">
      <c r="B19" s="11"/>
      <c r="C19" s="1"/>
      <c r="D19" s="1"/>
      <c r="E19" s="17"/>
      <c r="F19" s="11"/>
      <c r="G19" s="1"/>
      <c r="H19" s="36"/>
      <c r="I19" s="1"/>
    </row>
    <row r="20" spans="2:9">
      <c r="B20" s="13" t="s">
        <v>21</v>
      </c>
      <c r="C20" s="5" t="s">
        <v>22</v>
      </c>
      <c r="D20" s="5"/>
      <c r="E20" s="17"/>
      <c r="F20" s="13">
        <v>4822000</v>
      </c>
      <c r="G20" s="5">
        <v>4781126</v>
      </c>
      <c r="H20" s="36">
        <f t="shared" si="0"/>
        <v>0.99152343425964329</v>
      </c>
      <c r="I20" s="1"/>
    </row>
    <row r="21" spans="2:9">
      <c r="B21" s="11"/>
      <c r="C21" s="1"/>
      <c r="D21" s="1"/>
      <c r="E21" s="17"/>
      <c r="F21" s="11"/>
      <c r="G21" s="1"/>
      <c r="H21" s="36"/>
      <c r="I21" s="1"/>
    </row>
    <row r="22" spans="2:9">
      <c r="B22" s="11"/>
      <c r="C22" s="1" t="s">
        <v>23</v>
      </c>
      <c r="D22" s="1"/>
      <c r="E22" s="17"/>
      <c r="F22" s="11">
        <v>4822000</v>
      </c>
      <c r="G22" s="1">
        <f>G23+G34+G35+G41</f>
        <v>4781126</v>
      </c>
      <c r="H22" s="36">
        <f t="shared" si="0"/>
        <v>0.99152343425964329</v>
      </c>
      <c r="I22" s="1"/>
    </row>
    <row r="23" spans="2:9">
      <c r="B23" s="11"/>
      <c r="C23" s="1" t="s">
        <v>24</v>
      </c>
      <c r="D23" s="1"/>
      <c r="E23" s="17"/>
      <c r="F23" s="11">
        <v>165000</v>
      </c>
      <c r="G23" s="1">
        <f>G24+G26+G27+G28+G29+G30+G31+G32+G33</f>
        <v>148424</v>
      </c>
      <c r="H23" s="36">
        <f t="shared" si="0"/>
        <v>0.89953939393939397</v>
      </c>
      <c r="I23" s="1"/>
    </row>
    <row r="24" spans="2:9">
      <c r="B24" s="30"/>
      <c r="C24" s="1"/>
      <c r="D24" s="39" t="s">
        <v>71</v>
      </c>
      <c r="E24" s="28"/>
      <c r="F24" s="11">
        <v>41000</v>
      </c>
      <c r="G24" s="1">
        <v>33597</v>
      </c>
      <c r="H24" s="36">
        <f t="shared" si="0"/>
        <v>0.81943902439024385</v>
      </c>
      <c r="I24" s="1"/>
    </row>
    <row r="25" spans="2:9">
      <c r="B25" s="21"/>
      <c r="C25" s="3"/>
      <c r="D25" s="40" t="s">
        <v>72</v>
      </c>
      <c r="E25" s="3"/>
      <c r="F25" s="11">
        <v>25000</v>
      </c>
      <c r="G25" s="1">
        <v>21295</v>
      </c>
      <c r="H25" s="36">
        <f t="shared" si="0"/>
        <v>0.8518</v>
      </c>
      <c r="I25" s="1"/>
    </row>
    <row r="26" spans="2:9">
      <c r="B26" s="11"/>
      <c r="C26" s="29"/>
      <c r="D26" s="29" t="s">
        <v>25</v>
      </c>
      <c r="E26" s="28"/>
      <c r="F26" s="11">
        <v>65000</v>
      </c>
      <c r="G26" s="1">
        <v>66817</v>
      </c>
      <c r="H26" s="36">
        <f t="shared" si="0"/>
        <v>1.0279538461538462</v>
      </c>
      <c r="I26" s="1"/>
    </row>
    <row r="27" spans="2:9">
      <c r="B27" s="11"/>
      <c r="C27" s="1"/>
      <c r="D27" s="1" t="s">
        <v>26</v>
      </c>
      <c r="E27" s="17"/>
      <c r="F27" s="11">
        <v>2000</v>
      </c>
      <c r="G27" s="1">
        <v>952</v>
      </c>
      <c r="H27" s="36">
        <f t="shared" si="0"/>
        <v>0.47599999999999998</v>
      </c>
      <c r="I27" s="1"/>
    </row>
    <row r="28" spans="2:9">
      <c r="B28" s="11"/>
      <c r="C28" s="1"/>
      <c r="D28" s="1" t="s">
        <v>27</v>
      </c>
      <c r="E28" s="17"/>
      <c r="F28" s="11">
        <v>0</v>
      </c>
      <c r="G28" s="1">
        <v>0</v>
      </c>
      <c r="H28" s="36">
        <v>0</v>
      </c>
      <c r="I28" s="1"/>
    </row>
    <row r="29" spans="2:9">
      <c r="B29" s="11"/>
      <c r="C29" s="1"/>
      <c r="D29" s="1" t="s">
        <v>28</v>
      </c>
      <c r="E29" s="17"/>
      <c r="F29" s="11">
        <v>0</v>
      </c>
      <c r="G29" s="1">
        <v>0</v>
      </c>
      <c r="H29" s="36">
        <v>0</v>
      </c>
      <c r="I29" s="1"/>
    </row>
    <row r="30" spans="2:9">
      <c r="B30" s="11"/>
      <c r="C30" s="1"/>
      <c r="D30" s="1" t="s">
        <v>29</v>
      </c>
      <c r="E30" s="17"/>
      <c r="F30" s="11">
        <v>13000</v>
      </c>
      <c r="G30" s="1">
        <v>12854</v>
      </c>
      <c r="H30" s="36">
        <f t="shared" si="0"/>
        <v>0.98876923076923073</v>
      </c>
      <c r="I30" s="1"/>
    </row>
    <row r="31" spans="2:9">
      <c r="B31" s="11"/>
      <c r="C31" s="1"/>
      <c r="D31" s="29" t="s">
        <v>30</v>
      </c>
      <c r="E31" s="28"/>
      <c r="F31" s="11">
        <v>5000</v>
      </c>
      <c r="G31" s="1">
        <v>4549</v>
      </c>
      <c r="H31" s="36">
        <f t="shared" si="0"/>
        <v>0.90980000000000005</v>
      </c>
      <c r="I31" s="1"/>
    </row>
    <row r="32" spans="2:9">
      <c r="B32" s="11"/>
      <c r="C32" s="1"/>
      <c r="D32" s="29" t="s">
        <v>70</v>
      </c>
      <c r="E32" s="28"/>
      <c r="F32" s="11">
        <v>3000</v>
      </c>
      <c r="G32" s="1">
        <v>1810</v>
      </c>
      <c r="H32" s="36"/>
      <c r="I32" s="1"/>
    </row>
    <row r="33" spans="2:9">
      <c r="B33" s="11"/>
      <c r="C33" s="1"/>
      <c r="D33" s="1" t="s">
        <v>31</v>
      </c>
      <c r="E33" s="17"/>
      <c r="F33" s="11">
        <v>36000</v>
      </c>
      <c r="G33" s="1">
        <v>27845</v>
      </c>
      <c r="H33" s="36">
        <f t="shared" si="0"/>
        <v>0.77347222222222223</v>
      </c>
      <c r="I33" s="1"/>
    </row>
    <row r="34" spans="2:9">
      <c r="B34" s="11"/>
      <c r="C34" s="1" t="s">
        <v>32</v>
      </c>
      <c r="D34" s="1"/>
      <c r="E34" s="17" t="s">
        <v>33</v>
      </c>
      <c r="F34" s="11">
        <v>0</v>
      </c>
      <c r="G34" s="1">
        <v>0</v>
      </c>
      <c r="H34" s="36">
        <v>0</v>
      </c>
      <c r="I34" s="1"/>
    </row>
    <row r="35" spans="2:9">
      <c r="B35" s="11"/>
      <c r="C35" s="1" t="s">
        <v>34</v>
      </c>
      <c r="D35" s="1"/>
      <c r="E35" s="17"/>
      <c r="F35" s="11">
        <v>4655000</v>
      </c>
      <c r="G35" s="11">
        <f>G36+G40</f>
        <v>4629457</v>
      </c>
      <c r="H35" s="36">
        <f t="shared" si="0"/>
        <v>0.99451278195488724</v>
      </c>
      <c r="I35" s="1"/>
    </row>
    <row r="36" spans="2:9">
      <c r="B36" s="11"/>
      <c r="C36" s="1"/>
      <c r="D36" s="41" t="s">
        <v>73</v>
      </c>
      <c r="E36" s="17"/>
      <c r="F36" s="11">
        <v>3700000</v>
      </c>
      <c r="G36" s="1">
        <v>3767082</v>
      </c>
      <c r="H36" s="36">
        <f t="shared" si="0"/>
        <v>1.0181302702702704</v>
      </c>
      <c r="I36" s="1"/>
    </row>
    <row r="37" spans="2:9">
      <c r="B37" s="11"/>
      <c r="C37" s="1"/>
      <c r="D37" s="41" t="s">
        <v>74</v>
      </c>
      <c r="E37" s="17"/>
      <c r="F37" s="11">
        <v>3400000</v>
      </c>
      <c r="G37" s="1">
        <v>3476109</v>
      </c>
      <c r="H37" s="36"/>
      <c r="I37" s="1"/>
    </row>
    <row r="38" spans="2:9">
      <c r="B38" s="11"/>
      <c r="C38" s="1"/>
      <c r="D38" s="42" t="s">
        <v>75</v>
      </c>
      <c r="E38" s="17"/>
      <c r="F38" s="11">
        <v>300000</v>
      </c>
      <c r="G38" s="1">
        <v>290973</v>
      </c>
      <c r="H38" s="36">
        <f t="shared" si="0"/>
        <v>0.96991000000000005</v>
      </c>
      <c r="I38" s="1"/>
    </row>
    <row r="39" spans="2:9">
      <c r="B39" s="11"/>
      <c r="C39" s="1"/>
      <c r="D39" s="1" t="s">
        <v>35</v>
      </c>
      <c r="E39" s="17"/>
      <c r="F39" s="11">
        <v>0</v>
      </c>
      <c r="G39" s="1">
        <v>0</v>
      </c>
      <c r="H39" s="36">
        <v>0</v>
      </c>
      <c r="I39" s="1"/>
    </row>
    <row r="40" spans="2:9">
      <c r="B40" s="11"/>
      <c r="C40" s="1"/>
      <c r="D40" s="1" t="s">
        <v>36</v>
      </c>
      <c r="E40" s="17"/>
      <c r="F40" s="11">
        <v>955000</v>
      </c>
      <c r="G40" s="1">
        <v>862375</v>
      </c>
      <c r="H40" s="36">
        <f t="shared" si="0"/>
        <v>0.90301047120418854</v>
      </c>
      <c r="I40" s="1"/>
    </row>
    <row r="41" spans="2:9">
      <c r="B41" s="11"/>
      <c r="C41" s="1" t="s">
        <v>37</v>
      </c>
      <c r="D41" s="1"/>
      <c r="E41" s="17"/>
      <c r="F41" s="11">
        <v>2000</v>
      </c>
      <c r="G41" s="1">
        <v>3245</v>
      </c>
      <c r="H41" s="36">
        <f t="shared" si="0"/>
        <v>1.6225000000000001</v>
      </c>
      <c r="I41" s="1"/>
    </row>
    <row r="42" spans="2:9">
      <c r="B42" s="11"/>
      <c r="C42" s="1"/>
      <c r="D42" s="1"/>
      <c r="E42" s="17"/>
      <c r="F42" s="11"/>
      <c r="G42" s="1"/>
      <c r="H42" s="36"/>
      <c r="I42" s="1"/>
    </row>
    <row r="43" spans="2:9">
      <c r="B43" s="11"/>
      <c r="C43" s="1" t="s">
        <v>38</v>
      </c>
      <c r="D43" s="1"/>
      <c r="E43" s="17"/>
      <c r="F43" s="11">
        <v>0</v>
      </c>
      <c r="G43" s="1">
        <v>0</v>
      </c>
      <c r="H43" s="36">
        <v>0</v>
      </c>
      <c r="I43" s="1"/>
    </row>
    <row r="44" spans="2:9">
      <c r="B44" s="11"/>
      <c r="C44" s="1"/>
      <c r="D44" s="1"/>
      <c r="E44" s="17"/>
      <c r="F44" s="11"/>
      <c r="G44" s="1"/>
      <c r="H44" s="36"/>
      <c r="I44" s="1"/>
    </row>
    <row r="45" spans="2:9">
      <c r="B45" s="11"/>
      <c r="C45" s="1" t="s">
        <v>39</v>
      </c>
      <c r="D45" s="1"/>
      <c r="E45" s="17"/>
      <c r="F45" s="11">
        <v>0</v>
      </c>
      <c r="G45" s="1">
        <v>0</v>
      </c>
      <c r="H45" s="36">
        <v>0</v>
      </c>
      <c r="I45" s="1"/>
    </row>
    <row r="46" spans="2:9">
      <c r="B46" s="11"/>
      <c r="C46" s="1"/>
      <c r="D46" s="1"/>
      <c r="E46" s="17"/>
      <c r="F46" s="11"/>
      <c r="G46" s="1"/>
      <c r="H46" s="36"/>
      <c r="I46" s="1"/>
    </row>
    <row r="47" spans="2:9">
      <c r="B47" s="11"/>
      <c r="C47" s="1"/>
      <c r="D47" s="1"/>
      <c r="E47" s="17"/>
      <c r="F47" s="11"/>
      <c r="G47" s="1"/>
      <c r="H47" s="36"/>
      <c r="I47" s="1"/>
    </row>
    <row r="48" spans="2:9">
      <c r="B48" s="13" t="s">
        <v>40</v>
      </c>
      <c r="C48" s="5" t="s">
        <v>41</v>
      </c>
      <c r="D48" s="5"/>
      <c r="E48" s="19"/>
      <c r="F48" s="13">
        <v>31000</v>
      </c>
      <c r="G48" s="1">
        <f>G12-G20</f>
        <v>72315</v>
      </c>
      <c r="H48" s="36">
        <f t="shared" si="0"/>
        <v>2.3327419354838708</v>
      </c>
      <c r="I48" s="1"/>
    </row>
    <row r="49" spans="2:9">
      <c r="B49" s="11"/>
      <c r="C49" s="1"/>
      <c r="D49" s="1"/>
      <c r="E49" s="17"/>
      <c r="F49" s="11"/>
      <c r="G49" s="1"/>
      <c r="H49" s="36"/>
      <c r="I49" s="1"/>
    </row>
    <row r="50" spans="2:9">
      <c r="B50" s="13" t="s">
        <v>42</v>
      </c>
      <c r="C50" s="5" t="s">
        <v>43</v>
      </c>
      <c r="D50" s="5"/>
      <c r="E50" s="17"/>
      <c r="F50" s="13">
        <v>5000</v>
      </c>
      <c r="G50" s="1">
        <v>11147</v>
      </c>
      <c r="H50" s="36">
        <f t="shared" si="0"/>
        <v>2.2294</v>
      </c>
      <c r="I50" s="1"/>
    </row>
    <row r="51" spans="2:9">
      <c r="B51" s="11"/>
      <c r="C51" s="1"/>
      <c r="D51" s="1"/>
      <c r="E51" s="17"/>
      <c r="F51" s="13"/>
      <c r="G51" s="1"/>
      <c r="H51" s="36"/>
    </row>
    <row r="52" spans="2:9">
      <c r="B52" s="13" t="s">
        <v>44</v>
      </c>
      <c r="C52" s="5" t="s">
        <v>45</v>
      </c>
      <c r="D52" s="5"/>
      <c r="E52" s="19"/>
      <c r="F52" s="13">
        <v>26000</v>
      </c>
      <c r="G52" s="1">
        <f>G48-G50</f>
        <v>61168</v>
      </c>
      <c r="H52" s="36">
        <f t="shared" si="0"/>
        <v>2.3526153846153846</v>
      </c>
    </row>
    <row r="53" spans="2:9">
      <c r="B53" s="11"/>
      <c r="C53" s="1"/>
      <c r="D53" s="1" t="s">
        <v>46</v>
      </c>
      <c r="E53" s="17"/>
      <c r="F53" s="13"/>
      <c r="G53" s="1"/>
      <c r="H53" s="36"/>
    </row>
    <row r="54" spans="2:9">
      <c r="B54" s="11"/>
      <c r="C54" s="1" t="s">
        <v>47</v>
      </c>
      <c r="D54" s="1"/>
      <c r="E54" s="17"/>
      <c r="F54" s="13">
        <v>2000</v>
      </c>
      <c r="G54" s="1">
        <v>3615</v>
      </c>
      <c r="H54" s="36">
        <f t="shared" si="0"/>
        <v>1.8075000000000001</v>
      </c>
    </row>
    <row r="55" spans="2:9">
      <c r="B55" s="11"/>
      <c r="C55" s="1" t="s">
        <v>48</v>
      </c>
      <c r="D55" s="1"/>
      <c r="E55" s="17"/>
      <c r="F55" s="13">
        <v>0</v>
      </c>
      <c r="G55" s="1">
        <v>0</v>
      </c>
      <c r="H55" s="36">
        <v>0</v>
      </c>
    </row>
    <row r="56" spans="2:9">
      <c r="B56" s="11"/>
      <c r="C56" s="1" t="s">
        <v>49</v>
      </c>
      <c r="D56" s="1"/>
      <c r="E56" s="17"/>
      <c r="F56" s="13">
        <v>0</v>
      </c>
      <c r="G56" s="1">
        <v>0</v>
      </c>
      <c r="H56" s="36">
        <v>0</v>
      </c>
    </row>
    <row r="57" spans="2:9">
      <c r="B57" s="11"/>
      <c r="C57" s="1" t="s">
        <v>50</v>
      </c>
      <c r="D57" s="1"/>
      <c r="E57" s="17"/>
      <c r="F57" s="13">
        <v>12000</v>
      </c>
      <c r="G57" s="1">
        <v>36700</v>
      </c>
      <c r="H57" s="36">
        <f t="shared" si="0"/>
        <v>3.0583333333333331</v>
      </c>
    </row>
    <row r="58" spans="2:9">
      <c r="B58" s="11"/>
      <c r="C58" s="1" t="s">
        <v>51</v>
      </c>
      <c r="D58" s="1"/>
      <c r="E58" s="17"/>
      <c r="F58" s="13">
        <v>12000</v>
      </c>
      <c r="G58" s="1">
        <v>20853</v>
      </c>
      <c r="H58" s="36">
        <f t="shared" si="0"/>
        <v>1.7377499999999999</v>
      </c>
    </row>
    <row r="59" spans="2:9">
      <c r="B59" s="11"/>
      <c r="C59" s="1"/>
      <c r="D59" s="1"/>
      <c r="E59" s="17"/>
      <c r="F59" s="11"/>
      <c r="G59" s="1"/>
      <c r="H59" s="36"/>
    </row>
    <row r="60" spans="2:9">
      <c r="B60" s="13" t="s">
        <v>52</v>
      </c>
      <c r="C60" s="7" t="s">
        <v>53</v>
      </c>
      <c r="D60" s="5"/>
      <c r="E60" s="19"/>
      <c r="F60" s="11"/>
      <c r="G60" s="1"/>
      <c r="H60" s="36"/>
    </row>
    <row r="61" spans="2:9">
      <c r="B61" s="11"/>
      <c r="C61" s="1"/>
      <c r="D61" s="1"/>
      <c r="E61" s="17"/>
      <c r="F61" s="11"/>
      <c r="G61" s="1"/>
      <c r="H61" s="36"/>
    </row>
    <row r="62" spans="2:9">
      <c r="B62" s="11"/>
      <c r="C62" s="6" t="s">
        <v>54</v>
      </c>
      <c r="D62" s="1"/>
      <c r="E62" s="17"/>
      <c r="F62" s="11">
        <v>240</v>
      </c>
      <c r="G62" s="1">
        <v>247</v>
      </c>
      <c r="H62" s="36">
        <f t="shared" si="0"/>
        <v>1.0291666666666666</v>
      </c>
    </row>
    <row r="63" spans="2:9">
      <c r="B63" s="11"/>
      <c r="C63" s="1" t="s">
        <v>55</v>
      </c>
      <c r="D63" s="1"/>
      <c r="E63" s="17"/>
      <c r="F63" s="11">
        <v>235</v>
      </c>
      <c r="G63" s="1">
        <v>238</v>
      </c>
      <c r="H63" s="36">
        <f t="shared" si="0"/>
        <v>1.0127659574468084</v>
      </c>
    </row>
    <row r="64" spans="2:9">
      <c r="B64" s="11"/>
      <c r="C64" s="6" t="s">
        <v>56</v>
      </c>
      <c r="D64" s="1"/>
      <c r="E64" s="17"/>
      <c r="F64" s="11">
        <v>3700000</v>
      </c>
      <c r="G64" s="1">
        <v>3767082</v>
      </c>
      <c r="H64" s="36">
        <f t="shared" si="0"/>
        <v>1.0181302702702704</v>
      </c>
    </row>
    <row r="65" spans="2:8">
      <c r="B65" s="11"/>
      <c r="C65" s="8" t="s">
        <v>57</v>
      </c>
      <c r="D65" s="1" t="s">
        <v>58</v>
      </c>
      <c r="E65" s="17"/>
      <c r="F65" s="11">
        <v>3400000</v>
      </c>
      <c r="G65" s="1">
        <v>3476109</v>
      </c>
      <c r="H65" s="36">
        <f t="shared" si="0"/>
        <v>1.0223850000000001</v>
      </c>
    </row>
    <row r="66" spans="2:8">
      <c r="B66" s="11"/>
      <c r="C66" s="8" t="s">
        <v>59</v>
      </c>
      <c r="D66" s="1" t="s">
        <v>65</v>
      </c>
      <c r="E66" s="17"/>
      <c r="F66" s="11">
        <v>300000</v>
      </c>
      <c r="G66" s="1">
        <v>290973</v>
      </c>
      <c r="H66" s="36">
        <f t="shared" si="0"/>
        <v>0.96991000000000005</v>
      </c>
    </row>
    <row r="67" spans="2:8">
      <c r="B67" s="11"/>
      <c r="C67" s="1"/>
      <c r="D67" s="1"/>
      <c r="E67" s="17"/>
      <c r="F67" s="11"/>
      <c r="G67" s="1"/>
      <c r="H67" s="36"/>
    </row>
    <row r="68" spans="2:8">
      <c r="B68" s="11"/>
      <c r="C68" s="6" t="s">
        <v>60</v>
      </c>
      <c r="D68" s="1"/>
      <c r="E68" s="37" t="s">
        <v>66</v>
      </c>
      <c r="F68" s="20">
        <f>(F64/F63)/12</f>
        <v>1312.0567375886524</v>
      </c>
      <c r="G68" s="20">
        <f>(G64/G63)/12</f>
        <v>1319.0063025210084</v>
      </c>
      <c r="H68" s="36">
        <f t="shared" si="0"/>
        <v>1.0052966954349307</v>
      </c>
    </row>
    <row r="69" spans="2:8">
      <c r="B69" s="11"/>
      <c r="C69" s="1"/>
      <c r="D69" s="38" t="s">
        <v>67</v>
      </c>
      <c r="E69" s="37"/>
      <c r="F69" s="20"/>
      <c r="G69" s="9"/>
      <c r="H69" s="36"/>
    </row>
    <row r="70" spans="2:8">
      <c r="B70" s="11"/>
      <c r="C70" s="1"/>
      <c r="D70" s="38"/>
      <c r="E70" s="37"/>
      <c r="F70" s="20"/>
      <c r="G70" s="9"/>
      <c r="H70" s="36"/>
    </row>
    <row r="71" spans="2:8">
      <c r="B71" s="11"/>
      <c r="C71" s="1" t="s">
        <v>61</v>
      </c>
      <c r="D71" s="1"/>
      <c r="E71" s="17"/>
      <c r="F71" s="11">
        <v>0</v>
      </c>
      <c r="G71" s="1">
        <v>0</v>
      </c>
      <c r="H71" s="36">
        <v>0</v>
      </c>
    </row>
    <row r="72" spans="2:8">
      <c r="B72" s="11"/>
      <c r="C72" s="1"/>
      <c r="D72" s="1"/>
      <c r="E72" s="17"/>
      <c r="F72" s="11"/>
      <c r="G72" s="1"/>
      <c r="H72" s="36"/>
    </row>
    <row r="73" spans="2:8">
      <c r="B73" s="21"/>
      <c r="C73" s="22" t="s">
        <v>62</v>
      </c>
      <c r="D73" s="22"/>
      <c r="E73" s="23"/>
      <c r="F73" s="21">
        <v>0</v>
      </c>
      <c r="G73" s="22">
        <v>0</v>
      </c>
      <c r="H73" s="43">
        <v>0</v>
      </c>
    </row>
    <row r="75" spans="2:8">
      <c r="B75" s="1"/>
      <c r="C75" s="1"/>
      <c r="D75" s="1"/>
      <c r="E75" s="1"/>
      <c r="F75" s="1"/>
      <c r="G75" s="1" t="s">
        <v>63</v>
      </c>
      <c r="H75" s="1"/>
    </row>
    <row r="76" spans="2:8">
      <c r="G76" t="s">
        <v>64</v>
      </c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PC1</cp:lastModifiedBy>
  <cp:lastPrinted>2016-03-18T07:58:23Z</cp:lastPrinted>
  <dcterms:created xsi:type="dcterms:W3CDTF">2016-03-17T06:49:11Z</dcterms:created>
  <dcterms:modified xsi:type="dcterms:W3CDTF">2017-03-14T08:26:47Z</dcterms:modified>
</cp:coreProperties>
</file>