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135" windowWidth="23955" windowHeight="9780"/>
  </bookViews>
  <sheets>
    <sheet name="anexa 2" sheetId="6" r:id="rId1"/>
  </sheets>
  <definedNames>
    <definedName name="_xlnm.Print_Titles" localSheetId="0">'anexa 2'!$13:$15</definedName>
  </definedNames>
  <calcPr calcId="125725"/>
</workbook>
</file>

<file path=xl/calcChain.xml><?xml version="1.0" encoding="utf-8"?>
<calcChain xmlns="http://schemas.openxmlformats.org/spreadsheetml/2006/main">
  <c r="E29" i="6"/>
  <c r="D29"/>
  <c r="E39"/>
  <c r="E16"/>
  <c r="D16"/>
  <c r="D42"/>
  <c r="D37"/>
  <c r="D25"/>
  <c r="D27"/>
  <c r="D89"/>
  <c r="E88"/>
  <c r="D88"/>
  <c r="D87"/>
  <c r="D86" s="1"/>
  <c r="E86"/>
  <c r="E85"/>
  <c r="D84"/>
  <c r="E83"/>
  <c r="D83"/>
  <c r="D82" s="1"/>
  <c r="E82"/>
  <c r="D81"/>
  <c r="E80"/>
  <c r="E75" s="1"/>
  <c r="D80"/>
  <c r="D75" s="1"/>
  <c r="D79"/>
  <c r="E78"/>
  <c r="D78"/>
  <c r="D77" s="1"/>
  <c r="E76"/>
  <c r="D76"/>
  <c r="E74"/>
  <c r="D74"/>
  <c r="D46" s="1"/>
  <c r="E73"/>
  <c r="E45" s="1"/>
  <c r="D73"/>
  <c r="E72"/>
  <c r="D70"/>
  <c r="D69"/>
  <c r="D51" s="1"/>
  <c r="D45" s="1"/>
  <c r="E68"/>
  <c r="E67" s="1"/>
  <c r="D66"/>
  <c r="D65" s="1"/>
  <c r="D64" s="1"/>
  <c r="E65"/>
  <c r="E64"/>
  <c r="D63"/>
  <c r="D62"/>
  <c r="E61"/>
  <c r="E60" s="1"/>
  <c r="D60" s="1"/>
  <c r="D59"/>
  <c r="D54" s="1"/>
  <c r="D48" s="1"/>
  <c r="E58"/>
  <c r="D58" s="1"/>
  <c r="D53" s="1"/>
  <c r="D57"/>
  <c r="E56"/>
  <c r="D55" s="1"/>
  <c r="E54"/>
  <c r="E52"/>
  <c r="D52"/>
  <c r="E51"/>
  <c r="E50"/>
  <c r="E48"/>
  <c r="E46"/>
  <c r="E44"/>
  <c r="D41"/>
  <c r="E38"/>
  <c r="D38" s="1"/>
  <c r="D36"/>
  <c r="D35"/>
  <c r="D34"/>
  <c r="E33"/>
  <c r="D33"/>
  <c r="D32"/>
  <c r="E31"/>
  <c r="D31"/>
  <c r="D30"/>
  <c r="E28"/>
  <c r="D28"/>
  <c r="D26"/>
  <c r="D24"/>
  <c r="D23"/>
  <c r="D22"/>
  <c r="D21"/>
  <c r="E20"/>
  <c r="D20" s="1"/>
  <c r="D19"/>
  <c r="E18"/>
  <c r="D18"/>
  <c r="D17"/>
  <c r="E90" l="1"/>
  <c r="E92"/>
  <c r="D47"/>
  <c r="D72"/>
  <c r="D85"/>
  <c r="D71"/>
  <c r="D61"/>
  <c r="E77"/>
  <c r="E71" s="1"/>
  <c r="D40"/>
  <c r="E53"/>
  <c r="E47" s="1"/>
  <c r="E91" s="1"/>
  <c r="E55"/>
  <c r="E49" s="1"/>
  <c r="E43" s="1"/>
  <c r="D68"/>
  <c r="D67" s="1"/>
  <c r="D49" s="1"/>
  <c r="D43" s="1"/>
  <c r="D56"/>
  <c r="D91" l="1"/>
  <c r="D39"/>
  <c r="D92"/>
  <c r="D50"/>
  <c r="D44" s="1"/>
  <c r="D90" s="1"/>
</calcChain>
</file>

<file path=xl/sharedStrings.xml><?xml version="1.0" encoding="utf-8"?>
<sst xmlns="http://schemas.openxmlformats.org/spreadsheetml/2006/main" count="132" uniqueCount="70">
  <si>
    <t>COD</t>
  </si>
  <si>
    <t>VENITURILE SECT. DE FUNCTIONARE</t>
  </si>
  <si>
    <t>VENITURILE SECT. DE DEZVOLTARE</t>
  </si>
  <si>
    <t>SECTIUNEA DE DEZVOLTARE</t>
  </si>
  <si>
    <t>TOTAL VENITURI (S. FUNCT. +S. DEZV.)</t>
  </si>
  <si>
    <t>CONSILIUL JUDETEAN ARGES</t>
  </si>
  <si>
    <t>DENUMIRE INDICATORI</t>
  </si>
  <si>
    <t>INFLUENTE</t>
  </si>
  <si>
    <t xml:space="preserve">LA BUGETUL DE VENITURI SI CHELTUIELI </t>
  </si>
  <si>
    <t xml:space="preserve">TOTAL DEFICIT </t>
  </si>
  <si>
    <t>Cheltuieli de capital</t>
  </si>
  <si>
    <t>I.</t>
  </si>
  <si>
    <t>FINANTAT INTEGRAL  SAU  PARTIAL  DIN VENITURI  PROPRII  PE ANUL 2016</t>
  </si>
  <si>
    <t>AN 2016</t>
  </si>
  <si>
    <t>I.1</t>
  </si>
  <si>
    <t>I.3</t>
  </si>
  <si>
    <t>mii lei</t>
  </si>
  <si>
    <t>SPITALUL JUDETEAN DE URGENTA PITESTI</t>
  </si>
  <si>
    <t>SECTIUNEA DE FUNCTIONARE</t>
  </si>
  <si>
    <t>Cheltuieli cu bunuri si servicii</t>
  </si>
  <si>
    <t>I.4</t>
  </si>
  <si>
    <t>Donatii si sponsorizari</t>
  </si>
  <si>
    <t>SPITALUL DE PNEUMOFTIZIOLOGIE VALEA IASULUI</t>
  </si>
  <si>
    <t>66.10</t>
  </si>
  <si>
    <t>SECTIUNE DE FUNCTIONARE</t>
  </si>
  <si>
    <t>3=4</t>
  </si>
  <si>
    <t>37.10.01</t>
  </si>
  <si>
    <t>I.2</t>
  </si>
  <si>
    <t>Cheltuieli de personal</t>
  </si>
  <si>
    <t>SPITALUL DE PEDIATRIE PITESTI</t>
  </si>
  <si>
    <t>37.10.03</t>
  </si>
  <si>
    <t>37.10.04</t>
  </si>
  <si>
    <t xml:space="preserve">Varsaminte din sectiunea de functionare </t>
  </si>
  <si>
    <t>33.10.21</t>
  </si>
  <si>
    <t>Venituri din contractele incheiate cu casele de asigurari sociale de sanatate</t>
  </si>
  <si>
    <t>TRIM.IV</t>
  </si>
  <si>
    <t>Varsaminte din sectiunea de functionare pentru finantarea sectiunii de dezvoltare a bugetului local</t>
  </si>
  <si>
    <t>43.10.33</t>
  </si>
  <si>
    <t>Subventii din bugetul fondului national unic de asigurari de sanatate pentru acoperirea cresterilor salariale</t>
  </si>
  <si>
    <t>43.10.14</t>
  </si>
  <si>
    <t>Subventii din bugetele locale pentru finantarea cheltuielilor de capital din domeniul sanatatii</t>
  </si>
  <si>
    <t>35.10.50</t>
  </si>
  <si>
    <t>Alte amenzi, penalitati si confiscari</t>
  </si>
  <si>
    <t>SPITALUL DE RECUPERARE BRADET</t>
  </si>
  <si>
    <t>II</t>
  </si>
  <si>
    <t>CULTURA</t>
  </si>
  <si>
    <t>67.10.</t>
  </si>
  <si>
    <t>II.1</t>
  </si>
  <si>
    <t>II.2</t>
  </si>
  <si>
    <t>NR. CRT</t>
  </si>
  <si>
    <t>Anexa nr. 2</t>
  </si>
  <si>
    <t xml:space="preserve">TOTAL CHELTUIELI </t>
  </si>
  <si>
    <t xml:space="preserve">DEFICIT SECT.DE FUNCTIONARE </t>
  </si>
  <si>
    <t>DEFICIT SECT.DE DEZVOLTARE</t>
  </si>
  <si>
    <t>33.10.08</t>
  </si>
  <si>
    <t>Venituri din prestări de servicii</t>
  </si>
  <si>
    <t>TOTAL CHELTUIELI SPITALE</t>
  </si>
  <si>
    <t>MUZEUL JUDETEAN ARGES</t>
  </si>
  <si>
    <t>CENTRUL DE CULTURA BRATIANU</t>
  </si>
  <si>
    <t>33.10.19</t>
  </si>
  <si>
    <t>30.10.05</t>
  </si>
  <si>
    <t>Venituri si concesiuni si inchirieri</t>
  </si>
  <si>
    <t>Venituri din serbari si spectacole scolare, manifestari culturale , artistice si sportive</t>
  </si>
  <si>
    <t>II.3</t>
  </si>
  <si>
    <t>SCOALA POPULARA DE ARTE SI MESERII PITESTI</t>
  </si>
  <si>
    <t>la Hotararea C.J. nr.          /09.12.2016</t>
  </si>
  <si>
    <t>43.10.09</t>
  </si>
  <si>
    <t>43.10.19</t>
  </si>
  <si>
    <t>Subventii pentru institutii publice</t>
  </si>
  <si>
    <t>Subventii pentru institutii publice destinate sectiunii de dezvoltare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</si>
</sst>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-* #,##0.00\ _l_e_i_-;\-* #,##0.00\ _l_e_i_-;_-* &quot;-&quot;??\ _l_e_i_-;_-@_-"/>
    <numFmt numFmtId="165" formatCode="#,##0_ ;\-#,##0\ "/>
  </numFmts>
  <fonts count="14">
    <font>
      <sz val="10"/>
      <name val="Arial"/>
    </font>
    <font>
      <sz val="11"/>
      <color rgb="FF006100"/>
      <name val="Calibri"/>
      <family val="2"/>
      <charset val="238"/>
      <scheme val="minor"/>
    </font>
    <font>
      <sz val="10"/>
      <name val="Times New Roman"/>
      <family val="1"/>
    </font>
    <font>
      <sz val="10"/>
      <name val="Arial"/>
      <family val="2"/>
    </font>
    <font>
      <sz val="10"/>
      <name val="Times New Roman"/>
      <family val="1"/>
      <charset val="238"/>
    </font>
    <font>
      <sz val="11"/>
      <color rgb="FF9C0006"/>
      <name val="Calibri"/>
      <family val="2"/>
      <scheme val="minor"/>
    </font>
    <font>
      <b/>
      <sz val="10"/>
      <color rgb="FF9C0006"/>
      <name val="Times New Roman"/>
      <family val="1"/>
      <charset val="238"/>
    </font>
    <font>
      <sz val="10"/>
      <color rgb="FF9C0006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name val="Times New Roman"/>
      <family val="1"/>
    </font>
    <font>
      <sz val="11"/>
      <name val="Times New Roman"/>
      <family val="1"/>
      <charset val="238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5" fillId="5" borderId="0" applyNumberFormat="0" applyBorder="0" applyAlignment="0" applyProtection="0"/>
    <xf numFmtId="43" fontId="13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1" xfId="0" applyFont="1" applyFill="1" applyBorder="1" applyAlignment="1">
      <alignment horizontal="left" wrapText="1"/>
    </xf>
    <xf numFmtId="0" fontId="6" fillId="5" borderId="1" xfId="5" applyFont="1" applyBorder="1" applyAlignment="1">
      <alignment horizontal="center"/>
    </xf>
    <xf numFmtId="0" fontId="6" fillId="5" borderId="1" xfId="5" applyFont="1" applyBorder="1" applyAlignment="1">
      <alignment horizontal="center" wrapText="1"/>
    </xf>
    <xf numFmtId="4" fontId="6" fillId="5" borderId="1" xfId="5" applyNumberFormat="1" applyFont="1" applyBorder="1" applyAlignment="1"/>
    <xf numFmtId="0" fontId="7" fillId="5" borderId="1" xfId="5" applyFont="1" applyBorder="1" applyAlignment="1">
      <alignment horizontal="center"/>
    </xf>
    <xf numFmtId="0" fontId="6" fillId="5" borderId="1" xfId="5" applyFont="1" applyBorder="1" applyAlignment="1">
      <alignment horizontal="left"/>
    </xf>
    <xf numFmtId="0" fontId="7" fillId="5" borderId="1" xfId="5" applyFont="1" applyBorder="1"/>
    <xf numFmtId="0" fontId="8" fillId="0" borderId="1" xfId="0" applyFont="1" applyBorder="1" applyAlignment="1">
      <alignment horizontal="center"/>
    </xf>
    <xf numFmtId="0" fontId="9" fillId="3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/>
    </xf>
    <xf numFmtId="4" fontId="9" fillId="3" borderId="1" xfId="0" applyNumberFormat="1" applyFont="1" applyFill="1" applyBorder="1" applyAlignment="1"/>
    <xf numFmtId="0" fontId="9" fillId="0" borderId="1" xfId="0" applyFont="1" applyBorder="1"/>
    <xf numFmtId="0" fontId="10" fillId="3" borderId="1" xfId="1" applyFont="1" applyFill="1" applyBorder="1" applyAlignment="1">
      <alignment horizontal="left"/>
    </xf>
    <xf numFmtId="4" fontId="4" fillId="3" borderId="1" xfId="0" applyNumberFormat="1" applyFont="1" applyFill="1" applyBorder="1" applyAlignment="1"/>
    <xf numFmtId="0" fontId="4" fillId="3" borderId="1" xfId="0" applyFont="1" applyFill="1" applyBorder="1"/>
    <xf numFmtId="0" fontId="4" fillId="3" borderId="1" xfId="0" applyFont="1" applyFill="1" applyBorder="1" applyAlignment="1">
      <alignment horizontal="center"/>
    </xf>
    <xf numFmtId="4" fontId="4" fillId="3" borderId="1" xfId="1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0" fontId="4" fillId="0" borderId="1" xfId="0" applyFont="1" applyBorder="1"/>
    <xf numFmtId="0" fontId="11" fillId="0" borderId="0" xfId="0" applyFont="1"/>
    <xf numFmtId="0" fontId="12" fillId="0" borderId="0" xfId="0" applyFont="1"/>
    <xf numFmtId="0" fontId="9" fillId="3" borderId="0" xfId="0" applyFont="1" applyFill="1" applyAlignment="1">
      <alignment horizontal="left"/>
    </xf>
    <xf numFmtId="0" fontId="4" fillId="3" borderId="0" xfId="0" applyFont="1" applyFill="1"/>
    <xf numFmtId="0" fontId="4" fillId="0" borderId="0" xfId="0" applyFont="1"/>
    <xf numFmtId="0" fontId="4" fillId="0" borderId="0" xfId="0" applyFont="1" applyBorder="1"/>
    <xf numFmtId="0" fontId="9" fillId="3" borderId="0" xfId="0" applyFont="1" applyFill="1" applyAlignment="1"/>
    <xf numFmtId="0" fontId="4" fillId="0" borderId="0" xfId="0" applyFont="1" applyFill="1"/>
    <xf numFmtId="0" fontId="4" fillId="0" borderId="0" xfId="0" applyFont="1" applyFill="1" applyAlignment="1"/>
    <xf numFmtId="0" fontId="4" fillId="3" borderId="0" xfId="0" applyFont="1" applyFill="1" applyAlignment="1">
      <alignment horizontal="center"/>
    </xf>
    <xf numFmtId="0" fontId="9" fillId="2" borderId="1" xfId="1" applyFont="1" applyBorder="1" applyAlignment="1">
      <alignment horizontal="center" wrapText="1"/>
    </xf>
    <xf numFmtId="0" fontId="9" fillId="2" borderId="1" xfId="1" applyFont="1" applyBorder="1" applyAlignment="1">
      <alignment horizontal="center"/>
    </xf>
    <xf numFmtId="4" fontId="9" fillId="2" borderId="1" xfId="1" applyNumberFormat="1" applyFont="1" applyBorder="1" applyAlignment="1">
      <alignment horizontal="right"/>
    </xf>
    <xf numFmtId="0" fontId="4" fillId="0" borderId="1" xfId="3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right"/>
    </xf>
    <xf numFmtId="2" fontId="4" fillId="0" borderId="1" xfId="0" applyNumberFormat="1" applyFont="1" applyBorder="1"/>
    <xf numFmtId="0" fontId="4" fillId="0" borderId="1" xfId="1" applyFont="1" applyFill="1" applyBorder="1" applyAlignment="1">
      <alignment horizontal="center"/>
    </xf>
    <xf numFmtId="0" fontId="4" fillId="0" borderId="1" xfId="3" applyFont="1" applyFill="1" applyBorder="1" applyAlignment="1">
      <alignment horizontal="left" wrapText="1"/>
    </xf>
    <xf numFmtId="0" fontId="4" fillId="0" borderId="1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2" fontId="4" fillId="0" borderId="1" xfId="1" applyNumberFormat="1" applyFont="1" applyFill="1" applyBorder="1" applyAlignment="1">
      <alignment horizontal="right"/>
    </xf>
    <xf numFmtId="164" fontId="9" fillId="2" borderId="1" xfId="1" applyNumberFormat="1" applyFont="1" applyBorder="1" applyAlignment="1">
      <alignment horizontal="center"/>
    </xf>
    <xf numFmtId="4" fontId="9" fillId="2" borderId="1" xfId="1" applyNumberFormat="1" applyFont="1" applyBorder="1" applyAlignment="1">
      <alignment horizontal="center"/>
    </xf>
    <xf numFmtId="164" fontId="9" fillId="2" borderId="1" xfId="1" applyNumberFormat="1" applyFont="1" applyBorder="1" applyAlignment="1">
      <alignment horizontal="left"/>
    </xf>
    <xf numFmtId="164" fontId="4" fillId="2" borderId="1" xfId="1" applyNumberFormat="1" applyFont="1" applyBorder="1" applyAlignment="1">
      <alignment horizontal="left"/>
    </xf>
    <xf numFmtId="165" fontId="4" fillId="2" borderId="1" xfId="1" applyNumberFormat="1" applyFont="1" applyBorder="1" applyAlignment="1">
      <alignment horizontal="center"/>
    </xf>
    <xf numFmtId="4" fontId="4" fillId="2" borderId="1" xfId="1" applyNumberFormat="1" applyFont="1" applyBorder="1" applyAlignment="1">
      <alignment horizontal="center"/>
    </xf>
    <xf numFmtId="0" fontId="4" fillId="2" borderId="1" xfId="1" applyFont="1" applyBorder="1" applyAlignment="1">
      <alignment horizontal="left" wrapText="1"/>
    </xf>
    <xf numFmtId="0" fontId="9" fillId="2" borderId="1" xfId="1" applyFont="1" applyBorder="1" applyAlignment="1">
      <alignment horizontal="left"/>
    </xf>
    <xf numFmtId="0" fontId="4" fillId="2" borderId="1" xfId="1" applyFont="1" applyBorder="1" applyAlignment="1">
      <alignment horizontal="left"/>
    </xf>
    <xf numFmtId="0" fontId="4" fillId="2" borderId="1" xfId="1" applyFont="1" applyBorder="1" applyAlignment="1">
      <alignment horizontal="center"/>
    </xf>
    <xf numFmtId="0" fontId="9" fillId="3" borderId="1" xfId="1" applyFont="1" applyFill="1" applyBorder="1" applyAlignment="1">
      <alignment horizontal="left" wrapText="1"/>
    </xf>
    <xf numFmtId="4" fontId="9" fillId="0" borderId="1" xfId="1" applyNumberFormat="1" applyFont="1" applyFill="1" applyBorder="1" applyAlignment="1">
      <alignment horizontal="right"/>
    </xf>
    <xf numFmtId="2" fontId="9" fillId="0" borderId="1" xfId="0" applyNumberFormat="1" applyFont="1" applyBorder="1"/>
    <xf numFmtId="0" fontId="9" fillId="3" borderId="1" xfId="0" applyFont="1" applyFill="1" applyBorder="1"/>
    <xf numFmtId="0" fontId="9" fillId="3" borderId="1" xfId="0" applyFont="1" applyFill="1" applyBorder="1" applyAlignment="1">
      <alignment wrapText="1"/>
    </xf>
    <xf numFmtId="0" fontId="4" fillId="3" borderId="1" xfId="1" applyFont="1" applyFill="1" applyBorder="1" applyAlignment="1">
      <alignment horizontal="center"/>
    </xf>
    <xf numFmtId="0" fontId="4" fillId="3" borderId="1" xfId="1" applyFont="1" applyFill="1" applyBorder="1" applyAlignment="1">
      <alignment horizontal="left" wrapText="1"/>
    </xf>
    <xf numFmtId="4" fontId="4" fillId="3" borderId="1" xfId="1" applyNumberFormat="1" applyFont="1" applyFill="1" applyBorder="1" applyAlignment="1"/>
    <xf numFmtId="0" fontId="5" fillId="5" borderId="1" xfId="5" applyBorder="1"/>
    <xf numFmtId="0" fontId="5" fillId="5" borderId="1" xfId="5" applyBorder="1" applyAlignment="1">
      <alignment horizontal="center" wrapText="1"/>
    </xf>
    <xf numFmtId="164" fontId="5" fillId="5" borderId="1" xfId="5" applyNumberFormat="1" applyBorder="1" applyAlignment="1">
      <alignment horizontal="center"/>
    </xf>
    <xf numFmtId="4" fontId="5" fillId="5" borderId="1" xfId="5" applyNumberFormat="1" applyBorder="1" applyAlignment="1">
      <alignment horizontal="right"/>
    </xf>
    <xf numFmtId="164" fontId="5" fillId="5" borderId="1" xfId="5" applyNumberFormat="1" applyBorder="1" applyAlignment="1">
      <alignment horizontal="left"/>
    </xf>
    <xf numFmtId="165" fontId="5" fillId="5" borderId="1" xfId="5" applyNumberFormat="1" applyBorder="1" applyAlignment="1">
      <alignment horizontal="center"/>
    </xf>
    <xf numFmtId="0" fontId="5" fillId="5" borderId="1" xfId="5" applyBorder="1" applyAlignment="1">
      <alignment horizontal="left" wrapText="1"/>
    </xf>
    <xf numFmtId="0" fontId="5" fillId="5" borderId="1" xfId="5" applyBorder="1" applyAlignment="1">
      <alignment horizontal="left"/>
    </xf>
    <xf numFmtId="0" fontId="5" fillId="5" borderId="1" xfId="5" applyBorder="1" applyAlignment="1">
      <alignment horizontal="center"/>
    </xf>
    <xf numFmtId="0" fontId="1" fillId="2" borderId="1" xfId="1" applyBorder="1" applyAlignment="1">
      <alignment horizontal="center"/>
    </xf>
    <xf numFmtId="0" fontId="1" fillId="2" borderId="1" xfId="1" applyBorder="1"/>
    <xf numFmtId="43" fontId="4" fillId="0" borderId="2" xfId="6" applyFont="1" applyBorder="1"/>
    <xf numFmtId="4" fontId="4" fillId="3" borderId="1" xfId="0" applyNumberFormat="1" applyFont="1" applyFill="1" applyBorder="1"/>
    <xf numFmtId="43" fontId="4" fillId="0" borderId="1" xfId="6" applyFont="1" applyBorder="1"/>
    <xf numFmtId="0" fontId="4" fillId="3" borderId="0" xfId="0" applyFont="1" applyFill="1" applyBorder="1"/>
    <xf numFmtId="0" fontId="4" fillId="0" borderId="4" xfId="0" applyFont="1" applyBorder="1"/>
    <xf numFmtId="0" fontId="9" fillId="3" borderId="4" xfId="0" applyFont="1" applyFill="1" applyBorder="1" applyAlignment="1">
      <alignment horizontal="center"/>
    </xf>
    <xf numFmtId="0" fontId="4" fillId="3" borderId="4" xfId="0" applyFont="1" applyFill="1" applyBorder="1"/>
    <xf numFmtId="4" fontId="4" fillId="3" borderId="4" xfId="0" applyNumberFormat="1" applyFont="1" applyFill="1" applyBorder="1"/>
    <xf numFmtId="4" fontId="9" fillId="3" borderId="1" xfId="0" applyNumberFormat="1" applyFont="1" applyFill="1" applyBorder="1" applyAlignment="1">
      <alignment horizontal="right"/>
    </xf>
    <xf numFmtId="0" fontId="9" fillId="3" borderId="0" xfId="0" applyFont="1" applyFill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</cellXfs>
  <cellStyles count="7">
    <cellStyle name="Bad" xfId="5" builtinId="27"/>
    <cellStyle name="Comma" xfId="6" builtinId="3"/>
    <cellStyle name="Good" xfId="1" builtinId="26"/>
    <cellStyle name="Normal" xfId="0" builtinId="0"/>
    <cellStyle name="Normal 2" xfId="3"/>
    <cellStyle name="Normal 3" xfId="2"/>
    <cellStyle name="Virgulă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6"/>
  <sheetViews>
    <sheetView tabSelected="1" topLeftCell="A13" zoomScaleNormal="100" workbookViewId="0">
      <selection activeCell="I17" sqref="I17"/>
    </sheetView>
  </sheetViews>
  <sheetFormatPr defaultRowHeight="15"/>
  <cols>
    <col min="1" max="1" width="5.28515625" style="27" customWidth="1"/>
    <col min="2" max="2" width="49.140625" style="26" customWidth="1"/>
    <col min="3" max="3" width="11.140625" style="26" customWidth="1"/>
    <col min="4" max="4" width="11.28515625" style="26" customWidth="1"/>
    <col min="5" max="5" width="11.28515625" style="27" customWidth="1"/>
    <col min="6" max="7" width="9.140625" style="23"/>
    <col min="8" max="16384" width="9.140625" style="1"/>
  </cols>
  <sheetData>
    <row r="1" spans="1:13">
      <c r="A1" s="25" t="s">
        <v>5</v>
      </c>
      <c r="B1" s="25"/>
    </row>
    <row r="2" spans="1:13">
      <c r="A2" s="28"/>
      <c r="C2" s="29"/>
      <c r="D2" s="30"/>
    </row>
    <row r="3" spans="1:13">
      <c r="A3" s="28"/>
      <c r="C3" s="29"/>
      <c r="D3" s="30" t="s">
        <v>50</v>
      </c>
    </row>
    <row r="4" spans="1:13">
      <c r="A4" s="28"/>
      <c r="C4" s="31" t="s">
        <v>65</v>
      </c>
      <c r="D4" s="27"/>
      <c r="F4" s="24"/>
    </row>
    <row r="5" spans="1:13">
      <c r="A5" s="28"/>
      <c r="C5" s="31"/>
      <c r="D5" s="27"/>
      <c r="F5" s="24"/>
    </row>
    <row r="6" spans="1:13">
      <c r="A6" s="28"/>
      <c r="C6" s="29"/>
      <c r="D6" s="29"/>
    </row>
    <row r="7" spans="1:13">
      <c r="A7" s="28"/>
      <c r="B7" s="87" t="s">
        <v>7</v>
      </c>
      <c r="C7" s="87"/>
      <c r="D7" s="87"/>
    </row>
    <row r="8" spans="1:13">
      <c r="A8" s="28"/>
      <c r="B8" s="87" t="s">
        <v>8</v>
      </c>
      <c r="C8" s="87"/>
      <c r="D8" s="87"/>
    </row>
    <row r="9" spans="1:13">
      <c r="A9" s="28"/>
      <c r="B9" s="88" t="s">
        <v>12</v>
      </c>
      <c r="C9" s="88"/>
      <c r="D9" s="88"/>
    </row>
    <row r="10" spans="1:13">
      <c r="A10" s="28"/>
      <c r="B10" s="88"/>
      <c r="C10" s="88"/>
      <c r="D10" s="88"/>
    </row>
    <row r="11" spans="1:13">
      <c r="A11" s="28"/>
      <c r="B11" s="86"/>
      <c r="C11" s="32"/>
      <c r="D11" s="32"/>
    </row>
    <row r="12" spans="1:13">
      <c r="A12" s="28"/>
      <c r="D12" s="85"/>
      <c r="E12" s="27" t="s">
        <v>16</v>
      </c>
    </row>
    <row r="13" spans="1:13" ht="12.75" customHeight="1">
      <c r="A13" s="89" t="s">
        <v>49</v>
      </c>
      <c r="B13" s="90" t="s">
        <v>6</v>
      </c>
      <c r="C13" s="90" t="s">
        <v>0</v>
      </c>
      <c r="D13" s="92" t="s">
        <v>13</v>
      </c>
      <c r="E13" s="90" t="s">
        <v>35</v>
      </c>
    </row>
    <row r="14" spans="1:13" ht="27.75" customHeight="1">
      <c r="A14" s="89"/>
      <c r="B14" s="91"/>
      <c r="C14" s="91"/>
      <c r="D14" s="93"/>
      <c r="E14" s="91"/>
    </row>
    <row r="15" spans="1:13" ht="18" customHeight="1">
      <c r="A15" s="20">
        <v>0</v>
      </c>
      <c r="B15" s="12">
        <v>1</v>
      </c>
      <c r="C15" s="12">
        <v>2</v>
      </c>
      <c r="D15" s="12" t="s">
        <v>25</v>
      </c>
      <c r="E15" s="12">
        <v>4</v>
      </c>
      <c r="J15" s="2"/>
      <c r="K15" s="2"/>
      <c r="L15" s="2"/>
      <c r="M15" s="2"/>
    </row>
    <row r="16" spans="1:13" ht="27" customHeight="1">
      <c r="A16" s="22"/>
      <c r="B16" s="33" t="s">
        <v>4</v>
      </c>
      <c r="C16" s="34"/>
      <c r="D16" s="35">
        <f>D17+D18+D19+D20+D21+D22+D25+D26+D27+D28</f>
        <v>2708.58</v>
      </c>
      <c r="E16" s="35">
        <f>E17+E18+E19+E20+E21+E22+E25+E26+E27+E28</f>
        <v>2708.58</v>
      </c>
      <c r="J16" s="2"/>
      <c r="K16" s="2"/>
      <c r="L16" s="2"/>
      <c r="M16" s="2"/>
    </row>
    <row r="17" spans="1:13" ht="27" customHeight="1">
      <c r="A17" s="22"/>
      <c r="B17" s="63" t="s">
        <v>61</v>
      </c>
      <c r="C17" s="62" t="s">
        <v>60</v>
      </c>
      <c r="D17" s="19">
        <f>E17</f>
        <v>4.68</v>
      </c>
      <c r="E17" s="19">
        <v>4.68</v>
      </c>
      <c r="J17" s="2"/>
      <c r="K17" s="2"/>
      <c r="L17" s="2"/>
      <c r="M17" s="2"/>
    </row>
    <row r="18" spans="1:13" ht="27" customHeight="1">
      <c r="A18" s="22"/>
      <c r="B18" s="63" t="s">
        <v>55</v>
      </c>
      <c r="C18" s="62" t="s">
        <v>54</v>
      </c>
      <c r="D18" s="19">
        <f>E18</f>
        <v>-22.38</v>
      </c>
      <c r="E18" s="19">
        <f>4.5-30+3.12</f>
        <v>-22.38</v>
      </c>
      <c r="J18" s="2"/>
      <c r="K18" s="2"/>
      <c r="L18" s="2"/>
      <c r="M18" s="2"/>
    </row>
    <row r="19" spans="1:13" ht="27" customHeight="1">
      <c r="A19" s="22"/>
      <c r="B19" s="63" t="s">
        <v>62</v>
      </c>
      <c r="C19" s="62" t="s">
        <v>59</v>
      </c>
      <c r="D19" s="19">
        <f>E19</f>
        <v>30</v>
      </c>
      <c r="E19" s="19">
        <v>30</v>
      </c>
      <c r="J19" s="2"/>
      <c r="K19" s="2"/>
      <c r="L19" s="2"/>
      <c r="M19" s="2"/>
    </row>
    <row r="20" spans="1:13" ht="33.75" customHeight="1">
      <c r="A20" s="22"/>
      <c r="B20" s="36" t="s">
        <v>34</v>
      </c>
      <c r="C20" s="37" t="s">
        <v>33</v>
      </c>
      <c r="D20" s="38">
        <f>E20</f>
        <v>2040.51</v>
      </c>
      <c r="E20" s="39">
        <f>2335.23-294.72</f>
        <v>2040.51</v>
      </c>
      <c r="J20" s="2"/>
      <c r="K20" s="2"/>
      <c r="L20" s="2"/>
      <c r="M20" s="2"/>
    </row>
    <row r="21" spans="1:13" ht="20.25" customHeight="1">
      <c r="A21" s="22"/>
      <c r="B21" s="41" t="s">
        <v>42</v>
      </c>
      <c r="C21" s="43" t="s">
        <v>41</v>
      </c>
      <c r="D21" s="38">
        <f t="shared" ref="D21:D28" si="0">E21</f>
        <v>2.58</v>
      </c>
      <c r="E21" s="39">
        <v>2.58</v>
      </c>
      <c r="J21" s="2"/>
      <c r="K21" s="2"/>
      <c r="L21" s="2"/>
      <c r="M21" s="2"/>
    </row>
    <row r="22" spans="1:13" ht="19.5" customHeight="1">
      <c r="A22" s="22"/>
      <c r="B22" s="41" t="s">
        <v>21</v>
      </c>
      <c r="C22" s="40" t="s">
        <v>26</v>
      </c>
      <c r="D22" s="38">
        <f t="shared" si="0"/>
        <v>1</v>
      </c>
      <c r="E22" s="39">
        <v>1</v>
      </c>
      <c r="J22" s="2"/>
      <c r="K22" s="2"/>
      <c r="L22" s="2"/>
      <c r="M22" s="2"/>
    </row>
    <row r="23" spans="1:13" ht="30" customHeight="1">
      <c r="A23" s="22"/>
      <c r="B23" s="3" t="s">
        <v>36</v>
      </c>
      <c r="C23" s="40" t="s">
        <v>30</v>
      </c>
      <c r="D23" s="38">
        <f t="shared" si="0"/>
        <v>-34.340000000000003</v>
      </c>
      <c r="E23" s="39">
        <v>-34.340000000000003</v>
      </c>
      <c r="J23" s="2"/>
      <c r="K23" s="2"/>
      <c r="L23" s="2"/>
      <c r="M23" s="2"/>
    </row>
    <row r="24" spans="1:13" ht="19.5" customHeight="1">
      <c r="A24" s="22"/>
      <c r="B24" s="44" t="s">
        <v>32</v>
      </c>
      <c r="C24" s="40" t="s">
        <v>31</v>
      </c>
      <c r="D24" s="38">
        <f t="shared" si="0"/>
        <v>34.340000000000003</v>
      </c>
      <c r="E24" s="78">
        <v>34.340000000000003</v>
      </c>
      <c r="J24" s="2"/>
      <c r="K24" s="2"/>
      <c r="L24" s="2"/>
      <c r="M24" s="2"/>
    </row>
    <row r="25" spans="1:13" ht="19.5" customHeight="1">
      <c r="A25" s="22"/>
      <c r="B25" s="3" t="s">
        <v>68</v>
      </c>
      <c r="C25" s="40" t="s">
        <v>66</v>
      </c>
      <c r="D25" s="38">
        <f>E25</f>
        <v>-75</v>
      </c>
      <c r="E25" s="39">
        <v>-75</v>
      </c>
      <c r="J25" s="2"/>
      <c r="K25" s="2"/>
      <c r="L25" s="2"/>
      <c r="M25" s="2"/>
    </row>
    <row r="26" spans="1:13" ht="33" customHeight="1">
      <c r="A26" s="22"/>
      <c r="B26" s="45" t="s">
        <v>40</v>
      </c>
      <c r="C26" s="42" t="s">
        <v>39</v>
      </c>
      <c r="D26" s="38">
        <f t="shared" si="0"/>
        <v>62</v>
      </c>
      <c r="E26" s="39">
        <v>62</v>
      </c>
      <c r="J26" s="2"/>
      <c r="K26" s="2"/>
      <c r="L26" s="2"/>
      <c r="M26" s="2"/>
    </row>
    <row r="27" spans="1:13" ht="33" customHeight="1">
      <c r="A27" s="22"/>
      <c r="B27" s="3" t="s">
        <v>69</v>
      </c>
      <c r="C27" s="42" t="s">
        <v>67</v>
      </c>
      <c r="D27" s="38">
        <f t="shared" si="0"/>
        <v>75</v>
      </c>
      <c r="E27" s="39">
        <v>75</v>
      </c>
      <c r="J27" s="2"/>
      <c r="K27" s="2"/>
      <c r="L27" s="2"/>
      <c r="M27" s="2"/>
    </row>
    <row r="28" spans="1:13" ht="30.75" customHeight="1">
      <c r="A28" s="22"/>
      <c r="B28" s="44" t="s">
        <v>38</v>
      </c>
      <c r="C28" s="42" t="s">
        <v>37</v>
      </c>
      <c r="D28" s="38">
        <f t="shared" si="0"/>
        <v>590.19000000000005</v>
      </c>
      <c r="E28" s="39">
        <f>295.47+294.72</f>
        <v>590.19000000000005</v>
      </c>
      <c r="J28" s="2"/>
      <c r="K28" s="2"/>
      <c r="L28" s="2"/>
      <c r="M28" s="2"/>
    </row>
    <row r="29" spans="1:13" ht="30.75" customHeight="1">
      <c r="A29" s="22"/>
      <c r="B29" s="33" t="s">
        <v>1</v>
      </c>
      <c r="C29" s="34"/>
      <c r="D29" s="35">
        <f>D30+D32+D31+D33+D34+D35+D36+D37+D38</f>
        <v>2537.2399999999998</v>
      </c>
      <c r="E29" s="35">
        <f>E30+E32+E31+E33+E34+E35+E36+E37+E38</f>
        <v>2537.2399999999998</v>
      </c>
      <c r="J29" s="2"/>
      <c r="K29" s="2"/>
      <c r="L29" s="2"/>
      <c r="M29" s="2"/>
    </row>
    <row r="30" spans="1:13" ht="30.75" customHeight="1">
      <c r="A30" s="22"/>
      <c r="B30" s="63" t="s">
        <v>61</v>
      </c>
      <c r="C30" s="62" t="s">
        <v>60</v>
      </c>
      <c r="D30" s="19">
        <f>E30</f>
        <v>4.68</v>
      </c>
      <c r="E30" s="19">
        <v>4.68</v>
      </c>
      <c r="J30" s="2"/>
      <c r="K30" s="2"/>
      <c r="L30" s="2"/>
      <c r="M30" s="2"/>
    </row>
    <row r="31" spans="1:13" ht="25.5" customHeight="1">
      <c r="A31" s="22"/>
      <c r="B31" s="63" t="s">
        <v>55</v>
      </c>
      <c r="C31" s="62" t="s">
        <v>54</v>
      </c>
      <c r="D31" s="19">
        <f>E31</f>
        <v>-22.38</v>
      </c>
      <c r="E31" s="64">
        <f>4.5-30+3.12</f>
        <v>-22.38</v>
      </c>
      <c r="J31" s="2"/>
      <c r="K31" s="2"/>
      <c r="L31" s="2"/>
      <c r="M31" s="2"/>
    </row>
    <row r="32" spans="1:13" ht="30.75" customHeight="1">
      <c r="A32" s="22"/>
      <c r="B32" s="63" t="s">
        <v>62</v>
      </c>
      <c r="C32" s="62" t="s">
        <v>59</v>
      </c>
      <c r="D32" s="19">
        <f>E32</f>
        <v>30</v>
      </c>
      <c r="E32" s="64">
        <v>30</v>
      </c>
      <c r="J32" s="2"/>
      <c r="K32" s="2"/>
      <c r="L32" s="2"/>
      <c r="M32" s="2"/>
    </row>
    <row r="33" spans="1:13" ht="28.5" customHeight="1">
      <c r="A33" s="22"/>
      <c r="B33" s="36" t="s">
        <v>34</v>
      </c>
      <c r="C33" s="37" t="s">
        <v>33</v>
      </c>
      <c r="D33" s="46">
        <f>E33</f>
        <v>2040.51</v>
      </c>
      <c r="E33" s="39">
        <f>2335.23-294.72</f>
        <v>2040.51</v>
      </c>
      <c r="J33" s="2"/>
      <c r="K33" s="2"/>
      <c r="L33" s="2"/>
      <c r="M33" s="2"/>
    </row>
    <row r="34" spans="1:13" ht="24.75" customHeight="1">
      <c r="A34" s="22"/>
      <c r="B34" s="41" t="s">
        <v>42</v>
      </c>
      <c r="C34" s="42" t="s">
        <v>41</v>
      </c>
      <c r="D34" s="46">
        <f t="shared" ref="D34:D38" si="1">E34</f>
        <v>2.58</v>
      </c>
      <c r="E34" s="39">
        <v>2.58</v>
      </c>
      <c r="J34" s="2"/>
      <c r="K34" s="2"/>
      <c r="L34" s="2"/>
      <c r="M34" s="2"/>
    </row>
    <row r="35" spans="1:13" s="23" customFormat="1" ht="19.5" customHeight="1">
      <c r="A35" s="22"/>
      <c r="B35" s="41" t="s">
        <v>21</v>
      </c>
      <c r="C35" s="42" t="s">
        <v>26</v>
      </c>
      <c r="D35" s="46">
        <f t="shared" si="1"/>
        <v>1</v>
      </c>
      <c r="E35" s="39">
        <v>1</v>
      </c>
      <c r="H35" s="1"/>
      <c r="I35" s="1"/>
      <c r="J35" s="1"/>
      <c r="K35" s="1"/>
      <c r="L35" s="1"/>
      <c r="M35" s="1"/>
    </row>
    <row r="36" spans="1:13" s="23" customFormat="1" ht="35.25" customHeight="1">
      <c r="A36" s="22"/>
      <c r="B36" s="3" t="s">
        <v>36</v>
      </c>
      <c r="C36" s="42" t="s">
        <v>30</v>
      </c>
      <c r="D36" s="46">
        <f t="shared" si="1"/>
        <v>-34.340000000000003</v>
      </c>
      <c r="E36" s="39">
        <v>-34.340000000000003</v>
      </c>
      <c r="H36" s="1"/>
      <c r="I36" s="1"/>
      <c r="J36" s="1"/>
      <c r="K36" s="1"/>
      <c r="L36" s="1"/>
      <c r="M36" s="1"/>
    </row>
    <row r="37" spans="1:13" s="23" customFormat="1" ht="28.5" customHeight="1">
      <c r="A37" s="22"/>
      <c r="B37" s="3" t="s">
        <v>68</v>
      </c>
      <c r="C37" s="42" t="s">
        <v>66</v>
      </c>
      <c r="D37" s="46">
        <f>E37</f>
        <v>-75</v>
      </c>
      <c r="E37" s="39">
        <v>-75</v>
      </c>
      <c r="H37" s="1"/>
      <c r="I37" s="1"/>
      <c r="J37" s="1"/>
      <c r="K37" s="1"/>
      <c r="L37" s="1"/>
      <c r="M37" s="1"/>
    </row>
    <row r="38" spans="1:13" s="23" customFormat="1" ht="37.5" customHeight="1">
      <c r="A38" s="22"/>
      <c r="B38" s="44" t="s">
        <v>38</v>
      </c>
      <c r="C38" s="42" t="s">
        <v>37</v>
      </c>
      <c r="D38" s="46">
        <f t="shared" si="1"/>
        <v>590.19000000000005</v>
      </c>
      <c r="E38" s="39">
        <f>295.47+294.72</f>
        <v>590.19000000000005</v>
      </c>
      <c r="H38" s="1"/>
      <c r="I38" s="1"/>
      <c r="J38" s="1"/>
      <c r="K38" s="1"/>
      <c r="L38" s="1"/>
      <c r="M38" s="1"/>
    </row>
    <row r="39" spans="1:13" s="23" customFormat="1" ht="24" customHeight="1">
      <c r="A39" s="22"/>
      <c r="B39" s="33" t="s">
        <v>2</v>
      </c>
      <c r="C39" s="34"/>
      <c r="D39" s="35">
        <f>D40+D41+D42</f>
        <v>171.34</v>
      </c>
      <c r="E39" s="35">
        <f>E40+E41+E42</f>
        <v>171.34</v>
      </c>
      <c r="H39" s="1"/>
      <c r="I39" s="1"/>
      <c r="J39" s="1"/>
      <c r="K39" s="1"/>
      <c r="L39" s="1"/>
      <c r="M39" s="1"/>
    </row>
    <row r="40" spans="1:13" s="23" customFormat="1" ht="24" customHeight="1">
      <c r="A40" s="22"/>
      <c r="B40" s="44" t="s">
        <v>32</v>
      </c>
      <c r="C40" s="40" t="s">
        <v>31</v>
      </c>
      <c r="D40" s="38">
        <f>E40</f>
        <v>34.340000000000003</v>
      </c>
      <c r="E40" s="78">
        <v>34.340000000000003</v>
      </c>
      <c r="H40" s="1"/>
      <c r="I40" s="1"/>
      <c r="J40" s="1"/>
      <c r="K40" s="1"/>
      <c r="L40" s="1"/>
      <c r="M40" s="1"/>
    </row>
    <row r="41" spans="1:13" s="23" customFormat="1" ht="38.25" customHeight="1">
      <c r="A41" s="22"/>
      <c r="B41" s="45" t="s">
        <v>40</v>
      </c>
      <c r="C41" s="42" t="s">
        <v>39</v>
      </c>
      <c r="D41" s="38">
        <f>E41</f>
        <v>62</v>
      </c>
      <c r="E41" s="76">
        <v>62</v>
      </c>
      <c r="H41" s="1"/>
      <c r="I41" s="1"/>
      <c r="J41" s="1"/>
      <c r="K41" s="1"/>
      <c r="L41" s="1"/>
      <c r="M41" s="1"/>
    </row>
    <row r="42" spans="1:13" s="23" customFormat="1" ht="38.25" customHeight="1">
      <c r="A42" s="22"/>
      <c r="B42" s="3" t="s">
        <v>69</v>
      </c>
      <c r="C42" s="42" t="s">
        <v>67</v>
      </c>
      <c r="D42" s="38">
        <f>E42</f>
        <v>75</v>
      </c>
      <c r="E42" s="76">
        <v>75</v>
      </c>
      <c r="H42" s="1"/>
      <c r="I42" s="1"/>
      <c r="J42" s="1"/>
      <c r="K42" s="1"/>
      <c r="L42" s="1"/>
      <c r="M42" s="1"/>
    </row>
    <row r="43" spans="1:13" s="23" customFormat="1" ht="25.5" customHeight="1">
      <c r="A43" s="65"/>
      <c r="B43" s="66" t="s">
        <v>51</v>
      </c>
      <c r="C43" s="67">
        <v>50.1</v>
      </c>
      <c r="D43" s="68">
        <f t="shared" ref="D43:E48" si="2">D49+D71</f>
        <v>2708.58</v>
      </c>
      <c r="E43" s="68">
        <f t="shared" si="2"/>
        <v>2708.58</v>
      </c>
      <c r="H43" s="1"/>
      <c r="I43" s="1"/>
      <c r="J43" s="1"/>
      <c r="K43" s="1"/>
      <c r="L43" s="1"/>
      <c r="M43" s="1"/>
    </row>
    <row r="44" spans="1:13" s="23" customFormat="1" ht="23.25" customHeight="1">
      <c r="A44" s="65"/>
      <c r="B44" s="69" t="s">
        <v>24</v>
      </c>
      <c r="C44" s="67"/>
      <c r="D44" s="68">
        <f t="shared" si="2"/>
        <v>2537.2399999999998</v>
      </c>
      <c r="E44" s="68">
        <f t="shared" si="2"/>
        <v>2537.2399999999998</v>
      </c>
      <c r="H44" s="1"/>
      <c r="I44" s="1"/>
      <c r="J44" s="1"/>
      <c r="K44" s="1"/>
      <c r="L44" s="1"/>
      <c r="M44" s="1"/>
    </row>
    <row r="45" spans="1:13" s="23" customFormat="1" ht="26.25" customHeight="1">
      <c r="A45" s="65"/>
      <c r="B45" s="69" t="s">
        <v>28</v>
      </c>
      <c r="C45" s="70">
        <v>10</v>
      </c>
      <c r="D45" s="68">
        <f t="shared" si="2"/>
        <v>287.39</v>
      </c>
      <c r="E45" s="68">
        <f t="shared" si="2"/>
        <v>287.39</v>
      </c>
      <c r="H45" s="1"/>
      <c r="I45" s="1"/>
      <c r="J45" s="1"/>
      <c r="K45" s="1"/>
      <c r="L45" s="1"/>
      <c r="M45" s="1"/>
    </row>
    <row r="46" spans="1:13" s="23" customFormat="1" ht="24.75" customHeight="1">
      <c r="A46" s="65"/>
      <c r="B46" s="71" t="s">
        <v>19</v>
      </c>
      <c r="C46" s="70">
        <v>20</v>
      </c>
      <c r="D46" s="68">
        <f t="shared" si="2"/>
        <v>2249.85</v>
      </c>
      <c r="E46" s="68">
        <f t="shared" si="2"/>
        <v>2249.85</v>
      </c>
      <c r="H46" s="1"/>
      <c r="I46" s="1"/>
      <c r="J46" s="1"/>
      <c r="K46" s="1"/>
      <c r="L46" s="1"/>
      <c r="M46" s="1"/>
    </row>
    <row r="47" spans="1:13" s="23" customFormat="1" ht="23.25" customHeight="1">
      <c r="A47" s="65"/>
      <c r="B47" s="72" t="s">
        <v>3</v>
      </c>
      <c r="C47" s="73"/>
      <c r="D47" s="68">
        <f t="shared" si="2"/>
        <v>171.34</v>
      </c>
      <c r="E47" s="68">
        <f t="shared" si="2"/>
        <v>171.34</v>
      </c>
      <c r="H47" s="1"/>
      <c r="I47" s="1"/>
      <c r="J47" s="1"/>
      <c r="K47" s="1"/>
      <c r="L47" s="1"/>
      <c r="M47" s="1"/>
    </row>
    <row r="48" spans="1:13" s="23" customFormat="1" ht="21.75" customHeight="1">
      <c r="A48" s="65"/>
      <c r="B48" s="72" t="s">
        <v>10</v>
      </c>
      <c r="C48" s="73">
        <v>70</v>
      </c>
      <c r="D48" s="68">
        <f t="shared" si="2"/>
        <v>171.34</v>
      </c>
      <c r="E48" s="68">
        <f t="shared" si="2"/>
        <v>171.34</v>
      </c>
      <c r="H48" s="1"/>
      <c r="I48" s="1"/>
      <c r="J48" s="1"/>
      <c r="K48" s="1"/>
      <c r="L48" s="1"/>
      <c r="M48" s="1"/>
    </row>
    <row r="49" spans="1:13" s="23" customFormat="1" ht="19.5" customHeight="1">
      <c r="A49" s="74" t="s">
        <v>11</v>
      </c>
      <c r="B49" s="33" t="s">
        <v>56</v>
      </c>
      <c r="C49" s="47" t="s">
        <v>23</v>
      </c>
      <c r="D49" s="48">
        <f>D55+D60+D64+D67</f>
        <v>2704.08</v>
      </c>
      <c r="E49" s="48">
        <f>E55+E60+E64+E67</f>
        <v>2704.08</v>
      </c>
      <c r="H49" s="1"/>
      <c r="I49" s="1"/>
      <c r="J49" s="1"/>
      <c r="K49" s="1"/>
      <c r="L49" s="1"/>
      <c r="M49" s="1"/>
    </row>
    <row r="50" spans="1:13" s="23" customFormat="1" ht="19.5" customHeight="1">
      <c r="A50" s="74"/>
      <c r="B50" s="49" t="s">
        <v>24</v>
      </c>
      <c r="C50" s="47"/>
      <c r="D50" s="48">
        <f>D56+D61+D65+D68</f>
        <v>2642.08</v>
      </c>
      <c r="E50" s="48">
        <f>E56+E61+E65+E68</f>
        <v>2642.08</v>
      </c>
      <c r="H50" s="1"/>
      <c r="I50" s="1"/>
      <c r="J50" s="1"/>
      <c r="K50" s="1"/>
      <c r="L50" s="1"/>
      <c r="M50" s="1"/>
    </row>
    <row r="51" spans="1:13" s="23" customFormat="1" ht="19.5" customHeight="1">
      <c r="A51" s="74"/>
      <c r="B51" s="50" t="s">
        <v>28</v>
      </c>
      <c r="C51" s="51">
        <v>10</v>
      </c>
      <c r="D51" s="52">
        <f>D62+D69</f>
        <v>362.39</v>
      </c>
      <c r="E51" s="52">
        <f>E62+E69</f>
        <v>362.39</v>
      </c>
      <c r="H51" s="1"/>
      <c r="I51" s="1"/>
      <c r="J51" s="1"/>
      <c r="K51" s="1"/>
      <c r="L51" s="1"/>
      <c r="M51" s="1"/>
    </row>
    <row r="52" spans="1:13" s="23" customFormat="1" ht="19.5" customHeight="1">
      <c r="A52" s="74"/>
      <c r="B52" s="53" t="s">
        <v>19</v>
      </c>
      <c r="C52" s="51">
        <v>20</v>
      </c>
      <c r="D52" s="52">
        <f>D57+D63+D66+D70</f>
        <v>2279.69</v>
      </c>
      <c r="E52" s="52">
        <f>E57+E63+E66+E70</f>
        <v>2279.69</v>
      </c>
      <c r="H52" s="1"/>
      <c r="I52" s="1"/>
      <c r="J52" s="1"/>
      <c r="K52" s="1"/>
      <c r="L52" s="1"/>
      <c r="M52" s="1"/>
    </row>
    <row r="53" spans="1:13" s="23" customFormat="1" ht="17.25" customHeight="1">
      <c r="A53" s="75"/>
      <c r="B53" s="54" t="s">
        <v>3</v>
      </c>
      <c r="C53" s="34"/>
      <c r="D53" s="48">
        <f>D58</f>
        <v>62</v>
      </c>
      <c r="E53" s="48">
        <f>E58</f>
        <v>62</v>
      </c>
      <c r="H53" s="1"/>
      <c r="I53" s="1"/>
      <c r="J53" s="1"/>
      <c r="K53" s="1"/>
      <c r="L53" s="1"/>
      <c r="M53" s="1"/>
    </row>
    <row r="54" spans="1:13" s="23" customFormat="1" ht="18.75" customHeight="1">
      <c r="A54" s="75"/>
      <c r="B54" s="55" t="s">
        <v>10</v>
      </c>
      <c r="C54" s="56">
        <v>70</v>
      </c>
      <c r="D54" s="52">
        <f>D59</f>
        <v>62</v>
      </c>
      <c r="E54" s="52">
        <f>E59</f>
        <v>62</v>
      </c>
      <c r="H54" s="1"/>
      <c r="I54" s="1"/>
      <c r="J54" s="1"/>
      <c r="K54" s="1"/>
      <c r="L54" s="1"/>
      <c r="M54" s="1"/>
    </row>
    <row r="55" spans="1:13" s="23" customFormat="1" ht="24.75" customHeight="1">
      <c r="A55" s="20" t="s">
        <v>14</v>
      </c>
      <c r="B55" s="57" t="s">
        <v>17</v>
      </c>
      <c r="C55" s="12" t="s">
        <v>23</v>
      </c>
      <c r="D55" s="58">
        <f>E56+D58</f>
        <v>2226.61</v>
      </c>
      <c r="E55" s="59">
        <f>E56+E58</f>
        <v>2226.61</v>
      </c>
      <c r="H55" s="1"/>
      <c r="I55" s="1"/>
      <c r="J55" s="1"/>
      <c r="K55" s="1"/>
      <c r="L55" s="1"/>
      <c r="M55" s="1"/>
    </row>
    <row r="56" spans="1:13" s="23" customFormat="1" ht="22.5" customHeight="1">
      <c r="A56" s="22"/>
      <c r="B56" s="21" t="s">
        <v>18</v>
      </c>
      <c r="C56" s="18"/>
      <c r="D56" s="38">
        <f t="shared" ref="D56:D70" si="3">E56</f>
        <v>2164.61</v>
      </c>
      <c r="E56" s="78">
        <f>E57</f>
        <v>2164.61</v>
      </c>
      <c r="H56" s="1"/>
      <c r="I56" s="1"/>
      <c r="J56" s="1"/>
      <c r="K56" s="1"/>
      <c r="L56" s="1"/>
      <c r="M56" s="1"/>
    </row>
    <row r="57" spans="1:13" s="23" customFormat="1" ht="18" customHeight="1">
      <c r="A57" s="22"/>
      <c r="B57" s="17" t="s">
        <v>19</v>
      </c>
      <c r="C57" s="18">
        <v>20</v>
      </c>
      <c r="D57" s="38">
        <f t="shared" si="3"/>
        <v>2164.61</v>
      </c>
      <c r="E57" s="78">
        <v>2164.61</v>
      </c>
      <c r="H57" s="1"/>
      <c r="I57" s="1"/>
      <c r="J57" s="1"/>
      <c r="K57" s="1"/>
      <c r="L57" s="1"/>
      <c r="M57" s="1"/>
    </row>
    <row r="58" spans="1:13" s="23" customFormat="1" ht="18" customHeight="1">
      <c r="A58" s="22"/>
      <c r="B58" s="21" t="s">
        <v>3</v>
      </c>
      <c r="C58" s="18"/>
      <c r="D58" s="38">
        <f t="shared" si="3"/>
        <v>62</v>
      </c>
      <c r="E58" s="39">
        <f>E59</f>
        <v>62</v>
      </c>
      <c r="H58" s="1"/>
      <c r="I58" s="1"/>
      <c r="J58" s="1"/>
      <c r="K58" s="1"/>
      <c r="L58" s="1"/>
      <c r="M58" s="1"/>
    </row>
    <row r="59" spans="1:13" s="23" customFormat="1" ht="18" customHeight="1">
      <c r="A59" s="22"/>
      <c r="B59" s="17" t="s">
        <v>10</v>
      </c>
      <c r="C59" s="18">
        <v>70</v>
      </c>
      <c r="D59" s="38">
        <f t="shared" si="3"/>
        <v>62</v>
      </c>
      <c r="E59" s="39">
        <v>62</v>
      </c>
      <c r="H59" s="1"/>
      <c r="I59" s="1"/>
      <c r="J59" s="1"/>
      <c r="K59" s="1"/>
      <c r="L59" s="1"/>
      <c r="M59" s="1"/>
    </row>
    <row r="60" spans="1:13" s="23" customFormat="1" ht="18" customHeight="1">
      <c r="A60" s="20" t="s">
        <v>27</v>
      </c>
      <c r="B60" s="60" t="s">
        <v>29</v>
      </c>
      <c r="C60" s="12" t="s">
        <v>23</v>
      </c>
      <c r="D60" s="58">
        <f t="shared" si="3"/>
        <v>259.33</v>
      </c>
      <c r="E60" s="14">
        <f>E61</f>
        <v>259.33</v>
      </c>
      <c r="H60" s="1"/>
      <c r="I60" s="1"/>
      <c r="J60" s="1"/>
      <c r="K60" s="1"/>
      <c r="L60" s="1"/>
      <c r="M60" s="1"/>
    </row>
    <row r="61" spans="1:13" s="23" customFormat="1" ht="18" customHeight="1">
      <c r="A61" s="22"/>
      <c r="B61" s="21" t="s">
        <v>18</v>
      </c>
      <c r="C61" s="18"/>
      <c r="D61" s="38">
        <f t="shared" si="3"/>
        <v>259.33</v>
      </c>
      <c r="E61" s="22">
        <f>E62+E63</f>
        <v>259.33</v>
      </c>
      <c r="H61" s="1"/>
      <c r="I61" s="1"/>
      <c r="J61" s="1"/>
      <c r="K61" s="1"/>
      <c r="L61" s="1"/>
      <c r="M61" s="1"/>
    </row>
    <row r="62" spans="1:13" s="23" customFormat="1" ht="18" customHeight="1">
      <c r="A62" s="22"/>
      <c r="B62" s="17" t="s">
        <v>28</v>
      </c>
      <c r="C62" s="18">
        <v>10</v>
      </c>
      <c r="D62" s="38">
        <f t="shared" si="3"/>
        <v>252.72</v>
      </c>
      <c r="E62" s="22">
        <v>252.72</v>
      </c>
      <c r="H62" s="1"/>
      <c r="I62" s="1"/>
      <c r="J62" s="1"/>
      <c r="K62" s="1"/>
      <c r="L62" s="1"/>
      <c r="M62" s="1"/>
    </row>
    <row r="63" spans="1:13" s="23" customFormat="1" ht="18" customHeight="1">
      <c r="A63" s="22"/>
      <c r="B63" s="17" t="s">
        <v>19</v>
      </c>
      <c r="C63" s="18">
        <v>20</v>
      </c>
      <c r="D63" s="38">
        <f t="shared" si="3"/>
        <v>6.61</v>
      </c>
      <c r="E63" s="39">
        <v>6.61</v>
      </c>
      <c r="H63" s="1"/>
      <c r="I63" s="1"/>
      <c r="J63" s="1"/>
      <c r="K63" s="1"/>
      <c r="L63" s="1"/>
      <c r="M63" s="1"/>
    </row>
    <row r="64" spans="1:13" s="23" customFormat="1" ht="27" customHeight="1">
      <c r="A64" s="20" t="s">
        <v>15</v>
      </c>
      <c r="B64" s="61" t="s">
        <v>22</v>
      </c>
      <c r="C64" s="12" t="s">
        <v>23</v>
      </c>
      <c r="D64" s="58">
        <f>D65</f>
        <v>4.12</v>
      </c>
      <c r="E64" s="58">
        <f>E65</f>
        <v>4.12</v>
      </c>
      <c r="H64" s="1"/>
      <c r="I64" s="1"/>
      <c r="J64" s="1"/>
      <c r="K64" s="1"/>
      <c r="L64" s="1"/>
      <c r="M64" s="1"/>
    </row>
    <row r="65" spans="1:13" s="23" customFormat="1" ht="18.75" customHeight="1">
      <c r="A65" s="22"/>
      <c r="B65" s="21" t="s">
        <v>18</v>
      </c>
      <c r="C65" s="18"/>
      <c r="D65" s="38">
        <f>D66</f>
        <v>4.12</v>
      </c>
      <c r="E65" s="38">
        <f>E66</f>
        <v>4.12</v>
      </c>
      <c r="H65" s="1"/>
      <c r="I65" s="1"/>
      <c r="J65" s="1"/>
      <c r="K65" s="1"/>
      <c r="L65" s="1"/>
      <c r="M65" s="1"/>
    </row>
    <row r="66" spans="1:13" s="23" customFormat="1" ht="19.5" customHeight="1">
      <c r="A66" s="22"/>
      <c r="B66" s="17" t="s">
        <v>19</v>
      </c>
      <c r="C66" s="18">
        <v>20</v>
      </c>
      <c r="D66" s="38">
        <f t="shared" si="3"/>
        <v>4.12</v>
      </c>
      <c r="E66" s="39">
        <v>4.12</v>
      </c>
      <c r="H66" s="1"/>
      <c r="I66" s="1"/>
      <c r="J66" s="1"/>
      <c r="K66" s="1"/>
      <c r="L66" s="1"/>
      <c r="M66" s="1"/>
    </row>
    <row r="67" spans="1:13" s="23" customFormat="1" ht="18" customHeight="1">
      <c r="A67" s="20" t="s">
        <v>20</v>
      </c>
      <c r="B67" s="60" t="s">
        <v>43</v>
      </c>
      <c r="C67" s="12" t="s">
        <v>23</v>
      </c>
      <c r="D67" s="58">
        <f>D68</f>
        <v>214.01999999999998</v>
      </c>
      <c r="E67" s="58">
        <f>E68</f>
        <v>214.01999999999998</v>
      </c>
      <c r="H67" s="1"/>
      <c r="I67" s="1"/>
      <c r="J67" s="1"/>
      <c r="K67" s="1"/>
      <c r="L67" s="1"/>
      <c r="M67" s="1"/>
    </row>
    <row r="68" spans="1:13" s="23" customFormat="1" ht="18" customHeight="1">
      <c r="A68" s="22"/>
      <c r="B68" s="21" t="s">
        <v>18</v>
      </c>
      <c r="C68" s="18"/>
      <c r="D68" s="38">
        <f>D69+D70</f>
        <v>214.01999999999998</v>
      </c>
      <c r="E68" s="38">
        <f>E69+E70</f>
        <v>214.01999999999998</v>
      </c>
      <c r="H68" s="1"/>
      <c r="I68" s="1"/>
      <c r="J68" s="1"/>
      <c r="K68" s="1"/>
      <c r="L68" s="1"/>
      <c r="M68" s="1"/>
    </row>
    <row r="69" spans="1:13" s="23" customFormat="1" ht="18" customHeight="1">
      <c r="A69" s="22"/>
      <c r="B69" s="17" t="s">
        <v>28</v>
      </c>
      <c r="C69" s="18">
        <v>10</v>
      </c>
      <c r="D69" s="38">
        <f t="shared" si="3"/>
        <v>109.67</v>
      </c>
      <c r="E69" s="22">
        <v>109.67</v>
      </c>
      <c r="H69" s="1"/>
      <c r="I69" s="1"/>
      <c r="J69" s="1"/>
      <c r="K69" s="1"/>
      <c r="L69" s="1"/>
      <c r="M69" s="1"/>
    </row>
    <row r="70" spans="1:13" s="23" customFormat="1" ht="18" customHeight="1">
      <c r="A70" s="22"/>
      <c r="B70" s="17" t="s">
        <v>19</v>
      </c>
      <c r="C70" s="18">
        <v>20</v>
      </c>
      <c r="D70" s="38">
        <f t="shared" si="3"/>
        <v>104.35</v>
      </c>
      <c r="E70" s="22">
        <v>104.35</v>
      </c>
      <c r="H70" s="1"/>
      <c r="I70" s="1"/>
      <c r="J70" s="1"/>
      <c r="K70" s="1"/>
      <c r="L70" s="1"/>
      <c r="M70" s="1"/>
    </row>
    <row r="71" spans="1:13" s="23" customFormat="1" ht="19.5" customHeight="1">
      <c r="A71" s="4" t="s">
        <v>44</v>
      </c>
      <c r="B71" s="5" t="s">
        <v>45</v>
      </c>
      <c r="C71" s="4" t="s">
        <v>46</v>
      </c>
      <c r="D71" s="6">
        <f>D77+D82+D85</f>
        <v>4.5</v>
      </c>
      <c r="E71" s="6">
        <f>E77+E82+E85</f>
        <v>4.5</v>
      </c>
      <c r="H71" s="1"/>
      <c r="I71" s="1"/>
      <c r="J71" s="1"/>
      <c r="K71" s="1"/>
      <c r="L71" s="1"/>
      <c r="M71" s="1"/>
    </row>
    <row r="72" spans="1:13" s="23" customFormat="1" ht="20.25" customHeight="1">
      <c r="A72" s="7"/>
      <c r="B72" s="8" t="s">
        <v>18</v>
      </c>
      <c r="C72" s="4"/>
      <c r="D72" s="6">
        <f>D78+D83+D86</f>
        <v>-104.84</v>
      </c>
      <c r="E72" s="6">
        <f>E78+E83+E86</f>
        <v>-104.84</v>
      </c>
      <c r="H72" s="1"/>
      <c r="I72" s="1"/>
      <c r="J72" s="1"/>
      <c r="K72" s="1"/>
      <c r="L72" s="1"/>
      <c r="M72" s="1"/>
    </row>
    <row r="73" spans="1:13" s="23" customFormat="1" ht="20.25" customHeight="1">
      <c r="A73" s="7"/>
      <c r="B73" s="72" t="s">
        <v>28</v>
      </c>
      <c r="C73" s="73">
        <v>10</v>
      </c>
      <c r="D73" s="6">
        <f>D79</f>
        <v>-75</v>
      </c>
      <c r="E73" s="6">
        <f>E79</f>
        <v>-75</v>
      </c>
      <c r="H73" s="1"/>
      <c r="I73" s="1"/>
      <c r="J73" s="1"/>
      <c r="K73" s="1"/>
      <c r="L73" s="1"/>
      <c r="M73" s="1"/>
    </row>
    <row r="74" spans="1:13" s="23" customFormat="1" ht="21" customHeight="1">
      <c r="A74" s="7"/>
      <c r="B74" s="9" t="s">
        <v>19</v>
      </c>
      <c r="C74" s="7">
        <v>20</v>
      </c>
      <c r="D74" s="6">
        <f>D84+D87</f>
        <v>-29.840000000000003</v>
      </c>
      <c r="E74" s="6">
        <f>E84+E87</f>
        <v>-29.840000000000003</v>
      </c>
      <c r="H74" s="1"/>
      <c r="I74" s="1"/>
      <c r="J74" s="1"/>
      <c r="K74" s="1"/>
      <c r="L74" s="1"/>
      <c r="M74" s="1"/>
    </row>
    <row r="75" spans="1:13" s="23" customFormat="1" ht="21" customHeight="1">
      <c r="A75" s="7"/>
      <c r="B75" s="72" t="s">
        <v>3</v>
      </c>
      <c r="C75" s="73"/>
      <c r="D75" s="6">
        <f>D80+D88</f>
        <v>109.34</v>
      </c>
      <c r="E75" s="6">
        <f>E80+E88</f>
        <v>109.34</v>
      </c>
      <c r="H75" s="1"/>
      <c r="I75" s="1"/>
      <c r="J75" s="1"/>
      <c r="K75" s="1"/>
      <c r="L75" s="1"/>
      <c r="M75" s="1"/>
    </row>
    <row r="76" spans="1:13" s="23" customFormat="1" ht="21" customHeight="1">
      <c r="A76" s="7"/>
      <c r="B76" s="65" t="s">
        <v>10</v>
      </c>
      <c r="C76" s="73">
        <v>70</v>
      </c>
      <c r="D76" s="6">
        <f>D81+D89</f>
        <v>109.34</v>
      </c>
      <c r="E76" s="6">
        <f>E81+E89</f>
        <v>109.34</v>
      </c>
      <c r="H76" s="1"/>
      <c r="I76" s="1"/>
      <c r="J76" s="1"/>
      <c r="K76" s="1"/>
      <c r="L76" s="1"/>
      <c r="M76" s="1"/>
    </row>
    <row r="77" spans="1:13" s="23" customFormat="1" ht="23.25" customHeight="1">
      <c r="A77" s="10" t="s">
        <v>47</v>
      </c>
      <c r="B77" s="11" t="s">
        <v>57</v>
      </c>
      <c r="C77" s="12" t="s">
        <v>46</v>
      </c>
      <c r="D77" s="13">
        <f>D78+D80</f>
        <v>0</v>
      </c>
      <c r="E77" s="13">
        <f>E78+E80</f>
        <v>0</v>
      </c>
      <c r="H77" s="1"/>
      <c r="I77" s="1"/>
      <c r="J77" s="1"/>
      <c r="K77" s="1"/>
      <c r="L77" s="1"/>
      <c r="M77" s="1"/>
    </row>
    <row r="78" spans="1:13" s="23" customFormat="1" ht="24.75" customHeight="1">
      <c r="A78" s="14"/>
      <c r="B78" s="15" t="s">
        <v>18</v>
      </c>
      <c r="C78" s="12"/>
      <c r="D78" s="16">
        <f>D79</f>
        <v>-75</v>
      </c>
      <c r="E78" s="16">
        <f>E79</f>
        <v>-75</v>
      </c>
      <c r="H78" s="1"/>
      <c r="I78" s="1"/>
      <c r="J78" s="1"/>
      <c r="K78" s="1"/>
      <c r="L78" s="1"/>
      <c r="M78" s="1"/>
    </row>
    <row r="79" spans="1:13" s="23" customFormat="1" ht="24.75" customHeight="1">
      <c r="A79" s="14"/>
      <c r="B79" s="21" t="s">
        <v>28</v>
      </c>
      <c r="C79" s="18">
        <v>10</v>
      </c>
      <c r="D79" s="16">
        <f>E79</f>
        <v>-75</v>
      </c>
      <c r="E79" s="16">
        <v>-75</v>
      </c>
      <c r="H79" s="1"/>
      <c r="I79" s="1"/>
      <c r="J79" s="1"/>
      <c r="K79" s="1"/>
      <c r="L79" s="1"/>
      <c r="M79" s="1"/>
    </row>
    <row r="80" spans="1:13" s="23" customFormat="1" ht="24.75" customHeight="1">
      <c r="A80" s="14"/>
      <c r="B80" s="21" t="s">
        <v>3</v>
      </c>
      <c r="C80" s="18"/>
      <c r="D80" s="16">
        <f>D81</f>
        <v>75</v>
      </c>
      <c r="E80" s="16">
        <f>E81</f>
        <v>75</v>
      </c>
      <c r="H80" s="1"/>
      <c r="I80" s="1"/>
      <c r="J80" s="1"/>
      <c r="K80" s="1"/>
      <c r="L80" s="1"/>
      <c r="M80" s="1"/>
    </row>
    <row r="81" spans="1:13" s="23" customFormat="1" ht="21" customHeight="1">
      <c r="A81" s="14"/>
      <c r="B81" s="17" t="s">
        <v>10</v>
      </c>
      <c r="C81" s="18">
        <v>70</v>
      </c>
      <c r="D81" s="16">
        <f>E81</f>
        <v>75</v>
      </c>
      <c r="E81" s="19">
        <v>75</v>
      </c>
      <c r="H81" s="1"/>
      <c r="I81" s="1"/>
      <c r="J81" s="1"/>
      <c r="K81" s="1"/>
      <c r="L81" s="1"/>
      <c r="M81" s="1"/>
    </row>
    <row r="82" spans="1:13" s="23" customFormat="1" ht="24" customHeight="1">
      <c r="A82" s="20" t="s">
        <v>48</v>
      </c>
      <c r="B82" s="12" t="s">
        <v>58</v>
      </c>
      <c r="C82" s="12" t="s">
        <v>46</v>
      </c>
      <c r="D82" s="13">
        <f>D83</f>
        <v>4.5</v>
      </c>
      <c r="E82" s="13">
        <f>E83</f>
        <v>4.5</v>
      </c>
      <c r="H82" s="1"/>
      <c r="I82" s="1"/>
      <c r="J82" s="1"/>
      <c r="K82" s="1"/>
      <c r="L82" s="1"/>
      <c r="M82" s="1"/>
    </row>
    <row r="83" spans="1:13" s="23" customFormat="1" ht="23.25" customHeight="1">
      <c r="A83" s="22"/>
      <c r="B83" s="15" t="s">
        <v>18</v>
      </c>
      <c r="C83" s="18"/>
      <c r="D83" s="16">
        <f>D84</f>
        <v>4.5</v>
      </c>
      <c r="E83" s="16">
        <f>E84</f>
        <v>4.5</v>
      </c>
      <c r="H83" s="1"/>
      <c r="I83" s="1"/>
      <c r="J83" s="1"/>
      <c r="K83" s="1"/>
      <c r="L83" s="1"/>
      <c r="M83" s="1"/>
    </row>
    <row r="84" spans="1:13" s="23" customFormat="1" ht="21" customHeight="1">
      <c r="A84" s="22"/>
      <c r="B84" s="17" t="s">
        <v>19</v>
      </c>
      <c r="C84" s="18">
        <v>20</v>
      </c>
      <c r="D84" s="16">
        <f>E84</f>
        <v>4.5</v>
      </c>
      <c r="E84" s="19">
        <v>4.5</v>
      </c>
      <c r="H84" s="1"/>
      <c r="I84" s="1"/>
      <c r="J84" s="1"/>
      <c r="K84" s="1"/>
      <c r="L84" s="1"/>
      <c r="M84" s="1"/>
    </row>
    <row r="85" spans="1:13" s="23" customFormat="1" ht="21" customHeight="1">
      <c r="A85" s="20" t="s">
        <v>63</v>
      </c>
      <c r="B85" s="12" t="s">
        <v>64</v>
      </c>
      <c r="C85" s="12" t="s">
        <v>46</v>
      </c>
      <c r="D85" s="84">
        <f>D86+D88</f>
        <v>0</v>
      </c>
      <c r="E85" s="84">
        <f>E86+E88</f>
        <v>0</v>
      </c>
      <c r="H85" s="1"/>
      <c r="I85" s="1"/>
      <c r="J85" s="1"/>
      <c r="K85" s="1"/>
      <c r="L85" s="1"/>
      <c r="M85" s="1"/>
    </row>
    <row r="86" spans="1:13" s="23" customFormat="1" ht="21" customHeight="1">
      <c r="A86" s="22"/>
      <c r="B86" s="15" t="s">
        <v>18</v>
      </c>
      <c r="C86" s="18"/>
      <c r="D86" s="16">
        <f>D87</f>
        <v>-34.340000000000003</v>
      </c>
      <c r="E86" s="19">
        <f>E87</f>
        <v>-34.340000000000003</v>
      </c>
      <c r="H86" s="1"/>
      <c r="I86" s="1"/>
      <c r="J86" s="1"/>
      <c r="K86" s="1"/>
      <c r="L86" s="1"/>
      <c r="M86" s="1"/>
    </row>
    <row r="87" spans="1:13" s="23" customFormat="1" ht="21" customHeight="1">
      <c r="A87" s="22"/>
      <c r="B87" s="17" t="s">
        <v>19</v>
      </c>
      <c r="C87" s="18">
        <v>20</v>
      </c>
      <c r="D87" s="16">
        <f>E87</f>
        <v>-34.340000000000003</v>
      </c>
      <c r="E87" s="19">
        <v>-34.340000000000003</v>
      </c>
      <c r="H87" s="1"/>
      <c r="I87" s="1"/>
      <c r="J87" s="1"/>
      <c r="K87" s="1"/>
      <c r="L87" s="1"/>
      <c r="M87" s="1"/>
    </row>
    <row r="88" spans="1:13" s="23" customFormat="1" ht="21" customHeight="1">
      <c r="A88" s="22"/>
      <c r="B88" s="21" t="s">
        <v>3</v>
      </c>
      <c r="C88" s="18"/>
      <c r="D88" s="16">
        <f>D89</f>
        <v>34.340000000000003</v>
      </c>
      <c r="E88" s="19">
        <f>E89</f>
        <v>34.340000000000003</v>
      </c>
      <c r="H88" s="1"/>
      <c r="I88" s="1"/>
      <c r="J88" s="1"/>
      <c r="K88" s="1"/>
      <c r="L88" s="1"/>
      <c r="M88" s="1"/>
    </row>
    <row r="89" spans="1:13" s="23" customFormat="1" ht="21" customHeight="1">
      <c r="A89" s="22"/>
      <c r="B89" s="17" t="s">
        <v>10</v>
      </c>
      <c r="C89" s="18">
        <v>70</v>
      </c>
      <c r="D89" s="16">
        <f>E89</f>
        <v>34.340000000000003</v>
      </c>
      <c r="E89" s="19">
        <v>34.340000000000003</v>
      </c>
      <c r="H89" s="1"/>
      <c r="I89" s="1"/>
      <c r="J89" s="1"/>
      <c r="K89" s="1"/>
      <c r="L89" s="1"/>
      <c r="M89" s="1"/>
    </row>
    <row r="90" spans="1:13" s="23" customFormat="1" ht="17.25" customHeight="1">
      <c r="A90" s="22"/>
      <c r="B90" s="12" t="s">
        <v>52</v>
      </c>
      <c r="C90" s="17"/>
      <c r="D90" s="77">
        <f>D29-D44</f>
        <v>0</v>
      </c>
      <c r="E90" s="77">
        <f>E29-E44</f>
        <v>0</v>
      </c>
      <c r="H90" s="1"/>
      <c r="I90" s="1"/>
      <c r="J90" s="1"/>
      <c r="K90" s="1"/>
      <c r="L90" s="1"/>
      <c r="M90" s="1"/>
    </row>
    <row r="91" spans="1:13" s="23" customFormat="1" ht="17.25" customHeight="1">
      <c r="A91" s="22"/>
      <c r="B91" s="12" t="s">
        <v>53</v>
      </c>
      <c r="C91" s="17"/>
      <c r="D91" s="77">
        <f>D39-D47</f>
        <v>0</v>
      </c>
      <c r="E91" s="77">
        <f>E39-E47</f>
        <v>0</v>
      </c>
      <c r="H91" s="1"/>
      <c r="I91" s="1"/>
      <c r="J91" s="1"/>
      <c r="K91" s="1"/>
      <c r="L91" s="1"/>
      <c r="M91" s="1"/>
    </row>
    <row r="92" spans="1:13" s="23" customFormat="1" ht="16.5" customHeight="1" thickBot="1">
      <c r="A92" s="80"/>
      <c r="B92" s="81" t="s">
        <v>9</v>
      </c>
      <c r="C92" s="82"/>
      <c r="D92" s="83">
        <f>D16-D43</f>
        <v>0</v>
      </c>
      <c r="E92" s="83">
        <f>E16-E43</f>
        <v>0</v>
      </c>
      <c r="H92" s="1"/>
      <c r="I92" s="1"/>
      <c r="J92" s="1"/>
      <c r="K92" s="1"/>
      <c r="L92" s="1"/>
      <c r="M92" s="1"/>
    </row>
    <row r="93" spans="1:13" s="23" customFormat="1">
      <c r="A93" s="28"/>
      <c r="B93" s="79"/>
      <c r="C93" s="79"/>
      <c r="D93" s="79"/>
      <c r="E93" s="28"/>
      <c r="H93" s="1"/>
      <c r="I93" s="1"/>
      <c r="J93" s="1"/>
      <c r="K93" s="1"/>
      <c r="L93" s="1"/>
      <c r="M93" s="1"/>
    </row>
    <row r="94" spans="1:13" s="23" customFormat="1">
      <c r="A94" s="28"/>
      <c r="B94" s="79"/>
      <c r="C94" s="79"/>
      <c r="D94" s="79"/>
      <c r="E94" s="28"/>
      <c r="H94" s="1"/>
      <c r="I94" s="1"/>
      <c r="J94" s="1"/>
      <c r="K94" s="1"/>
      <c r="L94" s="1"/>
      <c r="M94" s="1"/>
    </row>
    <row r="95" spans="1:13" s="23" customFormat="1">
      <c r="A95" s="28"/>
      <c r="B95" s="79"/>
      <c r="C95" s="79"/>
      <c r="D95" s="79"/>
      <c r="E95" s="28"/>
      <c r="H95" s="1"/>
      <c r="I95" s="1"/>
      <c r="J95" s="1"/>
      <c r="K95" s="1"/>
      <c r="L95" s="1"/>
      <c r="M95" s="1"/>
    </row>
    <row r="96" spans="1:13" s="23" customFormat="1">
      <c r="A96" s="28"/>
      <c r="B96" s="79"/>
      <c r="C96" s="79"/>
      <c r="D96" s="79"/>
      <c r="E96" s="28"/>
      <c r="H96" s="1"/>
      <c r="I96" s="1"/>
      <c r="J96" s="1"/>
      <c r="K96" s="1"/>
      <c r="L96" s="1"/>
      <c r="M96" s="1"/>
    </row>
  </sheetData>
  <mergeCells count="9">
    <mergeCell ref="E13:E14"/>
    <mergeCell ref="B7:D7"/>
    <mergeCell ref="B8:D8"/>
    <mergeCell ref="B9:D9"/>
    <mergeCell ref="B10:D10"/>
    <mergeCell ref="A13:A14"/>
    <mergeCell ref="B13:B14"/>
    <mergeCell ref="C13:C14"/>
    <mergeCell ref="D13:D14"/>
  </mergeCells>
  <pageMargins left="0.88" right="0.13" top="0.35433070866141703" bottom="0.24" header="0.31496062992126" footer="0.2"/>
  <pageSetup paperSize="9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2</vt:lpstr>
      <vt:lpstr>'anexa 2'!Print_Titles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2016-12-09T12:37:17Z</cp:lastPrinted>
  <dcterms:created xsi:type="dcterms:W3CDTF">2012-01-03T09:20:27Z</dcterms:created>
  <dcterms:modified xsi:type="dcterms:W3CDTF">2016-12-12T07:03:17Z</dcterms:modified>
</cp:coreProperties>
</file>