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2 iulie" sheetId="5" r:id="rId1"/>
  </sheets>
  <definedNames>
    <definedName name="_xlnm.Print_Titles" localSheetId="0">'anexa 2 iulie'!$12:$14</definedName>
  </definedNames>
  <calcPr calcId="125725"/>
</workbook>
</file>

<file path=xl/calcChain.xml><?xml version="1.0" encoding="utf-8"?>
<calcChain xmlns="http://schemas.openxmlformats.org/spreadsheetml/2006/main">
  <c r="E99" i="5"/>
  <c r="F99"/>
  <c r="E98"/>
  <c r="F98"/>
  <c r="E97"/>
  <c r="F97"/>
  <c r="E38"/>
  <c r="F38"/>
  <c r="E39"/>
  <c r="F39"/>
  <c r="E40"/>
  <c r="F40"/>
  <c r="E41"/>
  <c r="F41"/>
  <c r="D40"/>
  <c r="E37"/>
  <c r="E32"/>
  <c r="E23"/>
  <c r="E74"/>
  <c r="F74"/>
  <c r="E75"/>
  <c r="F75"/>
  <c r="D74"/>
  <c r="D75"/>
  <c r="E76"/>
  <c r="F76"/>
  <c r="D76"/>
  <c r="E80"/>
  <c r="F80"/>
  <c r="E81"/>
  <c r="F81"/>
  <c r="D80"/>
  <c r="D81"/>
  <c r="D82"/>
  <c r="F78" l="1"/>
  <c r="F79"/>
  <c r="F73" s="1"/>
  <c r="F72" s="1"/>
  <c r="F66" s="1"/>
  <c r="D28"/>
  <c r="D17"/>
  <c r="D91"/>
  <c r="D90" s="1"/>
  <c r="D27"/>
  <c r="F19"/>
  <c r="F18"/>
  <c r="F31"/>
  <c r="F30"/>
  <c r="F26" s="1"/>
  <c r="D16"/>
  <c r="F87"/>
  <c r="F86" s="1"/>
  <c r="E94"/>
  <c r="F94"/>
  <c r="D96"/>
  <c r="D41" s="1"/>
  <c r="D95"/>
  <c r="F34"/>
  <c r="E85"/>
  <c r="E90"/>
  <c r="E89" s="1"/>
  <c r="E83" s="1"/>
  <c r="D22"/>
  <c r="D32"/>
  <c r="D23"/>
  <c r="D88"/>
  <c r="D87" s="1"/>
  <c r="E87"/>
  <c r="E86" s="1"/>
  <c r="D79"/>
  <c r="D78" s="1"/>
  <c r="D77" s="1"/>
  <c r="E78"/>
  <c r="E77" s="1"/>
  <c r="F93" l="1"/>
  <c r="E93"/>
  <c r="E92" s="1"/>
  <c r="D94"/>
  <c r="F60"/>
  <c r="F65"/>
  <c r="F85"/>
  <c r="F92"/>
  <c r="F15"/>
  <c r="F77"/>
  <c r="F71" s="1"/>
  <c r="F70" s="1"/>
  <c r="F69" s="1"/>
  <c r="F63" s="1"/>
  <c r="F62"/>
  <c r="F57"/>
  <c r="F56" s="1"/>
  <c r="F46"/>
  <c r="D89"/>
  <c r="D84"/>
  <c r="D85"/>
  <c r="E84"/>
  <c r="F90"/>
  <c r="D86"/>
  <c r="D93" l="1"/>
  <c r="D92" s="1"/>
  <c r="D39"/>
  <c r="F64"/>
  <c r="F68"/>
  <c r="F67" s="1"/>
  <c r="F61" s="1"/>
  <c r="D83"/>
  <c r="F84"/>
  <c r="F89"/>
  <c r="F83" s="1"/>
  <c r="D46"/>
  <c r="E46"/>
  <c r="E61"/>
  <c r="D60"/>
  <c r="E59"/>
  <c r="F55" l="1"/>
  <c r="F59"/>
  <c r="F58" s="1"/>
  <c r="F52" s="1"/>
  <c r="D18"/>
  <c r="E18"/>
  <c r="D29"/>
  <c r="E30"/>
  <c r="E68"/>
  <c r="E67" s="1"/>
  <c r="D67" s="1"/>
  <c r="E66"/>
  <c r="E35"/>
  <c r="E31"/>
  <c r="E49"/>
  <c r="D36"/>
  <c r="F51" l="1"/>
  <c r="F50" s="1"/>
  <c r="F49"/>
  <c r="F54"/>
  <c r="F53" s="1"/>
  <c r="F47"/>
  <c r="D68"/>
  <c r="E33"/>
  <c r="E26" s="1"/>
  <c r="E34"/>
  <c r="D73"/>
  <c r="E72"/>
  <c r="D72" s="1"/>
  <c r="E19"/>
  <c r="E20"/>
  <c r="D20" s="1"/>
  <c r="E21"/>
  <c r="D21" s="1"/>
  <c r="E24"/>
  <c r="D24" s="1"/>
  <c r="E25"/>
  <c r="D25" s="1"/>
  <c r="E47"/>
  <c r="D71"/>
  <c r="E70"/>
  <c r="D57"/>
  <c r="E56"/>
  <c r="D56" s="1"/>
  <c r="D33"/>
  <c r="D31"/>
  <c r="D63"/>
  <c r="E62"/>
  <c r="E58" s="1"/>
  <c r="D58" s="1"/>
  <c r="E15" l="1"/>
  <c r="F43"/>
  <c r="F48"/>
  <c r="F42" s="1"/>
  <c r="F45"/>
  <c r="D19"/>
  <c r="D15" s="1"/>
  <c r="E45"/>
  <c r="E69"/>
  <c r="D62"/>
  <c r="D70"/>
  <c r="D69"/>
  <c r="F44" l="1"/>
  <c r="D49"/>
  <c r="D45" l="1"/>
  <c r="D47"/>
  <c r="E48"/>
  <c r="D48" s="1"/>
  <c r="D66"/>
  <c r="E65"/>
  <c r="D37"/>
  <c r="E64" l="1"/>
  <c r="D64" s="1"/>
  <c r="E44"/>
  <c r="D65"/>
  <c r="D55"/>
  <c r="E54"/>
  <c r="D30"/>
  <c r="D26" s="1"/>
  <c r="D97" s="1"/>
  <c r="E51"/>
  <c r="D52"/>
  <c r="D51" s="1"/>
  <c r="D61"/>
  <c r="D59" s="1"/>
  <c r="D44" l="1"/>
  <c r="D38" s="1"/>
  <c r="D99" s="1"/>
  <c r="E50"/>
  <c r="D50" s="1"/>
  <c r="E53"/>
  <c r="D53" s="1"/>
  <c r="D54"/>
  <c r="D35" l="1"/>
  <c r="D34" s="1"/>
  <c r="E43" l="1"/>
  <c r="D43" s="1"/>
  <c r="E42" l="1"/>
  <c r="D42" l="1"/>
  <c r="D98" s="1"/>
</calcChain>
</file>

<file path=xl/sharedStrings.xml><?xml version="1.0" encoding="utf-8"?>
<sst xmlns="http://schemas.openxmlformats.org/spreadsheetml/2006/main" count="146" uniqueCount="81">
  <si>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</si>
  <si>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</si>
  <si>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</si>
  <si>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</si>
  <si>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</si>
  <si>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</si>
  <si>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</si>
  <si>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</si>
  <si>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</si>
  <si>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</si>
  <si>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</si>
  <si>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</si>
  <si>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</si>
  <si>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</si>
  <si>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</si>
  <si>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</si>
  <si>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</si>
  <si>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</si>
  <si>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</si>
  <si>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</si>
  <si>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</si>
  <si>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</si>
  <si>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I.3</t>
  </si>
  <si>
    <t>TOTAL SPITALE</t>
  </si>
  <si>
    <t>SPITALUL DE RECUPERARE BRADET</t>
  </si>
  <si>
    <t>66.1</t>
  </si>
  <si>
    <t>mii lei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</si>
  <si>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</si>
  <si>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</si>
  <si>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</si>
  <si>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</si>
  <si>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</si>
  <si>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</si>
  <si>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</si>
  <si>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</si>
  <si>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la Hotararea C.J. nr.       /28.07.2016</t>
  </si>
  <si>
    <t>37.10.03</t>
  </si>
  <si>
    <t>37.10.04</t>
  </si>
  <si>
    <t>43.10.10</t>
  </si>
  <si>
    <t>37.10.01</t>
  </si>
  <si>
    <t>Subvenţii din bugetele locale pentru finanţarea  cheltuielilor curente din domeniul sănătăţii</t>
  </si>
  <si>
    <t>TRIM.III</t>
  </si>
  <si>
    <t>Sume utilizate din excedentul anului precedent pentru sectiunea de dezvoltare</t>
  </si>
  <si>
    <t xml:space="preserve">Varsaminte din sectiunea de functionare </t>
  </si>
  <si>
    <t>I.2</t>
  </si>
  <si>
    <t>I.5</t>
  </si>
  <si>
    <t>SPITALUL DE BOLI CRONICE CALINESTI</t>
  </si>
  <si>
    <t>Venituri din valorificarea unor bunuri ale institutiilor publice</t>
  </si>
  <si>
    <t>39.10.01</t>
  </si>
  <si>
    <t>33.10.30</t>
  </si>
  <si>
    <t>Venituri din contractele incheiate cu directiile de sanatate publica din sume alocate de la bugetul de stat</t>
  </si>
  <si>
    <t>Cheltuieli de personal</t>
  </si>
  <si>
    <t>II</t>
  </si>
  <si>
    <t>67.10.</t>
  </si>
  <si>
    <t xml:space="preserve">Cheltuieli cu bunuri si servicii </t>
  </si>
  <si>
    <t>II.1</t>
  </si>
  <si>
    <t>MUZEUL VITICULTURII SI POMICULTURII GOLESTI</t>
  </si>
  <si>
    <t>III</t>
  </si>
  <si>
    <t>ASISTENTA SOCIALA</t>
  </si>
  <si>
    <t>68.10.</t>
  </si>
  <si>
    <t>III.1</t>
  </si>
  <si>
    <t>UNITATEA DE ASISTENTA MEDICO - SOCIALA DEDULESTI</t>
  </si>
  <si>
    <t>CULTURA</t>
  </si>
  <si>
    <t>43.10.09</t>
  </si>
  <si>
    <t>Subventii pentru institutii publice</t>
  </si>
  <si>
    <t>87.10.50</t>
  </si>
  <si>
    <t>IV</t>
  </si>
  <si>
    <t>IV.1</t>
  </si>
  <si>
    <t>III.2</t>
  </si>
  <si>
    <t>CENTRUL DE RECUPERARE SI REABILITARE NEUROPSIHIATRICA CALINESTI</t>
  </si>
  <si>
    <t>33.10.13</t>
  </si>
  <si>
    <t>Contributia de intretinere a persoanelor asistate</t>
  </si>
  <si>
    <t>TRIM.IV</t>
  </si>
  <si>
    <t>33.10.08</t>
  </si>
  <si>
    <t>Venituri din prestări de servicii</t>
  </si>
  <si>
    <t>SPITALUL ORASENESC "REGELE CAROL I " COSTESTI</t>
  </si>
  <si>
    <t>3=4+5</t>
  </si>
  <si>
    <t>ALTE ACTIUNI ECONOMICE</t>
  </si>
  <si>
    <t>SERVICIUL  PUBLIC JUDETEAN DE PAZA SI ORDINE ARGES</t>
  </si>
  <si>
    <t>II.2</t>
  </si>
  <si>
    <t>CENTRUL DE CULTURA BRATIANU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</si>
</sst>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\ _l_e_i_-;\-* #,##0.00\ _l_e_i_-;_-* &quot;-&quot;??\ _l_e_i_-;_-@_-"/>
    <numFmt numFmtId="165" formatCode="#,##0_ ;\-#,##0\ "/>
  </numFmts>
  <fonts count="14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Border="1"/>
    <xf numFmtId="0" fontId="6" fillId="0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left"/>
    </xf>
    <xf numFmtId="0" fontId="6" fillId="4" borderId="0" xfId="0" applyFont="1" applyFill="1"/>
    <xf numFmtId="0" fontId="6" fillId="0" borderId="0" xfId="0" applyFont="1"/>
    <xf numFmtId="0" fontId="6" fillId="0" borderId="0" xfId="0" applyFont="1" applyBorder="1"/>
    <xf numFmtId="0" fontId="7" fillId="4" borderId="0" xfId="0" applyFont="1" applyFill="1" applyAlignment="1"/>
    <xf numFmtId="0" fontId="6" fillId="0" borderId="0" xfId="0" applyFont="1" applyFill="1"/>
    <xf numFmtId="0" fontId="7" fillId="0" borderId="0" xfId="0" applyFont="1" applyFill="1" applyAlignment="1"/>
    <xf numFmtId="0" fontId="7" fillId="4" borderId="0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1" xfId="0" applyFont="1" applyBorder="1"/>
    <xf numFmtId="0" fontId="7" fillId="2" borderId="1" xfId="1" applyFont="1" applyBorder="1" applyAlignment="1">
      <alignment horizontal="center" wrapText="1"/>
    </xf>
    <xf numFmtId="0" fontId="7" fillId="2" borderId="1" xfId="1" applyFont="1" applyBorder="1" applyAlignment="1">
      <alignment horizontal="center"/>
    </xf>
    <xf numFmtId="4" fontId="7" fillId="2" borderId="1" xfId="1" applyNumberFormat="1" applyFont="1" applyBorder="1" applyAlignment="1">
      <alignment horizontal="right"/>
    </xf>
    <xf numFmtId="0" fontId="6" fillId="0" borderId="4" xfId="0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right"/>
    </xf>
    <xf numFmtId="0" fontId="6" fillId="0" borderId="1" xfId="4" applyFont="1" applyFill="1" applyBorder="1" applyAlignment="1">
      <alignment horizontal="left" wrapText="1"/>
    </xf>
    <xf numFmtId="0" fontId="6" fillId="0" borderId="1" xfId="4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left" wrapText="1"/>
    </xf>
    <xf numFmtId="4" fontId="6" fillId="0" borderId="1" xfId="1" applyNumberFormat="1" applyFont="1" applyFill="1" applyBorder="1" applyAlignment="1"/>
    <xf numFmtId="0" fontId="6" fillId="4" borderId="1" xfId="0" applyFont="1" applyFill="1" applyBorder="1"/>
    <xf numFmtId="4" fontId="7" fillId="2" borderId="1" xfId="1" applyNumberFormat="1" applyFont="1" applyBorder="1" applyAlignment="1">
      <alignment horizontal="center"/>
    </xf>
    <xf numFmtId="164" fontId="7" fillId="2" borderId="1" xfId="1" applyNumberFormat="1" applyFont="1" applyBorder="1" applyAlignment="1"/>
    <xf numFmtId="164" fontId="7" fillId="2" borderId="1" xfId="1" applyNumberFormat="1" applyFont="1" applyBorder="1" applyAlignment="1">
      <alignment horizontal="center"/>
    </xf>
    <xf numFmtId="164" fontId="6" fillId="2" borderId="1" xfId="1" applyNumberFormat="1" applyFont="1" applyBorder="1" applyAlignment="1"/>
    <xf numFmtId="165" fontId="6" fillId="2" borderId="1" xfId="1" applyNumberFormat="1" applyFont="1" applyBorder="1" applyAlignment="1">
      <alignment horizontal="center"/>
    </xf>
    <xf numFmtId="4" fontId="6" fillId="2" borderId="1" xfId="1" applyNumberFormat="1" applyFont="1" applyBorder="1" applyAlignment="1">
      <alignment horizontal="right"/>
    </xf>
    <xf numFmtId="0" fontId="6" fillId="2" borderId="1" xfId="1" applyFont="1" applyBorder="1" applyAlignment="1">
      <alignment wrapText="1"/>
    </xf>
    <xf numFmtId="0" fontId="7" fillId="2" borderId="1" xfId="1" applyFont="1" applyBorder="1" applyAlignment="1"/>
    <xf numFmtId="0" fontId="6" fillId="2" borderId="1" xfId="1" applyFont="1" applyBorder="1" applyAlignment="1"/>
    <xf numFmtId="0" fontId="6" fillId="2" borderId="1" xfId="1" applyFont="1" applyBorder="1" applyAlignment="1">
      <alignment horizontal="center"/>
    </xf>
    <xf numFmtId="4" fontId="6" fillId="2" borderId="2" xfId="1" applyNumberFormat="1" applyFont="1" applyBorder="1" applyAlignment="1">
      <alignment horizontal="right"/>
    </xf>
    <xf numFmtId="164" fontId="6" fillId="4" borderId="1" xfId="1" applyNumberFormat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right"/>
    </xf>
    <xf numFmtId="4" fontId="7" fillId="4" borderId="2" xfId="1" applyNumberFormat="1" applyFont="1" applyFill="1" applyBorder="1" applyAlignment="1"/>
    <xf numFmtId="0" fontId="6" fillId="4" borderId="1" xfId="0" applyFont="1" applyFill="1" applyBorder="1" applyAlignment="1">
      <alignment horizontal="left"/>
    </xf>
    <xf numFmtId="4" fontId="6" fillId="4" borderId="1" xfId="2" applyNumberFormat="1" applyFont="1" applyFill="1" applyBorder="1" applyAlignment="1"/>
    <xf numFmtId="4" fontId="7" fillId="4" borderId="1" xfId="0" applyNumberFormat="1" applyFont="1" applyFill="1" applyBorder="1" applyAlignment="1">
      <alignment horizontal="right"/>
    </xf>
    <xf numFmtId="2" fontId="7" fillId="4" borderId="1" xfId="0" applyNumberFormat="1" applyFont="1" applyFill="1" applyBorder="1" applyAlignment="1"/>
    <xf numFmtId="2" fontId="6" fillId="4" borderId="1" xfId="0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8" fillId="3" borderId="1" xfId="2" applyFont="1" applyBorder="1" applyAlignment="1">
      <alignment horizontal="center" wrapText="1"/>
    </xf>
    <xf numFmtId="0" fontId="8" fillId="3" borderId="1" xfId="2" applyFont="1" applyBorder="1" applyAlignment="1">
      <alignment horizontal="center"/>
    </xf>
    <xf numFmtId="4" fontId="8" fillId="3" borderId="1" xfId="2" applyNumberFormat="1" applyFont="1" applyBorder="1" applyAlignment="1"/>
    <xf numFmtId="0" fontId="8" fillId="3" borderId="1" xfId="2" applyFont="1" applyBorder="1" applyAlignment="1">
      <alignment horizontal="left"/>
    </xf>
    <xf numFmtId="0" fontId="8" fillId="3" borderId="1" xfId="2" applyFont="1" applyBorder="1"/>
    <xf numFmtId="0" fontId="9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/>
    <xf numFmtId="0" fontId="9" fillId="4" borderId="1" xfId="1" applyFont="1" applyFill="1" applyBorder="1" applyAlignment="1">
      <alignment horizontal="left"/>
    </xf>
    <xf numFmtId="0" fontId="9" fillId="4" borderId="1" xfId="1" applyFont="1" applyFill="1" applyBorder="1"/>
    <xf numFmtId="0" fontId="9" fillId="4" borderId="1" xfId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4" fontId="6" fillId="4" borderId="1" xfId="1" applyNumberFormat="1" applyFont="1" applyFill="1" applyBorder="1" applyAlignment="1">
      <alignment horizontal="right"/>
    </xf>
    <xf numFmtId="0" fontId="6" fillId="4" borderId="1" xfId="1" applyFont="1" applyFill="1" applyBorder="1" applyAlignment="1">
      <alignment horizontal="left" wrapText="1"/>
    </xf>
    <xf numFmtId="43" fontId="6" fillId="0" borderId="1" xfId="6" applyFont="1" applyBorder="1"/>
    <xf numFmtId="4" fontId="6" fillId="4" borderId="2" xfId="1" applyNumberFormat="1" applyFont="1" applyFill="1" applyBorder="1" applyAlignment="1">
      <alignment horizontal="right"/>
    </xf>
    <xf numFmtId="0" fontId="11" fillId="4" borderId="1" xfId="2" applyFont="1" applyFill="1" applyBorder="1" applyAlignment="1">
      <alignment horizontal="center" wrapText="1"/>
    </xf>
    <xf numFmtId="0" fontId="11" fillId="4" borderId="1" xfId="2" applyFont="1" applyFill="1" applyBorder="1" applyAlignment="1">
      <alignment horizontal="center"/>
    </xf>
    <xf numFmtId="4" fontId="12" fillId="4" borderId="1" xfId="2" applyNumberFormat="1" applyFont="1" applyFill="1" applyBorder="1" applyAlignment="1"/>
    <xf numFmtId="4" fontId="7" fillId="4" borderId="1" xfId="0" applyNumberFormat="1" applyFont="1" applyFill="1" applyBorder="1" applyAlignment="1"/>
    <xf numFmtId="0" fontId="11" fillId="4" borderId="1" xfId="1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5" fillId="0" borderId="0" xfId="4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/>
    <xf numFmtId="0" fontId="7" fillId="4" borderId="1" xfId="1" applyFont="1" applyFill="1" applyBorder="1" applyAlignment="1">
      <alignment horizontal="center" wrapText="1"/>
    </xf>
    <xf numFmtId="0" fontId="13" fillId="3" borderId="1" xfId="2" applyFont="1" applyBorder="1" applyAlignment="1">
      <alignment horizontal="center"/>
    </xf>
    <xf numFmtId="4" fontId="13" fillId="3" borderId="1" xfId="2" applyNumberFormat="1" applyFont="1" applyBorder="1" applyAlignment="1">
      <alignment horizontal="center"/>
    </xf>
    <xf numFmtId="4" fontId="13" fillId="3" borderId="1" xfId="2" applyNumberFormat="1" applyFont="1" applyBorder="1" applyAlignment="1"/>
    <xf numFmtId="0" fontId="13" fillId="3" borderId="1" xfId="2" applyFont="1" applyBorder="1" applyAlignment="1">
      <alignment horizontal="center" wrapText="1"/>
    </xf>
    <xf numFmtId="164" fontId="8" fillId="3" borderId="1" xfId="2" applyNumberFormat="1" applyFont="1" applyBorder="1" applyAlignment="1">
      <alignment horizontal="center"/>
    </xf>
    <xf numFmtId="4" fontId="8" fillId="3" borderId="1" xfId="2" applyNumberFormat="1" applyFont="1" applyBorder="1" applyAlignment="1">
      <alignment horizontal="right"/>
    </xf>
    <xf numFmtId="4" fontId="8" fillId="3" borderId="2" xfId="2" applyNumberFormat="1" applyFont="1" applyBorder="1" applyAlignment="1">
      <alignment horizontal="right"/>
    </xf>
    <xf numFmtId="164" fontId="8" fillId="3" borderId="1" xfId="2" applyNumberFormat="1" applyFont="1" applyBorder="1" applyAlignment="1"/>
    <xf numFmtId="165" fontId="8" fillId="3" borderId="1" xfId="2" applyNumberFormat="1" applyFont="1" applyBorder="1" applyAlignment="1">
      <alignment horizontal="center"/>
    </xf>
    <xf numFmtId="0" fontId="8" fillId="3" borderId="1" xfId="2" applyFont="1" applyBorder="1" applyAlignment="1">
      <alignment wrapText="1"/>
    </xf>
    <xf numFmtId="0" fontId="13" fillId="3" borderId="1" xfId="2" applyFont="1" applyBorder="1"/>
    <xf numFmtId="0" fontId="8" fillId="3" borderId="1" xfId="2" applyFont="1" applyBorder="1" applyAlignment="1"/>
  </cellXfs>
  <cellStyles count="7">
    <cellStyle name="Bad" xfId="2" builtinId="27"/>
    <cellStyle name="Comma" xfId="6" builtinId="3"/>
    <cellStyle name="Good" xfId="1" builtinId="26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9"/>
  <sheetViews>
    <sheetView tabSelected="1" zoomScaleNormal="100" workbookViewId="0">
      <selection activeCell="I45" sqref="I45"/>
    </sheetView>
  </sheetViews>
  <sheetFormatPr defaultRowHeight="12.75"/>
  <cols>
    <col min="1" max="1" width="5.28515625" style="8" customWidth="1"/>
    <col min="2" max="2" width="49.140625" style="7" customWidth="1"/>
    <col min="3" max="3" width="9.7109375" style="7" customWidth="1"/>
    <col min="4" max="4" width="11.28515625" style="7" customWidth="1"/>
    <col min="5" max="5" width="9.85546875" style="7" customWidth="1"/>
    <col min="6" max="6" width="9.140625" style="8"/>
    <col min="7" max="16384" width="9.140625" style="1"/>
  </cols>
  <sheetData>
    <row r="1" spans="1:14">
      <c r="A1" s="6" t="s">
        <v>6</v>
      </c>
      <c r="B1" s="6"/>
    </row>
    <row r="2" spans="1:14">
      <c r="A2" s="9"/>
      <c r="C2" s="10"/>
      <c r="D2" s="11"/>
      <c r="E2" s="11"/>
    </row>
    <row r="3" spans="1:14">
      <c r="A3" s="9"/>
      <c r="C3" s="11"/>
      <c r="D3" s="12" t="s">
        <v>18</v>
      </c>
      <c r="E3" s="8"/>
    </row>
    <row r="4" spans="1:14">
      <c r="A4" s="9"/>
      <c r="C4" s="12" t="s">
        <v>35</v>
      </c>
      <c r="D4" s="12"/>
      <c r="E4" s="8"/>
    </row>
    <row r="5" spans="1:14">
      <c r="A5" s="9"/>
      <c r="C5" s="10"/>
      <c r="D5" s="10"/>
    </row>
    <row r="6" spans="1:14">
      <c r="A6" s="9"/>
      <c r="B6" s="72" t="s">
        <v>8</v>
      </c>
      <c r="C6" s="72"/>
      <c r="D6" s="72"/>
      <c r="E6" s="72"/>
    </row>
    <row r="7" spans="1:14">
      <c r="A7" s="9"/>
      <c r="B7" s="72" t="s">
        <v>9</v>
      </c>
      <c r="C7" s="72"/>
      <c r="D7" s="72"/>
      <c r="E7" s="72"/>
    </row>
    <row r="8" spans="1:14">
      <c r="A8" s="9"/>
      <c r="B8" s="73" t="s">
        <v>19</v>
      </c>
      <c r="C8" s="73"/>
      <c r="D8" s="73"/>
      <c r="E8" s="73"/>
    </row>
    <row r="9" spans="1:14">
      <c r="A9" s="9"/>
      <c r="B9" s="73"/>
      <c r="C9" s="73"/>
      <c r="D9" s="73"/>
    </row>
    <row r="10" spans="1:14">
      <c r="A10" s="9"/>
      <c r="B10" s="13"/>
      <c r="C10" s="14"/>
      <c r="D10" s="14"/>
    </row>
    <row r="11" spans="1:14">
      <c r="A11" s="9"/>
      <c r="D11" s="15"/>
      <c r="E11" s="7" t="s">
        <v>26</v>
      </c>
    </row>
    <row r="12" spans="1:14" ht="12.75" customHeight="1">
      <c r="A12" s="77" t="s">
        <v>16</v>
      </c>
      <c r="B12" s="75" t="s">
        <v>7</v>
      </c>
      <c r="C12" s="75" t="s">
        <v>0</v>
      </c>
      <c r="D12" s="78" t="s">
        <v>20</v>
      </c>
      <c r="E12" s="75" t="s">
        <v>41</v>
      </c>
      <c r="F12" s="75" t="s">
        <v>72</v>
      </c>
    </row>
    <row r="13" spans="1:14" ht="27.75" customHeight="1">
      <c r="A13" s="77"/>
      <c r="B13" s="76"/>
      <c r="C13" s="76"/>
      <c r="D13" s="79"/>
      <c r="E13" s="76"/>
      <c r="F13" s="76"/>
    </row>
    <row r="14" spans="1:14" ht="18" customHeight="1">
      <c r="A14" s="16">
        <v>0</v>
      </c>
      <c r="B14" s="17">
        <v>1</v>
      </c>
      <c r="C14" s="17">
        <v>2</v>
      </c>
      <c r="D14" s="17" t="s">
        <v>76</v>
      </c>
      <c r="E14" s="17">
        <v>4</v>
      </c>
      <c r="F14" s="16">
        <v>5</v>
      </c>
      <c r="K14" s="2"/>
      <c r="L14" s="2"/>
      <c r="M14" s="2"/>
      <c r="N14" s="2"/>
    </row>
    <row r="15" spans="1:14" ht="27" customHeight="1">
      <c r="A15" s="18"/>
      <c r="B15" s="19" t="s">
        <v>5</v>
      </c>
      <c r="C15" s="20"/>
      <c r="D15" s="21">
        <f>D16+D17+D18+D19+D20+D21+D22+D23+D24+D25</f>
        <v>144.17000000000002</v>
      </c>
      <c r="E15" s="21">
        <f t="shared" ref="E15:F15" si="0">E16+E17+E18+E19+E20+E21+E22+E23+E24+E25</f>
        <v>77.360000000000014</v>
      </c>
      <c r="F15" s="21">
        <f t="shared" si="0"/>
        <v>66.81</v>
      </c>
      <c r="K15" s="2"/>
      <c r="L15" s="2"/>
      <c r="M15" s="2"/>
      <c r="N15" s="2"/>
    </row>
    <row r="16" spans="1:14" ht="27" customHeight="1">
      <c r="A16" s="18"/>
      <c r="B16" s="64" t="s">
        <v>74</v>
      </c>
      <c r="C16" s="62" t="s">
        <v>73</v>
      </c>
      <c r="D16" s="63">
        <f>E16+F16</f>
        <v>218</v>
      </c>
      <c r="E16" s="63">
        <v>153</v>
      </c>
      <c r="F16" s="63">
        <v>65</v>
      </c>
      <c r="K16" s="2"/>
      <c r="L16" s="2"/>
      <c r="M16" s="2"/>
      <c r="N16" s="2"/>
    </row>
    <row r="17" spans="1:14" ht="22.5" customHeight="1">
      <c r="A17" s="18"/>
      <c r="B17" s="64" t="s">
        <v>71</v>
      </c>
      <c r="C17" s="62" t="s">
        <v>70</v>
      </c>
      <c r="D17" s="63">
        <f>E17+F17</f>
        <v>4.12</v>
      </c>
      <c r="E17" s="63">
        <v>2.31</v>
      </c>
      <c r="F17" s="66">
        <v>1.81</v>
      </c>
      <c r="K17" s="2"/>
      <c r="L17" s="2"/>
      <c r="M17" s="2"/>
      <c r="N17" s="2"/>
    </row>
    <row r="18" spans="1:14" ht="32.25" customHeight="1">
      <c r="A18" s="18"/>
      <c r="B18" s="22" t="s">
        <v>50</v>
      </c>
      <c r="C18" s="23" t="s">
        <v>49</v>
      </c>
      <c r="D18" s="24">
        <f>E18</f>
        <v>80.5</v>
      </c>
      <c r="E18" s="24">
        <f>E29</f>
        <v>80.5</v>
      </c>
      <c r="F18" s="66">
        <f t="shared" ref="F18:F19" si="1">F24</f>
        <v>0</v>
      </c>
      <c r="K18" s="2"/>
      <c r="L18" s="2"/>
      <c r="M18" s="2"/>
      <c r="N18" s="2"/>
    </row>
    <row r="19" spans="1:14" ht="19.5" customHeight="1">
      <c r="A19" s="18"/>
      <c r="B19" s="25" t="s">
        <v>31</v>
      </c>
      <c r="C19" s="23" t="s">
        <v>39</v>
      </c>
      <c r="D19" s="24">
        <f>E19</f>
        <v>3</v>
      </c>
      <c r="E19" s="24">
        <f>E30</f>
        <v>3</v>
      </c>
      <c r="F19" s="66">
        <f t="shared" si="1"/>
        <v>0</v>
      </c>
      <c r="K19" s="2"/>
      <c r="L19" s="2"/>
      <c r="M19" s="2"/>
      <c r="N19" s="2"/>
    </row>
    <row r="20" spans="1:14" ht="27" customHeight="1">
      <c r="A20" s="18"/>
      <c r="B20" s="3" t="s">
        <v>42</v>
      </c>
      <c r="C20" s="26" t="s">
        <v>36</v>
      </c>
      <c r="D20" s="24">
        <f t="shared" ref="D20:D25" si="2">E20</f>
        <v>-136.44999999999999</v>
      </c>
      <c r="E20" s="24">
        <f>E31</f>
        <v>-136.44999999999999</v>
      </c>
      <c r="F20" s="66">
        <v>0</v>
      </c>
      <c r="K20" s="2"/>
      <c r="L20" s="74"/>
      <c r="M20" s="74"/>
      <c r="N20" s="2"/>
    </row>
    <row r="21" spans="1:14" ht="21" customHeight="1">
      <c r="A21" s="18"/>
      <c r="B21" s="4" t="s">
        <v>43</v>
      </c>
      <c r="C21" s="5" t="s">
        <v>37</v>
      </c>
      <c r="D21" s="24">
        <f t="shared" si="2"/>
        <v>136.44999999999999</v>
      </c>
      <c r="E21" s="24">
        <f>E35</f>
        <v>136.44999999999999</v>
      </c>
      <c r="F21" s="66">
        <v>0</v>
      </c>
      <c r="K21" s="2"/>
      <c r="L21" s="2"/>
      <c r="M21" s="2"/>
      <c r="N21" s="2"/>
    </row>
    <row r="22" spans="1:14" ht="21" customHeight="1">
      <c r="A22" s="18"/>
      <c r="B22" s="4" t="s">
        <v>47</v>
      </c>
      <c r="C22" s="5" t="s">
        <v>48</v>
      </c>
      <c r="D22" s="24">
        <f>E22</f>
        <v>2.5499999999999998</v>
      </c>
      <c r="E22" s="27">
        <v>2.5499999999999998</v>
      </c>
      <c r="F22" s="66">
        <v>0</v>
      </c>
      <c r="K22" s="2"/>
      <c r="L22" s="2"/>
      <c r="M22" s="2"/>
      <c r="N22" s="2"/>
    </row>
    <row r="23" spans="1:14" ht="21" customHeight="1">
      <c r="A23" s="18"/>
      <c r="B23" s="4" t="s">
        <v>64</v>
      </c>
      <c r="C23" s="5" t="s">
        <v>63</v>
      </c>
      <c r="D23" s="24">
        <f>E23</f>
        <v>-525</v>
      </c>
      <c r="E23" s="24">
        <f>-600+30+45</f>
        <v>-525</v>
      </c>
      <c r="F23" s="66">
        <v>0</v>
      </c>
      <c r="K23" s="2"/>
      <c r="L23" s="2"/>
      <c r="M23" s="2"/>
      <c r="N23" s="2"/>
    </row>
    <row r="24" spans="1:14" ht="27.75" customHeight="1">
      <c r="A24" s="18"/>
      <c r="B24" s="3" t="s">
        <v>40</v>
      </c>
      <c r="C24" s="26" t="s">
        <v>38</v>
      </c>
      <c r="D24" s="24">
        <f t="shared" si="2"/>
        <v>43</v>
      </c>
      <c r="E24" s="24">
        <f>E33</f>
        <v>43</v>
      </c>
      <c r="F24" s="66">
        <v>0</v>
      </c>
      <c r="K24" s="2"/>
      <c r="L24" s="2"/>
      <c r="M24" s="2"/>
      <c r="N24" s="2"/>
    </row>
    <row r="25" spans="1:14" ht="30.75" customHeight="1">
      <c r="A25" s="18"/>
      <c r="B25" s="28" t="s">
        <v>15</v>
      </c>
      <c r="C25" s="5" t="s">
        <v>14</v>
      </c>
      <c r="D25" s="24">
        <f t="shared" si="2"/>
        <v>318</v>
      </c>
      <c r="E25" s="24">
        <f>E37</f>
        <v>318</v>
      </c>
      <c r="F25" s="66">
        <v>0</v>
      </c>
      <c r="K25" s="2"/>
      <c r="L25" s="2"/>
      <c r="M25" s="2"/>
      <c r="N25" s="2"/>
    </row>
    <row r="26" spans="1:14" ht="24" customHeight="1">
      <c r="A26" s="18"/>
      <c r="B26" s="19" t="s">
        <v>1</v>
      </c>
      <c r="C26" s="20"/>
      <c r="D26" s="21">
        <f>D27+D28+D29+D30+D31+D32+D33</f>
        <v>-312.83</v>
      </c>
      <c r="E26" s="21">
        <f t="shared" ref="E26:F26" si="3">E27+E28+E29+E30+E31+E32+E33</f>
        <v>-379.64</v>
      </c>
      <c r="F26" s="21">
        <f t="shared" si="3"/>
        <v>66.81</v>
      </c>
      <c r="K26" s="2"/>
      <c r="L26" s="2"/>
      <c r="M26" s="2"/>
      <c r="N26" s="2"/>
    </row>
    <row r="27" spans="1:14" ht="24" customHeight="1">
      <c r="A27" s="18"/>
      <c r="B27" s="64" t="s">
        <v>74</v>
      </c>
      <c r="C27" s="62" t="s">
        <v>73</v>
      </c>
      <c r="D27" s="63">
        <f>E27+F27</f>
        <v>218</v>
      </c>
      <c r="E27" s="63">
        <v>153</v>
      </c>
      <c r="F27" s="66">
        <v>65</v>
      </c>
      <c r="K27" s="2"/>
      <c r="L27" s="2"/>
      <c r="M27" s="2"/>
      <c r="N27" s="2"/>
    </row>
    <row r="28" spans="1:14" ht="24" customHeight="1">
      <c r="A28" s="18"/>
      <c r="B28" s="64" t="s">
        <v>71</v>
      </c>
      <c r="C28" s="62" t="s">
        <v>70</v>
      </c>
      <c r="D28" s="63">
        <f>E28+F28</f>
        <v>4.12</v>
      </c>
      <c r="E28" s="63">
        <v>2.31</v>
      </c>
      <c r="F28" s="66">
        <v>1.81</v>
      </c>
      <c r="K28" s="2"/>
      <c r="L28" s="2"/>
      <c r="M28" s="2"/>
      <c r="N28" s="2"/>
    </row>
    <row r="29" spans="1:14" ht="29.25" customHeight="1">
      <c r="A29" s="18"/>
      <c r="B29" s="22" t="s">
        <v>50</v>
      </c>
      <c r="C29" s="23" t="s">
        <v>49</v>
      </c>
      <c r="D29" s="24">
        <f>E29</f>
        <v>80.5</v>
      </c>
      <c r="E29" s="29">
        <v>80.5</v>
      </c>
      <c r="F29" s="66">
        <v>0</v>
      </c>
      <c r="K29" s="2"/>
      <c r="L29" s="2"/>
      <c r="M29" s="2"/>
      <c r="N29" s="2"/>
    </row>
    <row r="30" spans="1:14" ht="19.5" customHeight="1">
      <c r="A30" s="18"/>
      <c r="B30" s="25" t="s">
        <v>31</v>
      </c>
      <c r="C30" s="26" t="s">
        <v>39</v>
      </c>
      <c r="D30" s="24">
        <f t="shared" ref="D30:D33" si="4">E30</f>
        <v>3</v>
      </c>
      <c r="E30" s="29">
        <f>1+2</f>
        <v>3</v>
      </c>
      <c r="F30" s="66">
        <f t="shared" ref="F30" si="5">F36</f>
        <v>0</v>
      </c>
    </row>
    <row r="31" spans="1:14" ht="28.5" customHeight="1">
      <c r="A31" s="18"/>
      <c r="B31" s="3" t="s">
        <v>42</v>
      </c>
      <c r="C31" s="26" t="s">
        <v>36</v>
      </c>
      <c r="D31" s="24">
        <f t="shared" si="4"/>
        <v>-136.44999999999999</v>
      </c>
      <c r="E31" s="29">
        <f>-50-86.45</f>
        <v>-136.44999999999999</v>
      </c>
      <c r="F31" s="66">
        <f t="shared" ref="F31" si="6">F37</f>
        <v>0</v>
      </c>
    </row>
    <row r="32" spans="1:14" ht="21.75" customHeight="1">
      <c r="A32" s="18"/>
      <c r="B32" s="4" t="s">
        <v>64</v>
      </c>
      <c r="C32" s="5" t="s">
        <v>63</v>
      </c>
      <c r="D32" s="24">
        <f>E32</f>
        <v>-525</v>
      </c>
      <c r="E32" s="29">
        <f>-600+30+45</f>
        <v>-525</v>
      </c>
      <c r="F32" s="66">
        <v>0</v>
      </c>
    </row>
    <row r="33" spans="1:6" ht="27.75" customHeight="1">
      <c r="A33" s="18"/>
      <c r="B33" s="3" t="s">
        <v>40</v>
      </c>
      <c r="C33" s="26" t="s">
        <v>38</v>
      </c>
      <c r="D33" s="24">
        <f t="shared" si="4"/>
        <v>43</v>
      </c>
      <c r="E33" s="29">
        <f>17+26</f>
        <v>43</v>
      </c>
      <c r="F33" s="66">
        <v>0</v>
      </c>
    </row>
    <row r="34" spans="1:6" ht="24" customHeight="1">
      <c r="A34" s="18"/>
      <c r="B34" s="19" t="s">
        <v>2</v>
      </c>
      <c r="C34" s="20"/>
      <c r="D34" s="21">
        <f>D35+D37+D36</f>
        <v>457</v>
      </c>
      <c r="E34" s="21">
        <f>E35+E37+E22</f>
        <v>457</v>
      </c>
      <c r="F34" s="21">
        <f>F35+F37+F22</f>
        <v>0</v>
      </c>
    </row>
    <row r="35" spans="1:6" ht="21.75" customHeight="1">
      <c r="A35" s="18"/>
      <c r="B35" s="4" t="s">
        <v>43</v>
      </c>
      <c r="C35" s="5" t="s">
        <v>37</v>
      </c>
      <c r="D35" s="27">
        <f>E35</f>
        <v>136.44999999999999</v>
      </c>
      <c r="E35" s="27">
        <f>50+86.45</f>
        <v>136.44999999999999</v>
      </c>
      <c r="F35" s="66">
        <v>0</v>
      </c>
    </row>
    <row r="36" spans="1:6" ht="21.75" customHeight="1">
      <c r="A36" s="18"/>
      <c r="B36" s="4" t="s">
        <v>47</v>
      </c>
      <c r="C36" s="5" t="s">
        <v>48</v>
      </c>
      <c r="D36" s="27">
        <f>E22</f>
        <v>2.5499999999999998</v>
      </c>
      <c r="E36" s="30">
        <v>2.5499999999999998</v>
      </c>
      <c r="F36" s="66">
        <v>0</v>
      </c>
    </row>
    <row r="37" spans="1:6" ht="27.75" customHeight="1">
      <c r="A37" s="18"/>
      <c r="B37" s="28" t="s">
        <v>15</v>
      </c>
      <c r="C37" s="5" t="s">
        <v>14</v>
      </c>
      <c r="D37" s="27">
        <f>E37</f>
        <v>318</v>
      </c>
      <c r="E37" s="27">
        <f>30+54+40+194</f>
        <v>318</v>
      </c>
      <c r="F37" s="66">
        <v>0</v>
      </c>
    </row>
    <row r="38" spans="1:6" ht="21.75" customHeight="1">
      <c r="A38" s="18"/>
      <c r="B38" s="20" t="s">
        <v>3</v>
      </c>
      <c r="C38" s="31"/>
      <c r="D38" s="21">
        <f>D44+D74+D83+D92</f>
        <v>144.17000000000002</v>
      </c>
      <c r="E38" s="21">
        <f t="shared" ref="E38:F38" si="7">E44+E74+E83+E92</f>
        <v>77.360000000000014</v>
      </c>
      <c r="F38" s="21">
        <f t="shared" si="7"/>
        <v>66.81</v>
      </c>
    </row>
    <row r="39" spans="1:6" ht="21.75" customHeight="1">
      <c r="A39" s="18"/>
      <c r="B39" s="32" t="s">
        <v>34</v>
      </c>
      <c r="C39" s="33"/>
      <c r="D39" s="21">
        <f>D45+D75+D84+D94</f>
        <v>-312.83000000000004</v>
      </c>
      <c r="E39" s="21">
        <f t="shared" ref="E39:F39" si="8">E45+E75+E84+E94</f>
        <v>-379.6400000000001</v>
      </c>
      <c r="F39" s="21">
        <f t="shared" si="8"/>
        <v>66.81</v>
      </c>
    </row>
    <row r="40" spans="1:6" ht="21.75" customHeight="1">
      <c r="A40" s="18"/>
      <c r="B40" s="34" t="s">
        <v>51</v>
      </c>
      <c r="C40" s="35">
        <v>10</v>
      </c>
      <c r="D40" s="36">
        <f>D46+D95</f>
        <v>105.5</v>
      </c>
      <c r="E40" s="36">
        <f t="shared" ref="E40:F40" si="9">E46+E95</f>
        <v>94.5</v>
      </c>
      <c r="F40" s="36">
        <f t="shared" si="9"/>
        <v>11</v>
      </c>
    </row>
    <row r="41" spans="1:6" ht="21.75" customHeight="1">
      <c r="A41" s="18"/>
      <c r="B41" s="37" t="s">
        <v>29</v>
      </c>
      <c r="C41" s="35">
        <v>20</v>
      </c>
      <c r="D41" s="36">
        <f>D47+D76+D85+D96</f>
        <v>-418.33000000000004</v>
      </c>
      <c r="E41" s="36">
        <f t="shared" ref="E41:F41" si="10">E47+E76+E85+E96</f>
        <v>-474.1400000000001</v>
      </c>
      <c r="F41" s="36">
        <f t="shared" si="10"/>
        <v>55.81</v>
      </c>
    </row>
    <row r="42" spans="1:6" ht="25.5" customHeight="1">
      <c r="A42" s="18"/>
      <c r="B42" s="38" t="s">
        <v>4</v>
      </c>
      <c r="C42" s="20"/>
      <c r="D42" s="21">
        <f t="shared" ref="D42:D43" si="11">E42</f>
        <v>457</v>
      </c>
      <c r="E42" s="21">
        <f t="shared" ref="E42:F43" si="12">E48</f>
        <v>457</v>
      </c>
      <c r="F42" s="21">
        <f t="shared" si="12"/>
        <v>0</v>
      </c>
    </row>
    <row r="43" spans="1:6" ht="23.25" customHeight="1">
      <c r="A43" s="18"/>
      <c r="B43" s="39" t="s">
        <v>13</v>
      </c>
      <c r="C43" s="40">
        <v>70</v>
      </c>
      <c r="D43" s="36">
        <f t="shared" si="11"/>
        <v>457</v>
      </c>
      <c r="E43" s="41">
        <f t="shared" si="12"/>
        <v>457</v>
      </c>
      <c r="F43" s="41">
        <f t="shared" si="12"/>
        <v>0</v>
      </c>
    </row>
    <row r="44" spans="1:6" ht="19.5" customHeight="1">
      <c r="A44" s="82" t="s">
        <v>17</v>
      </c>
      <c r="B44" s="51" t="s">
        <v>23</v>
      </c>
      <c r="C44" s="86" t="s">
        <v>33</v>
      </c>
      <c r="D44" s="87">
        <f>E44</f>
        <v>447.05</v>
      </c>
      <c r="E44" s="88">
        <f>E45+E48</f>
        <v>447.05</v>
      </c>
      <c r="F44" s="88">
        <f>F45+F48</f>
        <v>0</v>
      </c>
    </row>
    <row r="45" spans="1:6" ht="19.5" customHeight="1">
      <c r="A45" s="82"/>
      <c r="B45" s="89" t="s">
        <v>34</v>
      </c>
      <c r="C45" s="86"/>
      <c r="D45" s="87">
        <f t="shared" ref="D45:D50" si="13">E45</f>
        <v>-9.9500000000000028</v>
      </c>
      <c r="E45" s="88">
        <f>E47+E46</f>
        <v>-9.9500000000000028</v>
      </c>
      <c r="F45" s="88">
        <f>F47+F46</f>
        <v>0</v>
      </c>
    </row>
    <row r="46" spans="1:6" ht="19.5" customHeight="1">
      <c r="A46" s="82"/>
      <c r="B46" s="89" t="s">
        <v>51</v>
      </c>
      <c r="C46" s="90">
        <v>10</v>
      </c>
      <c r="D46" s="87">
        <f t="shared" si="13"/>
        <v>80.5</v>
      </c>
      <c r="E46" s="88">
        <f>E60</f>
        <v>80.5</v>
      </c>
      <c r="F46" s="88">
        <f>F60</f>
        <v>0</v>
      </c>
    </row>
    <row r="47" spans="1:6" ht="19.5" customHeight="1">
      <c r="A47" s="82"/>
      <c r="B47" s="91" t="s">
        <v>29</v>
      </c>
      <c r="C47" s="90">
        <v>20</v>
      </c>
      <c r="D47" s="87">
        <f t="shared" si="13"/>
        <v>-90.45</v>
      </c>
      <c r="E47" s="88">
        <f>E55+E61+E66+E71</f>
        <v>-90.45</v>
      </c>
      <c r="F47" s="88">
        <f>F55+F61+F66+F71</f>
        <v>0</v>
      </c>
    </row>
    <row r="48" spans="1:6" ht="20.25" customHeight="1">
      <c r="A48" s="92"/>
      <c r="B48" s="93" t="s">
        <v>4</v>
      </c>
      <c r="C48" s="52"/>
      <c r="D48" s="87">
        <f t="shared" si="13"/>
        <v>457</v>
      </c>
      <c r="E48" s="88">
        <f>E49</f>
        <v>457</v>
      </c>
      <c r="F48" s="88">
        <f>F49</f>
        <v>0</v>
      </c>
    </row>
    <row r="49" spans="1:6" ht="18.75" customHeight="1">
      <c r="A49" s="92"/>
      <c r="B49" s="54" t="s">
        <v>13</v>
      </c>
      <c r="C49" s="52">
        <v>70</v>
      </c>
      <c r="D49" s="87">
        <f t="shared" si="13"/>
        <v>457</v>
      </c>
      <c r="E49" s="88">
        <f>E52+E57+E63+E73+E68</f>
        <v>457</v>
      </c>
      <c r="F49" s="88">
        <f>F52+F57+F63+F73+F68</f>
        <v>0</v>
      </c>
    </row>
    <row r="50" spans="1:6" ht="24.75" customHeight="1">
      <c r="A50" s="16" t="s">
        <v>21</v>
      </c>
      <c r="B50" s="81" t="s">
        <v>27</v>
      </c>
      <c r="C50" s="42" t="s">
        <v>25</v>
      </c>
      <c r="D50" s="43">
        <f t="shared" si="13"/>
        <v>30</v>
      </c>
      <c r="E50" s="44">
        <f>E51</f>
        <v>30</v>
      </c>
      <c r="F50" s="44">
        <f>F51</f>
        <v>0</v>
      </c>
    </row>
    <row r="51" spans="1:6" ht="22.5" customHeight="1">
      <c r="A51" s="18"/>
      <c r="B51" s="45" t="s">
        <v>4</v>
      </c>
      <c r="C51" s="5"/>
      <c r="D51" s="46">
        <f>D52</f>
        <v>30</v>
      </c>
      <c r="E51" s="46">
        <f>E52</f>
        <v>30</v>
      </c>
      <c r="F51" s="46">
        <f>F52</f>
        <v>0</v>
      </c>
    </row>
    <row r="52" spans="1:6" ht="18" customHeight="1">
      <c r="A52" s="18"/>
      <c r="B52" s="30" t="s">
        <v>13</v>
      </c>
      <c r="C52" s="5">
        <v>70</v>
      </c>
      <c r="D52" s="46">
        <f>E52</f>
        <v>30</v>
      </c>
      <c r="E52" s="46">
        <v>30</v>
      </c>
      <c r="F52" s="66">
        <f t="shared" ref="F52" si="14">F58</f>
        <v>0</v>
      </c>
    </row>
    <row r="53" spans="1:6" ht="24" customHeight="1">
      <c r="A53" s="16" t="s">
        <v>44</v>
      </c>
      <c r="B53" s="57" t="s">
        <v>75</v>
      </c>
      <c r="C53" s="17" t="s">
        <v>33</v>
      </c>
      <c r="D53" s="47">
        <f>E53</f>
        <v>80</v>
      </c>
      <c r="E53" s="47">
        <f>E54+E56</f>
        <v>80</v>
      </c>
      <c r="F53" s="47">
        <f>F54+F56</f>
        <v>0</v>
      </c>
    </row>
    <row r="54" spans="1:6" ht="19.5" customHeight="1">
      <c r="A54" s="18"/>
      <c r="B54" s="45" t="s">
        <v>28</v>
      </c>
      <c r="C54" s="5"/>
      <c r="D54" s="27">
        <f>E54</f>
        <v>26</v>
      </c>
      <c r="E54" s="27">
        <f>E55</f>
        <v>26</v>
      </c>
      <c r="F54" s="27">
        <f>F55</f>
        <v>0</v>
      </c>
    </row>
    <row r="55" spans="1:6" ht="22.5" customHeight="1">
      <c r="A55" s="18"/>
      <c r="B55" s="30" t="s">
        <v>29</v>
      </c>
      <c r="C55" s="5">
        <v>20</v>
      </c>
      <c r="D55" s="27">
        <f t="shared" ref="D55:D58" si="15">E55</f>
        <v>26</v>
      </c>
      <c r="E55" s="27">
        <v>26</v>
      </c>
      <c r="F55" s="66">
        <f t="shared" ref="F55" si="16">F61</f>
        <v>0</v>
      </c>
    </row>
    <row r="56" spans="1:6" ht="22.5" customHeight="1">
      <c r="A56" s="18"/>
      <c r="B56" s="45" t="s">
        <v>4</v>
      </c>
      <c r="C56" s="5"/>
      <c r="D56" s="27">
        <f t="shared" si="15"/>
        <v>54</v>
      </c>
      <c r="E56" s="27">
        <f>E57</f>
        <v>54</v>
      </c>
      <c r="F56" s="27">
        <f>F57</f>
        <v>0</v>
      </c>
    </row>
    <row r="57" spans="1:6" ht="22.5" customHeight="1">
      <c r="A57" s="18"/>
      <c r="B57" s="30" t="s">
        <v>13</v>
      </c>
      <c r="C57" s="5">
        <v>70</v>
      </c>
      <c r="D57" s="27">
        <f t="shared" si="15"/>
        <v>54</v>
      </c>
      <c r="E57" s="27">
        <v>54</v>
      </c>
      <c r="F57" s="66">
        <f t="shared" ref="F57" si="17">F63</f>
        <v>0</v>
      </c>
    </row>
    <row r="58" spans="1:6" ht="23.25" customHeight="1">
      <c r="A58" s="16" t="s">
        <v>22</v>
      </c>
      <c r="B58" s="57" t="s">
        <v>32</v>
      </c>
      <c r="C58" s="17" t="s">
        <v>33</v>
      </c>
      <c r="D58" s="47">
        <f t="shared" si="15"/>
        <v>122.5</v>
      </c>
      <c r="E58" s="47">
        <f>E59+E62</f>
        <v>122.5</v>
      </c>
      <c r="F58" s="47">
        <f>F59+F62</f>
        <v>0</v>
      </c>
    </row>
    <row r="59" spans="1:6" ht="18.75" customHeight="1">
      <c r="A59" s="50"/>
      <c r="B59" s="45" t="s">
        <v>28</v>
      </c>
      <c r="C59" s="5"/>
      <c r="D59" s="27">
        <f>D60+D61</f>
        <v>32.5</v>
      </c>
      <c r="E59" s="27">
        <f>E61+E60</f>
        <v>32.5</v>
      </c>
      <c r="F59" s="27">
        <f>F61+F60</f>
        <v>0</v>
      </c>
    </row>
    <row r="60" spans="1:6" ht="18.75" customHeight="1">
      <c r="A60" s="50"/>
      <c r="B60" s="45" t="s">
        <v>51</v>
      </c>
      <c r="C60" s="5">
        <v>10</v>
      </c>
      <c r="D60" s="27">
        <f>E60</f>
        <v>80.5</v>
      </c>
      <c r="E60" s="27">
        <v>80.5</v>
      </c>
      <c r="F60" s="66">
        <f t="shared" ref="F60:F61" si="18">F66</f>
        <v>0</v>
      </c>
    </row>
    <row r="61" spans="1:6" ht="19.5" customHeight="1">
      <c r="A61" s="50"/>
      <c r="B61" s="30" t="s">
        <v>29</v>
      </c>
      <c r="C61" s="5">
        <v>20</v>
      </c>
      <c r="D61" s="27">
        <f>E61</f>
        <v>-48</v>
      </c>
      <c r="E61" s="27">
        <f>-50+2</f>
        <v>-48</v>
      </c>
      <c r="F61" s="66">
        <f t="shared" si="18"/>
        <v>0</v>
      </c>
    </row>
    <row r="62" spans="1:6" ht="19.5" customHeight="1">
      <c r="A62" s="50"/>
      <c r="B62" s="45" t="s">
        <v>4</v>
      </c>
      <c r="C62" s="5"/>
      <c r="D62" s="27">
        <f t="shared" ref="D62:D63" si="19">E62</f>
        <v>90</v>
      </c>
      <c r="E62" s="27">
        <f>E63</f>
        <v>90</v>
      </c>
      <c r="F62" s="27">
        <f>F63</f>
        <v>0</v>
      </c>
    </row>
    <row r="63" spans="1:6" ht="19.5" customHeight="1">
      <c r="A63" s="50"/>
      <c r="B63" s="30" t="s">
        <v>13</v>
      </c>
      <c r="C63" s="5">
        <v>70</v>
      </c>
      <c r="D63" s="27">
        <f t="shared" si="19"/>
        <v>90</v>
      </c>
      <c r="E63" s="27">
        <v>90</v>
      </c>
      <c r="F63" s="66">
        <f t="shared" ref="F63" si="20">F69</f>
        <v>0</v>
      </c>
    </row>
    <row r="64" spans="1:6" ht="18" customHeight="1">
      <c r="A64" s="16" t="s">
        <v>30</v>
      </c>
      <c r="B64" s="17" t="s">
        <v>24</v>
      </c>
      <c r="C64" s="17" t="s">
        <v>33</v>
      </c>
      <c r="D64" s="47">
        <f t="shared" ref="D64:D73" si="21">E64</f>
        <v>3.5499999999999972</v>
      </c>
      <c r="E64" s="48">
        <f>E65+E67</f>
        <v>3.5499999999999972</v>
      </c>
      <c r="F64" s="48">
        <f>F65+F67</f>
        <v>0</v>
      </c>
    </row>
    <row r="65" spans="1:6" ht="16.5" customHeight="1">
      <c r="A65" s="50"/>
      <c r="B65" s="45" t="s">
        <v>28</v>
      </c>
      <c r="C65" s="5"/>
      <c r="D65" s="27">
        <f t="shared" si="21"/>
        <v>-85.45</v>
      </c>
      <c r="E65" s="49">
        <f>E66</f>
        <v>-85.45</v>
      </c>
      <c r="F65" s="49">
        <f>F66</f>
        <v>0</v>
      </c>
    </row>
    <row r="66" spans="1:6" ht="18" customHeight="1">
      <c r="A66" s="50"/>
      <c r="B66" s="30" t="s">
        <v>29</v>
      </c>
      <c r="C66" s="5">
        <v>20</v>
      </c>
      <c r="D66" s="27">
        <f t="shared" si="21"/>
        <v>-85.45</v>
      </c>
      <c r="E66" s="49">
        <f>1-86.45</f>
        <v>-85.45</v>
      </c>
      <c r="F66" s="66">
        <f t="shared" ref="F66" si="22">F72</f>
        <v>0</v>
      </c>
    </row>
    <row r="67" spans="1:6" ht="18" customHeight="1">
      <c r="A67" s="50"/>
      <c r="B67" s="45" t="s">
        <v>4</v>
      </c>
      <c r="C67" s="5"/>
      <c r="D67" s="27">
        <f t="shared" si="21"/>
        <v>89</v>
      </c>
      <c r="E67" s="49">
        <f>E68</f>
        <v>89</v>
      </c>
      <c r="F67" s="49">
        <f>F68</f>
        <v>0</v>
      </c>
    </row>
    <row r="68" spans="1:6" ht="18" customHeight="1">
      <c r="A68" s="50"/>
      <c r="B68" s="30" t="s">
        <v>13</v>
      </c>
      <c r="C68" s="5">
        <v>70</v>
      </c>
      <c r="D68" s="27">
        <f t="shared" si="21"/>
        <v>89</v>
      </c>
      <c r="E68" s="49">
        <f>2.55+86.45</f>
        <v>89</v>
      </c>
      <c r="F68" s="66">
        <f t="shared" ref="F68" si="23">F74</f>
        <v>0</v>
      </c>
    </row>
    <row r="69" spans="1:6" ht="18" customHeight="1">
      <c r="A69" s="16" t="s">
        <v>45</v>
      </c>
      <c r="B69" s="17" t="s">
        <v>46</v>
      </c>
      <c r="C69" s="17" t="s">
        <v>33</v>
      </c>
      <c r="D69" s="47">
        <f t="shared" si="21"/>
        <v>211</v>
      </c>
      <c r="E69" s="48">
        <f>E70+E72</f>
        <v>211</v>
      </c>
      <c r="F69" s="48">
        <f>F70+F72</f>
        <v>0</v>
      </c>
    </row>
    <row r="70" spans="1:6" ht="18" customHeight="1">
      <c r="A70" s="18"/>
      <c r="B70" s="45" t="s">
        <v>28</v>
      </c>
      <c r="C70" s="5"/>
      <c r="D70" s="27">
        <f t="shared" si="21"/>
        <v>17</v>
      </c>
      <c r="E70" s="49">
        <f>E71</f>
        <v>17</v>
      </c>
      <c r="F70" s="49">
        <f>F71</f>
        <v>0</v>
      </c>
    </row>
    <row r="71" spans="1:6" ht="18" customHeight="1">
      <c r="A71" s="18"/>
      <c r="B71" s="30" t="s">
        <v>29</v>
      </c>
      <c r="C71" s="5">
        <v>20</v>
      </c>
      <c r="D71" s="27">
        <f t="shared" si="21"/>
        <v>17</v>
      </c>
      <c r="E71" s="49">
        <v>17</v>
      </c>
      <c r="F71" s="66">
        <f t="shared" ref="F71" si="24">F77</f>
        <v>0</v>
      </c>
    </row>
    <row r="72" spans="1:6" ht="18" customHeight="1">
      <c r="A72" s="18"/>
      <c r="B72" s="45" t="s">
        <v>4</v>
      </c>
      <c r="C72" s="5"/>
      <c r="D72" s="27">
        <f t="shared" si="21"/>
        <v>194</v>
      </c>
      <c r="E72" s="49">
        <f>E73</f>
        <v>194</v>
      </c>
      <c r="F72" s="49">
        <f>F73</f>
        <v>0</v>
      </c>
    </row>
    <row r="73" spans="1:6" ht="18" customHeight="1">
      <c r="A73" s="18"/>
      <c r="B73" s="30" t="s">
        <v>13</v>
      </c>
      <c r="C73" s="5">
        <v>70</v>
      </c>
      <c r="D73" s="27">
        <f t="shared" si="21"/>
        <v>194</v>
      </c>
      <c r="E73" s="49">
        <v>194</v>
      </c>
      <c r="F73" s="66">
        <f t="shared" ref="F73" si="25">F79</f>
        <v>0</v>
      </c>
    </row>
    <row r="74" spans="1:6" ht="21.75" customHeight="1">
      <c r="A74" s="82" t="s">
        <v>52</v>
      </c>
      <c r="B74" s="85" t="s">
        <v>62</v>
      </c>
      <c r="C74" s="82" t="s">
        <v>53</v>
      </c>
      <c r="D74" s="84">
        <f>D77+D80</f>
        <v>-555</v>
      </c>
      <c r="E74" s="84">
        <f t="shared" ref="E74:F74" si="26">E77+E80</f>
        <v>-555</v>
      </c>
      <c r="F74" s="84">
        <f t="shared" si="26"/>
        <v>0</v>
      </c>
    </row>
    <row r="75" spans="1:6" ht="21.75" customHeight="1">
      <c r="A75" s="50"/>
      <c r="B75" s="54" t="s">
        <v>28</v>
      </c>
      <c r="C75" s="52"/>
      <c r="D75" s="53">
        <f>D78+D81</f>
        <v>-555</v>
      </c>
      <c r="E75" s="53">
        <f t="shared" ref="E75:F75" si="27">E78+E81</f>
        <v>-555</v>
      </c>
      <c r="F75" s="53">
        <f t="shared" si="27"/>
        <v>0</v>
      </c>
    </row>
    <row r="76" spans="1:6" ht="20.25" customHeight="1">
      <c r="A76" s="50"/>
      <c r="B76" s="55" t="s">
        <v>54</v>
      </c>
      <c r="C76" s="52">
        <v>20</v>
      </c>
      <c r="D76" s="53">
        <f>D79+D82</f>
        <v>-555</v>
      </c>
      <c r="E76" s="53">
        <f t="shared" ref="E76:F76" si="28">E79+E82</f>
        <v>-555</v>
      </c>
      <c r="F76" s="53">
        <f t="shared" si="28"/>
        <v>0</v>
      </c>
    </row>
    <row r="77" spans="1:6" ht="23.25" customHeight="1">
      <c r="A77" s="56" t="s">
        <v>55</v>
      </c>
      <c r="B77" s="57" t="s">
        <v>56</v>
      </c>
      <c r="C77" s="17" t="s">
        <v>53</v>
      </c>
      <c r="D77" s="70">
        <f t="shared" ref="D77:F78" si="29">D78</f>
        <v>-600</v>
      </c>
      <c r="E77" s="70">
        <f t="shared" si="29"/>
        <v>-600</v>
      </c>
      <c r="F77" s="70">
        <f t="shared" si="29"/>
        <v>0</v>
      </c>
    </row>
    <row r="78" spans="1:6" ht="18" customHeight="1">
      <c r="A78" s="18"/>
      <c r="B78" s="59" t="s">
        <v>28</v>
      </c>
      <c r="C78" s="17"/>
      <c r="D78" s="58">
        <f t="shared" si="29"/>
        <v>-600</v>
      </c>
      <c r="E78" s="58">
        <f t="shared" si="29"/>
        <v>-600</v>
      </c>
      <c r="F78" s="58">
        <f t="shared" si="29"/>
        <v>0</v>
      </c>
    </row>
    <row r="79" spans="1:6" ht="18" customHeight="1">
      <c r="A79" s="18"/>
      <c r="B79" s="60" t="s">
        <v>54</v>
      </c>
      <c r="C79" s="61">
        <v>20</v>
      </c>
      <c r="D79" s="58">
        <f>E79</f>
        <v>-600</v>
      </c>
      <c r="E79" s="49">
        <v>-600</v>
      </c>
      <c r="F79" s="66">
        <f t="shared" ref="F79" si="30">F88</f>
        <v>0</v>
      </c>
    </row>
    <row r="80" spans="1:6" ht="18" customHeight="1">
      <c r="A80" s="50" t="s">
        <v>79</v>
      </c>
      <c r="B80" s="71" t="s">
        <v>80</v>
      </c>
      <c r="C80" s="17" t="s">
        <v>53</v>
      </c>
      <c r="D80" s="70">
        <f>D81</f>
        <v>45</v>
      </c>
      <c r="E80" s="70">
        <f t="shared" ref="E80:F80" si="31">E81</f>
        <v>45</v>
      </c>
      <c r="F80" s="70">
        <f t="shared" si="31"/>
        <v>0</v>
      </c>
    </row>
    <row r="81" spans="1:6" ht="18" customHeight="1">
      <c r="A81" s="18"/>
      <c r="B81" s="59" t="s">
        <v>28</v>
      </c>
      <c r="C81" s="17"/>
      <c r="D81" s="58">
        <f>D82</f>
        <v>45</v>
      </c>
      <c r="E81" s="58">
        <f t="shared" ref="E81:F81" si="32">E82</f>
        <v>45</v>
      </c>
      <c r="F81" s="58">
        <f t="shared" si="32"/>
        <v>0</v>
      </c>
    </row>
    <row r="82" spans="1:6" ht="18" customHeight="1">
      <c r="A82" s="18"/>
      <c r="B82" s="60" t="s">
        <v>54</v>
      </c>
      <c r="C82" s="61">
        <v>20</v>
      </c>
      <c r="D82" s="58">
        <f>E82+F82</f>
        <v>45</v>
      </c>
      <c r="E82" s="49">
        <v>45</v>
      </c>
      <c r="F82" s="66">
        <v>0</v>
      </c>
    </row>
    <row r="83" spans="1:6" ht="24" customHeight="1">
      <c r="A83" s="82" t="s">
        <v>57</v>
      </c>
      <c r="B83" s="85" t="s">
        <v>58</v>
      </c>
      <c r="C83" s="82" t="s">
        <v>59</v>
      </c>
      <c r="D83" s="84">
        <f t="shared" ref="D83:F85" si="33">D86+D89</f>
        <v>34.119999999999997</v>
      </c>
      <c r="E83" s="84">
        <f t="shared" si="33"/>
        <v>32.31</v>
      </c>
      <c r="F83" s="84">
        <f t="shared" si="33"/>
        <v>1.81</v>
      </c>
    </row>
    <row r="84" spans="1:6" ht="18" customHeight="1">
      <c r="A84" s="50"/>
      <c r="B84" s="54" t="s">
        <v>28</v>
      </c>
      <c r="C84" s="52"/>
      <c r="D84" s="53">
        <f t="shared" si="33"/>
        <v>34.119999999999997</v>
      </c>
      <c r="E84" s="53">
        <f t="shared" si="33"/>
        <v>32.31</v>
      </c>
      <c r="F84" s="53">
        <f t="shared" si="33"/>
        <v>1.81</v>
      </c>
    </row>
    <row r="85" spans="1:6" ht="18" customHeight="1">
      <c r="A85" s="50"/>
      <c r="B85" s="55" t="s">
        <v>54</v>
      </c>
      <c r="C85" s="52">
        <v>20</v>
      </c>
      <c r="D85" s="53">
        <f t="shared" si="33"/>
        <v>34.119999999999997</v>
      </c>
      <c r="E85" s="53">
        <f t="shared" si="33"/>
        <v>32.31</v>
      </c>
      <c r="F85" s="53">
        <f t="shared" si="33"/>
        <v>1.81</v>
      </c>
    </row>
    <row r="86" spans="1:6" ht="31.5" customHeight="1">
      <c r="A86" s="50" t="s">
        <v>60</v>
      </c>
      <c r="B86" s="57" t="s">
        <v>61</v>
      </c>
      <c r="C86" s="17" t="s">
        <v>59</v>
      </c>
      <c r="D86" s="70">
        <f t="shared" ref="D86:F87" si="34">D87</f>
        <v>30</v>
      </c>
      <c r="E86" s="70">
        <f t="shared" si="34"/>
        <v>30</v>
      </c>
      <c r="F86" s="70">
        <f t="shared" si="34"/>
        <v>0</v>
      </c>
    </row>
    <row r="87" spans="1:6" ht="18" customHeight="1">
      <c r="A87" s="18"/>
      <c r="B87" s="59" t="s">
        <v>28</v>
      </c>
      <c r="C87" s="17"/>
      <c r="D87" s="58">
        <f t="shared" si="34"/>
        <v>30</v>
      </c>
      <c r="E87" s="58">
        <f t="shared" si="34"/>
        <v>30</v>
      </c>
      <c r="F87" s="58">
        <f t="shared" si="34"/>
        <v>0</v>
      </c>
    </row>
    <row r="88" spans="1:6" ht="18" customHeight="1">
      <c r="A88" s="18"/>
      <c r="B88" s="60" t="s">
        <v>54</v>
      </c>
      <c r="C88" s="61">
        <v>20</v>
      </c>
      <c r="D88" s="58">
        <f>E88</f>
        <v>30</v>
      </c>
      <c r="E88" s="49">
        <v>30</v>
      </c>
      <c r="F88" s="49">
        <v>0</v>
      </c>
    </row>
    <row r="89" spans="1:6" ht="28.5" customHeight="1">
      <c r="A89" s="50" t="s">
        <v>68</v>
      </c>
      <c r="B89" s="57" t="s">
        <v>69</v>
      </c>
      <c r="C89" s="17" t="s">
        <v>59</v>
      </c>
      <c r="D89" s="70">
        <f t="shared" ref="D89:F90" si="35">D90</f>
        <v>4.12</v>
      </c>
      <c r="E89" s="70">
        <f t="shared" si="35"/>
        <v>2.31</v>
      </c>
      <c r="F89" s="70">
        <f t="shared" si="35"/>
        <v>1.81</v>
      </c>
    </row>
    <row r="90" spans="1:6" ht="18" customHeight="1">
      <c r="A90" s="18"/>
      <c r="B90" s="59" t="s">
        <v>28</v>
      </c>
      <c r="C90" s="17"/>
      <c r="D90" s="58">
        <f t="shared" si="35"/>
        <v>4.12</v>
      </c>
      <c r="E90" s="58">
        <f t="shared" si="35"/>
        <v>2.31</v>
      </c>
      <c r="F90" s="58">
        <f t="shared" si="35"/>
        <v>1.81</v>
      </c>
    </row>
    <row r="91" spans="1:6" ht="18" customHeight="1">
      <c r="A91" s="18"/>
      <c r="B91" s="60" t="s">
        <v>54</v>
      </c>
      <c r="C91" s="61">
        <v>20</v>
      </c>
      <c r="D91" s="58">
        <f>E91+F91</f>
        <v>4.12</v>
      </c>
      <c r="E91" s="49">
        <v>2.31</v>
      </c>
      <c r="F91" s="58">
        <v>1.81</v>
      </c>
    </row>
    <row r="92" spans="1:6" ht="21.75" customHeight="1">
      <c r="A92" s="82" t="s">
        <v>66</v>
      </c>
      <c r="B92" s="82" t="s">
        <v>77</v>
      </c>
      <c r="C92" s="83">
        <v>87.1</v>
      </c>
      <c r="D92" s="84">
        <f>D93</f>
        <v>218</v>
      </c>
      <c r="E92" s="84">
        <f t="shared" ref="E92:F92" si="36">E93</f>
        <v>153</v>
      </c>
      <c r="F92" s="84">
        <f t="shared" si="36"/>
        <v>65</v>
      </c>
    </row>
    <row r="93" spans="1:6" ht="31.5" customHeight="1">
      <c r="A93" s="50" t="s">
        <v>67</v>
      </c>
      <c r="B93" s="67" t="s">
        <v>78</v>
      </c>
      <c r="C93" s="68" t="s">
        <v>65</v>
      </c>
      <c r="D93" s="69">
        <f>D94</f>
        <v>218</v>
      </c>
      <c r="E93" s="69">
        <f t="shared" ref="E93:F93" si="37">E94</f>
        <v>153</v>
      </c>
      <c r="F93" s="69">
        <f t="shared" si="37"/>
        <v>65</v>
      </c>
    </row>
    <row r="94" spans="1:6" ht="18" customHeight="1">
      <c r="A94" s="50"/>
      <c r="B94" s="59" t="s">
        <v>28</v>
      </c>
      <c r="C94" s="61"/>
      <c r="D94" s="58">
        <f>D95+D96</f>
        <v>218</v>
      </c>
      <c r="E94" s="58">
        <f t="shared" ref="E94:F94" si="38">E95+E96</f>
        <v>153</v>
      </c>
      <c r="F94" s="58">
        <f t="shared" si="38"/>
        <v>65</v>
      </c>
    </row>
    <row r="95" spans="1:6" ht="18" customHeight="1">
      <c r="A95" s="18"/>
      <c r="B95" s="60" t="s">
        <v>51</v>
      </c>
      <c r="C95" s="61">
        <v>10</v>
      </c>
      <c r="D95" s="58">
        <f>E95+F95</f>
        <v>25</v>
      </c>
      <c r="E95" s="49">
        <v>14</v>
      </c>
      <c r="F95" s="65">
        <v>11</v>
      </c>
    </row>
    <row r="96" spans="1:6" ht="18" customHeight="1">
      <c r="A96" s="18"/>
      <c r="B96" s="60" t="s">
        <v>29</v>
      </c>
      <c r="C96" s="61">
        <v>20</v>
      </c>
      <c r="D96" s="58">
        <f>E96+F96</f>
        <v>193</v>
      </c>
      <c r="E96" s="49">
        <v>139</v>
      </c>
      <c r="F96" s="65">
        <v>54</v>
      </c>
    </row>
    <row r="97" spans="1:6" ht="18.75" customHeight="1">
      <c r="A97" s="18"/>
      <c r="B97" s="17" t="s">
        <v>10</v>
      </c>
      <c r="C97" s="30"/>
      <c r="D97" s="80">
        <f>D26-D39</f>
        <v>0</v>
      </c>
      <c r="E97" s="80">
        <f t="shared" ref="E97:F97" si="39">E26-E39</f>
        <v>0</v>
      </c>
      <c r="F97" s="80">
        <f t="shared" si="39"/>
        <v>0</v>
      </c>
    </row>
    <row r="98" spans="1:6" ht="16.5" customHeight="1">
      <c r="A98" s="18"/>
      <c r="B98" s="17" t="s">
        <v>11</v>
      </c>
      <c r="C98" s="30"/>
      <c r="D98" s="80">
        <f>D34-D42</f>
        <v>0</v>
      </c>
      <c r="E98" s="80">
        <f t="shared" ref="E98:F98" si="40">E34-E42</f>
        <v>0</v>
      </c>
      <c r="F98" s="80">
        <f t="shared" si="40"/>
        <v>0</v>
      </c>
    </row>
    <row r="99" spans="1:6" ht="18.75" customHeight="1">
      <c r="A99" s="18"/>
      <c r="B99" s="17" t="s">
        <v>12</v>
      </c>
      <c r="C99" s="30"/>
      <c r="D99" s="80">
        <f>D15-D38</f>
        <v>0</v>
      </c>
      <c r="E99" s="80">
        <f t="shared" ref="E99:F99" si="41">E15-E38</f>
        <v>0</v>
      </c>
      <c r="F99" s="80">
        <f t="shared" si="41"/>
        <v>0</v>
      </c>
    </row>
  </sheetData>
  <mergeCells count="11">
    <mergeCell ref="A12:A13"/>
    <mergeCell ref="B12:B13"/>
    <mergeCell ref="C12:C13"/>
    <mergeCell ref="D12:D13"/>
    <mergeCell ref="E12:E13"/>
    <mergeCell ref="B6:E6"/>
    <mergeCell ref="B7:E7"/>
    <mergeCell ref="B8:E8"/>
    <mergeCell ref="B9:D9"/>
    <mergeCell ref="L20:M20"/>
    <mergeCell ref="F12:F13"/>
  </mergeCells>
  <pageMargins left="0.61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iulie</vt:lpstr>
      <vt:lpstr>'anexa 2 iulie'!Print_Titles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2016-07-21T10:06:30Z</cp:lastPrinted>
  <dcterms:created xsi:type="dcterms:W3CDTF">2012-01-03T09:20:27Z</dcterms:created>
  <dcterms:modified xsi:type="dcterms:W3CDTF">2016-07-21T10:24:20Z</dcterms:modified>
</cp:coreProperties>
</file>