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ultima" sheetId="5" r:id="rId1"/>
  </sheets>
  <definedNames>
    <definedName name="_xlnm.Print_Titles" localSheetId="0">ultima!$12:$14</definedName>
  </definedNames>
  <calcPr calcId="125725"/>
</workbook>
</file>

<file path=xl/calcChain.xml><?xml version="1.0" encoding="utf-8"?>
<calcChain xmlns="http://schemas.openxmlformats.org/spreadsheetml/2006/main">
  <c r="E42" i="5"/>
  <c r="F42"/>
  <c r="G42"/>
  <c r="H42"/>
  <c r="D42"/>
  <c r="E43"/>
  <c r="F43"/>
  <c r="G43"/>
  <c r="H43"/>
  <c r="D43"/>
  <c r="E45"/>
  <c r="F45"/>
  <c r="G45"/>
  <c r="H45"/>
  <c r="D45"/>
  <c r="H60"/>
  <c r="D60" s="1"/>
  <c r="F60"/>
  <c r="E64"/>
  <c r="F64"/>
  <c r="G64"/>
  <c r="H64"/>
  <c r="E65"/>
  <c r="F65"/>
  <c r="G65"/>
  <c r="H65"/>
  <c r="D64"/>
  <c r="D65"/>
  <c r="D66"/>
  <c r="E15"/>
  <c r="F15"/>
  <c r="G15"/>
  <c r="H15"/>
  <c r="D15"/>
  <c r="D24"/>
  <c r="E32"/>
  <c r="F32"/>
  <c r="G32"/>
  <c r="H32"/>
  <c r="D32"/>
  <c r="D35"/>
  <c r="E70"/>
  <c r="F70"/>
  <c r="G70"/>
  <c r="H70"/>
  <c r="D70"/>
  <c r="E71"/>
  <c r="F71"/>
  <c r="G71"/>
  <c r="H71"/>
  <c r="D71"/>
  <c r="E67"/>
  <c r="F67"/>
  <c r="G67"/>
  <c r="H67"/>
  <c r="D67"/>
  <c r="E77"/>
  <c r="F77"/>
  <c r="G77"/>
  <c r="H77"/>
  <c r="E78"/>
  <c r="F78"/>
  <c r="G78"/>
  <c r="H78"/>
  <c r="D77"/>
  <c r="D78"/>
  <c r="D79"/>
  <c r="D33"/>
  <c r="E72"/>
  <c r="F72"/>
  <c r="G72"/>
  <c r="H72"/>
  <c r="D74"/>
  <c r="D73" s="1"/>
  <c r="E33"/>
  <c r="E31"/>
  <c r="D31" s="1"/>
  <c r="E22"/>
  <c r="E21"/>
  <c r="D21" s="1"/>
  <c r="D76"/>
  <c r="H75"/>
  <c r="G75"/>
  <c r="F75"/>
  <c r="E75"/>
  <c r="H73"/>
  <c r="G73"/>
  <c r="G68" s="1"/>
  <c r="F73"/>
  <c r="E73"/>
  <c r="H69"/>
  <c r="G69"/>
  <c r="F69"/>
  <c r="E69"/>
  <c r="H68"/>
  <c r="D63"/>
  <c r="D62" s="1"/>
  <c r="D61" s="1"/>
  <c r="H62"/>
  <c r="G62"/>
  <c r="G61" s="1"/>
  <c r="F62"/>
  <c r="F61" s="1"/>
  <c r="E62"/>
  <c r="E61" s="1"/>
  <c r="H61"/>
  <c r="D59"/>
  <c r="H58"/>
  <c r="G58"/>
  <c r="G57" s="1"/>
  <c r="F58"/>
  <c r="F57" s="1"/>
  <c r="E58"/>
  <c r="E57" s="1"/>
  <c r="H57"/>
  <c r="D56"/>
  <c r="D55" s="1"/>
  <c r="D54" s="1"/>
  <c r="H55"/>
  <c r="H54" s="1"/>
  <c r="G55"/>
  <c r="G54" s="1"/>
  <c r="F55"/>
  <c r="F54" s="1"/>
  <c r="E55"/>
  <c r="E54" s="1"/>
  <c r="E53"/>
  <c r="D53" s="1"/>
  <c r="H52"/>
  <c r="G52"/>
  <c r="F52"/>
  <c r="E51"/>
  <c r="E49" s="1"/>
  <c r="D50"/>
  <c r="H49"/>
  <c r="G49"/>
  <c r="F49"/>
  <c r="H47"/>
  <c r="G47"/>
  <c r="G41" s="1"/>
  <c r="F47"/>
  <c r="H44"/>
  <c r="H38" s="1"/>
  <c r="G44"/>
  <c r="G38" s="1"/>
  <c r="F44"/>
  <c r="F38" s="1"/>
  <c r="E44"/>
  <c r="E38" s="1"/>
  <c r="F34"/>
  <c r="D34" s="1"/>
  <c r="E30"/>
  <c r="D30" s="1"/>
  <c r="D29"/>
  <c r="D28"/>
  <c r="D27"/>
  <c r="D26"/>
  <c r="H25"/>
  <c r="G25"/>
  <c r="F25"/>
  <c r="F23"/>
  <c r="D22"/>
  <c r="E20"/>
  <c r="D20" s="1"/>
  <c r="D19"/>
  <c r="D18"/>
  <c r="D17"/>
  <c r="D16"/>
  <c r="H39" l="1"/>
  <c r="G39"/>
  <c r="H41"/>
  <c r="G46"/>
  <c r="G40" s="1"/>
  <c r="G81" s="1"/>
  <c r="F46"/>
  <c r="F40" s="1"/>
  <c r="F81" s="1"/>
  <c r="F48"/>
  <c r="E25"/>
  <c r="G37"/>
  <c r="G80" s="1"/>
  <c r="H46"/>
  <c r="D51"/>
  <c r="D58"/>
  <c r="D57" s="1"/>
  <c r="F41"/>
  <c r="F39"/>
  <c r="G48"/>
  <c r="H37"/>
  <c r="H80" s="1"/>
  <c r="F68"/>
  <c r="F37" s="1"/>
  <c r="F80" s="1"/>
  <c r="D25"/>
  <c r="D47"/>
  <c r="D41" s="1"/>
  <c r="D52"/>
  <c r="D46" s="1"/>
  <c r="D68"/>
  <c r="D23"/>
  <c r="D44"/>
  <c r="D38" s="1"/>
  <c r="E47"/>
  <c r="E41" s="1"/>
  <c r="H48"/>
  <c r="E68"/>
  <c r="D69"/>
  <c r="D75"/>
  <c r="E39"/>
  <c r="E52"/>
  <c r="E46" s="1"/>
  <c r="E40" s="1"/>
  <c r="H36" l="1"/>
  <c r="H82" s="1"/>
  <c r="H40"/>
  <c r="H81" s="1"/>
  <c r="F36"/>
  <c r="F82" s="1"/>
  <c r="G36"/>
  <c r="G82" s="1"/>
  <c r="D39"/>
  <c r="D49"/>
  <c r="D37" s="1"/>
  <c r="D80" s="1"/>
  <c r="E81"/>
  <c r="E37"/>
  <c r="E80" s="1"/>
  <c r="D72"/>
  <c r="E48"/>
  <c r="E36" s="1"/>
  <c r="E82" s="1"/>
  <c r="D40"/>
  <c r="D81" s="1"/>
  <c r="D48" l="1"/>
  <c r="D36" s="1"/>
  <c r="D82" s="1"/>
</calcChain>
</file>

<file path=xl/sharedStrings.xml><?xml version="1.0" encoding="utf-8"?>
<sst xmlns="http://schemas.openxmlformats.org/spreadsheetml/2006/main" count="118" uniqueCount="67">
  <si>
    <t>COD</t>
  </si>
  <si>
    <t>VENITURILE SECT. DE FUNCTIONARE</t>
  </si>
  <si>
    <t>VENITURILE SECT. DE DEZVOLTARE</t>
  </si>
  <si>
    <t xml:space="preserve">TOTAL CHELTUIELI </t>
  </si>
  <si>
    <t>SECTIUNEA DE FUNCTIONARE</t>
  </si>
  <si>
    <t>Cheltuieli de personal</t>
  </si>
  <si>
    <t>Cheltuieli cu bunuri si servicii</t>
  </si>
  <si>
    <t>SECTIUNEA DE DEZVOLTARE</t>
  </si>
  <si>
    <t>CULTURA, RECREERE SI RELIGIE</t>
  </si>
  <si>
    <t>67.10.</t>
  </si>
  <si>
    <t xml:space="preserve">Cheltuieli cu bunuri si servicii </t>
  </si>
  <si>
    <t>TOTAL VENITURI (S. FUNCT. +S. DEZV.)</t>
  </si>
  <si>
    <t>CONSILIUL JUDETEAN ARGES</t>
  </si>
  <si>
    <t>DENUMIRE INDICATORI</t>
  </si>
  <si>
    <t>37.10.01</t>
  </si>
  <si>
    <t>Donatii si sponsorizari</t>
  </si>
  <si>
    <t>66.10.</t>
  </si>
  <si>
    <t>INFLUENTE</t>
  </si>
  <si>
    <t xml:space="preserve">LA BUGETUL DE VENITURI SI CHELTUIELI </t>
  </si>
  <si>
    <t xml:space="preserve">DEFICIT SECT.DE FUNCTIONARE </t>
  </si>
  <si>
    <t>DEFICIT SECT.DE DEZVOLTARE</t>
  </si>
  <si>
    <t xml:space="preserve">TOTAL DEFICIT </t>
  </si>
  <si>
    <t>Cheltuieli de capital</t>
  </si>
  <si>
    <t>CENTRUL JUDETEAN PENTRU CONSERVAREA SI PROMOVAREA CULTURII TRADITIONALE ARGES</t>
  </si>
  <si>
    <t>SPITALUL JUDETEAN DE URGENTA PITESTI</t>
  </si>
  <si>
    <t>43.10.14</t>
  </si>
  <si>
    <t xml:space="preserve">   um=mii lei</t>
  </si>
  <si>
    <t>Subventii din bugetele locale pentru finantarea cheltuielilor de capital din domeniul sanatatii</t>
  </si>
  <si>
    <t>NR.  CRT.</t>
  </si>
  <si>
    <t>I.</t>
  </si>
  <si>
    <t>II.</t>
  </si>
  <si>
    <t>II.1</t>
  </si>
  <si>
    <t>ANEXA 2</t>
  </si>
  <si>
    <t>la Hotararea C.J. nr.              /  31 .03.2016</t>
  </si>
  <si>
    <t>FINANTAT INTEGRAL  SAU  PARTIAL  DIN VENITURI  PROPRII  PE ANUL 2016</t>
  </si>
  <si>
    <t>AN 2016</t>
  </si>
  <si>
    <t>TRIM.I</t>
  </si>
  <si>
    <t>37.10.03</t>
  </si>
  <si>
    <t>37.10.04</t>
  </si>
  <si>
    <t>SPITALUL ORASENESC "REGELE CAROL I " COSTESTI</t>
  </si>
  <si>
    <t>I.1</t>
  </si>
  <si>
    <t>I.2</t>
  </si>
  <si>
    <t>I.3</t>
  </si>
  <si>
    <t>SPITALUL DE PNEUMOFTIZIOLOGIE LEORDENI</t>
  </si>
  <si>
    <t>TRIM.II</t>
  </si>
  <si>
    <t>TRIM.III</t>
  </si>
  <si>
    <t>TRIM.IV</t>
  </si>
  <si>
    <t>3=4+5+6+7</t>
  </si>
  <si>
    <t>30.10.05</t>
  </si>
  <si>
    <t>33.10.30</t>
  </si>
  <si>
    <t>33.10.31</t>
  </si>
  <si>
    <t>TOTAL SPITALE</t>
  </si>
  <si>
    <t>33.10.32</t>
  </si>
  <si>
    <t>Venituri din concesiuni si inchirieri</t>
  </si>
  <si>
    <t>Venituri din contractele incheiate cu directiile de sanatate publica din sume alocate de la bugetul de stat</t>
  </si>
  <si>
    <t>Venituri din contractele incheiate cu directiile de sanatate publica din sume alocate din veniturile proprii ale Ministerului Sanatatii</t>
  </si>
  <si>
    <t>Venituri din contractele incheiate cu institutiile de medicina legala</t>
  </si>
  <si>
    <t>Vărsăminte din sectiunea de funcţionare pentru finanţarea secţiunii  de dezvoltare a bugetului local</t>
  </si>
  <si>
    <t xml:space="preserve">Vărsăminte din secţiunea de funcţionare </t>
  </si>
  <si>
    <t>I.4</t>
  </si>
  <si>
    <t>SPITALUL DE PNEUMOFTIZIOLOGIE SF ANDREI VALEA IASULUI</t>
  </si>
  <si>
    <t>MUZEUL JUDETEAN ARGES</t>
  </si>
  <si>
    <t>II.2</t>
  </si>
  <si>
    <t>43.10.19</t>
  </si>
  <si>
    <t>Subventii pentru institutii publice destinate sectiunii de dezvoltare</t>
  </si>
  <si>
    <t>I.5</t>
  </si>
  <si>
    <t>SPITALUL DE PEDIATRIE PITESTI</t>
  </si>
</sst>
</file>

<file path=xl/styles.xml><?xml version="1.0" encoding="utf-8"?>
<styleSheet xmlns="http://schemas.openxmlformats.org/spreadsheetml/2006/main">
  <numFmts count="1">
    <numFmt numFmtId="164" formatCode="_-* #,##0.00\ _l_e_i_-;\-* #,##0.00\ _l_e_i_-;_-* &quot;-&quot;??\ _l_e_i_-;_-@_-"/>
  </numFmts>
  <fonts count="13">
    <font>
      <sz val="10"/>
      <name val="Arial"/>
    </font>
    <font>
      <sz val="10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color rgb="FF006100"/>
      <name val="Times New Roman"/>
      <family val="1"/>
      <charset val="238"/>
    </font>
    <font>
      <sz val="10"/>
      <color rgb="FF006100"/>
      <name val="Times New Roman"/>
      <family val="1"/>
      <charset val="238"/>
    </font>
    <font>
      <sz val="10"/>
      <color theme="1" tint="0.14999847407452621"/>
      <name val="Times New Roman"/>
      <family val="1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</cellStyleXfs>
  <cellXfs count="78">
    <xf numFmtId="0" fontId="0" fillId="0" borderId="0" xfId="0"/>
    <xf numFmtId="0" fontId="4" fillId="0" borderId="0" xfId="0" applyFont="1" applyFill="1"/>
    <xf numFmtId="0" fontId="5" fillId="0" borderId="0" xfId="0" applyFont="1" applyFill="1" applyAlignment="1"/>
    <xf numFmtId="0" fontId="4" fillId="0" borderId="0" xfId="0" applyFont="1" applyFill="1" applyAlignment="1"/>
    <xf numFmtId="0" fontId="2" fillId="2" borderId="1" xfId="2" applyBorder="1"/>
    <xf numFmtId="0" fontId="5" fillId="4" borderId="0" xfId="0" applyFont="1" applyFill="1" applyAlignment="1">
      <alignment horizontal="left"/>
    </xf>
    <xf numFmtId="0" fontId="4" fillId="4" borderId="0" xfId="0" applyFont="1" applyFill="1"/>
    <xf numFmtId="0" fontId="6" fillId="4" borderId="0" xfId="0" applyFont="1" applyFill="1"/>
    <xf numFmtId="0" fontId="4" fillId="0" borderId="0" xfId="0" applyFont="1"/>
    <xf numFmtId="0" fontId="4" fillId="0" borderId="0" xfId="0" applyFont="1" applyBorder="1"/>
    <xf numFmtId="0" fontId="5" fillId="4" borderId="0" xfId="0" applyFont="1" applyFill="1" applyAlignment="1"/>
    <xf numFmtId="0" fontId="4" fillId="4" borderId="0" xfId="0" applyFont="1" applyFill="1" applyAlignment="1">
      <alignment horizontal="center"/>
    </xf>
    <xf numFmtId="0" fontId="7" fillId="4" borderId="0" xfId="0" applyFont="1" applyFill="1"/>
    <xf numFmtId="0" fontId="5" fillId="0" borderId="1" xfId="0" applyFont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4" fillId="0" borderId="1" xfId="0" applyFont="1" applyBorder="1"/>
    <xf numFmtId="0" fontId="9" fillId="2" borderId="1" xfId="2" applyFont="1" applyBorder="1" applyAlignment="1">
      <alignment horizontal="center" wrapText="1"/>
    </xf>
    <xf numFmtId="0" fontId="9" fillId="2" borderId="1" xfId="2" applyFont="1" applyBorder="1" applyAlignment="1">
      <alignment horizontal="center"/>
    </xf>
    <xf numFmtId="4" fontId="9" fillId="2" borderId="1" xfId="2" applyNumberFormat="1" applyFont="1" applyBorder="1" applyAlignment="1">
      <alignment horizontal="right"/>
    </xf>
    <xf numFmtId="0" fontId="7" fillId="4" borderId="1" xfId="2" applyFont="1" applyFill="1" applyBorder="1" applyAlignment="1">
      <alignment horizontal="center"/>
    </xf>
    <xf numFmtId="4" fontId="7" fillId="4" borderId="1" xfId="2" applyNumberFormat="1" applyFont="1" applyFill="1" applyBorder="1" applyAlignment="1">
      <alignment horizontal="right"/>
    </xf>
    <xf numFmtId="0" fontId="4" fillId="4" borderId="1" xfId="0" applyFont="1" applyFill="1" applyBorder="1" applyAlignment="1">
      <alignment horizontal="left" wrapText="1"/>
    </xf>
    <xf numFmtId="0" fontId="4" fillId="4" borderId="1" xfId="0" applyFont="1" applyFill="1" applyBorder="1" applyAlignment="1">
      <alignment horizontal="center"/>
    </xf>
    <xf numFmtId="4" fontId="4" fillId="4" borderId="1" xfId="0" applyNumberFormat="1" applyFont="1" applyFill="1" applyBorder="1" applyAlignment="1">
      <alignment horizontal="right"/>
    </xf>
    <xf numFmtId="2" fontId="7" fillId="4" borderId="1" xfId="0" applyNumberFormat="1" applyFont="1" applyFill="1" applyBorder="1"/>
    <xf numFmtId="4" fontId="9" fillId="2" borderId="1" xfId="2" applyNumberFormat="1" applyFont="1" applyBorder="1" applyAlignment="1"/>
    <xf numFmtId="4" fontId="9" fillId="2" borderId="1" xfId="2" applyNumberFormat="1" applyFont="1" applyBorder="1" applyAlignment="1">
      <alignment horizontal="center"/>
    </xf>
    <xf numFmtId="4" fontId="10" fillId="2" borderId="1" xfId="2" applyNumberFormat="1" applyFont="1" applyBorder="1" applyAlignment="1"/>
    <xf numFmtId="0" fontId="9" fillId="2" borderId="1" xfId="2" applyFont="1" applyBorder="1" applyAlignment="1">
      <alignment horizontal="left"/>
    </xf>
    <xf numFmtId="0" fontId="9" fillId="2" borderId="1" xfId="2" applyFont="1" applyBorder="1"/>
    <xf numFmtId="4" fontId="10" fillId="2" borderId="2" xfId="2" applyNumberFormat="1" applyFont="1" applyBorder="1" applyAlignment="1"/>
    <xf numFmtId="164" fontId="9" fillId="2" borderId="1" xfId="2" applyNumberFormat="1" applyFont="1" applyBorder="1" applyAlignment="1">
      <alignment horizontal="center"/>
    </xf>
    <xf numFmtId="0" fontId="8" fillId="4" borderId="1" xfId="2" applyFont="1" applyFill="1" applyBorder="1" applyAlignment="1">
      <alignment horizontal="center" wrapText="1"/>
    </xf>
    <xf numFmtId="164" fontId="7" fillId="4" borderId="1" xfId="2" applyNumberFormat="1" applyFont="1" applyFill="1" applyBorder="1" applyAlignment="1">
      <alignment horizontal="center"/>
    </xf>
    <xf numFmtId="4" fontId="8" fillId="4" borderId="2" xfId="2" applyNumberFormat="1" applyFont="1" applyFill="1" applyBorder="1" applyAlignment="1"/>
    <xf numFmtId="0" fontId="7" fillId="4" borderId="1" xfId="0" applyFont="1" applyFill="1" applyBorder="1" applyAlignment="1">
      <alignment horizontal="left"/>
    </xf>
    <xf numFmtId="0" fontId="7" fillId="4" borderId="1" xfId="0" applyFont="1" applyFill="1" applyBorder="1" applyAlignment="1">
      <alignment horizontal="center"/>
    </xf>
    <xf numFmtId="4" fontId="11" fillId="4" borderId="1" xfId="3" applyNumberFormat="1" applyFont="1" applyFill="1" applyBorder="1" applyAlignment="1"/>
    <xf numFmtId="0" fontId="7" fillId="4" borderId="1" xfId="0" applyFont="1" applyFill="1" applyBorder="1"/>
    <xf numFmtId="2" fontId="5" fillId="4" borderId="1" xfId="0" applyNumberFormat="1" applyFont="1" applyFill="1" applyBorder="1" applyAlignment="1">
      <alignment horizontal="right"/>
    </xf>
    <xf numFmtId="0" fontId="8" fillId="4" borderId="1" xfId="0" applyFont="1" applyFill="1" applyBorder="1" applyAlignment="1">
      <alignment horizontal="center" wrapText="1"/>
    </xf>
    <xf numFmtId="4" fontId="8" fillId="4" borderId="1" xfId="0" applyNumberFormat="1" applyFont="1" applyFill="1" applyBorder="1" applyAlignment="1">
      <alignment horizontal="right"/>
    </xf>
    <xf numFmtId="4" fontId="7" fillId="4" borderId="1" xfId="0" applyNumberFormat="1" applyFont="1" applyFill="1" applyBorder="1" applyAlignment="1">
      <alignment horizontal="right"/>
    </xf>
    <xf numFmtId="2" fontId="7" fillId="4" borderId="1" xfId="0" applyNumberFormat="1" applyFont="1" applyFill="1" applyBorder="1" applyAlignment="1"/>
    <xf numFmtId="2" fontId="7" fillId="4" borderId="1" xfId="1" applyNumberFormat="1" applyFont="1" applyFill="1" applyBorder="1" applyAlignment="1"/>
    <xf numFmtId="0" fontId="4" fillId="4" borderId="1" xfId="0" applyFont="1" applyFill="1" applyBorder="1" applyAlignment="1">
      <alignment horizontal="left"/>
    </xf>
    <xf numFmtId="2" fontId="4" fillId="4" borderId="1" xfId="0" applyNumberFormat="1" applyFont="1" applyFill="1" applyBorder="1" applyAlignment="1">
      <alignment horizontal="right"/>
    </xf>
    <xf numFmtId="0" fontId="4" fillId="4" borderId="1" xfId="0" applyFont="1" applyFill="1" applyBorder="1"/>
    <xf numFmtId="4" fontId="7" fillId="4" borderId="1" xfId="0" applyNumberFormat="1" applyFont="1" applyFill="1" applyBorder="1"/>
    <xf numFmtId="0" fontId="10" fillId="2" borderId="1" xfId="2" applyFont="1" applyBorder="1"/>
    <xf numFmtId="0" fontId="10" fillId="2" borderId="1" xfId="2" applyFont="1" applyBorder="1" applyAlignment="1">
      <alignment horizontal="center" wrapText="1"/>
    </xf>
    <xf numFmtId="0" fontId="10" fillId="2" borderId="1" xfId="2" applyFont="1" applyBorder="1" applyAlignment="1">
      <alignment horizontal="center"/>
    </xf>
    <xf numFmtId="2" fontId="10" fillId="2" borderId="1" xfId="2" applyNumberFormat="1" applyFont="1" applyBorder="1" applyAlignment="1">
      <alignment horizontal="right"/>
    </xf>
    <xf numFmtId="0" fontId="10" fillId="2" borderId="1" xfId="2" applyFont="1" applyBorder="1" applyAlignment="1">
      <alignment horizontal="left"/>
    </xf>
    <xf numFmtId="0" fontId="8" fillId="4" borderId="1" xfId="2" applyFont="1" applyFill="1" applyBorder="1" applyAlignment="1">
      <alignment horizontal="center"/>
    </xf>
    <xf numFmtId="0" fontId="7" fillId="0" borderId="1" xfId="0" applyFont="1" applyBorder="1"/>
    <xf numFmtId="4" fontId="7" fillId="4" borderId="1" xfId="2" applyNumberFormat="1" applyFont="1" applyFill="1" applyBorder="1" applyAlignment="1"/>
    <xf numFmtId="0" fontId="8" fillId="4" borderId="1" xfId="2" applyFont="1" applyFill="1" applyBorder="1" applyAlignment="1">
      <alignment horizontal="left"/>
    </xf>
    <xf numFmtId="0" fontId="7" fillId="4" borderId="1" xfId="2" applyFont="1" applyFill="1" applyBorder="1"/>
    <xf numFmtId="4" fontId="7" fillId="4" borderId="1" xfId="3" applyNumberFormat="1" applyFont="1" applyFill="1" applyBorder="1" applyAlignment="1"/>
    <xf numFmtId="0" fontId="7" fillId="4" borderId="1" xfId="2" applyFont="1" applyFill="1" applyBorder="1" applyAlignment="1">
      <alignment horizontal="left" wrapText="1"/>
    </xf>
    <xf numFmtId="4" fontId="4" fillId="0" borderId="1" xfId="0" applyNumberFormat="1" applyFont="1" applyBorder="1"/>
    <xf numFmtId="4" fontId="7" fillId="0" borderId="1" xfId="0" applyNumberFormat="1" applyFont="1" applyBorder="1"/>
    <xf numFmtId="0" fontId="5" fillId="4" borderId="1" xfId="0" applyFont="1" applyFill="1" applyBorder="1" applyAlignment="1">
      <alignment horizontal="center" wrapText="1"/>
    </xf>
    <xf numFmtId="0" fontId="2" fillId="2" borderId="1" xfId="2" applyBorder="1" applyAlignment="1">
      <alignment horizontal="left"/>
    </xf>
    <xf numFmtId="0" fontId="2" fillId="2" borderId="1" xfId="2" applyBorder="1" applyAlignment="1">
      <alignment horizontal="center"/>
    </xf>
    <xf numFmtId="0" fontId="5" fillId="4" borderId="0" xfId="0" applyFont="1" applyFill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7" fillId="4" borderId="1" xfId="2" applyFont="1" applyFill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/>
    </xf>
    <xf numFmtId="0" fontId="5" fillId="4" borderId="0" xfId="0" applyFont="1" applyFill="1" applyBorder="1" applyAlignment="1">
      <alignment horizontal="center"/>
    </xf>
  </cellXfs>
  <cellStyles count="4">
    <cellStyle name="Bad" xfId="3" builtinId="27"/>
    <cellStyle name="Comma" xfId="1" builtinId="3"/>
    <cellStyle name="Good" xfId="2" builtinId="2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2"/>
  <sheetViews>
    <sheetView tabSelected="1" zoomScaleNormal="100" workbookViewId="0">
      <selection activeCell="D42" sqref="D42:H42"/>
    </sheetView>
  </sheetViews>
  <sheetFormatPr defaultRowHeight="12.75"/>
  <cols>
    <col min="1" max="1" width="5.28515625" style="8" customWidth="1"/>
    <col min="2" max="2" width="35.7109375" style="6" customWidth="1"/>
    <col min="3" max="3" width="8.7109375" style="6" customWidth="1"/>
    <col min="4" max="4" width="11.28515625" style="6" customWidth="1"/>
    <col min="5" max="5" width="9.28515625" style="7" customWidth="1"/>
    <col min="6" max="6" width="9.5703125" style="7" customWidth="1"/>
    <col min="7" max="8" width="9.140625" style="8"/>
  </cols>
  <sheetData>
    <row r="1" spans="1:8">
      <c r="A1" s="5" t="s">
        <v>12</v>
      </c>
      <c r="B1" s="5"/>
    </row>
    <row r="2" spans="1:8">
      <c r="A2" s="9"/>
      <c r="C2" s="10"/>
      <c r="D2" s="1"/>
      <c r="E2" s="1"/>
      <c r="F2" s="1"/>
      <c r="G2" s="1"/>
      <c r="H2" s="1"/>
    </row>
    <row r="3" spans="1:8">
      <c r="A3" s="9"/>
      <c r="C3" s="10"/>
      <c r="D3" s="1"/>
      <c r="E3" s="2" t="s">
        <v>32</v>
      </c>
      <c r="F3" s="2"/>
      <c r="G3" s="3"/>
      <c r="H3" s="1"/>
    </row>
    <row r="4" spans="1:8">
      <c r="A4" s="9"/>
      <c r="C4" s="10"/>
      <c r="D4" s="2" t="s">
        <v>33</v>
      </c>
      <c r="E4" s="2"/>
      <c r="F4" s="2"/>
      <c r="G4" s="2"/>
      <c r="H4" s="1"/>
    </row>
    <row r="5" spans="1:8">
      <c r="A5" s="9"/>
      <c r="C5" s="10"/>
      <c r="D5" s="10"/>
    </row>
    <row r="6" spans="1:8">
      <c r="A6" s="9"/>
      <c r="B6" s="76" t="s">
        <v>17</v>
      </c>
      <c r="C6" s="76"/>
      <c r="D6" s="76"/>
      <c r="E6" s="76"/>
      <c r="F6" s="76"/>
    </row>
    <row r="7" spans="1:8">
      <c r="A7" s="9"/>
      <c r="B7" s="76" t="s">
        <v>18</v>
      </c>
      <c r="C7" s="76"/>
      <c r="D7" s="76"/>
      <c r="E7" s="76"/>
      <c r="F7" s="76"/>
    </row>
    <row r="8" spans="1:8">
      <c r="A8" s="9"/>
      <c r="B8" s="77" t="s">
        <v>34</v>
      </c>
      <c r="C8" s="77"/>
      <c r="D8" s="77"/>
      <c r="E8" s="77"/>
      <c r="F8" s="77"/>
    </row>
    <row r="9" spans="1:8">
      <c r="A9" s="9"/>
      <c r="B9" s="77"/>
      <c r="C9" s="77"/>
      <c r="D9" s="77"/>
    </row>
    <row r="10" spans="1:8">
      <c r="A10" s="9"/>
      <c r="B10" s="68"/>
      <c r="C10" s="11"/>
      <c r="D10" s="11"/>
    </row>
    <row r="11" spans="1:8">
      <c r="A11" s="9"/>
      <c r="D11" s="67"/>
      <c r="E11" s="12"/>
      <c r="G11" s="12" t="s">
        <v>26</v>
      </c>
    </row>
    <row r="12" spans="1:8" ht="12.75" customHeight="1">
      <c r="A12" s="71" t="s">
        <v>28</v>
      </c>
      <c r="B12" s="72" t="s">
        <v>13</v>
      </c>
      <c r="C12" s="72" t="s">
        <v>0</v>
      </c>
      <c r="D12" s="74" t="s">
        <v>35</v>
      </c>
      <c r="E12" s="72" t="s">
        <v>36</v>
      </c>
      <c r="F12" s="72" t="s">
        <v>44</v>
      </c>
      <c r="G12" s="72" t="s">
        <v>45</v>
      </c>
      <c r="H12" s="72" t="s">
        <v>46</v>
      </c>
    </row>
    <row r="13" spans="1:8" ht="27.75" customHeight="1">
      <c r="A13" s="71"/>
      <c r="B13" s="73"/>
      <c r="C13" s="73"/>
      <c r="D13" s="75"/>
      <c r="E13" s="73"/>
      <c r="F13" s="73"/>
      <c r="G13" s="73"/>
      <c r="H13" s="73"/>
    </row>
    <row r="14" spans="1:8" ht="18" customHeight="1">
      <c r="A14" s="13">
        <v>0</v>
      </c>
      <c r="B14" s="14">
        <v>1</v>
      </c>
      <c r="C14" s="14">
        <v>2</v>
      </c>
      <c r="D14" s="14" t="s">
        <v>47</v>
      </c>
      <c r="E14" s="15">
        <v>4</v>
      </c>
      <c r="F14" s="15">
        <v>5</v>
      </c>
      <c r="G14" s="13">
        <v>6</v>
      </c>
      <c r="H14" s="13">
        <v>7</v>
      </c>
    </row>
    <row r="15" spans="1:8" ht="27" customHeight="1">
      <c r="A15" s="16"/>
      <c r="B15" s="17" t="s">
        <v>11</v>
      </c>
      <c r="C15" s="18"/>
      <c r="D15" s="19">
        <f>D16+D17+D18+D19+D20+D21+D22+D23+D24</f>
        <v>621.20000000000005</v>
      </c>
      <c r="E15" s="19">
        <f t="shared" ref="E15:H15" si="0">E16+E17+E18+E19+E20+E21+E22+E23+E24</f>
        <v>254.95</v>
      </c>
      <c r="F15" s="19">
        <f t="shared" si="0"/>
        <v>235.75</v>
      </c>
      <c r="G15" s="19">
        <f t="shared" si="0"/>
        <v>35.65</v>
      </c>
      <c r="H15" s="19">
        <f t="shared" si="0"/>
        <v>94.85</v>
      </c>
    </row>
    <row r="16" spans="1:8" ht="27" customHeight="1">
      <c r="A16" s="16"/>
      <c r="B16" s="61" t="s">
        <v>53</v>
      </c>
      <c r="C16" s="20" t="s">
        <v>48</v>
      </c>
      <c r="D16" s="21">
        <f>E16+F16+G16+H16</f>
        <v>1</v>
      </c>
      <c r="E16" s="21">
        <v>0.25</v>
      </c>
      <c r="F16" s="21">
        <v>0.25</v>
      </c>
      <c r="G16" s="16">
        <v>0.25</v>
      </c>
      <c r="H16" s="16">
        <v>0.25</v>
      </c>
    </row>
    <row r="17" spans="1:8" ht="40.5" customHeight="1">
      <c r="A17" s="16"/>
      <c r="B17" s="22" t="s">
        <v>54</v>
      </c>
      <c r="C17" s="23" t="s">
        <v>49</v>
      </c>
      <c r="D17" s="21">
        <f t="shared" ref="D17:D24" si="1">E17+F17+G17+H17</f>
        <v>138</v>
      </c>
      <c r="E17" s="24">
        <v>5.5</v>
      </c>
      <c r="F17" s="24">
        <v>2.5</v>
      </c>
      <c r="G17" s="16">
        <v>35.4</v>
      </c>
      <c r="H17" s="16">
        <v>94.6</v>
      </c>
    </row>
    <row r="18" spans="1:8" ht="42" customHeight="1">
      <c r="A18" s="16"/>
      <c r="B18" s="22" t="s">
        <v>55</v>
      </c>
      <c r="C18" s="23" t="s">
        <v>50</v>
      </c>
      <c r="D18" s="21">
        <f t="shared" si="1"/>
        <v>22</v>
      </c>
      <c r="E18" s="24">
        <v>22</v>
      </c>
      <c r="F18" s="24">
        <v>0</v>
      </c>
      <c r="G18" s="62">
        <v>0</v>
      </c>
      <c r="H18" s="62">
        <v>0</v>
      </c>
    </row>
    <row r="19" spans="1:8" ht="30.75" customHeight="1">
      <c r="A19" s="16"/>
      <c r="B19" s="22" t="s">
        <v>56</v>
      </c>
      <c r="C19" s="23" t="s">
        <v>52</v>
      </c>
      <c r="D19" s="21">
        <f t="shared" si="1"/>
        <v>0</v>
      </c>
      <c r="E19" s="24">
        <v>224</v>
      </c>
      <c r="F19" s="24">
        <v>-224</v>
      </c>
      <c r="G19" s="62">
        <v>0</v>
      </c>
      <c r="H19" s="62">
        <v>0</v>
      </c>
    </row>
    <row r="20" spans="1:8" ht="21.75" customHeight="1">
      <c r="A20" s="16"/>
      <c r="B20" s="22" t="s">
        <v>15</v>
      </c>
      <c r="C20" s="23" t="s">
        <v>14</v>
      </c>
      <c r="D20" s="21">
        <f t="shared" si="1"/>
        <v>3.2</v>
      </c>
      <c r="E20" s="25">
        <f>2.2+1</f>
        <v>3.2</v>
      </c>
      <c r="F20" s="25">
        <v>0</v>
      </c>
      <c r="G20" s="62">
        <v>0</v>
      </c>
      <c r="H20" s="62">
        <v>0</v>
      </c>
    </row>
    <row r="21" spans="1:8" ht="43.5" customHeight="1">
      <c r="A21" s="16"/>
      <c r="B21" s="22" t="s">
        <v>57</v>
      </c>
      <c r="C21" s="23" t="s">
        <v>37</v>
      </c>
      <c r="D21" s="21">
        <f t="shared" si="1"/>
        <v>-92.71</v>
      </c>
      <c r="E21" s="25">
        <f>-82.71</f>
        <v>-82.71</v>
      </c>
      <c r="F21" s="25">
        <v>-10</v>
      </c>
      <c r="G21" s="62">
        <v>0</v>
      </c>
      <c r="H21" s="62">
        <v>0</v>
      </c>
    </row>
    <row r="22" spans="1:8" ht="21.75" customHeight="1">
      <c r="A22" s="16"/>
      <c r="B22" s="22" t="s">
        <v>58</v>
      </c>
      <c r="C22" s="23" t="s">
        <v>38</v>
      </c>
      <c r="D22" s="21">
        <f t="shared" si="1"/>
        <v>92.71</v>
      </c>
      <c r="E22" s="25">
        <f>82.71</f>
        <v>82.71</v>
      </c>
      <c r="F22" s="25">
        <v>10</v>
      </c>
      <c r="G22" s="62">
        <v>0</v>
      </c>
      <c r="H22" s="62">
        <v>0</v>
      </c>
    </row>
    <row r="23" spans="1:8" ht="42.75" customHeight="1">
      <c r="A23" s="16"/>
      <c r="B23" s="22" t="s">
        <v>27</v>
      </c>
      <c r="C23" s="23" t="s">
        <v>25</v>
      </c>
      <c r="D23" s="21">
        <f t="shared" si="1"/>
        <v>257</v>
      </c>
      <c r="E23" s="25">
        <v>0</v>
      </c>
      <c r="F23" s="25">
        <f>17+240</f>
        <v>257</v>
      </c>
      <c r="G23" s="62">
        <v>0</v>
      </c>
      <c r="H23" s="62">
        <v>0</v>
      </c>
    </row>
    <row r="24" spans="1:8" ht="30" customHeight="1">
      <c r="A24" s="16"/>
      <c r="B24" s="22" t="s">
        <v>64</v>
      </c>
      <c r="C24" s="23" t="s">
        <v>63</v>
      </c>
      <c r="D24" s="21">
        <f t="shared" si="1"/>
        <v>200</v>
      </c>
      <c r="E24" s="25">
        <v>0</v>
      </c>
      <c r="F24" s="25">
        <v>200</v>
      </c>
      <c r="G24" s="62">
        <v>0</v>
      </c>
      <c r="H24" s="62">
        <v>0</v>
      </c>
    </row>
    <row r="25" spans="1:8" ht="24" customHeight="1">
      <c r="A25" s="16"/>
      <c r="B25" s="17" t="s">
        <v>1</v>
      </c>
      <c r="C25" s="18"/>
      <c r="D25" s="26">
        <f>D26+D27+D28+D29+D30+D31</f>
        <v>71.489999999999995</v>
      </c>
      <c r="E25" s="26">
        <f t="shared" ref="E25:H25" si="2">E26+E27+E28+E29+E30+E31</f>
        <v>172.24</v>
      </c>
      <c r="F25" s="26">
        <f t="shared" si="2"/>
        <v>-231.25</v>
      </c>
      <c r="G25" s="26">
        <f t="shared" si="2"/>
        <v>35.65</v>
      </c>
      <c r="H25" s="26">
        <f t="shared" si="2"/>
        <v>94.85</v>
      </c>
    </row>
    <row r="26" spans="1:8" ht="24" customHeight="1">
      <c r="A26" s="16"/>
      <c r="B26" s="61" t="s">
        <v>53</v>
      </c>
      <c r="C26" s="20" t="s">
        <v>48</v>
      </c>
      <c r="D26" s="57">
        <f>E26+F26+G26+H26</f>
        <v>1</v>
      </c>
      <c r="E26" s="57">
        <v>0.25</v>
      </c>
      <c r="F26" s="57">
        <v>0.25</v>
      </c>
      <c r="G26" s="56">
        <v>0.25</v>
      </c>
      <c r="H26" s="56">
        <v>0.25</v>
      </c>
    </row>
    <row r="27" spans="1:8" ht="39" customHeight="1">
      <c r="A27" s="16"/>
      <c r="B27" s="22" t="s">
        <v>54</v>
      </c>
      <c r="C27" s="23" t="s">
        <v>49</v>
      </c>
      <c r="D27" s="57">
        <f t="shared" ref="D27:D31" si="3">E27+F27+G27+H27</f>
        <v>138</v>
      </c>
      <c r="E27" s="24">
        <v>5.5</v>
      </c>
      <c r="F27" s="24">
        <v>2.5</v>
      </c>
      <c r="G27" s="16">
        <v>35.4</v>
      </c>
      <c r="H27" s="16">
        <v>94.6</v>
      </c>
    </row>
    <row r="28" spans="1:8" ht="43.5" customHeight="1">
      <c r="A28" s="16"/>
      <c r="B28" s="22" t="s">
        <v>55</v>
      </c>
      <c r="C28" s="23" t="s">
        <v>50</v>
      </c>
      <c r="D28" s="57">
        <f t="shared" si="3"/>
        <v>22</v>
      </c>
      <c r="E28" s="24">
        <v>22</v>
      </c>
      <c r="F28" s="24">
        <v>0</v>
      </c>
      <c r="G28" s="62">
        <v>0</v>
      </c>
      <c r="H28" s="62">
        <v>0</v>
      </c>
    </row>
    <row r="29" spans="1:8" ht="32.25" customHeight="1">
      <c r="A29" s="16"/>
      <c r="B29" s="22" t="s">
        <v>56</v>
      </c>
      <c r="C29" s="23" t="s">
        <v>52</v>
      </c>
      <c r="D29" s="57">
        <f t="shared" si="3"/>
        <v>0</v>
      </c>
      <c r="E29" s="24">
        <v>224</v>
      </c>
      <c r="F29" s="24">
        <v>-224</v>
      </c>
      <c r="G29" s="62">
        <v>0</v>
      </c>
      <c r="H29" s="62">
        <v>0</v>
      </c>
    </row>
    <row r="30" spans="1:8" ht="21.75" customHeight="1">
      <c r="A30" s="16"/>
      <c r="B30" s="22" t="s">
        <v>15</v>
      </c>
      <c r="C30" s="23" t="s">
        <v>14</v>
      </c>
      <c r="D30" s="57">
        <f t="shared" si="3"/>
        <v>3.2</v>
      </c>
      <c r="E30" s="25">
        <f>2.2+1</f>
        <v>3.2</v>
      </c>
      <c r="F30" s="25">
        <v>0</v>
      </c>
      <c r="G30" s="62">
        <v>0</v>
      </c>
      <c r="H30" s="62">
        <v>0</v>
      </c>
    </row>
    <row r="31" spans="1:8" ht="42" customHeight="1">
      <c r="A31" s="16"/>
      <c r="B31" s="22" t="s">
        <v>57</v>
      </c>
      <c r="C31" s="23" t="s">
        <v>37</v>
      </c>
      <c r="D31" s="57">
        <f t="shared" si="3"/>
        <v>-92.71</v>
      </c>
      <c r="E31" s="25">
        <f>-82.71</f>
        <v>-82.71</v>
      </c>
      <c r="F31" s="25">
        <v>-10</v>
      </c>
      <c r="G31" s="62">
        <v>0</v>
      </c>
      <c r="H31" s="62">
        <v>0</v>
      </c>
    </row>
    <row r="32" spans="1:8" ht="24" customHeight="1">
      <c r="A32" s="16"/>
      <c r="B32" s="17" t="s">
        <v>2</v>
      </c>
      <c r="C32" s="18"/>
      <c r="D32" s="19">
        <f>D33+D34+D35</f>
        <v>549.71</v>
      </c>
      <c r="E32" s="19">
        <f t="shared" ref="E32:H32" si="4">E33+E34+E35</f>
        <v>82.71</v>
      </c>
      <c r="F32" s="19">
        <f t="shared" si="4"/>
        <v>467</v>
      </c>
      <c r="G32" s="19">
        <f t="shared" si="4"/>
        <v>0</v>
      </c>
      <c r="H32" s="19">
        <f t="shared" si="4"/>
        <v>0</v>
      </c>
    </row>
    <row r="33" spans="1:8" ht="24" customHeight="1">
      <c r="A33" s="16"/>
      <c r="B33" s="61" t="s">
        <v>58</v>
      </c>
      <c r="C33" s="20" t="s">
        <v>38</v>
      </c>
      <c r="D33" s="21">
        <f>E33+F33+H33</f>
        <v>92.71</v>
      </c>
      <c r="E33" s="21">
        <f>82.71</f>
        <v>82.71</v>
      </c>
      <c r="F33" s="21">
        <v>10</v>
      </c>
      <c r="G33" s="62">
        <v>0</v>
      </c>
      <c r="H33" s="62">
        <v>0</v>
      </c>
    </row>
    <row r="34" spans="1:8" ht="41.25" customHeight="1">
      <c r="A34" s="16"/>
      <c r="B34" s="22" t="s">
        <v>27</v>
      </c>
      <c r="C34" s="23" t="s">
        <v>25</v>
      </c>
      <c r="D34" s="24">
        <f>E34+F34</f>
        <v>257</v>
      </c>
      <c r="E34" s="24">
        <v>0</v>
      </c>
      <c r="F34" s="24">
        <f>17+240</f>
        <v>257</v>
      </c>
      <c r="G34" s="62">
        <v>0</v>
      </c>
      <c r="H34" s="62">
        <v>0</v>
      </c>
    </row>
    <row r="35" spans="1:8" ht="30" customHeight="1">
      <c r="A35" s="16"/>
      <c r="B35" s="22" t="s">
        <v>64</v>
      </c>
      <c r="C35" s="23" t="s">
        <v>63</v>
      </c>
      <c r="D35" s="24">
        <f>E35+F35</f>
        <v>200</v>
      </c>
      <c r="E35" s="24">
        <v>0</v>
      </c>
      <c r="F35" s="24">
        <v>200</v>
      </c>
      <c r="G35" s="62">
        <v>0</v>
      </c>
      <c r="H35" s="62">
        <v>0</v>
      </c>
    </row>
    <row r="36" spans="1:8" ht="33" customHeight="1">
      <c r="A36" s="16"/>
      <c r="B36" s="18" t="s">
        <v>3</v>
      </c>
      <c r="C36" s="27">
        <v>50.1</v>
      </c>
      <c r="D36" s="28">
        <f t="shared" ref="D36:H37" si="5">D42+D67</f>
        <v>621.20000000000005</v>
      </c>
      <c r="E36" s="28">
        <f t="shared" si="5"/>
        <v>254.95</v>
      </c>
      <c r="F36" s="28">
        <f t="shared" si="5"/>
        <v>235.75</v>
      </c>
      <c r="G36" s="28">
        <f t="shared" si="5"/>
        <v>35.65</v>
      </c>
      <c r="H36" s="28">
        <f t="shared" si="5"/>
        <v>94.85</v>
      </c>
    </row>
    <row r="37" spans="1:8" ht="24" customHeight="1">
      <c r="A37" s="16"/>
      <c r="B37" s="29" t="s">
        <v>4</v>
      </c>
      <c r="C37" s="18"/>
      <c r="D37" s="28">
        <f t="shared" si="5"/>
        <v>71.490000000000009</v>
      </c>
      <c r="E37" s="28">
        <f t="shared" si="5"/>
        <v>172.24</v>
      </c>
      <c r="F37" s="28">
        <f t="shared" si="5"/>
        <v>-231.25</v>
      </c>
      <c r="G37" s="28">
        <f t="shared" si="5"/>
        <v>35.65</v>
      </c>
      <c r="H37" s="28">
        <f t="shared" si="5"/>
        <v>94.85</v>
      </c>
    </row>
    <row r="38" spans="1:8" ht="21.75" customHeight="1">
      <c r="A38" s="16"/>
      <c r="B38" s="30" t="s">
        <v>5</v>
      </c>
      <c r="C38" s="18">
        <v>10</v>
      </c>
      <c r="D38" s="28">
        <f>D44</f>
        <v>135.6</v>
      </c>
      <c r="E38" s="28">
        <f t="shared" ref="E38:H38" si="6">E44</f>
        <v>229.5</v>
      </c>
      <c r="F38" s="28">
        <f t="shared" si="6"/>
        <v>-221.5</v>
      </c>
      <c r="G38" s="28">
        <f t="shared" si="6"/>
        <v>33</v>
      </c>
      <c r="H38" s="28">
        <f t="shared" si="6"/>
        <v>94.6</v>
      </c>
    </row>
    <row r="39" spans="1:8" ht="21.75" customHeight="1">
      <c r="A39" s="16"/>
      <c r="B39" s="30" t="s">
        <v>6</v>
      </c>
      <c r="C39" s="18">
        <v>20</v>
      </c>
      <c r="D39" s="28">
        <f t="shared" ref="D39:H41" si="7">D45+D69</f>
        <v>-64.109999999999985</v>
      </c>
      <c r="E39" s="28">
        <f t="shared" si="7"/>
        <v>-57.259999999999991</v>
      </c>
      <c r="F39" s="28">
        <f t="shared" si="7"/>
        <v>-9.75</v>
      </c>
      <c r="G39" s="28">
        <f t="shared" si="7"/>
        <v>2.65</v>
      </c>
      <c r="H39" s="28">
        <f t="shared" si="7"/>
        <v>0.25</v>
      </c>
    </row>
    <row r="40" spans="1:8" ht="25.5" customHeight="1">
      <c r="A40" s="16"/>
      <c r="B40" s="30" t="s">
        <v>7</v>
      </c>
      <c r="C40" s="18"/>
      <c r="D40" s="28">
        <f t="shared" si="7"/>
        <v>549.71</v>
      </c>
      <c r="E40" s="28">
        <f t="shared" si="7"/>
        <v>82.71</v>
      </c>
      <c r="F40" s="28">
        <f t="shared" si="7"/>
        <v>467</v>
      </c>
      <c r="G40" s="28">
        <f t="shared" si="7"/>
        <v>0</v>
      </c>
      <c r="H40" s="28">
        <f t="shared" si="7"/>
        <v>0</v>
      </c>
    </row>
    <row r="41" spans="1:8" ht="23.25" customHeight="1">
      <c r="A41" s="16"/>
      <c r="B41" s="30" t="s">
        <v>22</v>
      </c>
      <c r="C41" s="18">
        <v>70</v>
      </c>
      <c r="D41" s="31">
        <f t="shared" si="7"/>
        <v>549.71</v>
      </c>
      <c r="E41" s="31">
        <f t="shared" si="7"/>
        <v>82.71</v>
      </c>
      <c r="F41" s="31">
        <f t="shared" si="7"/>
        <v>467</v>
      </c>
      <c r="G41" s="31">
        <f t="shared" si="7"/>
        <v>0</v>
      </c>
      <c r="H41" s="31">
        <f t="shared" si="7"/>
        <v>0</v>
      </c>
    </row>
    <row r="42" spans="1:8" ht="32.25" customHeight="1">
      <c r="A42" s="13" t="s">
        <v>29</v>
      </c>
      <c r="B42" s="17" t="s">
        <v>51</v>
      </c>
      <c r="C42" s="32">
        <v>66.099999999999994</v>
      </c>
      <c r="D42" s="31">
        <f>D48+D54+D57+D61+D64</f>
        <v>421.2</v>
      </c>
      <c r="E42" s="31">
        <f t="shared" ref="E42:H42" si="8">E48+E54+E57+E61+E64</f>
        <v>254.95</v>
      </c>
      <c r="F42" s="31">
        <f t="shared" si="8"/>
        <v>35.75</v>
      </c>
      <c r="G42" s="31">
        <f t="shared" si="8"/>
        <v>35.65</v>
      </c>
      <c r="H42" s="31">
        <f t="shared" si="8"/>
        <v>94.85</v>
      </c>
    </row>
    <row r="43" spans="1:8" ht="24" customHeight="1">
      <c r="A43" s="16"/>
      <c r="B43" s="29" t="s">
        <v>4</v>
      </c>
      <c r="C43" s="18"/>
      <c r="D43" s="31">
        <f>D49+D58+D62+D65</f>
        <v>81.490000000000009</v>
      </c>
      <c r="E43" s="31">
        <f t="shared" ref="E43:H43" si="9">E49+E58+E62+E65</f>
        <v>172.24</v>
      </c>
      <c r="F43" s="31">
        <f t="shared" si="9"/>
        <v>-221.25</v>
      </c>
      <c r="G43" s="31">
        <f t="shared" si="9"/>
        <v>35.65</v>
      </c>
      <c r="H43" s="31">
        <f t="shared" si="9"/>
        <v>94.85</v>
      </c>
    </row>
    <row r="44" spans="1:8" ht="24.75" customHeight="1">
      <c r="A44" s="16"/>
      <c r="B44" s="30" t="s">
        <v>5</v>
      </c>
      <c r="C44" s="18">
        <v>10</v>
      </c>
      <c r="D44" s="31">
        <f>D50+D59</f>
        <v>135.6</v>
      </c>
      <c r="E44" s="31">
        <f t="shared" ref="E44:H44" si="10">E50+E59</f>
        <v>229.5</v>
      </c>
      <c r="F44" s="31">
        <f t="shared" si="10"/>
        <v>-221.5</v>
      </c>
      <c r="G44" s="31">
        <f t="shared" si="10"/>
        <v>33</v>
      </c>
      <c r="H44" s="31">
        <f t="shared" si="10"/>
        <v>94.6</v>
      </c>
    </row>
    <row r="45" spans="1:8" ht="23.25" customHeight="1">
      <c r="A45" s="16"/>
      <c r="B45" s="30" t="s">
        <v>10</v>
      </c>
      <c r="C45" s="18">
        <v>20</v>
      </c>
      <c r="D45" s="31">
        <f>D51+D60+D63+D66</f>
        <v>-54.109999999999985</v>
      </c>
      <c r="E45" s="31">
        <f t="shared" ref="E45:H45" si="11">E51+E60+E63+E66</f>
        <v>-57.259999999999991</v>
      </c>
      <c r="F45" s="31">
        <f t="shared" si="11"/>
        <v>0.25</v>
      </c>
      <c r="G45" s="31">
        <f t="shared" si="11"/>
        <v>2.65</v>
      </c>
      <c r="H45" s="31">
        <f t="shared" si="11"/>
        <v>0.25</v>
      </c>
    </row>
    <row r="46" spans="1:8" ht="20.25" customHeight="1">
      <c r="A46" s="16"/>
      <c r="B46" s="29" t="s">
        <v>7</v>
      </c>
      <c r="C46" s="18"/>
      <c r="D46" s="31">
        <f>D52+D55</f>
        <v>339.71</v>
      </c>
      <c r="E46" s="31">
        <f t="shared" ref="E46:H47" si="12">E52+E55</f>
        <v>82.71</v>
      </c>
      <c r="F46" s="31">
        <f t="shared" si="12"/>
        <v>257</v>
      </c>
      <c r="G46" s="31">
        <f t="shared" si="12"/>
        <v>0</v>
      </c>
      <c r="H46" s="31">
        <f t="shared" si="12"/>
        <v>0</v>
      </c>
    </row>
    <row r="47" spans="1:8" ht="25.5" customHeight="1">
      <c r="A47" s="16"/>
      <c r="B47" s="30" t="s">
        <v>22</v>
      </c>
      <c r="C47" s="18">
        <v>70</v>
      </c>
      <c r="D47" s="31">
        <f>D53+D56</f>
        <v>339.71</v>
      </c>
      <c r="E47" s="31">
        <f t="shared" si="12"/>
        <v>82.71</v>
      </c>
      <c r="F47" s="31">
        <f t="shared" si="12"/>
        <v>257</v>
      </c>
      <c r="G47" s="31">
        <f t="shared" si="12"/>
        <v>0</v>
      </c>
      <c r="H47" s="31">
        <f t="shared" si="12"/>
        <v>0</v>
      </c>
    </row>
    <row r="48" spans="1:8" ht="32.25" customHeight="1">
      <c r="A48" s="13" t="s">
        <v>40</v>
      </c>
      <c r="B48" s="33" t="s">
        <v>24</v>
      </c>
      <c r="C48" s="34">
        <v>66.099999999999994</v>
      </c>
      <c r="D48" s="35">
        <f>D49+D52</f>
        <v>242.2</v>
      </c>
      <c r="E48" s="35">
        <f t="shared" ref="E48:H48" si="13">E49+E52</f>
        <v>226.2</v>
      </c>
      <c r="F48" s="35">
        <f t="shared" si="13"/>
        <v>16</v>
      </c>
      <c r="G48" s="35">
        <f t="shared" si="13"/>
        <v>0</v>
      </c>
      <c r="H48" s="35">
        <f t="shared" si="13"/>
        <v>0</v>
      </c>
    </row>
    <row r="49" spans="1:8" ht="23.25" customHeight="1">
      <c r="A49" s="16"/>
      <c r="B49" s="36" t="s">
        <v>4</v>
      </c>
      <c r="C49" s="37"/>
      <c r="D49" s="38">
        <f>D50+D51</f>
        <v>-80.509999999999991</v>
      </c>
      <c r="E49" s="38">
        <f t="shared" ref="E49:H49" si="14">E50+E51</f>
        <v>143.49</v>
      </c>
      <c r="F49" s="38">
        <f t="shared" si="14"/>
        <v>-224</v>
      </c>
      <c r="G49" s="38">
        <f t="shared" si="14"/>
        <v>0</v>
      </c>
      <c r="H49" s="38">
        <f t="shared" si="14"/>
        <v>0</v>
      </c>
    </row>
    <row r="50" spans="1:8" ht="23.25" customHeight="1">
      <c r="A50" s="16"/>
      <c r="B50" s="59" t="s">
        <v>5</v>
      </c>
      <c r="C50" s="20">
        <v>10</v>
      </c>
      <c r="D50" s="60">
        <f>E50+F50</f>
        <v>0</v>
      </c>
      <c r="E50" s="60">
        <v>224</v>
      </c>
      <c r="F50" s="60">
        <v>-224</v>
      </c>
      <c r="G50" s="63">
        <v>0</v>
      </c>
      <c r="H50" s="63">
        <v>0</v>
      </c>
    </row>
    <row r="51" spans="1:8" ht="22.5" customHeight="1">
      <c r="A51" s="16"/>
      <c r="B51" s="39" t="s">
        <v>6</v>
      </c>
      <c r="C51" s="37">
        <v>20</v>
      </c>
      <c r="D51" s="38">
        <f>E51+F51</f>
        <v>-80.509999999999991</v>
      </c>
      <c r="E51" s="38">
        <f>2.2-82.71</f>
        <v>-80.509999999999991</v>
      </c>
      <c r="F51" s="38">
        <v>0</v>
      </c>
      <c r="G51" s="62">
        <v>0</v>
      </c>
      <c r="H51" s="62">
        <v>0</v>
      </c>
    </row>
    <row r="52" spans="1:8" ht="22.5" customHeight="1">
      <c r="A52" s="16"/>
      <c r="B52" s="36" t="s">
        <v>7</v>
      </c>
      <c r="C52" s="37"/>
      <c r="D52" s="38">
        <f>D53</f>
        <v>322.70999999999998</v>
      </c>
      <c r="E52" s="38">
        <f t="shared" ref="E52:H52" si="15">E53</f>
        <v>82.71</v>
      </c>
      <c r="F52" s="38">
        <f t="shared" si="15"/>
        <v>240</v>
      </c>
      <c r="G52" s="38">
        <f t="shared" si="15"/>
        <v>0</v>
      </c>
      <c r="H52" s="38">
        <f t="shared" si="15"/>
        <v>0</v>
      </c>
    </row>
    <row r="53" spans="1:8" ht="22.5" customHeight="1">
      <c r="A53" s="16"/>
      <c r="B53" s="39" t="s">
        <v>22</v>
      </c>
      <c r="C53" s="37">
        <v>70</v>
      </c>
      <c r="D53" s="38">
        <f>E53+F53</f>
        <v>322.70999999999998</v>
      </c>
      <c r="E53" s="38">
        <f>82.71</f>
        <v>82.71</v>
      </c>
      <c r="F53" s="38">
        <v>240</v>
      </c>
      <c r="G53" s="62">
        <v>0</v>
      </c>
      <c r="H53" s="62">
        <v>0</v>
      </c>
    </row>
    <row r="54" spans="1:8" ht="36" customHeight="1">
      <c r="A54" s="13" t="s">
        <v>41</v>
      </c>
      <c r="B54" s="41" t="s">
        <v>39</v>
      </c>
      <c r="C54" s="37" t="s">
        <v>16</v>
      </c>
      <c r="D54" s="42">
        <f>D55</f>
        <v>17</v>
      </c>
      <c r="E54" s="42">
        <f t="shared" ref="E54:H55" si="16">E55</f>
        <v>0</v>
      </c>
      <c r="F54" s="42">
        <f t="shared" si="16"/>
        <v>17</v>
      </c>
      <c r="G54" s="42">
        <f t="shared" si="16"/>
        <v>0</v>
      </c>
      <c r="H54" s="42">
        <f t="shared" si="16"/>
        <v>0</v>
      </c>
    </row>
    <row r="55" spans="1:8" ht="27.75" customHeight="1">
      <c r="A55" s="16"/>
      <c r="B55" s="36" t="s">
        <v>7</v>
      </c>
      <c r="C55" s="37"/>
      <c r="D55" s="43">
        <f>D56</f>
        <v>17</v>
      </c>
      <c r="E55" s="43">
        <f t="shared" si="16"/>
        <v>0</v>
      </c>
      <c r="F55" s="43">
        <f t="shared" si="16"/>
        <v>17</v>
      </c>
      <c r="G55" s="43">
        <f t="shared" si="16"/>
        <v>0</v>
      </c>
      <c r="H55" s="43">
        <f t="shared" si="16"/>
        <v>0</v>
      </c>
    </row>
    <row r="56" spans="1:8" ht="24.75" customHeight="1">
      <c r="A56" s="16"/>
      <c r="B56" s="39" t="s">
        <v>22</v>
      </c>
      <c r="C56" s="37">
        <v>70</v>
      </c>
      <c r="D56" s="43">
        <f>E56+F56</f>
        <v>17</v>
      </c>
      <c r="E56" s="44">
        <v>0</v>
      </c>
      <c r="F56" s="45">
        <v>17</v>
      </c>
      <c r="G56" s="62">
        <v>0</v>
      </c>
      <c r="H56" s="62">
        <v>0</v>
      </c>
    </row>
    <row r="57" spans="1:8" ht="30.75" customHeight="1">
      <c r="A57" s="13" t="s">
        <v>42</v>
      </c>
      <c r="B57" s="41" t="s">
        <v>43</v>
      </c>
      <c r="C57" s="37" t="s">
        <v>16</v>
      </c>
      <c r="D57" s="42">
        <f>D58</f>
        <v>161</v>
      </c>
      <c r="E57" s="42">
        <f t="shared" ref="E57:H57" si="17">E58</f>
        <v>27.75</v>
      </c>
      <c r="F57" s="42">
        <f t="shared" si="17"/>
        <v>52.75</v>
      </c>
      <c r="G57" s="42">
        <f t="shared" si="17"/>
        <v>35.65</v>
      </c>
      <c r="H57" s="42">
        <f t="shared" si="17"/>
        <v>44.849999999999994</v>
      </c>
    </row>
    <row r="58" spans="1:8" ht="23.25" customHeight="1">
      <c r="A58" s="16"/>
      <c r="B58" s="58" t="s">
        <v>4</v>
      </c>
      <c r="C58" s="55"/>
      <c r="D58" s="43">
        <f>D59+D60</f>
        <v>161</v>
      </c>
      <c r="E58" s="43">
        <f t="shared" ref="E58:H58" si="18">E59+E60</f>
        <v>27.75</v>
      </c>
      <c r="F58" s="43">
        <f t="shared" si="18"/>
        <v>52.75</v>
      </c>
      <c r="G58" s="43">
        <f t="shared" si="18"/>
        <v>35.65</v>
      </c>
      <c r="H58" s="43">
        <f t="shared" si="18"/>
        <v>44.849999999999994</v>
      </c>
    </row>
    <row r="59" spans="1:8" ht="22.5" customHeight="1">
      <c r="A59" s="16"/>
      <c r="B59" s="59" t="s">
        <v>5</v>
      </c>
      <c r="C59" s="20">
        <v>10</v>
      </c>
      <c r="D59" s="43">
        <f>E59+F59+G59+H59</f>
        <v>135.6</v>
      </c>
      <c r="E59" s="44">
        <v>5.5</v>
      </c>
      <c r="F59" s="45">
        <v>2.5</v>
      </c>
      <c r="G59" s="56">
        <v>33</v>
      </c>
      <c r="H59" s="56">
        <v>94.6</v>
      </c>
    </row>
    <row r="60" spans="1:8" ht="22.5" customHeight="1">
      <c r="A60" s="16"/>
      <c r="B60" s="59" t="s">
        <v>10</v>
      </c>
      <c r="C60" s="20">
        <v>20</v>
      </c>
      <c r="D60" s="43">
        <f>E60+F60+G60+H60</f>
        <v>25.400000000000006</v>
      </c>
      <c r="E60" s="44">
        <v>22.25</v>
      </c>
      <c r="F60" s="45">
        <f>0.25+50</f>
        <v>50.25</v>
      </c>
      <c r="G60" s="56">
        <v>2.65</v>
      </c>
      <c r="H60" s="56">
        <f>0.25-50</f>
        <v>-49.75</v>
      </c>
    </row>
    <row r="61" spans="1:8" ht="30.75" customHeight="1">
      <c r="A61" s="13" t="s">
        <v>59</v>
      </c>
      <c r="B61" s="33" t="s">
        <v>60</v>
      </c>
      <c r="C61" s="37" t="s">
        <v>16</v>
      </c>
      <c r="D61" s="42">
        <f>D62</f>
        <v>1</v>
      </c>
      <c r="E61" s="42">
        <f t="shared" ref="E61:H62" si="19">E62</f>
        <v>1</v>
      </c>
      <c r="F61" s="42">
        <f t="shared" si="19"/>
        <v>0</v>
      </c>
      <c r="G61" s="42">
        <f t="shared" si="19"/>
        <v>0</v>
      </c>
      <c r="H61" s="42">
        <f t="shared" si="19"/>
        <v>0</v>
      </c>
    </row>
    <row r="62" spans="1:8" ht="22.5" customHeight="1">
      <c r="A62" s="16"/>
      <c r="B62" s="36" t="s">
        <v>4</v>
      </c>
      <c r="C62" s="20"/>
      <c r="D62" s="43">
        <f>D63</f>
        <v>1</v>
      </c>
      <c r="E62" s="43">
        <f t="shared" si="19"/>
        <v>1</v>
      </c>
      <c r="F62" s="43">
        <f t="shared" si="19"/>
        <v>0</v>
      </c>
      <c r="G62" s="43">
        <f t="shared" si="19"/>
        <v>0</v>
      </c>
      <c r="H62" s="43">
        <f t="shared" si="19"/>
        <v>0</v>
      </c>
    </row>
    <row r="63" spans="1:8" ht="22.5" customHeight="1">
      <c r="A63" s="16"/>
      <c r="B63" s="39" t="s">
        <v>6</v>
      </c>
      <c r="C63" s="37">
        <v>20</v>
      </c>
      <c r="D63" s="43">
        <f>E63</f>
        <v>1</v>
      </c>
      <c r="E63" s="44">
        <v>1</v>
      </c>
      <c r="F63" s="45">
        <v>0</v>
      </c>
      <c r="G63" s="63">
        <v>0</v>
      </c>
      <c r="H63" s="63">
        <v>0</v>
      </c>
    </row>
    <row r="64" spans="1:8" ht="22.5" customHeight="1">
      <c r="A64" s="13" t="s">
        <v>65</v>
      </c>
      <c r="B64" s="15" t="s">
        <v>66</v>
      </c>
      <c r="C64" s="37" t="s">
        <v>16</v>
      </c>
      <c r="D64" s="42">
        <f>D65</f>
        <v>0</v>
      </c>
      <c r="E64" s="42">
        <f t="shared" ref="E64:H64" si="20">E65</f>
        <v>0</v>
      </c>
      <c r="F64" s="42">
        <f t="shared" si="20"/>
        <v>-50</v>
      </c>
      <c r="G64" s="42">
        <f t="shared" si="20"/>
        <v>0</v>
      </c>
      <c r="H64" s="42">
        <f t="shared" si="20"/>
        <v>50</v>
      </c>
    </row>
    <row r="65" spans="1:8" ht="22.5" customHeight="1">
      <c r="A65" s="16"/>
      <c r="B65" s="36" t="s">
        <v>4</v>
      </c>
      <c r="C65" s="20"/>
      <c r="D65" s="43">
        <f>D66</f>
        <v>0</v>
      </c>
      <c r="E65" s="43">
        <f t="shared" ref="E65:H65" si="21">E66</f>
        <v>0</v>
      </c>
      <c r="F65" s="43">
        <f t="shared" si="21"/>
        <v>-50</v>
      </c>
      <c r="G65" s="43">
        <f t="shared" si="21"/>
        <v>0</v>
      </c>
      <c r="H65" s="43">
        <f t="shared" si="21"/>
        <v>50</v>
      </c>
    </row>
    <row r="66" spans="1:8" ht="22.5" customHeight="1">
      <c r="A66" s="16"/>
      <c r="B66" s="39" t="s">
        <v>6</v>
      </c>
      <c r="C66" s="37">
        <v>20</v>
      </c>
      <c r="D66" s="43">
        <f>E66+F66+G66+H66</f>
        <v>0</v>
      </c>
      <c r="E66" s="44">
        <v>0</v>
      </c>
      <c r="F66" s="45">
        <v>-50</v>
      </c>
      <c r="G66" s="63">
        <v>0</v>
      </c>
      <c r="H66" s="63">
        <v>50</v>
      </c>
    </row>
    <row r="67" spans="1:8" ht="27.75" customHeight="1">
      <c r="A67" s="13" t="s">
        <v>30</v>
      </c>
      <c r="B67" s="51" t="s">
        <v>8</v>
      </c>
      <c r="C67" s="52" t="s">
        <v>9</v>
      </c>
      <c r="D67" s="53">
        <f>D72+D77</f>
        <v>200</v>
      </c>
      <c r="E67" s="53">
        <f t="shared" ref="E67:H67" si="22">E72+E77</f>
        <v>0</v>
      </c>
      <c r="F67" s="53">
        <f t="shared" si="22"/>
        <v>200</v>
      </c>
      <c r="G67" s="53">
        <f t="shared" si="22"/>
        <v>0</v>
      </c>
      <c r="H67" s="53">
        <f t="shared" si="22"/>
        <v>0</v>
      </c>
    </row>
    <row r="68" spans="1:8" ht="23.25" customHeight="1">
      <c r="A68" s="13"/>
      <c r="B68" s="65" t="s">
        <v>4</v>
      </c>
      <c r="C68" s="66"/>
      <c r="D68" s="53">
        <f>D73</f>
        <v>-10</v>
      </c>
      <c r="E68" s="53">
        <f t="shared" ref="E68:H69" si="23">E73</f>
        <v>0</v>
      </c>
      <c r="F68" s="53">
        <f t="shared" si="23"/>
        <v>-10</v>
      </c>
      <c r="G68" s="53">
        <f t="shared" si="23"/>
        <v>0</v>
      </c>
      <c r="H68" s="53">
        <f t="shared" si="23"/>
        <v>0</v>
      </c>
    </row>
    <row r="69" spans="1:8" ht="23.25" customHeight="1">
      <c r="A69" s="13"/>
      <c r="B69" s="4" t="s">
        <v>10</v>
      </c>
      <c r="C69" s="66">
        <v>20</v>
      </c>
      <c r="D69" s="53">
        <f>D74</f>
        <v>-10</v>
      </c>
      <c r="E69" s="53">
        <f t="shared" si="23"/>
        <v>0</v>
      </c>
      <c r="F69" s="53">
        <f t="shared" si="23"/>
        <v>-10</v>
      </c>
      <c r="G69" s="53">
        <f t="shared" si="23"/>
        <v>0</v>
      </c>
      <c r="H69" s="53">
        <f t="shared" si="23"/>
        <v>0</v>
      </c>
    </row>
    <row r="70" spans="1:8" ht="21.75" customHeight="1">
      <c r="A70" s="16"/>
      <c r="B70" s="54" t="s">
        <v>7</v>
      </c>
      <c r="C70" s="52"/>
      <c r="D70" s="53">
        <f>D78+D75</f>
        <v>210</v>
      </c>
      <c r="E70" s="53">
        <f t="shared" ref="E70:H70" si="24">E78+E75</f>
        <v>0</v>
      </c>
      <c r="F70" s="53">
        <f t="shared" si="24"/>
        <v>210</v>
      </c>
      <c r="G70" s="53">
        <f t="shared" si="24"/>
        <v>0</v>
      </c>
      <c r="H70" s="53">
        <f t="shared" si="24"/>
        <v>0</v>
      </c>
    </row>
    <row r="71" spans="1:8" ht="22.5" customHeight="1">
      <c r="A71" s="16"/>
      <c r="B71" s="50" t="s">
        <v>22</v>
      </c>
      <c r="C71" s="52">
        <v>70</v>
      </c>
      <c r="D71" s="53">
        <f>D79+D76</f>
        <v>210</v>
      </c>
      <c r="E71" s="53">
        <f t="shared" ref="E71:H71" si="25">E79+E76</f>
        <v>0</v>
      </c>
      <c r="F71" s="53">
        <f t="shared" si="25"/>
        <v>210</v>
      </c>
      <c r="G71" s="53">
        <f t="shared" si="25"/>
        <v>0</v>
      </c>
      <c r="H71" s="53">
        <f t="shared" si="25"/>
        <v>0</v>
      </c>
    </row>
    <row r="72" spans="1:8" ht="42.75" customHeight="1">
      <c r="A72" s="13" t="s">
        <v>31</v>
      </c>
      <c r="B72" s="64" t="s">
        <v>23</v>
      </c>
      <c r="C72" s="14" t="s">
        <v>9</v>
      </c>
      <c r="D72" s="40">
        <f>D73+D75</f>
        <v>0</v>
      </c>
      <c r="E72" s="40">
        <f t="shared" ref="E72:H72" si="26">E73+E75</f>
        <v>0</v>
      </c>
      <c r="F72" s="40">
        <f t="shared" si="26"/>
        <v>0</v>
      </c>
      <c r="G72" s="40">
        <f t="shared" si="26"/>
        <v>0</v>
      </c>
      <c r="H72" s="40">
        <f t="shared" si="26"/>
        <v>0</v>
      </c>
    </row>
    <row r="73" spans="1:8" ht="24.75" customHeight="1">
      <c r="A73" s="13"/>
      <c r="B73" s="70" t="s">
        <v>4</v>
      </c>
      <c r="C73" s="14"/>
      <c r="D73" s="47">
        <f>D74</f>
        <v>-10</v>
      </c>
      <c r="E73" s="47">
        <f t="shared" ref="E73:H73" si="27">E74</f>
        <v>0</v>
      </c>
      <c r="F73" s="47">
        <f t="shared" si="27"/>
        <v>-10</v>
      </c>
      <c r="G73" s="47">
        <f t="shared" si="27"/>
        <v>0</v>
      </c>
      <c r="H73" s="47">
        <f t="shared" si="27"/>
        <v>0</v>
      </c>
    </row>
    <row r="74" spans="1:8" ht="21" customHeight="1">
      <c r="A74" s="13"/>
      <c r="B74" s="59" t="s">
        <v>10</v>
      </c>
      <c r="C74" s="20">
        <v>20</v>
      </c>
      <c r="D74" s="47">
        <f>E74+F74+G74+H74</f>
        <v>-10</v>
      </c>
      <c r="E74" s="47">
        <v>0</v>
      </c>
      <c r="F74" s="47">
        <v>-10</v>
      </c>
      <c r="G74" s="47">
        <v>0</v>
      </c>
      <c r="H74" s="47">
        <v>0</v>
      </c>
    </row>
    <row r="75" spans="1:8" ht="24" customHeight="1">
      <c r="A75" s="16"/>
      <c r="B75" s="46" t="s">
        <v>7</v>
      </c>
      <c r="C75" s="23"/>
      <c r="D75" s="47">
        <f>D76</f>
        <v>10</v>
      </c>
      <c r="E75" s="47">
        <f t="shared" ref="E75:H75" si="28">E76</f>
        <v>0</v>
      </c>
      <c r="F75" s="47">
        <f t="shared" si="28"/>
        <v>10</v>
      </c>
      <c r="G75" s="47">
        <f t="shared" si="28"/>
        <v>0</v>
      </c>
      <c r="H75" s="47">
        <f t="shared" si="28"/>
        <v>0</v>
      </c>
    </row>
    <row r="76" spans="1:8" ht="23.25" customHeight="1">
      <c r="A76" s="16"/>
      <c r="B76" s="48" t="s">
        <v>22</v>
      </c>
      <c r="C76" s="23">
        <v>70</v>
      </c>
      <c r="D76" s="47">
        <f>E76+F76</f>
        <v>10</v>
      </c>
      <c r="E76" s="47">
        <v>0</v>
      </c>
      <c r="F76" s="47">
        <v>10</v>
      </c>
      <c r="G76" s="62">
        <v>0</v>
      </c>
      <c r="H76" s="62">
        <v>0</v>
      </c>
    </row>
    <row r="77" spans="1:8" s="69" customFormat="1" ht="23.25" customHeight="1">
      <c r="A77" s="13" t="s">
        <v>62</v>
      </c>
      <c r="B77" s="14" t="s">
        <v>61</v>
      </c>
      <c r="C77" s="14" t="s">
        <v>9</v>
      </c>
      <c r="D77" s="40">
        <f>D78</f>
        <v>200</v>
      </c>
      <c r="E77" s="40">
        <f t="shared" ref="E77:H77" si="29">E78</f>
        <v>0</v>
      </c>
      <c r="F77" s="40">
        <f t="shared" si="29"/>
        <v>200</v>
      </c>
      <c r="G77" s="40">
        <f t="shared" si="29"/>
        <v>0</v>
      </c>
      <c r="H77" s="40">
        <f t="shared" si="29"/>
        <v>0</v>
      </c>
    </row>
    <row r="78" spans="1:8" ht="23.25" customHeight="1">
      <c r="A78" s="16"/>
      <c r="B78" s="46" t="s">
        <v>7</v>
      </c>
      <c r="C78" s="23"/>
      <c r="D78" s="47">
        <f>D79</f>
        <v>200</v>
      </c>
      <c r="E78" s="47">
        <f t="shared" ref="E78:H78" si="30">E79</f>
        <v>0</v>
      </c>
      <c r="F78" s="47">
        <f t="shared" si="30"/>
        <v>200</v>
      </c>
      <c r="G78" s="47">
        <f t="shared" si="30"/>
        <v>0</v>
      </c>
      <c r="H78" s="47">
        <f t="shared" si="30"/>
        <v>0</v>
      </c>
    </row>
    <row r="79" spans="1:8" ht="23.25" customHeight="1">
      <c r="A79" s="16"/>
      <c r="B79" s="48" t="s">
        <v>22</v>
      </c>
      <c r="C79" s="23">
        <v>70</v>
      </c>
      <c r="D79" s="47">
        <f>E79+F79+G79+H79</f>
        <v>200</v>
      </c>
      <c r="E79" s="47">
        <v>0</v>
      </c>
      <c r="F79" s="47">
        <v>200</v>
      </c>
      <c r="G79" s="62">
        <v>0</v>
      </c>
      <c r="H79" s="62">
        <v>0</v>
      </c>
    </row>
    <row r="80" spans="1:8" ht="22.5" customHeight="1">
      <c r="A80" s="16"/>
      <c r="B80" s="15" t="s">
        <v>19</v>
      </c>
      <c r="C80" s="39"/>
      <c r="D80" s="49">
        <f>D25-D37</f>
        <v>0</v>
      </c>
      <c r="E80" s="49">
        <f t="shared" ref="E80:H80" si="31">E25-E37</f>
        <v>0</v>
      </c>
      <c r="F80" s="49">
        <f t="shared" si="31"/>
        <v>0</v>
      </c>
      <c r="G80" s="49">
        <f t="shared" si="31"/>
        <v>0</v>
      </c>
      <c r="H80" s="49">
        <f t="shared" si="31"/>
        <v>0</v>
      </c>
    </row>
    <row r="81" spans="1:8" ht="20.25" customHeight="1">
      <c r="A81" s="16"/>
      <c r="B81" s="15" t="s">
        <v>20</v>
      </c>
      <c r="C81" s="39"/>
      <c r="D81" s="49">
        <f>D32-D40</f>
        <v>0</v>
      </c>
      <c r="E81" s="49">
        <f t="shared" ref="E81:H81" si="32">E32-E40</f>
        <v>0</v>
      </c>
      <c r="F81" s="49">
        <f t="shared" si="32"/>
        <v>0</v>
      </c>
      <c r="G81" s="49">
        <f t="shared" si="32"/>
        <v>0</v>
      </c>
      <c r="H81" s="49">
        <f t="shared" si="32"/>
        <v>0</v>
      </c>
    </row>
    <row r="82" spans="1:8" ht="18.75" customHeight="1">
      <c r="A82" s="16"/>
      <c r="B82" s="15" t="s">
        <v>21</v>
      </c>
      <c r="C82" s="39"/>
      <c r="D82" s="49">
        <f>D15-D36</f>
        <v>0</v>
      </c>
      <c r="E82" s="49">
        <f t="shared" ref="E82:H82" si="33">E15-E36</f>
        <v>0</v>
      </c>
      <c r="F82" s="49">
        <f t="shared" si="33"/>
        <v>0</v>
      </c>
      <c r="G82" s="49">
        <f t="shared" si="33"/>
        <v>0</v>
      </c>
      <c r="H82" s="49">
        <f t="shared" si="33"/>
        <v>0</v>
      </c>
    </row>
  </sheetData>
  <mergeCells count="12">
    <mergeCell ref="G12:G13"/>
    <mergeCell ref="H12:H13"/>
    <mergeCell ref="B6:F6"/>
    <mergeCell ref="B7:F7"/>
    <mergeCell ref="B8:F8"/>
    <mergeCell ref="B9:D9"/>
    <mergeCell ref="F12:F13"/>
    <mergeCell ref="A12:A13"/>
    <mergeCell ref="B12:B13"/>
    <mergeCell ref="C12:C13"/>
    <mergeCell ref="D12:D13"/>
    <mergeCell ref="E12:E13"/>
  </mergeCells>
  <pageMargins left="0.55000000000000004" right="0.13" top="0.35433070866141703" bottom="0.4" header="0.31496062992126" footer="0.23"/>
  <pageSetup paperSize="9" orientation="portrait" r:id="rId1"/>
  <headerFooter differentOddEven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ultima</vt:lpstr>
      <vt:lpstr>ultima!Print_Titles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ligiab</cp:lastModifiedBy>
  <cp:lastPrinted>2016-03-28T08:11:49Z</cp:lastPrinted>
  <dcterms:created xsi:type="dcterms:W3CDTF">2012-01-03T09:20:27Z</dcterms:created>
  <dcterms:modified xsi:type="dcterms:W3CDTF">2016-03-28T08:29:03Z</dcterms:modified>
</cp:coreProperties>
</file>