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WA2PEPF000003B4\EXCELCNV\b2e8bfb7-19eb-42f5-925d-61dcb87fea0a\"/>
    </mc:Choice>
  </mc:AlternateContent>
  <xr:revisionPtr revIDLastSave="0" documentId="8_{4AE32496-0EA2-4BC3-8463-790BD7F77A50}" xr6:coauthVersionLast="47" xr6:coauthVersionMax="47" xr10:uidLastSave="{00000000-0000-0000-0000-000000000000}"/>
  <bookViews>
    <workbookView xWindow="-60" yWindow="-60" windowWidth="15480" windowHeight="11640" xr2:uid="{88690079-143E-497E-8A9C-B1CC0E669722}"/>
  </bookViews>
  <sheets>
    <sheet name="sheet" sheetId="9" r:id="rId1"/>
  </sheets>
  <definedNames>
    <definedName name="_xlnm.Print_Titles" localSheetId="0">sheet!$13:$14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9" l="1"/>
  <c r="E17" i="9"/>
  <c r="E18" i="9"/>
  <c r="E19" i="9"/>
  <c r="E20" i="9"/>
  <c r="E24" i="9"/>
  <c r="D25" i="9"/>
  <c r="E25" i="9"/>
  <c r="D28" i="9"/>
  <c r="D16" i="9"/>
  <c r="D29" i="9"/>
  <c r="D17" i="9"/>
  <c r="D30" i="9"/>
  <c r="D18" i="9"/>
  <c r="D31" i="9"/>
  <c r="D32" i="9"/>
  <c r="D20" i="9"/>
  <c r="E33" i="9"/>
  <c r="E34" i="9"/>
  <c r="D35" i="9"/>
  <c r="D24" i="9"/>
  <c r="E37" i="9"/>
  <c r="E39" i="9"/>
  <c r="E49" i="9"/>
  <c r="E52" i="9"/>
  <c r="E54" i="9"/>
  <c r="D55" i="9"/>
  <c r="D54" i="9"/>
  <c r="E56" i="9"/>
  <c r="D57" i="9"/>
  <c r="D56" i="9"/>
  <c r="E59" i="9"/>
  <c r="E58" i="9"/>
  <c r="D60" i="9"/>
  <c r="E62" i="9"/>
  <c r="E61" i="9"/>
  <c r="D63" i="9"/>
  <c r="E66" i="9"/>
  <c r="E68" i="9"/>
  <c r="E67" i="9"/>
  <c r="D69" i="9"/>
  <c r="D68" i="9"/>
  <c r="D67" i="9"/>
  <c r="E71" i="9"/>
  <c r="D72" i="9"/>
  <c r="E73" i="9"/>
  <c r="D74" i="9"/>
  <c r="D73" i="9"/>
  <c r="E77" i="9"/>
  <c r="E78" i="9"/>
  <c r="E79" i="9"/>
  <c r="E44" i="9"/>
  <c r="D44" i="9"/>
  <c r="E81" i="9"/>
  <c r="E83" i="9"/>
  <c r="D84" i="9"/>
  <c r="D85" i="9"/>
  <c r="D86" i="9"/>
  <c r="D79" i="9"/>
  <c r="E87" i="9"/>
  <c r="E80" i="9"/>
  <c r="D88" i="9"/>
  <c r="E90" i="9"/>
  <c r="E89" i="9"/>
  <c r="D91" i="9"/>
  <c r="D90" i="9"/>
  <c r="D89" i="9"/>
  <c r="E93" i="9"/>
  <c r="E92" i="9"/>
  <c r="D94" i="9"/>
  <c r="D93" i="9"/>
  <c r="D92" i="9"/>
  <c r="E97" i="9"/>
  <c r="E102" i="9"/>
  <c r="E101" i="9"/>
  <c r="D103" i="9"/>
  <c r="E105" i="9"/>
  <c r="E104" i="9" s="1"/>
  <c r="D106" i="9"/>
  <c r="D105" i="9"/>
  <c r="D104" i="9"/>
  <c r="E108" i="9"/>
  <c r="D109" i="9"/>
  <c r="D97" i="9"/>
  <c r="D110" i="9"/>
  <c r="E111" i="9"/>
  <c r="D112" i="9"/>
  <c r="D111" i="9"/>
  <c r="E115" i="9"/>
  <c r="E117" i="9"/>
  <c r="E53" i="9"/>
  <c r="E70" i="9"/>
  <c r="D78" i="9"/>
  <c r="D19" i="9"/>
  <c r="E21" i="9"/>
  <c r="D33" i="9"/>
  <c r="D21" i="9"/>
  <c r="E23" i="9"/>
  <c r="D34" i="9"/>
  <c r="E27" i="9"/>
  <c r="E22" i="9"/>
  <c r="D37" i="9"/>
  <c r="D22" i="9"/>
  <c r="E36" i="9"/>
  <c r="D39" i="9"/>
  <c r="E26" i="9"/>
  <c r="E42" i="9"/>
  <c r="E51" i="9"/>
  <c r="D59" i="9"/>
  <c r="D58" i="9"/>
  <c r="D52" i="9"/>
  <c r="D51" i="9"/>
  <c r="D62" i="9"/>
  <c r="D61" i="9"/>
  <c r="E65" i="9"/>
  <c r="E64" i="9"/>
  <c r="E50" i="9"/>
  <c r="D66" i="9"/>
  <c r="D71" i="9"/>
  <c r="D70" i="9"/>
  <c r="D49" i="9"/>
  <c r="E76" i="9"/>
  <c r="E82" i="9"/>
  <c r="E75" i="9"/>
  <c r="D83" i="9"/>
  <c r="D77" i="9"/>
  <c r="D81" i="9"/>
  <c r="D87" i="9"/>
  <c r="D80" i="9"/>
  <c r="D102" i="9"/>
  <c r="D101" i="9"/>
  <c r="E107" i="9"/>
  <c r="D108" i="9"/>
  <c r="D107" i="9"/>
  <c r="E98" i="9"/>
  <c r="E96" i="9"/>
  <c r="E114" i="9"/>
  <c r="D115" i="9"/>
  <c r="D117" i="9"/>
  <c r="E100" i="9"/>
  <c r="E116" i="9"/>
  <c r="D53" i="9"/>
  <c r="E43" i="9"/>
  <c r="D43" i="9"/>
  <c r="E48" i="9"/>
  <c r="D65" i="9"/>
  <c r="D64" i="9"/>
  <c r="D50" i="9"/>
  <c r="D48" i="9"/>
  <c r="D47" i="9"/>
  <c r="E99" i="9"/>
  <c r="E46" i="9"/>
  <c r="D36" i="9"/>
  <c r="D26" i="9"/>
  <c r="E41" i="9"/>
  <c r="D42" i="9"/>
  <c r="D41" i="9"/>
  <c r="E45" i="9"/>
  <c r="E120" i="9"/>
  <c r="D46" i="9"/>
  <c r="D45" i="9"/>
  <c r="D82" i="9"/>
  <c r="D75" i="9"/>
  <c r="D76" i="9"/>
  <c r="D98" i="9"/>
  <c r="D96" i="9"/>
  <c r="D114" i="9"/>
  <c r="E95" i="9"/>
  <c r="E113" i="9"/>
  <c r="E15" i="9"/>
  <c r="E47" i="9"/>
  <c r="D23" i="9"/>
  <c r="D27" i="9"/>
  <c r="D116" i="9"/>
  <c r="D100" i="9"/>
  <c r="D99" i="9"/>
  <c r="D95" i="9"/>
  <c r="D113" i="9"/>
  <c r="E119" i="9"/>
  <c r="E121" i="9"/>
  <c r="E40" i="9"/>
  <c r="D15" i="9"/>
  <c r="D119" i="9"/>
  <c r="D120" i="9"/>
  <c r="D40" i="9"/>
  <c r="D121" i="9"/>
</calcChain>
</file>

<file path=xl/sharedStrings.xml><?xml version="1.0" encoding="utf-8"?>
<sst xmlns="http://schemas.openxmlformats.org/spreadsheetml/2006/main" count="175" uniqueCount="86">
  <si>
    <t>CONSILIUL JUDETEAN ARGES</t>
  </si>
  <si>
    <t>DIRECTIA ECONOMICA</t>
  </si>
  <si>
    <t>Anexa nr.2 la HCJ nr.       /     .10.2026</t>
  </si>
  <si>
    <t>SERVICIUL BUGET IMPOZITE TAXE VENITURI</t>
  </si>
  <si>
    <t xml:space="preserve">INFLUENTE </t>
  </si>
  <si>
    <t xml:space="preserve">LA BUGETUL DE VENITURI SI CHELTUIELI </t>
  </si>
  <si>
    <t>FINANTAT INTEGRAL  SAU PARTIAL DIN VENITURI PROPRII PE ANUL 2026</t>
  </si>
  <si>
    <t>mii lei</t>
  </si>
  <si>
    <t>Nr. crt</t>
  </si>
  <si>
    <t>DENUMIRE INDICATORI</t>
  </si>
  <si>
    <t>COD</t>
  </si>
  <si>
    <t>AN 2026</t>
  </si>
  <si>
    <t>Trim IV</t>
  </si>
  <si>
    <t>3=4</t>
  </si>
  <si>
    <t>TOTAL VENITURI</t>
  </si>
  <si>
    <t>Venituri din prestari de servicii</t>
  </si>
  <si>
    <t>33.10.08</t>
  </si>
  <si>
    <t>Contributia de intretinere a persoanelor asistate</t>
  </si>
  <si>
    <t>33.10.13</t>
  </si>
  <si>
    <t>Venituri din contractele incheiate cu casele de asigurari sociale de sanatate</t>
  </si>
  <si>
    <t>33.10.21</t>
  </si>
  <si>
    <t>Venituri din contractele incheiate cu directiile de sanatate publica din sume alocate de la bugetul de stat</t>
  </si>
  <si>
    <t>33.10.30</t>
  </si>
  <si>
    <t>Donatii si sponsorizari</t>
  </si>
  <si>
    <t>37.10.01</t>
  </si>
  <si>
    <t>Vărsăminte din sectiunea de funcţionare pentru finanţarea secţiunii  de dezvoltare a bugetului local</t>
  </si>
  <si>
    <t>37.10.03</t>
  </si>
  <si>
    <t xml:space="preserve">Vărsăminte din secţiunea de funcţionare </t>
  </si>
  <si>
    <t>37.10.04</t>
  </si>
  <si>
    <t>Subvenţii pentru institutii publice</t>
  </si>
  <si>
    <t>43.10.09</t>
  </si>
  <si>
    <t>Subvenţii din bugetele locale pentru finanţarea  cheltuielilor curente din domeniul sănătăţii</t>
  </si>
  <si>
    <t>43.10.10</t>
  </si>
  <si>
    <t>Subvenţii din bugetele locale pentru finanţarea  cheltuielilor de capital din domeniul sănătăţii</t>
  </si>
  <si>
    <t>43.10.14</t>
  </si>
  <si>
    <t>Subventii pentru institutiile publice destinate sectiunii de dezvoltare</t>
  </si>
  <si>
    <t>43.10.19</t>
  </si>
  <si>
    <t>VENITURILE SECTIUNII DE FUNCTIONARE</t>
  </si>
  <si>
    <t>VENITURILE SECTIUNII DE DEZVOLTARE</t>
  </si>
  <si>
    <t>TOTAL CHELTUIELI</t>
  </si>
  <si>
    <t>50.10</t>
  </si>
  <si>
    <t>SECTIUNEA DE FUNCTIONARE</t>
  </si>
  <si>
    <t>Cheltuieli de personal</t>
  </si>
  <si>
    <t>Cheltuieli cu bunuri si servicii</t>
  </si>
  <si>
    <t>Alte cheltuieli</t>
  </si>
  <si>
    <t>SECTIUNEA DE DEZVOLTARE</t>
  </si>
  <si>
    <t>Cheltuieli de capital</t>
  </si>
  <si>
    <t>I</t>
  </si>
  <si>
    <t xml:space="preserve"> SANATATE</t>
  </si>
  <si>
    <t>66.10</t>
  </si>
  <si>
    <t>I.1</t>
  </si>
  <si>
    <t>SPITALUL DE PEDIATRIE PITESTI</t>
  </si>
  <si>
    <t>I.2</t>
  </si>
  <si>
    <t>SPITALUL ORASENESC " REGELE CAROL I" COSTESTI</t>
  </si>
  <si>
    <t>I.3</t>
  </si>
  <si>
    <t>SPITALUL DE RECUPERARE SI BOLI CRONICE VALEA IASULUI</t>
  </si>
  <si>
    <t>I.4</t>
  </si>
  <si>
    <t>SPITALUL DE PNEUMOFTIZIOLOGIE LEORDENI</t>
  </si>
  <si>
    <t>I.5</t>
  </si>
  <si>
    <t>SPITALUL DE PSIHIATRIE "SF. MARIA" VEDEA</t>
  </si>
  <si>
    <t>I.6</t>
  </si>
  <si>
    <t>SPITALUL DE BOLI CRONICE CALINESTI</t>
  </si>
  <si>
    <t>II</t>
  </si>
  <si>
    <t>CULTURA, RECREERE SI RELIGIE</t>
  </si>
  <si>
    <t>67.10</t>
  </si>
  <si>
    <t>II.1</t>
  </si>
  <si>
    <t>TEATRUL AL. DAVILA PITESTI</t>
  </si>
  <si>
    <t>Bunuri si servicii</t>
  </si>
  <si>
    <t>II.2</t>
  </si>
  <si>
    <t>CENTRUL"DOINA ARGESULUI"</t>
  </si>
  <si>
    <t>II.3</t>
  </si>
  <si>
    <t>MUZEUL JUDETEAN ARGES</t>
  </si>
  <si>
    <t>III</t>
  </si>
  <si>
    <t>ASIGURARI SI ASISTENTA SOCIALA</t>
  </si>
  <si>
    <t>68.10</t>
  </si>
  <si>
    <t>III.1</t>
  </si>
  <si>
    <t>UNITATEA DE ASISTENTA MEDICO-SOCIALA CALINESTI</t>
  </si>
  <si>
    <t>III.2</t>
  </si>
  <si>
    <t>UNITATEA DE ASISTENTA MEDICO-SOCIALA DEDULESTI</t>
  </si>
  <si>
    <t>III.3</t>
  </si>
  <si>
    <t>UNITATEA DE ASISTENTA MEDICO-SOCIALA SUICI</t>
  </si>
  <si>
    <t>III.4</t>
  </si>
  <si>
    <t>UNITATEA DE ASISTENTA MEDICO-SOCIALA DOMNESTI</t>
  </si>
  <si>
    <t>Deficit sectiunea de functionare</t>
  </si>
  <si>
    <t>Deficit sectiunea de dezvoltare</t>
  </si>
  <si>
    <t>Total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</si>
</sst>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_l_e_i_-;\-* #,##0.00\ _l_e_i_-;_-* &quot;-&quot;??\ _l_e_i_-;_-@_-"/>
    <numFmt numFmtId="166" formatCode="_(* #,##0.00_);_(* \(#,##0.00\);_(* \-??_);_(@_)"/>
  </numFmts>
  <fonts count="17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-T&amp;M"/>
      <charset val="238"/>
    </font>
    <font>
      <sz val="10"/>
      <name val="Tahoma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Arial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2" fillId="20" borderId="0" applyNumberFormat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21" borderId="0" applyNumberFormat="0" applyBorder="0" applyAlignment="0" applyProtection="0"/>
    <xf numFmtId="0" fontId="14" fillId="22" borderId="8" applyNumberFormat="0" applyAlignment="0" applyProtection="0"/>
    <xf numFmtId="0" fontId="3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6" fillId="0" borderId="1" applyNumberFormat="0" applyFill="0" applyAlignment="0" applyProtection="0"/>
    <xf numFmtId="166" fontId="1" fillId="0" borderId="0" applyFill="0" applyBorder="0" applyAlignment="0" applyProtection="0"/>
    <xf numFmtId="165" fontId="2" fillId="0" borderId="0" applyFont="0" applyFill="0" applyBorder="0" applyAlignment="0" applyProtection="0"/>
  </cellStyleXfs>
  <cellXfs count="82">
    <xf numFmtId="0" fontId="0" fillId="0" borderId="0" xfId="0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5" fillId="23" borderId="0" xfId="0" applyFont="1" applyFill="1"/>
    <xf numFmtId="0" fontId="16" fillId="23" borderId="0" xfId="0" applyFont="1" applyFill="1"/>
    <xf numFmtId="0" fontId="16" fillId="0" borderId="0" xfId="0" applyFont="1"/>
    <xf numFmtId="0" fontId="10" fillId="0" borderId="0" xfId="0" applyFont="1"/>
    <xf numFmtId="0" fontId="16" fillId="0" borderId="0" xfId="0" applyFont="1" applyAlignment="1">
      <alignment horizontal="center"/>
    </xf>
    <xf numFmtId="0" fontId="15" fillId="23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9" fillId="0" borderId="0" xfId="0" applyFont="1"/>
    <xf numFmtId="0" fontId="16" fillId="24" borderId="2" xfId="29" applyFont="1" applyFill="1" applyBorder="1" applyAlignment="1">
      <alignment horizontal="center"/>
    </xf>
    <xf numFmtId="0" fontId="15" fillId="24" borderId="2" xfId="29" applyFont="1" applyFill="1" applyBorder="1" applyAlignment="1">
      <alignment horizontal="center"/>
    </xf>
    <xf numFmtId="0" fontId="16" fillId="0" borderId="2" xfId="29" applyFont="1" applyFill="1" applyBorder="1" applyAlignment="1">
      <alignment horizontal="center"/>
    </xf>
    <xf numFmtId="0" fontId="10" fillId="0" borderId="2" xfId="35" applyFont="1" applyBorder="1" applyAlignment="1">
      <alignment horizontal="center" wrapText="1"/>
    </xf>
    <xf numFmtId="0" fontId="15" fillId="24" borderId="2" xfId="29" applyFont="1" applyFill="1" applyBorder="1" applyAlignment="1">
      <alignment horizontal="center" wrapText="1"/>
    </xf>
    <xf numFmtId="0" fontId="10" fillId="0" borderId="0" xfId="35" applyFont="1"/>
    <xf numFmtId="0" fontId="10" fillId="0" borderId="0" xfId="36" applyFont="1"/>
    <xf numFmtId="0" fontId="9" fillId="24" borderId="2" xfId="0" applyFont="1" applyFill="1" applyBorder="1" applyAlignment="1">
      <alignment horizontal="left" wrapText="1"/>
    </xf>
    <xf numFmtId="0" fontId="10" fillId="0" borderId="3" xfId="0" applyFont="1" applyBorder="1" applyAlignment="1">
      <alignment horizontal="center"/>
    </xf>
    <xf numFmtId="0" fontId="10" fillId="0" borderId="2" xfId="32" applyFont="1" applyBorder="1" applyAlignment="1">
      <alignment horizontal="center" vertical="justify" wrapText="1"/>
    </xf>
    <xf numFmtId="0" fontId="10" fillId="0" borderId="2" xfId="32" applyFont="1" applyBorder="1" applyAlignment="1">
      <alignment vertical="justify" wrapText="1"/>
    </xf>
    <xf numFmtId="0" fontId="9" fillId="0" borderId="2" xfId="0" applyFont="1" applyBorder="1" applyAlignment="1">
      <alignment horizontal="left"/>
    </xf>
    <xf numFmtId="0" fontId="10" fillId="0" borderId="3" xfId="32" applyFont="1" applyBorder="1" applyAlignment="1">
      <alignment horizontal="center" vertical="justify" wrapText="1"/>
    </xf>
    <xf numFmtId="0" fontId="15" fillId="23" borderId="3" xfId="29" applyFont="1" applyFill="1" applyBorder="1"/>
    <xf numFmtId="0" fontId="9" fillId="0" borderId="2" xfId="32" applyFont="1" applyBorder="1" applyAlignment="1">
      <alignment horizontal="center" wrapText="1"/>
    </xf>
    <xf numFmtId="0" fontId="15" fillId="23" borderId="2" xfId="0" applyFont="1" applyFill="1" applyBorder="1"/>
    <xf numFmtId="0" fontId="16" fillId="23" borderId="2" xfId="0" applyFont="1" applyFill="1" applyBorder="1" applyAlignment="1">
      <alignment horizontal="left"/>
    </xf>
    <xf numFmtId="0" fontId="16" fillId="23" borderId="2" xfId="0" applyFont="1" applyFill="1" applyBorder="1"/>
    <xf numFmtId="2" fontId="16" fillId="23" borderId="2" xfId="0" applyNumberFormat="1" applyFont="1" applyFill="1" applyBorder="1" applyAlignment="1">
      <alignment horizontal="right"/>
    </xf>
    <xf numFmtId="0" fontId="15" fillId="23" borderId="2" xfId="0" applyFont="1" applyFill="1" applyBorder="1" applyAlignment="1">
      <alignment horizontal="left"/>
    </xf>
    <xf numFmtId="0" fontId="15" fillId="0" borderId="2" xfId="29" applyFont="1" applyFill="1" applyBorder="1" applyAlignment="1">
      <alignment horizontal="center"/>
    </xf>
    <xf numFmtId="0" fontId="10" fillId="0" borderId="2" xfId="32" applyFont="1" applyBorder="1"/>
    <xf numFmtId="0" fontId="10" fillId="0" borderId="2" xfId="0" applyFont="1" applyBorder="1" applyAlignment="1">
      <alignment horizontal="left" wrapText="1"/>
    </xf>
    <xf numFmtId="2" fontId="10" fillId="0" borderId="2" xfId="26" applyNumberFormat="1" applyFont="1" applyBorder="1" applyAlignment="1">
      <alignment horizontal="right"/>
    </xf>
    <xf numFmtId="2" fontId="15" fillId="24" borderId="2" xfId="29" applyNumberFormat="1" applyFont="1" applyFill="1" applyBorder="1" applyAlignment="1">
      <alignment horizontal="right"/>
    </xf>
    <xf numFmtId="2" fontId="16" fillId="0" borderId="2" xfId="29" applyNumberFormat="1" applyFont="1" applyFill="1" applyBorder="1" applyAlignment="1">
      <alignment horizontal="right"/>
    </xf>
    <xf numFmtId="2" fontId="16" fillId="23" borderId="2" xfId="29" applyNumberFormat="1" applyFont="1" applyFill="1" applyBorder="1" applyAlignment="1">
      <alignment horizontal="right"/>
    </xf>
    <xf numFmtId="2" fontId="15" fillId="0" borderId="2" xfId="29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center" wrapText="1"/>
    </xf>
    <xf numFmtId="0" fontId="16" fillId="0" borderId="2" xfId="29" applyFont="1" applyFill="1" applyBorder="1" applyAlignment="1">
      <alignment horizontal="left"/>
    </xf>
    <xf numFmtId="4" fontId="15" fillId="24" borderId="2" xfId="29" applyNumberFormat="1" applyFont="1" applyFill="1" applyBorder="1" applyAlignment="1">
      <alignment horizontal="right"/>
    </xf>
    <xf numFmtId="0" fontId="16" fillId="23" borderId="2" xfId="29" applyFont="1" applyFill="1" applyBorder="1" applyAlignment="1">
      <alignment horizontal="center"/>
    </xf>
    <xf numFmtId="0" fontId="15" fillId="0" borderId="2" xfId="29" applyFont="1" applyFill="1" applyBorder="1" applyAlignment="1">
      <alignment horizontal="left" wrapText="1"/>
    </xf>
    <xf numFmtId="0" fontId="10" fillId="0" borderId="0" xfId="35" applyFont="1" applyAlignment="1">
      <alignment horizontal="left" wrapText="1"/>
    </xf>
    <xf numFmtId="0" fontId="15" fillId="23" borderId="0" xfId="0" applyFont="1" applyFill="1" applyAlignment="1">
      <alignment horizontal="center"/>
    </xf>
    <xf numFmtId="4" fontId="16" fillId="0" borderId="2" xfId="29" applyNumberFormat="1" applyFont="1" applyFill="1" applyBorder="1" applyAlignment="1">
      <alignment horizontal="right"/>
    </xf>
    <xf numFmtId="2" fontId="15" fillId="0" borderId="0" xfId="29" applyNumberFormat="1" applyFont="1" applyFill="1" applyBorder="1" applyAlignment="1">
      <alignment horizontal="right"/>
    </xf>
    <xf numFmtId="0" fontId="10" fillId="0" borderId="4" xfId="0" applyFont="1" applyBorder="1"/>
    <xf numFmtId="0" fontId="9" fillId="0" borderId="2" xfId="29" applyFont="1" applyFill="1" applyBorder="1" applyAlignment="1">
      <alignment horizontal="center" vertical="center"/>
    </xf>
    <xf numFmtId="0" fontId="9" fillId="0" borderId="2" xfId="25" applyFont="1" applyFill="1" applyBorder="1" applyAlignment="1">
      <alignment horizontal="center" vertical="center"/>
    </xf>
    <xf numFmtId="0" fontId="9" fillId="0" borderId="5" xfId="25" applyFont="1" applyFill="1" applyBorder="1" applyAlignment="1">
      <alignment horizontal="center" vertical="center"/>
    </xf>
    <xf numFmtId="0" fontId="10" fillId="0" borderId="2" xfId="29" applyFont="1" applyFill="1" applyBorder="1" applyAlignment="1">
      <alignment horizontal="left" vertical="center"/>
    </xf>
    <xf numFmtId="0" fontId="10" fillId="0" borderId="2" xfId="29" applyFont="1" applyFill="1" applyBorder="1" applyAlignment="1">
      <alignment horizontal="center" vertical="center"/>
    </xf>
    <xf numFmtId="0" fontId="10" fillId="0" borderId="2" xfId="25" applyFont="1" applyFill="1" applyBorder="1" applyAlignment="1">
      <alignment horizontal="center" vertical="center"/>
    </xf>
    <xf numFmtId="0" fontId="10" fillId="0" borderId="5" xfId="25" applyFont="1" applyFill="1" applyBorder="1" applyAlignment="1">
      <alignment horizontal="center" vertical="center"/>
    </xf>
    <xf numFmtId="0" fontId="10" fillId="0" borderId="2" xfId="29" applyFont="1" applyFill="1" applyBorder="1" applyAlignment="1">
      <alignment horizontal="left" vertical="center" wrapText="1"/>
    </xf>
    <xf numFmtId="0" fontId="9" fillId="0" borderId="2" xfId="29" applyFont="1" applyFill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/>
    </xf>
    <xf numFmtId="4" fontId="10" fillId="0" borderId="5" xfId="25" applyNumberFormat="1" applyFont="1" applyFill="1" applyBorder="1" applyAlignment="1">
      <alignment horizontal="right" vertical="center"/>
    </xf>
    <xf numFmtId="4" fontId="9" fillId="0" borderId="5" xfId="25" applyNumberFormat="1" applyFont="1" applyFill="1" applyBorder="1" applyAlignment="1">
      <alignment horizontal="right" vertical="center"/>
    </xf>
    <xf numFmtId="4" fontId="10" fillId="0" borderId="2" xfId="29" applyNumberFormat="1" applyFont="1" applyFill="1" applyBorder="1" applyAlignment="1">
      <alignment horizontal="right" vertical="center"/>
    </xf>
    <xf numFmtId="0" fontId="16" fillId="23" borderId="2" xfId="29" applyFont="1" applyFill="1" applyBorder="1" applyAlignment="1">
      <alignment horizontal="left" vertical="center"/>
    </xf>
    <xf numFmtId="0" fontId="16" fillId="23" borderId="2" xfId="29" applyFont="1" applyFill="1" applyBorder="1" applyAlignment="1">
      <alignment horizontal="center" vertical="center"/>
    </xf>
    <xf numFmtId="0" fontId="10" fillId="0" borderId="7" xfId="32" applyFont="1" applyBorder="1" applyAlignment="1">
      <alignment horizontal="left" vertical="center" wrapText="1"/>
    </xf>
    <xf numFmtId="0" fontId="9" fillId="25" borderId="2" xfId="0" applyFont="1" applyFill="1" applyBorder="1" applyAlignment="1">
      <alignment horizontal="center"/>
    </xf>
    <xf numFmtId="0" fontId="9" fillId="25" borderId="2" xfId="0" applyFont="1" applyFill="1" applyBorder="1" applyAlignment="1">
      <alignment horizontal="left"/>
    </xf>
    <xf numFmtId="2" fontId="15" fillId="25" borderId="2" xfId="29" applyNumberFormat="1" applyFont="1" applyFill="1" applyBorder="1" applyAlignment="1">
      <alignment horizontal="right"/>
    </xf>
    <xf numFmtId="0" fontId="9" fillId="25" borderId="2" xfId="29" applyFont="1" applyFill="1" applyBorder="1" applyAlignment="1">
      <alignment horizontal="center" vertical="center"/>
    </xf>
    <xf numFmtId="0" fontId="9" fillId="25" borderId="2" xfId="29" applyFont="1" applyFill="1" applyBorder="1" applyAlignment="1">
      <alignment horizontal="left" vertical="center"/>
    </xf>
    <xf numFmtId="4" fontId="9" fillId="25" borderId="2" xfId="29" applyNumberFormat="1" applyFont="1" applyFill="1" applyBorder="1" applyAlignment="1">
      <alignment horizontal="right" vertical="center"/>
    </xf>
    <xf numFmtId="0" fontId="15" fillId="25" borderId="3" xfId="29" applyFont="1" applyFill="1" applyBorder="1"/>
    <xf numFmtId="0" fontId="15" fillId="25" borderId="2" xfId="29" applyFont="1" applyFill="1" applyBorder="1" applyAlignment="1">
      <alignment horizontal="left"/>
    </xf>
    <xf numFmtId="0" fontId="15" fillId="23" borderId="0" xfId="0" applyFont="1" applyFill="1" applyAlignment="1">
      <alignment horizontal="center"/>
    </xf>
    <xf numFmtId="0" fontId="15" fillId="23" borderId="6" xfId="0" applyFont="1" applyFill="1" applyBorder="1" applyAlignment="1">
      <alignment horizontal="center" vertical="center"/>
    </xf>
    <xf numFmtId="0" fontId="15" fillId="23" borderId="5" xfId="0" applyFont="1" applyFill="1" applyBorder="1" applyAlignment="1">
      <alignment horizontal="center" vertical="center"/>
    </xf>
    <xf numFmtId="0" fontId="10" fillId="0" borderId="0" xfId="35" applyFont="1" applyAlignment="1">
      <alignment horizontal="left" wrapText="1"/>
    </xf>
    <xf numFmtId="0" fontId="15" fillId="23" borderId="6" xfId="0" applyFont="1" applyFill="1" applyBorder="1" applyAlignment="1">
      <alignment horizontal="center" vertical="center" wrapText="1"/>
    </xf>
    <xf numFmtId="0" fontId="15" fillId="23" borderId="5" xfId="0" applyFont="1" applyFill="1" applyBorder="1" applyAlignment="1">
      <alignment horizontal="center" vertical="center" wrapText="1"/>
    </xf>
  </cellXfs>
  <cellStyles count="40">
    <cellStyle name="20% - Accent1 2" xfId="1" xr:uid="{5C361C0B-F7AA-45FF-887C-AD351A1897C6}"/>
    <cellStyle name="20% - Accent2 2" xfId="2" xr:uid="{3CF8C9D0-7BE8-4FFA-A588-4E88965E9BA4}"/>
    <cellStyle name="20% - Accent3 2" xfId="3" xr:uid="{0AC3D72B-D430-4BB7-A8D4-7D093C969C8E}"/>
    <cellStyle name="20% - Accent4 2" xfId="4" xr:uid="{3A998238-9B24-4C45-8EA7-E5B5269DFC77}"/>
    <cellStyle name="20% - Accent5 2" xfId="5" xr:uid="{33F706E0-A673-4257-B32F-4FA414F0421B}"/>
    <cellStyle name="20% - Accent6 2" xfId="6" xr:uid="{C54A231E-6718-4B5E-B53C-2E4043099C99}"/>
    <cellStyle name="40% - Accent1 2" xfId="7" xr:uid="{26085F6C-993F-47DE-A5F5-788F88F9CDEF}"/>
    <cellStyle name="40% - Accent2 2" xfId="8" xr:uid="{799615F6-AA3E-4068-B6CB-B226DD4169DA}"/>
    <cellStyle name="40% - Accent3 2" xfId="9" xr:uid="{DCF6EC83-2781-48B7-9AF6-C47594BE82E6}"/>
    <cellStyle name="40% - Accent4 2" xfId="10" xr:uid="{FD28DB0C-BCEA-4DE0-B0BC-20C34A4CD7DA}"/>
    <cellStyle name="40% - Accent5 2" xfId="11" xr:uid="{6FDF47A1-C9E5-49A7-9AB2-3E23E7097550}"/>
    <cellStyle name="40% - Accent6 2" xfId="12" xr:uid="{B5CDD276-595B-4D49-B63A-E7E50D9A1DEA}"/>
    <cellStyle name="60% - Accent1 2" xfId="13" xr:uid="{934133D9-D459-4436-BE5C-48A626A5B477}"/>
    <cellStyle name="60% - Accent2 2" xfId="14" xr:uid="{5E8E78DC-6F23-41BC-891D-51260BCE5B50}"/>
    <cellStyle name="60% - Accent3 2" xfId="15" xr:uid="{141D362A-2038-4AE3-ACA5-6F4A8609ED6A}"/>
    <cellStyle name="60% - Accent4 2" xfId="16" xr:uid="{BD8AD889-8112-465C-8269-92E154D8DF1E}"/>
    <cellStyle name="60% - Accent5 2" xfId="17" xr:uid="{A0A9A434-496D-4FD8-A00F-5CB1661B00B1}"/>
    <cellStyle name="60% - Accent6 2" xfId="18" xr:uid="{716ACA45-69B7-41BF-A84A-10DF631FD201}"/>
    <cellStyle name="Accent1 2" xfId="19" xr:uid="{2838405D-B374-4841-8CE0-8BF7B221B526}"/>
    <cellStyle name="Accent2 2" xfId="20" xr:uid="{842F15D7-A36C-4087-AB61-10F492F0A6FD}"/>
    <cellStyle name="Accent3 2" xfId="21" xr:uid="{DDCAB083-CE4A-49FD-999A-4D673C7F5DCA}"/>
    <cellStyle name="Accent4 2" xfId="22" xr:uid="{B0699291-AC30-4DFC-AAC8-9E5454C84D73}"/>
    <cellStyle name="Accent5 2" xfId="23" xr:uid="{B5EFF40F-8124-41D3-BFB5-F591ED0B1A8E}"/>
    <cellStyle name="Accent6 2" xfId="24" xr:uid="{9550C1C6-5872-425C-AB14-E76890F4F46D}"/>
    <cellStyle name="Bun" xfId="29" builtinId="26"/>
    <cellStyle name="Comma 2" xfId="27" xr:uid="{6A7D0CD8-8DA6-45B2-8F5C-5CAB7F45BEA7}"/>
    <cellStyle name="Comma 3" xfId="28" xr:uid="{F181D651-4732-4C41-98E2-0C4DDE49113E}"/>
    <cellStyle name="Eronat" xfId="25" builtinId="27"/>
    <cellStyle name="Input 2" xfId="30" xr:uid="{B4C84185-CD01-4E6B-9F11-DF096835E787}"/>
    <cellStyle name="Normal" xfId="0" builtinId="0"/>
    <cellStyle name="Normal 2" xfId="31" xr:uid="{5ACB94ED-A803-444A-AC51-3B73ADB19379}"/>
    <cellStyle name="Normal 2 2" xfId="32" xr:uid="{0B01B1C0-9741-4C92-AADC-D94538A1C3A0}"/>
    <cellStyle name="Normal 2 3" xfId="33" xr:uid="{F511B57C-C131-426D-8361-7777A7DB6248}"/>
    <cellStyle name="Normal 3" xfId="34" xr:uid="{FEEB3FBD-11FD-4B59-BE80-6FB300F42940}"/>
    <cellStyle name="Normal 4" xfId="35" xr:uid="{D5E19199-B9FC-43B1-A34D-3AEC79AFD4AE}"/>
    <cellStyle name="Normal_Machete buget 99 2" xfId="36" xr:uid="{2F2D035F-BFCA-4490-9A92-90286EDECDAE}"/>
    <cellStyle name="Total 2" xfId="37" xr:uid="{FBA1CC46-2F09-452E-872C-1EDAA96FD345}"/>
    <cellStyle name="Virgulă" xfId="26" builtinId="3"/>
    <cellStyle name="Virgulă 2" xfId="38" xr:uid="{4335C671-C6B0-403E-9BF5-EAEE9633B70B}"/>
    <cellStyle name="Virgulă 3" xfId="39" xr:uid="{F9C40AD6-7443-4B1C-92E2-9FEDC450E0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A9C19-7ECA-4678-A1A2-490FAAA8E707}">
  <dimension ref="A1:R121"/>
  <sheetViews>
    <sheetView tabSelected="1" topLeftCell="A96" workbookViewId="0">
      <selection activeCell="P108" sqref="P108"/>
    </sheetView>
  </sheetViews>
  <sheetFormatPr defaultRowHeight="15"/>
  <cols>
    <col min="1" max="1" width="5.5703125" style="6" customWidth="1"/>
    <col min="2" max="2" width="55.5703125" style="7" customWidth="1"/>
    <col min="3" max="3" width="11.28515625" style="7" customWidth="1"/>
    <col min="4" max="4" width="12.5703125" style="7" customWidth="1"/>
    <col min="5" max="5" width="10.85546875" style="8" customWidth="1"/>
    <col min="6" max="16384" width="9.140625" style="9"/>
  </cols>
  <sheetData>
    <row r="1" spans="1:18">
      <c r="A1" s="6" t="s">
        <v>0</v>
      </c>
    </row>
    <row r="2" spans="1:18">
      <c r="A2" s="6" t="s">
        <v>1</v>
      </c>
      <c r="C2" s="6"/>
      <c r="D2" s="10" t="s">
        <v>2</v>
      </c>
      <c r="E2" s="10"/>
    </row>
    <row r="3" spans="1:18">
      <c r="A3" s="6" t="s">
        <v>3</v>
      </c>
      <c r="C3" s="6"/>
      <c r="D3" s="6"/>
    </row>
    <row r="4" spans="1:18">
      <c r="C4" s="6"/>
      <c r="D4" s="6"/>
    </row>
    <row r="5" spans="1:18">
      <c r="C5" s="6"/>
      <c r="D5" s="6"/>
    </row>
    <row r="6" spans="1:18">
      <c r="B6" s="76" t="s">
        <v>4</v>
      </c>
      <c r="C6" s="76"/>
      <c r="D6" s="76"/>
      <c r="E6" s="76"/>
    </row>
    <row r="7" spans="1:18">
      <c r="B7" s="76" t="s">
        <v>5</v>
      </c>
      <c r="C7" s="76"/>
      <c r="D7" s="76"/>
      <c r="E7" s="76"/>
      <c r="N7" s="6"/>
      <c r="O7" s="7"/>
      <c r="P7" s="48"/>
      <c r="Q7" s="48"/>
      <c r="R7" s="8"/>
    </row>
    <row r="8" spans="1:18">
      <c r="A8" s="76" t="s">
        <v>6</v>
      </c>
      <c r="B8" s="76"/>
      <c r="C8" s="76"/>
      <c r="D8" s="76"/>
      <c r="E8" s="76"/>
      <c r="N8" s="6"/>
      <c r="O8" s="76"/>
      <c r="P8" s="76"/>
      <c r="Q8" s="76"/>
      <c r="R8" s="76"/>
    </row>
    <row r="9" spans="1:18">
      <c r="A9" s="48"/>
      <c r="B9" s="48"/>
      <c r="C9" s="48"/>
      <c r="D9" s="48"/>
      <c r="E9" s="48"/>
      <c r="N9" s="6"/>
      <c r="O9" s="48"/>
      <c r="P9" s="48"/>
      <c r="Q9" s="48"/>
      <c r="R9" s="48"/>
    </row>
    <row r="10" spans="1:18" ht="16.5" customHeight="1">
      <c r="A10" s="48"/>
      <c r="N10" s="76"/>
      <c r="O10" s="76"/>
      <c r="P10" s="76"/>
      <c r="Q10" s="76"/>
      <c r="R10" s="76"/>
    </row>
    <row r="11" spans="1:18">
      <c r="E11" s="8" t="s">
        <v>7</v>
      </c>
      <c r="N11" s="48"/>
      <c r="O11" s="48"/>
      <c r="P11" s="48"/>
      <c r="Q11" s="48"/>
      <c r="R11" s="48"/>
    </row>
    <row r="12" spans="1:18">
      <c r="A12" s="80" t="s">
        <v>8</v>
      </c>
      <c r="B12" s="77" t="s">
        <v>9</v>
      </c>
      <c r="C12" s="77" t="s">
        <v>10</v>
      </c>
      <c r="D12" s="80" t="s">
        <v>11</v>
      </c>
      <c r="E12" s="80" t="s">
        <v>12</v>
      </c>
    </row>
    <row r="13" spans="1:18" ht="28.5" customHeight="1">
      <c r="A13" s="81"/>
      <c r="B13" s="78"/>
      <c r="C13" s="78"/>
      <c r="D13" s="81"/>
      <c r="E13" s="81"/>
    </row>
    <row r="14" spans="1:18" s="13" customFormat="1" ht="15.75" customHeight="1">
      <c r="A14" s="11">
        <v>0</v>
      </c>
      <c r="B14" s="11">
        <v>1</v>
      </c>
      <c r="C14" s="11">
        <v>2</v>
      </c>
      <c r="D14" s="11" t="s">
        <v>13</v>
      </c>
      <c r="E14" s="12">
        <v>4</v>
      </c>
    </row>
    <row r="15" spans="1:18" ht="20.25" customHeight="1">
      <c r="A15" s="14"/>
      <c r="B15" s="15" t="s">
        <v>14</v>
      </c>
      <c r="C15" s="15"/>
      <c r="D15" s="44">
        <f>D19+D23+D25+D17+D21+D22+D24+D26+D20+D18+D16</f>
        <v>3767.07</v>
      </c>
      <c r="E15" s="44">
        <f>E19+E23+E25+E17+E21+E22+E24+E26+E20+E18+E16</f>
        <v>3767.07</v>
      </c>
    </row>
    <row r="16" spans="1:18" ht="20.25" customHeight="1">
      <c r="A16" s="16"/>
      <c r="B16" s="65" t="s">
        <v>15</v>
      </c>
      <c r="C16" s="66" t="s">
        <v>16</v>
      </c>
      <c r="D16" s="49">
        <f t="shared" ref="D16:E18" si="0">D28</f>
        <v>250</v>
      </c>
      <c r="E16" s="49">
        <f t="shared" si="0"/>
        <v>250</v>
      </c>
    </row>
    <row r="17" spans="1:11" ht="20.25" customHeight="1">
      <c r="A17" s="16"/>
      <c r="B17" s="35" t="s">
        <v>17</v>
      </c>
      <c r="C17" s="16" t="s">
        <v>18</v>
      </c>
      <c r="D17" s="49">
        <f t="shared" si="0"/>
        <v>55</v>
      </c>
      <c r="E17" s="49">
        <f t="shared" si="0"/>
        <v>55</v>
      </c>
    </row>
    <row r="18" spans="1:11" ht="29.25" customHeight="1">
      <c r="A18" s="16"/>
      <c r="B18" s="36" t="s">
        <v>19</v>
      </c>
      <c r="C18" s="5" t="s">
        <v>20</v>
      </c>
      <c r="D18" s="49">
        <f t="shared" si="0"/>
        <v>123</v>
      </c>
      <c r="E18" s="49">
        <f t="shared" si="0"/>
        <v>123</v>
      </c>
    </row>
    <row r="19" spans="1:11" ht="30" customHeight="1">
      <c r="A19" s="45"/>
      <c r="B19" s="36" t="s">
        <v>21</v>
      </c>
      <c r="C19" s="42" t="s">
        <v>22</v>
      </c>
      <c r="D19" s="37">
        <f t="shared" ref="D19:E21" si="1">D31</f>
        <v>5</v>
      </c>
      <c r="E19" s="37">
        <f t="shared" si="1"/>
        <v>5</v>
      </c>
    </row>
    <row r="20" spans="1:11" ht="21.75" customHeight="1">
      <c r="A20" s="45"/>
      <c r="B20" s="36" t="s">
        <v>23</v>
      </c>
      <c r="C20" s="42" t="s">
        <v>24</v>
      </c>
      <c r="D20" s="37">
        <f t="shared" si="1"/>
        <v>11</v>
      </c>
      <c r="E20" s="37">
        <f t="shared" si="1"/>
        <v>11</v>
      </c>
    </row>
    <row r="21" spans="1:11" ht="30" customHeight="1">
      <c r="A21" s="45"/>
      <c r="B21" s="36" t="s">
        <v>25</v>
      </c>
      <c r="C21" s="5" t="s">
        <v>26</v>
      </c>
      <c r="D21" s="37">
        <f t="shared" si="1"/>
        <v>-100</v>
      </c>
      <c r="E21" s="37">
        <f t="shared" si="1"/>
        <v>-100</v>
      </c>
    </row>
    <row r="22" spans="1:11" ht="22.5" customHeight="1">
      <c r="A22" s="45"/>
      <c r="B22" s="51" t="s">
        <v>27</v>
      </c>
      <c r="C22" s="5" t="s">
        <v>28</v>
      </c>
      <c r="D22" s="37">
        <f>D37</f>
        <v>100</v>
      </c>
      <c r="E22" s="37">
        <f>E37</f>
        <v>100</v>
      </c>
    </row>
    <row r="23" spans="1:11" ht="18" customHeight="1">
      <c r="A23" s="45"/>
      <c r="B23" s="36" t="s">
        <v>29</v>
      </c>
      <c r="C23" s="5" t="s">
        <v>30</v>
      </c>
      <c r="D23" s="37">
        <f>D34</f>
        <v>-253</v>
      </c>
      <c r="E23" s="37">
        <f>E34</f>
        <v>-253</v>
      </c>
    </row>
    <row r="24" spans="1:11" ht="31.5" customHeight="1">
      <c r="A24" s="45"/>
      <c r="B24" s="36" t="s">
        <v>31</v>
      </c>
      <c r="C24" s="5" t="s">
        <v>32</v>
      </c>
      <c r="D24" s="37">
        <f>D35</f>
        <v>238</v>
      </c>
      <c r="E24" s="37">
        <f>E35</f>
        <v>238</v>
      </c>
    </row>
    <row r="25" spans="1:11" ht="32.25" customHeight="1">
      <c r="A25" s="45"/>
      <c r="B25" s="36" t="s">
        <v>33</v>
      </c>
      <c r="C25" s="5" t="s">
        <v>34</v>
      </c>
      <c r="D25" s="37">
        <f>D38</f>
        <v>85</v>
      </c>
      <c r="E25" s="37">
        <f>E38</f>
        <v>85</v>
      </c>
    </row>
    <row r="26" spans="1:11" ht="32.25" customHeight="1">
      <c r="A26" s="45"/>
      <c r="B26" s="67" t="s">
        <v>35</v>
      </c>
      <c r="C26" s="5" t="s">
        <v>36</v>
      </c>
      <c r="D26" s="37">
        <f>D39</f>
        <v>3253.07</v>
      </c>
      <c r="E26" s="37">
        <f>E39</f>
        <v>3253.07</v>
      </c>
    </row>
    <row r="27" spans="1:11" ht="19.5" customHeight="1">
      <c r="A27" s="14"/>
      <c r="B27" s="18" t="s">
        <v>37</v>
      </c>
      <c r="C27" s="15"/>
      <c r="D27" s="38">
        <f>D31+D34+D29+D33+D35+D32+D30+D28</f>
        <v>329</v>
      </c>
      <c r="E27" s="38">
        <f>E31+E34+E29+E33+E35+E32+E30+E28</f>
        <v>329</v>
      </c>
      <c r="J27" s="79"/>
      <c r="K27" s="79"/>
    </row>
    <row r="28" spans="1:11" ht="18.75" customHeight="1">
      <c r="A28" s="16"/>
      <c r="B28" s="65" t="s">
        <v>15</v>
      </c>
      <c r="C28" s="66" t="s">
        <v>16</v>
      </c>
      <c r="D28" s="39">
        <f>E28</f>
        <v>250</v>
      </c>
      <c r="E28" s="39">
        <v>250</v>
      </c>
      <c r="J28" s="47"/>
      <c r="K28" s="47"/>
    </row>
    <row r="29" spans="1:11" ht="18.75" customHeight="1">
      <c r="A29" s="16"/>
      <c r="B29" s="35" t="s">
        <v>17</v>
      </c>
      <c r="C29" s="16" t="s">
        <v>18</v>
      </c>
      <c r="D29" s="39">
        <f t="shared" ref="D29:D35" si="2">E29</f>
        <v>55</v>
      </c>
      <c r="E29" s="39">
        <v>55</v>
      </c>
      <c r="J29" s="47"/>
      <c r="K29" s="47"/>
    </row>
    <row r="30" spans="1:11" ht="30" customHeight="1">
      <c r="A30" s="16"/>
      <c r="B30" s="36" t="s">
        <v>19</v>
      </c>
      <c r="C30" s="5" t="s">
        <v>20</v>
      </c>
      <c r="D30" s="39">
        <f>E30</f>
        <v>123</v>
      </c>
      <c r="E30" s="39">
        <v>123</v>
      </c>
      <c r="J30" s="47"/>
      <c r="K30" s="47"/>
    </row>
    <row r="31" spans="1:11" ht="29.25" customHeight="1">
      <c r="A31" s="16"/>
      <c r="B31" s="36" t="s">
        <v>21</v>
      </c>
      <c r="C31" s="17" t="s">
        <v>22</v>
      </c>
      <c r="D31" s="39">
        <f t="shared" si="2"/>
        <v>5</v>
      </c>
      <c r="E31" s="39">
        <v>5</v>
      </c>
      <c r="J31" s="19"/>
      <c r="K31" s="20"/>
    </row>
    <row r="32" spans="1:11" ht="21" customHeight="1">
      <c r="A32" s="16"/>
      <c r="B32" s="36" t="s">
        <v>23</v>
      </c>
      <c r="C32" s="42" t="s">
        <v>24</v>
      </c>
      <c r="D32" s="39">
        <f t="shared" si="2"/>
        <v>11</v>
      </c>
      <c r="E32" s="39">
        <v>11</v>
      </c>
      <c r="J32" s="19"/>
      <c r="K32" s="20"/>
    </row>
    <row r="33" spans="1:11" ht="29.25" customHeight="1">
      <c r="A33" s="16"/>
      <c r="B33" s="36" t="s">
        <v>25</v>
      </c>
      <c r="C33" s="5" t="s">
        <v>26</v>
      </c>
      <c r="D33" s="39">
        <f t="shared" si="2"/>
        <v>-100</v>
      </c>
      <c r="E33" s="39">
        <f>-25-75</f>
        <v>-100</v>
      </c>
      <c r="J33" s="19"/>
      <c r="K33" s="20"/>
    </row>
    <row r="34" spans="1:11" ht="21.75" customHeight="1">
      <c r="A34" s="16"/>
      <c r="B34" s="36" t="s">
        <v>29</v>
      </c>
      <c r="C34" s="5" t="s">
        <v>30</v>
      </c>
      <c r="D34" s="39">
        <f t="shared" si="2"/>
        <v>-253</v>
      </c>
      <c r="E34" s="39">
        <f>-398+145</f>
        <v>-253</v>
      </c>
      <c r="J34" s="19"/>
      <c r="K34" s="20"/>
    </row>
    <row r="35" spans="1:11" ht="33" customHeight="1">
      <c r="A35" s="16"/>
      <c r="B35" s="36" t="s">
        <v>31</v>
      </c>
      <c r="C35" s="5" t="s">
        <v>32</v>
      </c>
      <c r="D35" s="39">
        <f t="shared" si="2"/>
        <v>238</v>
      </c>
      <c r="E35" s="39">
        <v>238</v>
      </c>
      <c r="J35" s="19"/>
      <c r="K35" s="20"/>
    </row>
    <row r="36" spans="1:11" ht="20.25" customHeight="1">
      <c r="A36" s="14"/>
      <c r="B36" s="18" t="s">
        <v>38</v>
      </c>
      <c r="C36" s="15"/>
      <c r="D36" s="38">
        <f>D38+D39+D37</f>
        <v>3438.07</v>
      </c>
      <c r="E36" s="38">
        <f>E38+E39+E37</f>
        <v>3438.07</v>
      </c>
    </row>
    <row r="37" spans="1:11" ht="20.25" customHeight="1">
      <c r="A37" s="16"/>
      <c r="B37" s="51" t="s">
        <v>27</v>
      </c>
      <c r="C37" s="5" t="s">
        <v>28</v>
      </c>
      <c r="D37" s="39">
        <f>E37</f>
        <v>100</v>
      </c>
      <c r="E37" s="39">
        <f>25+75</f>
        <v>100</v>
      </c>
    </row>
    <row r="38" spans="1:11" ht="30.75" customHeight="1">
      <c r="A38" s="45"/>
      <c r="B38" s="36" t="s">
        <v>33</v>
      </c>
      <c r="C38" s="5" t="s">
        <v>34</v>
      </c>
      <c r="D38" s="40">
        <v>85</v>
      </c>
      <c r="E38" s="40">
        <v>85</v>
      </c>
    </row>
    <row r="39" spans="1:11" ht="28.5" customHeight="1">
      <c r="A39" s="45"/>
      <c r="B39" s="67" t="s">
        <v>35</v>
      </c>
      <c r="C39" s="5" t="s">
        <v>36</v>
      </c>
      <c r="D39" s="40">
        <f>E39</f>
        <v>3253.07</v>
      </c>
      <c r="E39" s="40">
        <f>72+3181.07</f>
        <v>3253.07</v>
      </c>
    </row>
    <row r="40" spans="1:11" ht="17.25" customHeight="1">
      <c r="A40" s="15"/>
      <c r="B40" s="21" t="s">
        <v>39</v>
      </c>
      <c r="C40" s="15" t="s">
        <v>40</v>
      </c>
      <c r="D40" s="38">
        <f>D41+D45</f>
        <v>3917.07</v>
      </c>
      <c r="E40" s="38">
        <f>E41+E45</f>
        <v>3917.07</v>
      </c>
    </row>
    <row r="41" spans="1:11" ht="18" customHeight="1">
      <c r="A41" s="34"/>
      <c r="B41" s="25" t="s">
        <v>41</v>
      </c>
      <c r="C41" s="3"/>
      <c r="D41" s="41">
        <f>D42+D43+D44</f>
        <v>329</v>
      </c>
      <c r="E41" s="41">
        <f>E42+E43+E44</f>
        <v>329</v>
      </c>
    </row>
    <row r="42" spans="1:11" ht="18" customHeight="1">
      <c r="A42" s="34"/>
      <c r="B42" s="43" t="s">
        <v>42</v>
      </c>
      <c r="C42" s="26">
        <v>10</v>
      </c>
      <c r="D42" s="39">
        <f>E42</f>
        <v>-185</v>
      </c>
      <c r="E42" s="39">
        <f>E49+E97+E77</f>
        <v>-185</v>
      </c>
    </row>
    <row r="43" spans="1:11" ht="16.5" customHeight="1">
      <c r="A43" s="16"/>
      <c r="B43" s="24" t="s">
        <v>43</v>
      </c>
      <c r="C43" s="23">
        <v>20</v>
      </c>
      <c r="D43" s="39">
        <f>E43</f>
        <v>509</v>
      </c>
      <c r="E43" s="39">
        <f>E50+E98+E78</f>
        <v>509</v>
      </c>
    </row>
    <row r="44" spans="1:11" ht="16.5" customHeight="1">
      <c r="A44" s="16"/>
      <c r="B44" s="55" t="s">
        <v>44</v>
      </c>
      <c r="C44" s="56">
        <v>59</v>
      </c>
      <c r="D44" s="39">
        <f>E44</f>
        <v>5</v>
      </c>
      <c r="E44" s="39">
        <f>E79</f>
        <v>5</v>
      </c>
    </row>
    <row r="45" spans="1:11" ht="15.75" customHeight="1">
      <c r="A45" s="34"/>
      <c r="B45" s="25" t="s">
        <v>45</v>
      </c>
      <c r="C45" s="1"/>
      <c r="D45" s="41">
        <f>D46</f>
        <v>3588.07</v>
      </c>
      <c r="E45" s="41">
        <f>E46</f>
        <v>3588.07</v>
      </c>
    </row>
    <row r="46" spans="1:11" ht="16.5" customHeight="1">
      <c r="A46" s="16"/>
      <c r="B46" s="36" t="s">
        <v>46</v>
      </c>
      <c r="C46" s="5">
        <v>70</v>
      </c>
      <c r="D46" s="39">
        <f>E46</f>
        <v>3588.07</v>
      </c>
      <c r="E46" s="39">
        <f>E52+E100+E81</f>
        <v>3588.07</v>
      </c>
    </row>
    <row r="47" spans="1:11" ht="17.25" customHeight="1">
      <c r="A47" s="68" t="s">
        <v>47</v>
      </c>
      <c r="B47" s="69" t="s">
        <v>48</v>
      </c>
      <c r="C47" s="68" t="s">
        <v>49</v>
      </c>
      <c r="D47" s="70">
        <f>D48+D51</f>
        <v>612</v>
      </c>
      <c r="E47" s="70">
        <f>E48+E51</f>
        <v>612</v>
      </c>
      <c r="F47" s="50"/>
    </row>
    <row r="48" spans="1:11" ht="17.25" customHeight="1">
      <c r="A48" s="1"/>
      <c r="B48" s="4" t="s">
        <v>41</v>
      </c>
      <c r="C48" s="22"/>
      <c r="D48" s="39">
        <f>D49+D50</f>
        <v>352</v>
      </c>
      <c r="E48" s="39">
        <f>E49+E50</f>
        <v>352</v>
      </c>
    </row>
    <row r="49" spans="1:5" ht="17.25" customHeight="1">
      <c r="A49" s="1"/>
      <c r="B49" s="43" t="s">
        <v>42</v>
      </c>
      <c r="C49" s="26">
        <v>10</v>
      </c>
      <c r="D49" s="39">
        <f>D72</f>
        <v>-25</v>
      </c>
      <c r="E49" s="39">
        <f>E72</f>
        <v>-25</v>
      </c>
    </row>
    <row r="50" spans="1:5" ht="17.25" customHeight="1">
      <c r="A50" s="1"/>
      <c r="B50" s="24" t="s">
        <v>43</v>
      </c>
      <c r="C50" s="23">
        <v>20</v>
      </c>
      <c r="D50" s="39">
        <f>D60+D69+D55+D66</f>
        <v>377</v>
      </c>
      <c r="E50" s="39">
        <f>E60+E69+E55+E66</f>
        <v>377</v>
      </c>
    </row>
    <row r="51" spans="1:5" ht="17.25" customHeight="1">
      <c r="A51" s="1"/>
      <c r="B51" s="4" t="s">
        <v>45</v>
      </c>
      <c r="C51" s="22"/>
      <c r="D51" s="39">
        <f>D52</f>
        <v>260</v>
      </c>
      <c r="E51" s="39">
        <f>E52</f>
        <v>260</v>
      </c>
    </row>
    <row r="52" spans="1:5" ht="18" customHeight="1">
      <c r="A52" s="1"/>
      <c r="B52" s="36" t="s">
        <v>46</v>
      </c>
      <c r="C52" s="5">
        <v>70</v>
      </c>
      <c r="D52" s="39">
        <f>D63+D74+D57</f>
        <v>260</v>
      </c>
      <c r="E52" s="39">
        <f>E63+E74+E57</f>
        <v>260</v>
      </c>
    </row>
    <row r="53" spans="1:5" ht="18" customHeight="1">
      <c r="A53" s="1" t="s">
        <v>50</v>
      </c>
      <c r="B53" s="2" t="s">
        <v>51</v>
      </c>
      <c r="C53" s="1" t="s">
        <v>49</v>
      </c>
      <c r="D53" s="41">
        <f>D54+D56</f>
        <v>161</v>
      </c>
      <c r="E53" s="41">
        <f>E54+E56</f>
        <v>161</v>
      </c>
    </row>
    <row r="54" spans="1:5" ht="18" customHeight="1">
      <c r="A54" s="1"/>
      <c r="B54" s="4" t="s">
        <v>41</v>
      </c>
      <c r="C54" s="3"/>
      <c r="D54" s="39">
        <f>D55</f>
        <v>11</v>
      </c>
      <c r="E54" s="39">
        <f>E55</f>
        <v>11</v>
      </c>
    </row>
    <row r="55" spans="1:5" ht="18" customHeight="1">
      <c r="A55" s="1"/>
      <c r="B55" s="24" t="s">
        <v>43</v>
      </c>
      <c r="C55" s="23">
        <v>20</v>
      </c>
      <c r="D55" s="39">
        <f>E55</f>
        <v>11</v>
      </c>
      <c r="E55" s="39">
        <v>11</v>
      </c>
    </row>
    <row r="56" spans="1:5" ht="18" customHeight="1">
      <c r="A56" s="1"/>
      <c r="B56" s="4" t="s">
        <v>45</v>
      </c>
      <c r="C56" s="26"/>
      <c r="D56" s="39">
        <f>D57</f>
        <v>150</v>
      </c>
      <c r="E56" s="39">
        <f>E57</f>
        <v>150</v>
      </c>
    </row>
    <row r="57" spans="1:5" ht="18" customHeight="1">
      <c r="A57" s="1"/>
      <c r="B57" s="36" t="s">
        <v>46</v>
      </c>
      <c r="C57" s="5">
        <v>70</v>
      </c>
      <c r="D57" s="39">
        <f>E57</f>
        <v>150</v>
      </c>
      <c r="E57" s="39">
        <v>150</v>
      </c>
    </row>
    <row r="58" spans="1:5" ht="31.5" customHeight="1">
      <c r="A58" s="1" t="s">
        <v>52</v>
      </c>
      <c r="B58" s="2" t="s">
        <v>53</v>
      </c>
      <c r="C58" s="1" t="s">
        <v>49</v>
      </c>
      <c r="D58" s="41">
        <f>D59</f>
        <v>5</v>
      </c>
      <c r="E58" s="41">
        <f>E59</f>
        <v>5</v>
      </c>
    </row>
    <row r="59" spans="1:5" ht="18.75" customHeight="1">
      <c r="A59" s="1"/>
      <c r="B59" s="4" t="s">
        <v>41</v>
      </c>
      <c r="C59" s="3"/>
      <c r="D59" s="39">
        <f>D60</f>
        <v>5</v>
      </c>
      <c r="E59" s="39">
        <f>E60</f>
        <v>5</v>
      </c>
    </row>
    <row r="60" spans="1:5" ht="17.25" customHeight="1">
      <c r="A60" s="1"/>
      <c r="B60" s="24" t="s">
        <v>43</v>
      </c>
      <c r="C60" s="23">
        <v>20</v>
      </c>
      <c r="D60" s="39">
        <f>E60</f>
        <v>5</v>
      </c>
      <c r="E60" s="39">
        <v>5</v>
      </c>
    </row>
    <row r="61" spans="1:5" ht="29.25" customHeight="1">
      <c r="A61" s="1" t="s">
        <v>54</v>
      </c>
      <c r="B61" s="2" t="s">
        <v>55</v>
      </c>
      <c r="C61" s="1" t="s">
        <v>49</v>
      </c>
      <c r="D61" s="41">
        <f>D62</f>
        <v>85</v>
      </c>
      <c r="E61" s="41">
        <f>E62</f>
        <v>85</v>
      </c>
    </row>
    <row r="62" spans="1:5" ht="21" customHeight="1">
      <c r="A62" s="3"/>
      <c r="B62" s="4" t="s">
        <v>45</v>
      </c>
      <c r="C62" s="26"/>
      <c r="D62" s="39">
        <f>D63</f>
        <v>85</v>
      </c>
      <c r="E62" s="39">
        <f>E63</f>
        <v>85</v>
      </c>
    </row>
    <row r="63" spans="1:5" ht="19.5" customHeight="1">
      <c r="A63" s="3"/>
      <c r="B63" s="36" t="s">
        <v>46</v>
      </c>
      <c r="C63" s="5">
        <v>70</v>
      </c>
      <c r="D63" s="39">
        <f>E63</f>
        <v>85</v>
      </c>
      <c r="E63" s="39">
        <v>85</v>
      </c>
    </row>
    <row r="64" spans="1:5" ht="19.5" customHeight="1">
      <c r="A64" s="1" t="s">
        <v>56</v>
      </c>
      <c r="B64" s="2" t="s">
        <v>57</v>
      </c>
      <c r="C64" s="1" t="s">
        <v>49</v>
      </c>
      <c r="D64" s="41">
        <f>D65</f>
        <v>323</v>
      </c>
      <c r="E64" s="41">
        <f>E65</f>
        <v>323</v>
      </c>
    </row>
    <row r="65" spans="1:5" ht="19.5" customHeight="1">
      <c r="A65" s="3"/>
      <c r="B65" s="4" t="s">
        <v>41</v>
      </c>
      <c r="C65" s="3"/>
      <c r="D65" s="39">
        <f>D66</f>
        <v>323</v>
      </c>
      <c r="E65" s="39">
        <f>E66</f>
        <v>323</v>
      </c>
    </row>
    <row r="66" spans="1:5" ht="19.5" customHeight="1">
      <c r="A66" s="3"/>
      <c r="B66" s="24" t="s">
        <v>43</v>
      </c>
      <c r="C66" s="23">
        <v>20</v>
      </c>
      <c r="D66" s="39">
        <f>E66</f>
        <v>323</v>
      </c>
      <c r="E66" s="39">
        <f>200+123</f>
        <v>323</v>
      </c>
    </row>
    <row r="67" spans="1:5" ht="19.5" customHeight="1">
      <c r="A67" s="1" t="s">
        <v>58</v>
      </c>
      <c r="B67" s="2" t="s">
        <v>59</v>
      </c>
      <c r="C67" s="1" t="s">
        <v>49</v>
      </c>
      <c r="D67" s="41">
        <f>D68</f>
        <v>38</v>
      </c>
      <c r="E67" s="41">
        <f>E68</f>
        <v>38</v>
      </c>
    </row>
    <row r="68" spans="1:5" ht="19.5" customHeight="1">
      <c r="A68" s="3"/>
      <c r="B68" s="4" t="s">
        <v>41</v>
      </c>
      <c r="C68" s="3"/>
      <c r="D68" s="39">
        <f>D69</f>
        <v>38</v>
      </c>
      <c r="E68" s="39">
        <f>E69</f>
        <v>38</v>
      </c>
    </row>
    <row r="69" spans="1:5" ht="19.5" customHeight="1">
      <c r="A69" s="3"/>
      <c r="B69" s="24" t="s">
        <v>43</v>
      </c>
      <c r="C69" s="23">
        <v>20</v>
      </c>
      <c r="D69" s="39">
        <f>E69</f>
        <v>38</v>
      </c>
      <c r="E69" s="39">
        <v>38</v>
      </c>
    </row>
    <row r="70" spans="1:5" ht="19.5" customHeight="1">
      <c r="A70" s="1" t="s">
        <v>60</v>
      </c>
      <c r="B70" s="2" t="s">
        <v>61</v>
      </c>
      <c r="C70" s="1" t="s">
        <v>49</v>
      </c>
      <c r="D70" s="41">
        <f>D71+D73</f>
        <v>0</v>
      </c>
      <c r="E70" s="41">
        <f>E71+E73</f>
        <v>0</v>
      </c>
    </row>
    <row r="71" spans="1:5" ht="19.5" customHeight="1">
      <c r="A71" s="3"/>
      <c r="B71" s="43" t="s">
        <v>41</v>
      </c>
      <c r="C71" s="26"/>
      <c r="D71" s="39">
        <f>D72</f>
        <v>-25</v>
      </c>
      <c r="E71" s="39">
        <f>E72</f>
        <v>-25</v>
      </c>
    </row>
    <row r="72" spans="1:5" ht="19.5" customHeight="1">
      <c r="A72" s="3"/>
      <c r="B72" s="43" t="s">
        <v>42</v>
      </c>
      <c r="C72" s="26">
        <v>10</v>
      </c>
      <c r="D72" s="39">
        <f>E72</f>
        <v>-25</v>
      </c>
      <c r="E72" s="39">
        <v>-25</v>
      </c>
    </row>
    <row r="73" spans="1:5" ht="19.5" customHeight="1">
      <c r="A73" s="3"/>
      <c r="B73" s="4" t="s">
        <v>45</v>
      </c>
      <c r="C73" s="26"/>
      <c r="D73" s="39">
        <f>D74</f>
        <v>25</v>
      </c>
      <c r="E73" s="39">
        <f>E74</f>
        <v>25</v>
      </c>
    </row>
    <row r="74" spans="1:5" ht="19.5" customHeight="1">
      <c r="A74" s="3"/>
      <c r="B74" s="36" t="s">
        <v>46</v>
      </c>
      <c r="C74" s="5">
        <v>70</v>
      </c>
      <c r="D74" s="39">
        <f>E74</f>
        <v>25</v>
      </c>
      <c r="E74" s="39">
        <v>25</v>
      </c>
    </row>
    <row r="75" spans="1:5" ht="19.5" customHeight="1">
      <c r="A75" s="71" t="s">
        <v>62</v>
      </c>
      <c r="B75" s="72" t="s">
        <v>63</v>
      </c>
      <c r="C75" s="71" t="s">
        <v>64</v>
      </c>
      <c r="D75" s="73">
        <f>D82+D89+D92</f>
        <v>3576.07</v>
      </c>
      <c r="E75" s="73">
        <f>E82+E89+E92</f>
        <v>3576.07</v>
      </c>
    </row>
    <row r="76" spans="1:5" ht="19.5" customHeight="1">
      <c r="A76" s="52"/>
      <c r="B76" s="55" t="s">
        <v>41</v>
      </c>
      <c r="C76" s="56"/>
      <c r="D76" s="64">
        <f>D83+D90+D93</f>
        <v>395</v>
      </c>
      <c r="E76" s="64">
        <f>E83+E90+E93</f>
        <v>395</v>
      </c>
    </row>
    <row r="77" spans="1:5" ht="19.5" customHeight="1">
      <c r="A77" s="52"/>
      <c r="B77" s="55" t="s">
        <v>42</v>
      </c>
      <c r="C77" s="56">
        <v>10</v>
      </c>
      <c r="D77" s="64">
        <f>D84</f>
        <v>140</v>
      </c>
      <c r="E77" s="64">
        <f>E84</f>
        <v>140</v>
      </c>
    </row>
    <row r="78" spans="1:5" ht="19.5" customHeight="1">
      <c r="A78" s="52"/>
      <c r="B78" s="55" t="s">
        <v>43</v>
      </c>
      <c r="C78" s="56">
        <v>20</v>
      </c>
      <c r="D78" s="64">
        <f>D85+D91+D94</f>
        <v>250</v>
      </c>
      <c r="E78" s="64">
        <f>E85+E91+E94</f>
        <v>250</v>
      </c>
    </row>
    <row r="79" spans="1:5" ht="19.5" customHeight="1">
      <c r="A79" s="52"/>
      <c r="B79" s="55" t="s">
        <v>44</v>
      </c>
      <c r="C79" s="56">
        <v>59</v>
      </c>
      <c r="D79" s="64">
        <f t="shared" ref="D79:E81" si="3">D86</f>
        <v>5</v>
      </c>
      <c r="E79" s="64">
        <f t="shared" si="3"/>
        <v>5</v>
      </c>
    </row>
    <row r="80" spans="1:5" ht="19.5" customHeight="1">
      <c r="A80" s="52"/>
      <c r="B80" s="55" t="s">
        <v>45</v>
      </c>
      <c r="C80" s="56"/>
      <c r="D80" s="64">
        <f t="shared" si="3"/>
        <v>3181.07</v>
      </c>
      <c r="E80" s="64">
        <f t="shared" si="3"/>
        <v>3181.07</v>
      </c>
    </row>
    <row r="81" spans="1:5" ht="19.5" customHeight="1">
      <c r="A81" s="52"/>
      <c r="B81" s="55" t="s">
        <v>46</v>
      </c>
      <c r="C81" s="56">
        <v>70</v>
      </c>
      <c r="D81" s="64">
        <f t="shared" si="3"/>
        <v>3181.07</v>
      </c>
      <c r="E81" s="64">
        <f t="shared" si="3"/>
        <v>3181.07</v>
      </c>
    </row>
    <row r="82" spans="1:5" ht="19.5" customHeight="1">
      <c r="A82" s="53" t="s">
        <v>65</v>
      </c>
      <c r="B82" s="60" t="s">
        <v>66</v>
      </c>
      <c r="C82" s="53" t="s">
        <v>64</v>
      </c>
      <c r="D82" s="61">
        <f>D83+D87</f>
        <v>3056.07</v>
      </c>
      <c r="E82" s="61">
        <f>E83+E87</f>
        <v>3056.07</v>
      </c>
    </row>
    <row r="83" spans="1:5" ht="19.5" customHeight="1">
      <c r="A83" s="54"/>
      <c r="B83" s="55" t="s">
        <v>41</v>
      </c>
      <c r="C83" s="52"/>
      <c r="D83" s="62">
        <f>D84+D85+D86</f>
        <v>-125</v>
      </c>
      <c r="E83" s="62">
        <f>E84+E85+E86</f>
        <v>-125</v>
      </c>
    </row>
    <row r="84" spans="1:5" ht="19.5" customHeight="1">
      <c r="A84" s="54"/>
      <c r="B84" s="55" t="s">
        <v>42</v>
      </c>
      <c r="C84" s="56">
        <v>10</v>
      </c>
      <c r="D84" s="62">
        <f>E84</f>
        <v>140</v>
      </c>
      <c r="E84" s="62">
        <v>140</v>
      </c>
    </row>
    <row r="85" spans="1:5" ht="19.5" customHeight="1">
      <c r="A85" s="54"/>
      <c r="B85" s="55" t="s">
        <v>67</v>
      </c>
      <c r="C85" s="57">
        <v>20</v>
      </c>
      <c r="D85" s="62">
        <f>E85</f>
        <v>-270</v>
      </c>
      <c r="E85" s="62">
        <v>-270</v>
      </c>
    </row>
    <row r="86" spans="1:5" ht="19.5" customHeight="1">
      <c r="A86" s="54"/>
      <c r="B86" s="55" t="s">
        <v>44</v>
      </c>
      <c r="C86" s="56">
        <v>59</v>
      </c>
      <c r="D86" s="62">
        <f>E86</f>
        <v>5</v>
      </c>
      <c r="E86" s="62">
        <v>5</v>
      </c>
    </row>
    <row r="87" spans="1:5" ht="19.5" customHeight="1">
      <c r="A87" s="54"/>
      <c r="B87" s="55" t="s">
        <v>45</v>
      </c>
      <c r="C87" s="57"/>
      <c r="D87" s="62">
        <f>D88</f>
        <v>3181.07</v>
      </c>
      <c r="E87" s="62">
        <f>E88</f>
        <v>3181.07</v>
      </c>
    </row>
    <row r="88" spans="1:5" ht="19.5" customHeight="1">
      <c r="A88" s="54"/>
      <c r="B88" s="55" t="s">
        <v>46</v>
      </c>
      <c r="C88" s="57">
        <v>70</v>
      </c>
      <c r="D88" s="62">
        <f>E88</f>
        <v>3181.07</v>
      </c>
      <c r="E88" s="62">
        <v>3181.07</v>
      </c>
    </row>
    <row r="89" spans="1:5" ht="19.5" customHeight="1">
      <c r="A89" s="53" t="s">
        <v>68</v>
      </c>
      <c r="B89" s="60" t="s">
        <v>69</v>
      </c>
      <c r="C89" s="53" t="s">
        <v>64</v>
      </c>
      <c r="D89" s="63">
        <f>D90</f>
        <v>270</v>
      </c>
      <c r="E89" s="63">
        <f>E90</f>
        <v>270</v>
      </c>
    </row>
    <row r="90" spans="1:5" ht="19.5" customHeight="1">
      <c r="A90" s="58"/>
      <c r="B90" s="59" t="s">
        <v>41</v>
      </c>
      <c r="C90" s="57"/>
      <c r="D90" s="62">
        <f>D91</f>
        <v>270</v>
      </c>
      <c r="E90" s="62">
        <f>E91</f>
        <v>270</v>
      </c>
    </row>
    <row r="91" spans="1:5" ht="19.5" customHeight="1">
      <c r="A91" s="54"/>
      <c r="B91" s="55" t="s">
        <v>67</v>
      </c>
      <c r="C91" s="57">
        <v>20</v>
      </c>
      <c r="D91" s="62">
        <f>E91</f>
        <v>270</v>
      </c>
      <c r="E91" s="62">
        <v>270</v>
      </c>
    </row>
    <row r="92" spans="1:5" ht="19.5" customHeight="1">
      <c r="A92" s="54" t="s">
        <v>70</v>
      </c>
      <c r="B92" s="60" t="s">
        <v>71</v>
      </c>
      <c r="C92" s="53" t="s">
        <v>64</v>
      </c>
      <c r="D92" s="63">
        <f>D93</f>
        <v>250</v>
      </c>
      <c r="E92" s="63">
        <f>E93</f>
        <v>250</v>
      </c>
    </row>
    <row r="93" spans="1:5" ht="19.5" customHeight="1">
      <c r="A93" s="54"/>
      <c r="B93" s="59" t="s">
        <v>41</v>
      </c>
      <c r="C93" s="57"/>
      <c r="D93" s="62">
        <f>D94</f>
        <v>250</v>
      </c>
      <c r="E93" s="62">
        <f>E94</f>
        <v>250</v>
      </c>
    </row>
    <row r="94" spans="1:5" ht="19.5" customHeight="1">
      <c r="A94" s="54"/>
      <c r="B94" s="55" t="s">
        <v>67</v>
      </c>
      <c r="C94" s="57">
        <v>20</v>
      </c>
      <c r="D94" s="62">
        <f>E94</f>
        <v>250</v>
      </c>
      <c r="E94" s="62">
        <v>250</v>
      </c>
    </row>
    <row r="95" spans="1:5" ht="20.25" customHeight="1">
      <c r="A95" s="74" t="s">
        <v>72</v>
      </c>
      <c r="B95" s="75" t="s">
        <v>73</v>
      </c>
      <c r="C95" s="68" t="s">
        <v>74</v>
      </c>
      <c r="D95" s="70">
        <f>D96+D99</f>
        <v>-271</v>
      </c>
      <c r="E95" s="70">
        <f>E96+E99</f>
        <v>-271</v>
      </c>
    </row>
    <row r="96" spans="1:5" ht="20.25" customHeight="1">
      <c r="A96" s="1"/>
      <c r="B96" s="43" t="s">
        <v>41</v>
      </c>
      <c r="C96" s="26"/>
      <c r="D96" s="39">
        <f>D98+D97</f>
        <v>-418</v>
      </c>
      <c r="E96" s="39">
        <f>E98+E97</f>
        <v>-418</v>
      </c>
    </row>
    <row r="97" spans="1:5" ht="20.25" customHeight="1">
      <c r="A97" s="1"/>
      <c r="B97" s="43" t="s">
        <v>42</v>
      </c>
      <c r="C97" s="26">
        <v>10</v>
      </c>
      <c r="D97" s="39">
        <f>D109</f>
        <v>-300</v>
      </c>
      <c r="E97" s="39">
        <f>E109</f>
        <v>-300</v>
      </c>
    </row>
    <row r="98" spans="1:5" ht="20.25" customHeight="1">
      <c r="A98" s="1"/>
      <c r="B98" s="43" t="s">
        <v>43</v>
      </c>
      <c r="C98" s="5">
        <v>20</v>
      </c>
      <c r="D98" s="39">
        <f>D110+D115</f>
        <v>-118</v>
      </c>
      <c r="E98" s="39">
        <f>E110+E115</f>
        <v>-118</v>
      </c>
    </row>
    <row r="99" spans="1:5" ht="20.25" customHeight="1">
      <c r="A99" s="3"/>
      <c r="B99" s="4" t="s">
        <v>45</v>
      </c>
      <c r="C99" s="26"/>
      <c r="D99" s="39">
        <f>D100</f>
        <v>147</v>
      </c>
      <c r="E99" s="39">
        <f>E100</f>
        <v>147</v>
      </c>
    </row>
    <row r="100" spans="1:5" ht="20.25" customHeight="1">
      <c r="A100" s="3"/>
      <c r="B100" s="36" t="s">
        <v>46</v>
      </c>
      <c r="C100" s="5">
        <v>70</v>
      </c>
      <c r="D100" s="39">
        <f>D103+D106+D112+D117</f>
        <v>147</v>
      </c>
      <c r="E100" s="39">
        <f>E103+E106+E112+E117</f>
        <v>147</v>
      </c>
    </row>
    <row r="101" spans="1:5" ht="33" customHeight="1">
      <c r="A101" s="27" t="s">
        <v>75</v>
      </c>
      <c r="B101" s="46" t="s">
        <v>76</v>
      </c>
      <c r="C101" s="28" t="s">
        <v>74</v>
      </c>
      <c r="D101" s="41">
        <f>D102</f>
        <v>-480</v>
      </c>
      <c r="E101" s="41">
        <f>E102</f>
        <v>-480</v>
      </c>
    </row>
    <row r="102" spans="1:5" ht="20.25" customHeight="1">
      <c r="A102" s="1"/>
      <c r="B102" s="4" t="s">
        <v>45</v>
      </c>
      <c r="C102" s="26"/>
      <c r="D102" s="39">
        <f>D103</f>
        <v>-480</v>
      </c>
      <c r="E102" s="39">
        <f>E103</f>
        <v>-480</v>
      </c>
    </row>
    <row r="103" spans="1:5" ht="17.25" customHeight="1">
      <c r="A103" s="1"/>
      <c r="B103" s="36" t="s">
        <v>46</v>
      </c>
      <c r="C103" s="5">
        <v>70</v>
      </c>
      <c r="D103" s="39">
        <f>E103</f>
        <v>-480</v>
      </c>
      <c r="E103" s="39">
        <v>-480</v>
      </c>
    </row>
    <row r="104" spans="1:5" ht="30.75" customHeight="1">
      <c r="A104" s="27" t="s">
        <v>77</v>
      </c>
      <c r="B104" s="46" t="s">
        <v>78</v>
      </c>
      <c r="C104" s="28" t="s">
        <v>74</v>
      </c>
      <c r="D104" s="41">
        <f>D105</f>
        <v>154</v>
      </c>
      <c r="E104" s="41">
        <f>E105</f>
        <v>154</v>
      </c>
    </row>
    <row r="105" spans="1:5" ht="17.25" customHeight="1">
      <c r="A105" s="1"/>
      <c r="B105" s="4" t="s">
        <v>45</v>
      </c>
      <c r="C105" s="26"/>
      <c r="D105" s="39">
        <f>D106</f>
        <v>154</v>
      </c>
      <c r="E105" s="39">
        <f>E106</f>
        <v>154</v>
      </c>
    </row>
    <row r="106" spans="1:5" ht="17.25" customHeight="1">
      <c r="A106" s="1"/>
      <c r="B106" s="36" t="s">
        <v>46</v>
      </c>
      <c r="C106" s="5">
        <v>70</v>
      </c>
      <c r="D106" s="39">
        <f>E106</f>
        <v>154</v>
      </c>
      <c r="E106" s="39">
        <v>154</v>
      </c>
    </row>
    <row r="107" spans="1:5" ht="27.75" customHeight="1">
      <c r="A107" s="27" t="s">
        <v>79</v>
      </c>
      <c r="B107" s="46" t="s">
        <v>80</v>
      </c>
      <c r="C107" s="28" t="s">
        <v>74</v>
      </c>
      <c r="D107" s="41">
        <f>D108+D112</f>
        <v>55</v>
      </c>
      <c r="E107" s="41">
        <f>E108+E112</f>
        <v>55</v>
      </c>
    </row>
    <row r="108" spans="1:5" ht="17.25" customHeight="1">
      <c r="A108" s="1"/>
      <c r="B108" s="43" t="s">
        <v>41</v>
      </c>
      <c r="C108" s="26"/>
      <c r="D108" s="39">
        <f>E108</f>
        <v>-245</v>
      </c>
      <c r="E108" s="39">
        <f>E109+E110</f>
        <v>-245</v>
      </c>
    </row>
    <row r="109" spans="1:5" ht="17.25" customHeight="1">
      <c r="A109" s="1"/>
      <c r="B109" s="43" t="s">
        <v>42</v>
      </c>
      <c r="C109" s="26">
        <v>10</v>
      </c>
      <c r="D109" s="39">
        <f>E109</f>
        <v>-300</v>
      </c>
      <c r="E109" s="39">
        <v>-300</v>
      </c>
    </row>
    <row r="110" spans="1:5" ht="17.25" customHeight="1">
      <c r="A110" s="1"/>
      <c r="B110" s="43" t="s">
        <v>43</v>
      </c>
      <c r="C110" s="5">
        <v>20</v>
      </c>
      <c r="D110" s="39">
        <f>E110</f>
        <v>55</v>
      </c>
      <c r="E110" s="39">
        <v>55</v>
      </c>
    </row>
    <row r="111" spans="1:5" ht="17.25" customHeight="1">
      <c r="A111" s="1"/>
      <c r="B111" s="4" t="s">
        <v>45</v>
      </c>
      <c r="C111" s="26"/>
      <c r="D111" s="39">
        <f>D112</f>
        <v>300</v>
      </c>
      <c r="E111" s="39">
        <f>E112</f>
        <v>300</v>
      </c>
    </row>
    <row r="112" spans="1:5" ht="17.25" customHeight="1">
      <c r="A112" s="1"/>
      <c r="B112" s="36" t="s">
        <v>46</v>
      </c>
      <c r="C112" s="5">
        <v>70</v>
      </c>
      <c r="D112" s="39">
        <f>E112</f>
        <v>300</v>
      </c>
      <c r="E112" s="39">
        <v>300</v>
      </c>
    </row>
    <row r="113" spans="1:5" ht="32.25" customHeight="1">
      <c r="A113" s="27" t="s">
        <v>81</v>
      </c>
      <c r="B113" s="46" t="s">
        <v>82</v>
      </c>
      <c r="C113" s="28" t="s">
        <v>74</v>
      </c>
      <c r="D113" s="41">
        <f>D114+D116</f>
        <v>0</v>
      </c>
      <c r="E113" s="41">
        <f>E114+E116</f>
        <v>0</v>
      </c>
    </row>
    <row r="114" spans="1:5" ht="17.25" customHeight="1">
      <c r="A114" s="1"/>
      <c r="B114" s="43" t="s">
        <v>41</v>
      </c>
      <c r="C114" s="26"/>
      <c r="D114" s="39">
        <f>D115</f>
        <v>-173</v>
      </c>
      <c r="E114" s="39">
        <f>E115</f>
        <v>-173</v>
      </c>
    </row>
    <row r="115" spans="1:5" ht="17.25" customHeight="1">
      <c r="A115" s="1"/>
      <c r="B115" s="43" t="s">
        <v>43</v>
      </c>
      <c r="C115" s="5">
        <v>20</v>
      </c>
      <c r="D115" s="39">
        <f>E115</f>
        <v>-173</v>
      </c>
      <c r="E115" s="39">
        <f>-98-75</f>
        <v>-173</v>
      </c>
    </row>
    <row r="116" spans="1:5" ht="17.25" customHeight="1">
      <c r="A116" s="1"/>
      <c r="B116" s="4" t="s">
        <v>45</v>
      </c>
      <c r="C116" s="26"/>
      <c r="D116" s="39">
        <f>D117</f>
        <v>173</v>
      </c>
      <c r="E116" s="39">
        <f>E117</f>
        <v>173</v>
      </c>
    </row>
    <row r="117" spans="1:5" ht="17.25" customHeight="1">
      <c r="A117" s="1"/>
      <c r="B117" s="36" t="s">
        <v>46</v>
      </c>
      <c r="C117" s="5">
        <v>70</v>
      </c>
      <c r="D117" s="39">
        <f>E117</f>
        <v>173</v>
      </c>
      <c r="E117" s="39">
        <f>98+75</f>
        <v>173</v>
      </c>
    </row>
    <row r="118" spans="1:5" ht="17.25" customHeight="1">
      <c r="A118" s="1"/>
      <c r="B118" s="36"/>
      <c r="C118" s="5"/>
      <c r="D118" s="39"/>
      <c r="E118" s="39"/>
    </row>
    <row r="119" spans="1:5" ht="18" customHeight="1">
      <c r="A119" s="29"/>
      <c r="B119" s="30" t="s">
        <v>83</v>
      </c>
      <c r="C119" s="31"/>
      <c r="D119" s="32">
        <f>D27-D41</f>
        <v>0</v>
      </c>
      <c r="E119" s="32">
        <f>E27-E41</f>
        <v>0</v>
      </c>
    </row>
    <row r="120" spans="1:5" ht="18" customHeight="1">
      <c r="A120" s="29"/>
      <c r="B120" s="30" t="s">
        <v>84</v>
      </c>
      <c r="C120" s="31"/>
      <c r="D120" s="32">
        <f>D36-D45</f>
        <v>-150</v>
      </c>
      <c r="E120" s="32">
        <f>E36-E45</f>
        <v>-150</v>
      </c>
    </row>
    <row r="121" spans="1:5" ht="18" customHeight="1">
      <c r="A121" s="29"/>
      <c r="B121" s="33" t="s">
        <v>85</v>
      </c>
      <c r="C121" s="31"/>
      <c r="D121" s="32">
        <f>D119+D120</f>
        <v>-150</v>
      </c>
      <c r="E121" s="32">
        <f>E119+E120</f>
        <v>-150</v>
      </c>
    </row>
  </sheetData>
  <mergeCells count="11">
    <mergeCell ref="J27:K27"/>
    <mergeCell ref="D12:D13"/>
    <mergeCell ref="O8:R8"/>
    <mergeCell ref="N10:R10"/>
    <mergeCell ref="E12:E13"/>
    <mergeCell ref="B6:E6"/>
    <mergeCell ref="B7:E7"/>
    <mergeCell ref="A8:E8"/>
    <mergeCell ref="B12:B13"/>
    <mergeCell ref="C12:C13"/>
    <mergeCell ref="A12:A13"/>
  </mergeCells>
  <phoneticPr fontId="11" type="noConversion"/>
  <pageMargins left="0.7" right="0.19685039370078741" top="0.27" bottom="0.19685039370078741" header="0.15748031496062992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3B906F520104AA2310A23785AD6A1" ma:contentTypeVersion="13" ma:contentTypeDescription="Create a new document." ma:contentTypeScope="" ma:versionID="846fdfcf1bb76d914d9a8e68928938b9">
  <xsd:schema xmlns:xsd="http://www.w3.org/2001/XMLSchema" xmlns:xs="http://www.w3.org/2001/XMLSchema" xmlns:p="http://schemas.microsoft.com/office/2006/metadata/properties" xmlns:ns2="4fd46e8f-b5f2-4f4d-a1ec-39d4fa8f16aa" xmlns:ns3="03eb710a-7f1e-4376-a079-e7cc74015381" targetNamespace="http://schemas.microsoft.com/office/2006/metadata/properties" ma:root="true" ma:fieldsID="b33aa112b78379571824b6456b769b18" ns2:_="" ns3:_="">
    <xsd:import namespace="4fd46e8f-b5f2-4f4d-a1ec-39d4fa8f16aa"/>
    <xsd:import namespace="03eb710a-7f1e-4376-a079-e7cc74015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46e8f-b5f2-4f4d-a1ec-39d4fa8f16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6b229d1-1d00-4462-aada-2c85bfe8d0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b710a-7f1e-4376-a079-e7cc740153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433e031-6b11-42a3-aea4-6a8a3089a7c3}" ma:internalName="TaxCatchAll" ma:showField="CatchAllData" ma:web="03eb710a-7f1e-4376-a079-e7cc740153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B77D9-6C51-4018-9E95-036B68614FDA}"/>
</file>

<file path=customXml/itemProps2.xml><?xml version="1.0" encoding="utf-8"?>
<ds:datastoreItem xmlns:ds="http://schemas.openxmlformats.org/officeDocument/2006/customXml" ds:itemID="{CEB56654-145B-4854-9432-7B622F9FDF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cjarges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corina</dc:creator>
  <cp:keywords/>
  <dc:description/>
  <cp:lastModifiedBy>X</cp:lastModifiedBy>
  <cp:revision/>
  <dcterms:created xsi:type="dcterms:W3CDTF">2012-01-03T09:20:27Z</dcterms:created>
  <dcterms:modified xsi:type="dcterms:W3CDTF">2026-10-26T11:50:17Z</dcterms:modified>
  <cp:category/>
  <cp:contentStatus/>
</cp:coreProperties>
</file>