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2D60E\EXCELCNV\4deb7fad-af3d-41c9-823b-0b2f0b0c1d37\"/>
    </mc:Choice>
  </mc:AlternateContent>
  <xr:revisionPtr revIDLastSave="0" documentId="8_{740C2544-399B-4A0E-B82F-474F918194D0}" xr6:coauthVersionLast="47" xr6:coauthVersionMax="47" xr10:uidLastSave="{00000000-0000-0000-0000-000000000000}"/>
  <bookViews>
    <workbookView xWindow="-60" yWindow="-60" windowWidth="15480" windowHeight="11640" xr2:uid="{D22160FD-DAD2-478E-AC5D-B6B0C7A32F97}"/>
  </bookViews>
  <sheets>
    <sheet name="sheet" sheetId="9" r:id="rId1"/>
  </sheets>
  <definedNames>
    <definedName name="_xlnm.Print_Titles" localSheetId="0">sheet!$11:$12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9" l="1"/>
  <c r="E39" i="9"/>
  <c r="F28" i="9"/>
  <c r="G28" i="9"/>
  <c r="H28" i="9"/>
  <c r="I28" i="9"/>
  <c r="F93" i="9"/>
  <c r="G93" i="9"/>
  <c r="H93" i="9"/>
  <c r="I93" i="9"/>
  <c r="F96" i="9"/>
  <c r="G96" i="9"/>
  <c r="H96" i="9"/>
  <c r="I96" i="9"/>
  <c r="F90" i="9"/>
  <c r="G90" i="9"/>
  <c r="H90" i="9"/>
  <c r="I90" i="9"/>
  <c r="F87" i="9"/>
  <c r="F86" i="9" s="1"/>
  <c r="G87" i="9"/>
  <c r="G86" i="9" s="1"/>
  <c r="H87" i="9"/>
  <c r="H86" i="9" s="1"/>
  <c r="I87" i="9"/>
  <c r="I86" i="9" s="1"/>
  <c r="F84" i="9"/>
  <c r="F83" i="9" s="1"/>
  <c r="G84" i="9"/>
  <c r="G83" i="9" s="1"/>
  <c r="H84" i="9"/>
  <c r="H83" i="9" s="1"/>
  <c r="I84" i="9"/>
  <c r="I83" i="9" s="1"/>
  <c r="F78" i="9"/>
  <c r="F77" i="9" s="1"/>
  <c r="G78" i="9"/>
  <c r="G77" i="9" s="1"/>
  <c r="H78" i="9"/>
  <c r="H77" i="9" s="1"/>
  <c r="I78" i="9"/>
  <c r="I77" i="9" s="1"/>
  <c r="I81" i="9"/>
  <c r="I80" i="9" s="1"/>
  <c r="F81" i="9"/>
  <c r="F80" i="9" s="1"/>
  <c r="G81" i="9"/>
  <c r="G80" i="9" s="1"/>
  <c r="H81" i="9"/>
  <c r="H80" i="9" s="1"/>
  <c r="F75" i="9"/>
  <c r="G75" i="9"/>
  <c r="H75" i="9"/>
  <c r="I75" i="9"/>
  <c r="F73" i="9"/>
  <c r="F72" i="9"/>
  <c r="G73" i="9"/>
  <c r="G72" i="9"/>
  <c r="H73" i="9"/>
  <c r="I73" i="9"/>
  <c r="H72" i="9"/>
  <c r="I72" i="9"/>
  <c r="F54" i="9"/>
  <c r="G54" i="9"/>
  <c r="H54" i="9"/>
  <c r="I54" i="9"/>
  <c r="F48" i="9"/>
  <c r="G48" i="9"/>
  <c r="H48" i="9"/>
  <c r="I48" i="9"/>
  <c r="F47" i="9"/>
  <c r="G47" i="9"/>
  <c r="H47" i="9"/>
  <c r="I47" i="9"/>
  <c r="F46" i="9"/>
  <c r="G46" i="9"/>
  <c r="H46" i="9"/>
  <c r="H45" i="9" s="1"/>
  <c r="H99" i="9" s="1"/>
  <c r="I46" i="9"/>
  <c r="F19" i="9"/>
  <c r="G19" i="9"/>
  <c r="H19" i="9"/>
  <c r="I19" i="9"/>
  <c r="F17" i="9"/>
  <c r="G17" i="9"/>
  <c r="H17" i="9"/>
  <c r="I17" i="9"/>
  <c r="F16" i="9"/>
  <c r="G16" i="9"/>
  <c r="H16" i="9"/>
  <c r="I16" i="9"/>
  <c r="F15" i="9"/>
  <c r="G15" i="9"/>
  <c r="H15" i="9"/>
  <c r="I15" i="9"/>
  <c r="I14" i="9"/>
  <c r="F14" i="9"/>
  <c r="G14" i="9"/>
  <c r="H14" i="9"/>
  <c r="F24" i="9"/>
  <c r="G24" i="9"/>
  <c r="H24" i="9"/>
  <c r="I24" i="9"/>
  <c r="F23" i="9"/>
  <c r="G23" i="9"/>
  <c r="H23" i="9"/>
  <c r="I23" i="9"/>
  <c r="G22" i="9"/>
  <c r="H22" i="9"/>
  <c r="I22" i="9"/>
  <c r="F21" i="9"/>
  <c r="G21" i="9"/>
  <c r="H21" i="9"/>
  <c r="I21" i="9"/>
  <c r="F20" i="9"/>
  <c r="G20" i="9"/>
  <c r="H20" i="9"/>
  <c r="I20" i="9"/>
  <c r="E55" i="9"/>
  <c r="E46" i="9"/>
  <c r="E27" i="9"/>
  <c r="F27" i="9"/>
  <c r="G27" i="9"/>
  <c r="H27" i="9"/>
  <c r="I27" i="9"/>
  <c r="E26" i="9"/>
  <c r="F26" i="9"/>
  <c r="G26" i="9"/>
  <c r="H26" i="9"/>
  <c r="I26" i="9"/>
  <c r="G25" i="9"/>
  <c r="H25" i="9"/>
  <c r="I25" i="9"/>
  <c r="E18" i="9"/>
  <c r="F18" i="9"/>
  <c r="G18" i="9"/>
  <c r="H18" i="9"/>
  <c r="I18" i="9"/>
  <c r="G59" i="9"/>
  <c r="G51" i="9" s="1"/>
  <c r="H59" i="9"/>
  <c r="H51" i="9" s="1"/>
  <c r="I59" i="9"/>
  <c r="I51" i="9" s="1"/>
  <c r="E66" i="9"/>
  <c r="E58" i="9"/>
  <c r="F66" i="9"/>
  <c r="F58" i="9"/>
  <c r="G66" i="9"/>
  <c r="G65" i="9"/>
  <c r="G61" i="9"/>
  <c r="H66" i="9"/>
  <c r="H65" i="9"/>
  <c r="H61" i="9"/>
  <c r="I66" i="9"/>
  <c r="I65" i="9"/>
  <c r="I61" i="9"/>
  <c r="D35" i="9"/>
  <c r="D18" i="9" s="1"/>
  <c r="D36" i="9"/>
  <c r="D20" i="9"/>
  <c r="D37" i="9"/>
  <c r="D21" i="9"/>
  <c r="D42" i="9"/>
  <c r="D26" i="9"/>
  <c r="D43" i="9"/>
  <c r="D27" i="9" s="1"/>
  <c r="G33" i="9"/>
  <c r="H33" i="9"/>
  <c r="I33" i="9"/>
  <c r="E34" i="9"/>
  <c r="E17" i="9"/>
  <c r="E31" i="9"/>
  <c r="D31" i="9"/>
  <c r="D16" i="9"/>
  <c r="E69" i="9"/>
  <c r="E59" i="9"/>
  <c r="E51" i="9" s="1"/>
  <c r="F69" i="9"/>
  <c r="F59" i="9"/>
  <c r="F51" i="9" s="1"/>
  <c r="D68" i="9"/>
  <c r="D70" i="9"/>
  <c r="D71" i="9"/>
  <c r="D67" i="9"/>
  <c r="D66" i="9" s="1"/>
  <c r="F38" i="9"/>
  <c r="F41" i="9"/>
  <c r="F25" i="9" s="1"/>
  <c r="E41" i="9"/>
  <c r="E25" i="9"/>
  <c r="E40" i="9"/>
  <c r="D40" i="9"/>
  <c r="D24" i="9"/>
  <c r="E23" i="9"/>
  <c r="E19" i="9"/>
  <c r="D32" i="9"/>
  <c r="D19" i="9"/>
  <c r="E56" i="9"/>
  <c r="E81" i="9"/>
  <c r="E80" i="9"/>
  <c r="D82" i="9"/>
  <c r="D81" i="9"/>
  <c r="D80" i="9"/>
  <c r="E62" i="9"/>
  <c r="D64" i="9"/>
  <c r="D56" i="9" s="1"/>
  <c r="D63" i="9"/>
  <c r="D62" i="9"/>
  <c r="E15" i="9"/>
  <c r="D30" i="9"/>
  <c r="D15" i="9"/>
  <c r="E20" i="9"/>
  <c r="E21" i="9"/>
  <c r="E97" i="9"/>
  <c r="E96" i="9"/>
  <c r="E91" i="9"/>
  <c r="E90" i="9"/>
  <c r="E84" i="9"/>
  <c r="E83" i="9"/>
  <c r="D85" i="9"/>
  <c r="D84" i="9"/>
  <c r="D83" i="9"/>
  <c r="E78" i="9"/>
  <c r="E77" i="9"/>
  <c r="D79" i="9"/>
  <c r="D78" i="9"/>
  <c r="D77" i="9"/>
  <c r="E73" i="9"/>
  <c r="D89" i="9"/>
  <c r="D48" i="9"/>
  <c r="D93" i="9"/>
  <c r="E95" i="9"/>
  <c r="E89" i="9"/>
  <c r="E93" i="9"/>
  <c r="D29" i="9"/>
  <c r="D28" i="9" s="1"/>
  <c r="D14" i="9"/>
  <c r="D74" i="9"/>
  <c r="D55" i="9" s="1"/>
  <c r="D73" i="9"/>
  <c r="E75" i="9"/>
  <c r="D76" i="9"/>
  <c r="D60" i="9" s="1"/>
  <c r="D75" i="9"/>
  <c r="E88" i="9"/>
  <c r="D88" i="9"/>
  <c r="E14" i="9"/>
  <c r="I45" i="9"/>
  <c r="I99" i="9"/>
  <c r="G45" i="9"/>
  <c r="G99" i="9"/>
  <c r="F45" i="9"/>
  <c r="F99" i="9"/>
  <c r="D41" i="9"/>
  <c r="D25" i="9"/>
  <c r="D69" i="9"/>
  <c r="D59" i="9"/>
  <c r="D51" i="9" s="1"/>
  <c r="D39" i="9"/>
  <c r="D23" i="9"/>
  <c r="H58" i="9"/>
  <c r="I58" i="9"/>
  <c r="G58" i="9"/>
  <c r="E24" i="9"/>
  <c r="D34" i="9"/>
  <c r="D17" i="9"/>
  <c r="E16" i="9"/>
  <c r="F65" i="9"/>
  <c r="F61" i="9"/>
  <c r="E92" i="9"/>
  <c r="E38" i="9"/>
  <c r="E65" i="9"/>
  <c r="E61" i="9"/>
  <c r="D72" i="9"/>
  <c r="E72" i="9"/>
  <c r="E52" i="9"/>
  <c r="E28" i="9"/>
  <c r="D52" i="9"/>
  <c r="D87" i="9"/>
  <c r="E48" i="9"/>
  <c r="E87" i="9"/>
  <c r="E86" i="9"/>
  <c r="D97" i="9"/>
  <c r="D96" i="9"/>
  <c r="D92" i="9"/>
  <c r="D91" i="9"/>
  <c r="D90" i="9"/>
  <c r="D86" i="9"/>
  <c r="G57" i="9"/>
  <c r="G53" i="9"/>
  <c r="G50" i="9"/>
  <c r="G49" i="9"/>
  <c r="I50" i="9"/>
  <c r="I49" i="9"/>
  <c r="I57" i="9"/>
  <c r="I53" i="9"/>
  <c r="H57" i="9"/>
  <c r="H53" i="9"/>
  <c r="H50" i="9"/>
  <c r="H49" i="9"/>
  <c r="D65" i="9"/>
  <c r="D61" i="9"/>
  <c r="D58" i="9"/>
  <c r="D50" i="9" s="1"/>
  <c r="E22" i="9"/>
  <c r="D38" i="9"/>
  <c r="D22" i="9"/>
  <c r="I44" i="9"/>
  <c r="I100" i="9"/>
  <c r="I101" i="9"/>
  <c r="H44" i="9"/>
  <c r="H100" i="9"/>
  <c r="H101" i="9"/>
  <c r="G44" i="9"/>
  <c r="G100" i="9"/>
  <c r="G101" i="9"/>
  <c r="D49" i="9" l="1"/>
  <c r="E13" i="9"/>
  <c r="D57" i="9"/>
  <c r="D46" i="9"/>
  <c r="D54" i="9"/>
  <c r="D53" i="9" s="1"/>
  <c r="D13" i="9"/>
  <c r="D47" i="9"/>
  <c r="D45" i="9" s="1"/>
  <c r="E47" i="9"/>
  <c r="E45" i="9" s="1"/>
  <c r="F22" i="9"/>
  <c r="F33" i="9"/>
  <c r="E33" i="9"/>
  <c r="F57" i="9"/>
  <c r="F53" i="9" s="1"/>
  <c r="F50" i="9"/>
  <c r="F49" i="9" s="1"/>
  <c r="F44" i="9" s="1"/>
  <c r="E57" i="9"/>
  <c r="E50" i="9"/>
  <c r="E49" i="9" s="1"/>
  <c r="E54" i="9"/>
  <c r="E53" i="9" s="1"/>
  <c r="H13" i="9"/>
  <c r="G13" i="9"/>
  <c r="F13" i="9"/>
  <c r="I13" i="9"/>
  <c r="I92" i="9"/>
  <c r="H92" i="9"/>
  <c r="G92" i="9"/>
  <c r="F92" i="9"/>
  <c r="E100" i="9" l="1"/>
  <c r="D33" i="9"/>
  <c r="D100" i="9" s="1"/>
  <c r="F100" i="9"/>
  <c r="F101" i="9" s="1"/>
  <c r="E44" i="9"/>
  <c r="E99" i="9"/>
  <c r="E101" i="9" s="1"/>
  <c r="D44" i="9"/>
  <c r="D99" i="9"/>
  <c r="D101" i="9" s="1"/>
</calcChain>
</file>

<file path=xl/sharedStrings.xml><?xml version="1.0" encoding="utf-8"?>
<sst xmlns="http://schemas.openxmlformats.org/spreadsheetml/2006/main" count="158" uniqueCount="84">
  <si>
    <t>CONSILIUL JUDETEAN ARGES</t>
  </si>
  <si>
    <t>DIRECTIA ECONOMICA</t>
  </si>
  <si>
    <t>Anexa nr.2 la HCJ nr.     /   .08.2026</t>
  </si>
  <si>
    <t>SERVICIUL BUGET IMPOZITE TAXE VENITURI</t>
  </si>
  <si>
    <t xml:space="preserve">INFLUENTE </t>
  </si>
  <si>
    <t xml:space="preserve">LA BUGETUL DE VENITURI SI CHELTUIELI </t>
  </si>
  <si>
    <t>FINANTAT INTEGRAL  SAU PARTIAL DIN VENITURI PROPRII PE ANUL 2026</t>
  </si>
  <si>
    <t>mii lei</t>
  </si>
  <si>
    <t>Nr. crt</t>
  </si>
  <si>
    <t>DENUMIRE INDICATORI</t>
  </si>
  <si>
    <t>COD</t>
  </si>
  <si>
    <t>AN 2026</t>
  </si>
  <si>
    <t>Trim III</t>
  </si>
  <si>
    <t>Trim IV</t>
  </si>
  <si>
    <t>3=4+5</t>
  </si>
  <si>
    <t>TOTAL VENITURI</t>
  </si>
  <si>
    <t>Contributia de intretinere a persoanelor asistate</t>
  </si>
  <si>
    <t>33.10.13</t>
  </si>
  <si>
    <t>Donatii si sponsorizari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</si>
  <si>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</si>
  <si>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</si>
  <si>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</si>
  <si>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</si>
  <si>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</si>
  <si>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 xml:space="preserve">Subvenţii de la bugetul de stat necesare susţinerii derulării proiectelor finanţate din fonduri externe nerambursabile (FEN) postaderare, aferete perioadei de programare 2021-2027 </t>
  </si>
  <si>
    <t>42.10.93</t>
  </si>
  <si>
    <t>Subvenţii din bugetele locale pentru finanţarea  cheltuielilor curente din domeniul sănătăţii</t>
  </si>
  <si>
    <t>43.10.10</t>
  </si>
  <si>
    <t>Subvenţii din bugetele locale pentru finanţarea  cheltuielilor de capital din domeniul sănătăţii</t>
  </si>
  <si>
    <t>43.10.14</t>
  </si>
  <si>
    <t>Subventii pentru institutiile publice destinate sectiunii de dezvoltare</t>
  </si>
  <si>
    <t>43.10.19</t>
  </si>
  <si>
    <t>Fondul European de Dezvoltare Regională (FEDR), aferent cadrului financiar 2021-2027</t>
  </si>
  <si>
    <t>45.10.48</t>
  </si>
  <si>
    <t>Sume primite în contul plăţilor efectuate în anul curent</t>
  </si>
  <si>
    <t>45.10.48.01</t>
  </si>
  <si>
    <t>Prefinantare</t>
  </si>
  <si>
    <t>45.10.48.03</t>
  </si>
  <si>
    <t xml:space="preserve">Fondul Social European Plus (FSE+), aferent cadrului financiar 2021-2027 </t>
  </si>
  <si>
    <t>45.10.49</t>
  </si>
  <si>
    <t>45.10.49.01</t>
  </si>
  <si>
    <t>45.10.49.03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</si>
  <si>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</si>
  <si>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</si>
  <si>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</si>
  <si>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</si>
  <si>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</si>
  <si>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</si>
  <si>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</si>
  <si>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</si>
  <si>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</si>
  <si>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 xml:space="preserve">Programe finanțate din Fondul European de Dezvoltare Regională (FEDR), aferente cadrului financiar 2021-2027 </t>
  </si>
  <si>
    <t>56.48</t>
  </si>
  <si>
    <t xml:space="preserve">Programe finanțate din Fondul Social European Plus (FSE+), aferente cadrului financiar 2021-2027 </t>
  </si>
  <si>
    <t>56.49</t>
  </si>
  <si>
    <t>Cheltuieli de capital</t>
  </si>
  <si>
    <t>I</t>
  </si>
  <si>
    <t xml:space="preserve"> SANATATE</t>
  </si>
  <si>
    <t>66.10</t>
  </si>
  <si>
    <t>I.1</t>
  </si>
  <si>
    <t>SPITALUL JUDETEAN DE URGENTA PITESTI</t>
  </si>
  <si>
    <t>Finanțare națională</t>
  </si>
  <si>
    <t>56.48.01</t>
  </si>
  <si>
    <t>Finanţare externă nerambursabilă</t>
  </si>
  <si>
    <t>56.48.02</t>
  </si>
  <si>
    <t>56.49.01</t>
  </si>
  <si>
    <t>56.49.02</t>
  </si>
  <si>
    <t>I.2</t>
  </si>
  <si>
    <t>SPITALUL ORASENESC " REGELE CAROL I" COSTESTI</t>
  </si>
  <si>
    <t>I.3</t>
  </si>
  <si>
    <t>SPITALUL DE RECUPERARE SI BOLI CRONICE VALEA IASULUI</t>
  </si>
  <si>
    <t>I.4</t>
  </si>
  <si>
    <t>SPITALUL DE PNEUMOFTIZIOLOGIE LEORDENI</t>
  </si>
  <si>
    <t>I.5</t>
  </si>
  <si>
    <t>SPITALUL DE PSIHIATRIE "SF.MARIA" VEDEA</t>
  </si>
  <si>
    <t>II</t>
  </si>
  <si>
    <t>ASIGURARI SI ASISTENTA SOCIALA</t>
  </si>
  <si>
    <t>68.10</t>
  </si>
  <si>
    <t>II.1</t>
  </si>
  <si>
    <t>UNITATEA DE ASISTENTA MEDICO - SOCIALA SUICI</t>
  </si>
  <si>
    <t>68.10.12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</si>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</sst>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19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0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Times New Roman"/>
      <family val="1"/>
    </font>
    <font>
      <sz val="8"/>
      <name val="Arial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1" borderId="8" applyNumberFormat="0" applyAlignment="0" applyProtection="0"/>
    <xf numFmtId="0" fontId="16" fillId="22" borderId="0" applyNumberFormat="0" applyBorder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1" fillId="0" borderId="0"/>
    <xf numFmtId="0" fontId="8" fillId="0" borderId="0"/>
    <xf numFmtId="0" fontId="6" fillId="0" borderId="1" applyNumberFormat="0" applyFill="0" applyAlignment="0" applyProtection="0"/>
    <xf numFmtId="164" fontId="1" fillId="0" borderId="0" applyFont="0" applyFill="0" applyBorder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69">
    <xf numFmtId="0" fontId="0" fillId="0" borderId="0" xfId="0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7" fillId="23" borderId="0" xfId="0" applyFont="1" applyFill="1"/>
    <xf numFmtId="0" fontId="18" fillId="23" borderId="0" xfId="0" applyFont="1" applyFill="1"/>
    <xf numFmtId="0" fontId="18" fillId="0" borderId="0" xfId="0" applyFont="1"/>
    <xf numFmtId="0" fontId="10" fillId="0" borderId="0" xfId="0" applyFont="1"/>
    <xf numFmtId="0" fontId="18" fillId="0" borderId="0" xfId="0" applyFont="1" applyAlignment="1">
      <alignment horizontal="center"/>
    </xf>
    <xf numFmtId="0" fontId="17" fillId="23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9" fillId="0" borderId="0" xfId="0" applyFont="1"/>
    <xf numFmtId="0" fontId="18" fillId="24" borderId="2" xfId="25" applyFont="1" applyFill="1" applyBorder="1" applyAlignment="1">
      <alignment horizontal="center"/>
    </xf>
    <xf numFmtId="0" fontId="17" fillId="24" borderId="2" xfId="25" applyFont="1" applyFill="1" applyBorder="1" applyAlignment="1">
      <alignment horizontal="center"/>
    </xf>
    <xf numFmtId="4" fontId="17" fillId="24" borderId="2" xfId="25" applyNumberFormat="1" applyFont="1" applyFill="1" applyBorder="1" applyAlignment="1">
      <alignment horizontal="right"/>
    </xf>
    <xf numFmtId="0" fontId="18" fillId="0" borderId="2" xfId="25" applyFont="1" applyFill="1" applyBorder="1" applyAlignment="1">
      <alignment horizontal="center"/>
    </xf>
    <xf numFmtId="0" fontId="18" fillId="23" borderId="2" xfId="25" applyFont="1" applyFill="1" applyBorder="1" applyAlignment="1">
      <alignment horizontal="center"/>
    </xf>
    <xf numFmtId="0" fontId="10" fillId="0" borderId="2" xfId="32" applyFont="1" applyBorder="1" applyAlignment="1">
      <alignment horizontal="center" wrapText="1"/>
    </xf>
    <xf numFmtId="0" fontId="17" fillId="24" borderId="2" xfId="25" applyFont="1" applyFill="1" applyBorder="1" applyAlignment="1">
      <alignment horizontal="center" wrapText="1"/>
    </xf>
    <xf numFmtId="0" fontId="10" fillId="0" borderId="0" xfId="32" applyFont="1"/>
    <xf numFmtId="0" fontId="10" fillId="0" borderId="0" xfId="34" applyFont="1"/>
    <xf numFmtId="0" fontId="9" fillId="24" borderId="2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0" fillId="0" borderId="2" xfId="29" applyFont="1" applyBorder="1" applyAlignment="1">
      <alignment vertical="justify" wrapText="1"/>
    </xf>
    <xf numFmtId="0" fontId="10" fillId="0" borderId="2" xfId="29" applyFont="1" applyBorder="1" applyAlignment="1">
      <alignment horizontal="center" vertical="justify" wrapText="1"/>
    </xf>
    <xf numFmtId="0" fontId="18" fillId="23" borderId="2" xfId="27" applyFont="1" applyFill="1" applyBorder="1" applyAlignment="1">
      <alignment horizontal="left" wrapText="1"/>
    </xf>
    <xf numFmtId="0" fontId="18" fillId="23" borderId="2" xfId="27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17" fillId="0" borderId="3" xfId="25" applyFont="1" applyFill="1" applyBorder="1"/>
    <xf numFmtId="0" fontId="9" fillId="0" borderId="2" xfId="0" applyFont="1" applyBorder="1"/>
    <xf numFmtId="0" fontId="10" fillId="0" borderId="3" xfId="29" applyFont="1" applyBorder="1" applyAlignment="1">
      <alignment horizontal="center" vertical="justify" wrapText="1"/>
    </xf>
    <xf numFmtId="0" fontId="17" fillId="23" borderId="3" xfId="25" applyFont="1" applyFill="1" applyBorder="1"/>
    <xf numFmtId="0" fontId="9" fillId="0" borderId="2" xfId="29" applyFont="1" applyBorder="1" applyAlignment="1">
      <alignment horizontal="center" wrapText="1"/>
    </xf>
    <xf numFmtId="0" fontId="17" fillId="23" borderId="2" xfId="0" applyFont="1" applyFill="1" applyBorder="1"/>
    <xf numFmtId="0" fontId="18" fillId="23" borderId="2" xfId="0" applyFont="1" applyFill="1" applyBorder="1" applyAlignment="1">
      <alignment horizontal="left"/>
    </xf>
    <xf numFmtId="0" fontId="18" fillId="23" borderId="2" xfId="0" applyFont="1" applyFill="1" applyBorder="1"/>
    <xf numFmtId="2" fontId="18" fillId="23" borderId="2" xfId="0" applyNumberFormat="1" applyFont="1" applyFill="1" applyBorder="1" applyAlignment="1">
      <alignment horizontal="right"/>
    </xf>
    <xf numFmtId="0" fontId="17" fillId="23" borderId="2" xfId="0" applyFont="1" applyFill="1" applyBorder="1" applyAlignment="1">
      <alignment horizontal="left"/>
    </xf>
    <xf numFmtId="0" fontId="17" fillId="0" borderId="2" xfId="25" applyFont="1" applyFill="1" applyBorder="1" applyAlignment="1">
      <alignment horizontal="center"/>
    </xf>
    <xf numFmtId="0" fontId="10" fillId="0" borderId="2" xfId="32" applyFont="1" applyBorder="1" applyAlignment="1">
      <alignment horizontal="left" wrapText="1"/>
    </xf>
    <xf numFmtId="0" fontId="10" fillId="0" borderId="2" xfId="32" applyFont="1" applyBorder="1"/>
    <xf numFmtId="0" fontId="10" fillId="0" borderId="2" xfId="29" applyFont="1" applyBorder="1"/>
    <xf numFmtId="0" fontId="10" fillId="0" borderId="2" xfId="0" applyFont="1" applyBorder="1" applyAlignment="1">
      <alignment horizontal="left" wrapText="1"/>
    </xf>
    <xf numFmtId="0" fontId="10" fillId="0" borderId="4" xfId="29" applyFont="1" applyBorder="1" applyAlignment="1">
      <alignment horizontal="left" vertical="center" wrapText="1"/>
    </xf>
    <xf numFmtId="0" fontId="18" fillId="23" borderId="5" xfId="25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23" borderId="2" xfId="0" applyFont="1" applyFill="1" applyBorder="1" applyAlignment="1">
      <alignment vertical="center"/>
    </xf>
    <xf numFmtId="0" fontId="10" fillId="23" borderId="2" xfId="0" applyFont="1" applyFill="1" applyBorder="1" applyAlignment="1">
      <alignment horizontal="left" vertical="center" wrapText="1"/>
    </xf>
    <xf numFmtId="0" fontId="10" fillId="23" borderId="2" xfId="33" applyFont="1" applyFill="1" applyBorder="1" applyAlignment="1">
      <alignment horizontal="center" vertical="center"/>
    </xf>
    <xf numFmtId="0" fontId="17" fillId="23" borderId="0" xfId="0" applyFont="1" applyFill="1" applyAlignment="1">
      <alignment horizontal="center"/>
    </xf>
    <xf numFmtId="0" fontId="10" fillId="23" borderId="2" xfId="33" applyFont="1" applyFill="1" applyBorder="1" applyAlignment="1">
      <alignment horizontal="center" vertical="center" wrapText="1"/>
    </xf>
    <xf numFmtId="0" fontId="10" fillId="23" borderId="2" xfId="0" applyFont="1" applyFill="1" applyBorder="1" applyAlignment="1">
      <alignment horizontal="left" wrapText="1"/>
    </xf>
    <xf numFmtId="0" fontId="10" fillId="23" borderId="2" xfId="0" applyFont="1" applyFill="1" applyBorder="1" applyAlignment="1">
      <alignment horizontal="center" wrapText="1"/>
    </xf>
    <xf numFmtId="0" fontId="12" fillId="23" borderId="6" xfId="29" applyFont="1" applyFill="1" applyBorder="1" applyAlignment="1">
      <alignment horizontal="left" vertical="center" wrapText="1"/>
    </xf>
    <xf numFmtId="2" fontId="10" fillId="0" borderId="2" xfId="36" applyNumberFormat="1" applyFont="1" applyBorder="1" applyAlignment="1">
      <alignment horizontal="right"/>
    </xf>
    <xf numFmtId="2" fontId="17" fillId="24" borderId="2" xfId="25" applyNumberFormat="1" applyFont="1" applyFill="1" applyBorder="1" applyAlignment="1">
      <alignment horizontal="right"/>
    </xf>
    <xf numFmtId="2" fontId="18" fillId="0" borderId="2" xfId="25" applyNumberFormat="1" applyFont="1" applyFill="1" applyBorder="1" applyAlignment="1">
      <alignment horizontal="right"/>
    </xf>
    <xf numFmtId="2" fontId="10" fillId="0" borderId="2" xfId="0" applyNumberFormat="1" applyFont="1" applyBorder="1"/>
    <xf numFmtId="2" fontId="18" fillId="23" borderId="2" xfId="25" applyNumberFormat="1" applyFont="1" applyFill="1" applyBorder="1" applyAlignment="1">
      <alignment horizontal="right"/>
    </xf>
    <xf numFmtId="2" fontId="18" fillId="23" borderId="5" xfId="25" applyNumberFormat="1" applyFont="1" applyFill="1" applyBorder="1" applyAlignment="1">
      <alignment horizontal="right"/>
    </xf>
    <xf numFmtId="2" fontId="17" fillId="0" borderId="2" xfId="25" applyNumberFormat="1" applyFont="1" applyFill="1" applyBorder="1" applyAlignment="1">
      <alignment horizontal="right"/>
    </xf>
    <xf numFmtId="0" fontId="10" fillId="0" borderId="0" xfId="32" applyFont="1" applyAlignment="1">
      <alignment horizontal="left" wrapText="1"/>
    </xf>
    <xf numFmtId="0" fontId="17" fillId="23" borderId="5" xfId="0" applyFont="1" applyFill="1" applyBorder="1" applyAlignment="1">
      <alignment horizontal="center" vertical="center" wrapText="1"/>
    </xf>
    <xf numFmtId="0" fontId="17" fillId="23" borderId="7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center"/>
    </xf>
    <xf numFmtId="0" fontId="17" fillId="23" borderId="5" xfId="0" applyFont="1" applyFill="1" applyBorder="1" applyAlignment="1">
      <alignment horizontal="center" vertical="center"/>
    </xf>
    <xf numFmtId="0" fontId="17" fillId="23" borderId="7" xfId="0" applyFont="1" applyFill="1" applyBorder="1" applyAlignment="1">
      <alignment horizontal="center" vertical="center"/>
    </xf>
  </cellXfs>
  <cellStyles count="39">
    <cellStyle name="20% - Accent1 2" xfId="1" xr:uid="{E0FEBA4D-9ED7-4B46-994F-F2CA588EE689}"/>
    <cellStyle name="20% - Accent2 2" xfId="2" xr:uid="{759396F5-8DD6-492B-A826-3C684602F46F}"/>
    <cellStyle name="20% - Accent3 2" xfId="3" xr:uid="{5AB1E9E7-AC15-4017-8C35-F7E01C1E7A32}"/>
    <cellStyle name="20% - Accent4 2" xfId="4" xr:uid="{129113DD-63DB-493C-8A19-F6D5F87D61E4}"/>
    <cellStyle name="20% - Accent5 2" xfId="5" xr:uid="{3E7F7DF0-2F3F-4FDC-96DB-D017FEB45606}"/>
    <cellStyle name="20% - Accent6 2" xfId="6" xr:uid="{EADB55BB-C685-47ED-A197-2A592E0F9FCB}"/>
    <cellStyle name="40% - Accent1 2" xfId="7" xr:uid="{78C9A375-2B3A-4631-A5BF-FBEAB9A7F024}"/>
    <cellStyle name="40% - Accent2 2" xfId="8" xr:uid="{357EFA08-3FDC-4409-8A13-F440227FD260}"/>
    <cellStyle name="40% - Accent3 2" xfId="9" xr:uid="{3E8C6A6F-80C9-4D54-9D14-A990B733C90D}"/>
    <cellStyle name="40% - Accent4 2" xfId="10" xr:uid="{0DB1E9F4-8185-4103-BC37-C37D7175D2DC}"/>
    <cellStyle name="40% - Accent5 2" xfId="11" xr:uid="{B5478BB6-D284-42FF-A083-6F002A7709D4}"/>
    <cellStyle name="40% - Accent6 2" xfId="12" xr:uid="{1055C9F4-BC71-46C2-BDB2-5CF2ABBC5300}"/>
    <cellStyle name="60% - Accent1 2" xfId="13" xr:uid="{0C6616EB-AC23-4E7C-864A-C865E90B3DA2}"/>
    <cellStyle name="60% - Accent2 2" xfId="14" xr:uid="{B9AA3E20-8D94-499E-BD77-74F69E84C779}"/>
    <cellStyle name="60% - Accent3 2" xfId="15" xr:uid="{EA68F637-F1CF-46BF-AE8A-97E21A33111E}"/>
    <cellStyle name="60% - Accent4 2" xfId="16" xr:uid="{7AB3D045-9F0C-4BFD-B10F-19D605037529}"/>
    <cellStyle name="60% - Accent5 2" xfId="17" xr:uid="{DBC5892C-35BE-4DC7-B5F0-DC2248A004A6}"/>
    <cellStyle name="60% - Accent6 2" xfId="18" xr:uid="{783CFBB6-F0CF-4E3F-BC3A-A0E784605D97}"/>
    <cellStyle name="Accent1 2" xfId="19" xr:uid="{C43B1B1E-031D-4EA6-87B4-BFA052B407D1}"/>
    <cellStyle name="Accent2 2" xfId="20" xr:uid="{30B6B629-6454-4EE2-A604-32F222BAD916}"/>
    <cellStyle name="Accent3 2" xfId="21" xr:uid="{0DEDCBB6-47A7-4A86-AD32-CA64B8ED6AA1}"/>
    <cellStyle name="Accent4 2" xfId="22" xr:uid="{62544A23-C585-4913-9B11-ED65F84AD89F}"/>
    <cellStyle name="Accent5 2" xfId="23" xr:uid="{E50A56CA-27B3-4D2B-9B62-3A51C75E1D03}"/>
    <cellStyle name="Accent6 2" xfId="24" xr:uid="{E535EF0C-B180-4E21-9D23-E94FDC9C6E01}"/>
    <cellStyle name="Bun" xfId="25" builtinId="26"/>
    <cellStyle name="Input 2" xfId="26" xr:uid="{DF482221-0965-4FF4-A9D7-B90E110BBE27}"/>
    <cellStyle name="Neutru" xfId="27" builtinId="28"/>
    <cellStyle name="Normal" xfId="0" builtinId="0"/>
    <cellStyle name="Normal 2" xfId="28" xr:uid="{8DE5DA43-D804-4302-9DAB-DA7922491674}"/>
    <cellStyle name="Normal 2 2" xfId="29" xr:uid="{49A0D72F-2F12-46AA-8CD2-FECE3F8F7D4B}"/>
    <cellStyle name="Normal 2 3" xfId="30" xr:uid="{A3C64C61-E3AD-493C-BE6D-9D7F1C594251}"/>
    <cellStyle name="Normal 3" xfId="31" xr:uid="{1F460462-D7F2-408D-BA44-7243E7559233}"/>
    <cellStyle name="Normal 4" xfId="32" xr:uid="{6F956039-93C5-45CF-A670-C6B70644EC21}"/>
    <cellStyle name="Normal_Machete buget 99" xfId="33" xr:uid="{3F1B3A14-6AC5-415A-A543-E3D078B3A843}"/>
    <cellStyle name="Normal_Machete buget 99 2" xfId="34" xr:uid="{979AA77A-1B5F-49D6-BA9C-2B2D9702F6DD}"/>
    <cellStyle name="Total 2" xfId="35" xr:uid="{643A969C-9FA3-4254-9AF0-B95B91C62F95}"/>
    <cellStyle name="Virgulă" xfId="36" builtinId="3"/>
    <cellStyle name="Virgulă 2" xfId="37" xr:uid="{9BABF926-8014-4B17-86DC-D401E25168DB}"/>
    <cellStyle name="Virgulă 3" xfId="38" xr:uid="{5D206B91-E753-4E3F-9C84-680E7E7722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858B-EA6E-4622-A8C3-5A75A18BC5C2}">
  <dimension ref="A1:V101"/>
  <sheetViews>
    <sheetView tabSelected="1" topLeftCell="A20" workbookViewId="0">
      <selection activeCell="N19" sqref="N19"/>
    </sheetView>
  </sheetViews>
  <sheetFormatPr defaultRowHeight="15"/>
  <cols>
    <col min="1" max="1" width="4.42578125" style="6" customWidth="1"/>
    <col min="2" max="2" width="59.85546875" style="7" customWidth="1"/>
    <col min="3" max="3" width="10.7109375" style="7" customWidth="1"/>
    <col min="4" max="4" width="11.28515625" style="7" customWidth="1"/>
    <col min="5" max="5" width="12.5703125" style="8" customWidth="1"/>
    <col min="6" max="16384" width="9.140625" style="9"/>
  </cols>
  <sheetData>
    <row r="1" spans="1:22">
      <c r="A1" s="6" t="s">
        <v>0</v>
      </c>
    </row>
    <row r="2" spans="1:22">
      <c r="A2" s="6" t="s">
        <v>1</v>
      </c>
      <c r="C2" s="6"/>
      <c r="D2" s="10" t="s">
        <v>2</v>
      </c>
      <c r="E2" s="10"/>
    </row>
    <row r="3" spans="1:22">
      <c r="A3" s="6" t="s">
        <v>3</v>
      </c>
      <c r="C3" s="6"/>
      <c r="D3" s="6"/>
    </row>
    <row r="4" spans="1:22">
      <c r="C4" s="6"/>
      <c r="D4" s="6"/>
    </row>
    <row r="5" spans="1:22">
      <c r="B5" s="66" t="s">
        <v>4</v>
      </c>
      <c r="C5" s="66"/>
      <c r="D5" s="66"/>
      <c r="E5" s="66"/>
    </row>
    <row r="6" spans="1:22">
      <c r="B6" s="66" t="s">
        <v>5</v>
      </c>
      <c r="C6" s="66"/>
      <c r="D6" s="66"/>
      <c r="E6" s="66"/>
      <c r="R6" s="6"/>
      <c r="S6" s="7"/>
      <c r="T6" s="51"/>
      <c r="U6" s="51"/>
      <c r="V6" s="8"/>
    </row>
    <row r="7" spans="1:22">
      <c r="A7" s="66" t="s">
        <v>6</v>
      </c>
      <c r="B7" s="66"/>
      <c r="C7" s="66"/>
      <c r="D7" s="66"/>
      <c r="E7" s="66"/>
      <c r="R7" s="6"/>
      <c r="S7" s="66"/>
      <c r="T7" s="66"/>
      <c r="U7" s="66"/>
      <c r="V7" s="66"/>
    </row>
    <row r="8" spans="1:22" ht="16.5" customHeight="1">
      <c r="A8" s="51"/>
      <c r="R8" s="66"/>
      <c r="S8" s="66"/>
      <c r="T8" s="66"/>
      <c r="U8" s="66"/>
      <c r="V8" s="66"/>
    </row>
    <row r="9" spans="1:22">
      <c r="E9" s="8" t="s">
        <v>7</v>
      </c>
      <c r="R9" s="51"/>
      <c r="S9" s="51"/>
      <c r="T9" s="51"/>
      <c r="U9" s="51"/>
      <c r="V9" s="51"/>
    </row>
    <row r="10" spans="1:22">
      <c r="A10" s="64" t="s">
        <v>8</v>
      </c>
      <c r="B10" s="67" t="s">
        <v>9</v>
      </c>
      <c r="C10" s="67" t="s">
        <v>10</v>
      </c>
      <c r="D10" s="64" t="s">
        <v>11</v>
      </c>
      <c r="E10" s="64" t="s">
        <v>12</v>
      </c>
      <c r="F10" s="64" t="s">
        <v>13</v>
      </c>
      <c r="G10" s="64">
        <v>2027</v>
      </c>
      <c r="H10" s="64">
        <v>2028</v>
      </c>
      <c r="I10" s="64">
        <v>2029</v>
      </c>
    </row>
    <row r="11" spans="1:22" ht="28.5" customHeight="1">
      <c r="A11" s="65"/>
      <c r="B11" s="68"/>
      <c r="C11" s="68"/>
      <c r="D11" s="65"/>
      <c r="E11" s="65"/>
      <c r="F11" s="65"/>
      <c r="G11" s="65"/>
      <c r="H11" s="65"/>
      <c r="I11" s="65"/>
    </row>
    <row r="12" spans="1:22" s="13" customFormat="1" ht="15.75" customHeight="1">
      <c r="A12" s="11">
        <v>0</v>
      </c>
      <c r="B12" s="11">
        <v>1</v>
      </c>
      <c r="C12" s="11">
        <v>2</v>
      </c>
      <c r="D12" s="11" t="s">
        <v>14</v>
      </c>
      <c r="E12" s="12">
        <v>4</v>
      </c>
      <c r="F12" s="31">
        <v>5</v>
      </c>
      <c r="G12" s="31">
        <v>6</v>
      </c>
      <c r="H12" s="31">
        <v>7</v>
      </c>
      <c r="I12" s="31">
        <v>8</v>
      </c>
    </row>
    <row r="13" spans="1:22" ht="20.25" customHeight="1">
      <c r="A13" s="14"/>
      <c r="B13" s="15" t="s">
        <v>15</v>
      </c>
      <c r="C13" s="15"/>
      <c r="D13" s="16">
        <f>D14+D16+D17+D20+D21+D22+D15+D19+D18+D25</f>
        <v>-8494</v>
      </c>
      <c r="E13" s="16">
        <f t="shared" ref="E13:I13" si="0">E14+E16+E17+E20+E21+E22+E15+E19+E18+E25</f>
        <v>-9065</v>
      </c>
      <c r="F13" s="16">
        <f t="shared" si="0"/>
        <v>571</v>
      </c>
      <c r="G13" s="16">
        <f t="shared" si="0"/>
        <v>-153</v>
      </c>
      <c r="H13" s="16">
        <f t="shared" si="0"/>
        <v>-153</v>
      </c>
      <c r="I13" s="16">
        <f t="shared" si="0"/>
        <v>-149</v>
      </c>
    </row>
    <row r="14" spans="1:22" ht="18.75" customHeight="1">
      <c r="A14" s="18"/>
      <c r="B14" s="43" t="s">
        <v>16</v>
      </c>
      <c r="C14" s="19" t="s">
        <v>17</v>
      </c>
      <c r="D14" s="56">
        <f t="shared" ref="D14:I16" si="1">D29</f>
        <v>45</v>
      </c>
      <c r="E14" s="56">
        <f t="shared" si="1"/>
        <v>45</v>
      </c>
      <c r="F14" s="56">
        <f t="shared" si="1"/>
        <v>0</v>
      </c>
      <c r="G14" s="56">
        <f t="shared" si="1"/>
        <v>0</v>
      </c>
      <c r="H14" s="56">
        <f t="shared" si="1"/>
        <v>0</v>
      </c>
      <c r="I14" s="56">
        <f t="shared" si="1"/>
        <v>0</v>
      </c>
    </row>
    <row r="15" spans="1:22" ht="18.75" customHeight="1">
      <c r="A15" s="18"/>
      <c r="B15" s="43" t="s">
        <v>18</v>
      </c>
      <c r="C15" s="19" t="s">
        <v>19</v>
      </c>
      <c r="D15" s="56">
        <f t="shared" si="1"/>
        <v>200</v>
      </c>
      <c r="E15" s="56">
        <f t="shared" si="1"/>
        <v>200</v>
      </c>
      <c r="F15" s="56">
        <f t="shared" si="1"/>
        <v>0</v>
      </c>
      <c r="G15" s="56">
        <f t="shared" si="1"/>
        <v>0</v>
      </c>
      <c r="H15" s="56">
        <f t="shared" si="1"/>
        <v>0</v>
      </c>
      <c r="I15" s="56">
        <f t="shared" si="1"/>
        <v>0</v>
      </c>
    </row>
    <row r="16" spans="1:22" ht="30" customHeight="1">
      <c r="A16" s="18"/>
      <c r="B16" s="41" t="s">
        <v>20</v>
      </c>
      <c r="C16" s="19" t="s">
        <v>21</v>
      </c>
      <c r="D16" s="56">
        <f t="shared" si="1"/>
        <v>-980</v>
      </c>
      <c r="E16" s="56">
        <f t="shared" si="1"/>
        <v>-980</v>
      </c>
      <c r="F16" s="56">
        <f t="shared" si="1"/>
        <v>0</v>
      </c>
      <c r="G16" s="56">
        <f t="shared" si="1"/>
        <v>0</v>
      </c>
      <c r="H16" s="56">
        <f t="shared" si="1"/>
        <v>0</v>
      </c>
      <c r="I16" s="56">
        <f t="shared" si="1"/>
        <v>0</v>
      </c>
    </row>
    <row r="17" spans="1:15" ht="18.75" customHeight="1">
      <c r="A17" s="18"/>
      <c r="B17" s="42" t="s">
        <v>22</v>
      </c>
      <c r="C17" s="19" t="s">
        <v>23</v>
      </c>
      <c r="D17" s="56">
        <f t="shared" ref="D17:I18" si="2">D34</f>
        <v>980</v>
      </c>
      <c r="E17" s="56">
        <f t="shared" si="2"/>
        <v>980</v>
      </c>
      <c r="F17" s="56">
        <f t="shared" si="2"/>
        <v>0</v>
      </c>
      <c r="G17" s="56">
        <f t="shared" si="2"/>
        <v>0</v>
      </c>
      <c r="H17" s="56">
        <f t="shared" si="2"/>
        <v>0</v>
      </c>
      <c r="I17" s="56">
        <f t="shared" si="2"/>
        <v>0</v>
      </c>
    </row>
    <row r="18" spans="1:15" ht="47.25" customHeight="1">
      <c r="A18" s="18"/>
      <c r="B18" s="55" t="s">
        <v>24</v>
      </c>
      <c r="C18" s="5" t="s">
        <v>25</v>
      </c>
      <c r="D18" s="56">
        <f t="shared" si="2"/>
        <v>-208</v>
      </c>
      <c r="E18" s="56">
        <f t="shared" si="2"/>
        <v>-171</v>
      </c>
      <c r="F18" s="56">
        <f t="shared" si="2"/>
        <v>-37</v>
      </c>
      <c r="G18" s="56">
        <f t="shared" si="2"/>
        <v>-153</v>
      </c>
      <c r="H18" s="56">
        <f t="shared" si="2"/>
        <v>-153</v>
      </c>
      <c r="I18" s="56">
        <f t="shared" si="2"/>
        <v>-149</v>
      </c>
    </row>
    <row r="19" spans="1:15" ht="32.25" customHeight="1">
      <c r="A19" s="18"/>
      <c r="B19" s="44" t="s">
        <v>26</v>
      </c>
      <c r="C19" s="5" t="s">
        <v>27</v>
      </c>
      <c r="D19" s="56">
        <f t="shared" ref="D19:I19" si="3">D32</f>
        <v>100</v>
      </c>
      <c r="E19" s="56">
        <f t="shared" si="3"/>
        <v>100</v>
      </c>
      <c r="F19" s="56">
        <f t="shared" si="3"/>
        <v>0</v>
      </c>
      <c r="G19" s="56">
        <f t="shared" si="3"/>
        <v>0</v>
      </c>
      <c r="H19" s="56">
        <f t="shared" si="3"/>
        <v>0</v>
      </c>
      <c r="I19" s="56">
        <f t="shared" si="3"/>
        <v>0</v>
      </c>
    </row>
    <row r="20" spans="1:15" ht="28.5" customHeight="1">
      <c r="A20" s="18"/>
      <c r="B20" s="44" t="s">
        <v>28</v>
      </c>
      <c r="C20" s="5" t="s">
        <v>29</v>
      </c>
      <c r="D20" s="56">
        <f t="shared" ref="D20:I21" si="4">D36</f>
        <v>-9910</v>
      </c>
      <c r="E20" s="56">
        <f t="shared" si="4"/>
        <v>-9910</v>
      </c>
      <c r="F20" s="56">
        <f t="shared" si="4"/>
        <v>0</v>
      </c>
      <c r="G20" s="56">
        <f t="shared" si="4"/>
        <v>0</v>
      </c>
      <c r="H20" s="56">
        <f t="shared" si="4"/>
        <v>0</v>
      </c>
      <c r="I20" s="56">
        <f t="shared" si="4"/>
        <v>0</v>
      </c>
    </row>
    <row r="21" spans="1:15" ht="29.25" customHeight="1">
      <c r="A21" s="18"/>
      <c r="B21" s="45" t="s">
        <v>30</v>
      </c>
      <c r="C21" s="5" t="s">
        <v>31</v>
      </c>
      <c r="D21" s="56">
        <f t="shared" si="4"/>
        <v>100</v>
      </c>
      <c r="E21" s="56">
        <f t="shared" si="4"/>
        <v>100</v>
      </c>
      <c r="F21" s="56">
        <f t="shared" si="4"/>
        <v>0</v>
      </c>
      <c r="G21" s="56">
        <f t="shared" si="4"/>
        <v>0</v>
      </c>
      <c r="H21" s="56">
        <f t="shared" si="4"/>
        <v>0</v>
      </c>
      <c r="I21" s="56">
        <f t="shared" si="4"/>
        <v>0</v>
      </c>
    </row>
    <row r="22" spans="1:15" ht="29.25" customHeight="1">
      <c r="A22" s="18"/>
      <c r="B22" s="49" t="s">
        <v>32</v>
      </c>
      <c r="C22" s="50" t="s">
        <v>33</v>
      </c>
      <c r="D22" s="56">
        <f t="shared" ref="D22:I24" si="5">D38</f>
        <v>0</v>
      </c>
      <c r="E22" s="56">
        <f t="shared" si="5"/>
        <v>-3</v>
      </c>
      <c r="F22" s="56">
        <f t="shared" si="5"/>
        <v>3</v>
      </c>
      <c r="G22" s="56">
        <f t="shared" si="5"/>
        <v>0</v>
      </c>
      <c r="H22" s="56">
        <f t="shared" si="5"/>
        <v>0</v>
      </c>
      <c r="I22" s="56">
        <f t="shared" si="5"/>
        <v>0</v>
      </c>
    </row>
    <row r="23" spans="1:15" ht="22.5" customHeight="1">
      <c r="A23" s="18"/>
      <c r="B23" s="48" t="s">
        <v>34</v>
      </c>
      <c r="C23" s="50" t="s">
        <v>35</v>
      </c>
      <c r="D23" s="56">
        <f t="shared" si="5"/>
        <v>-4705</v>
      </c>
      <c r="E23" s="56">
        <f t="shared" si="5"/>
        <v>-4656</v>
      </c>
      <c r="F23" s="56">
        <f t="shared" si="5"/>
        <v>-49</v>
      </c>
      <c r="G23" s="56">
        <f t="shared" si="5"/>
        <v>0</v>
      </c>
      <c r="H23" s="56">
        <f t="shared" si="5"/>
        <v>0</v>
      </c>
      <c r="I23" s="56">
        <f t="shared" si="5"/>
        <v>0</v>
      </c>
    </row>
    <row r="24" spans="1:15" ht="19.5" customHeight="1">
      <c r="A24" s="18"/>
      <c r="B24" s="48" t="s">
        <v>36</v>
      </c>
      <c r="C24" s="50" t="s">
        <v>37</v>
      </c>
      <c r="D24" s="56">
        <f t="shared" si="5"/>
        <v>4705</v>
      </c>
      <c r="E24" s="56">
        <f t="shared" si="5"/>
        <v>4653</v>
      </c>
      <c r="F24" s="56">
        <f t="shared" si="5"/>
        <v>52</v>
      </c>
      <c r="G24" s="56">
        <f t="shared" si="5"/>
        <v>0</v>
      </c>
      <c r="H24" s="56">
        <f t="shared" si="5"/>
        <v>0</v>
      </c>
      <c r="I24" s="56">
        <f t="shared" si="5"/>
        <v>0</v>
      </c>
    </row>
    <row r="25" spans="1:15" ht="27.75" customHeight="1">
      <c r="A25" s="18"/>
      <c r="B25" s="49" t="s">
        <v>38</v>
      </c>
      <c r="C25" s="52" t="s">
        <v>39</v>
      </c>
      <c r="D25" s="56">
        <f t="shared" ref="D25:I27" si="6">D41</f>
        <v>1179</v>
      </c>
      <c r="E25" s="56">
        <f t="shared" si="6"/>
        <v>574</v>
      </c>
      <c r="F25" s="56">
        <f t="shared" si="6"/>
        <v>605</v>
      </c>
      <c r="G25" s="56">
        <f t="shared" si="6"/>
        <v>0</v>
      </c>
      <c r="H25" s="56">
        <f t="shared" si="6"/>
        <v>0</v>
      </c>
      <c r="I25" s="56">
        <f t="shared" si="6"/>
        <v>0</v>
      </c>
    </row>
    <row r="26" spans="1:15" ht="19.5" customHeight="1">
      <c r="A26" s="18"/>
      <c r="B26" s="48" t="s">
        <v>34</v>
      </c>
      <c r="C26" s="50" t="s">
        <v>40</v>
      </c>
      <c r="D26" s="56">
        <f t="shared" si="6"/>
        <v>570</v>
      </c>
      <c r="E26" s="56">
        <f t="shared" si="6"/>
        <v>248</v>
      </c>
      <c r="F26" s="56">
        <f t="shared" si="6"/>
        <v>322</v>
      </c>
      <c r="G26" s="56">
        <f t="shared" si="6"/>
        <v>0</v>
      </c>
      <c r="H26" s="56">
        <f t="shared" si="6"/>
        <v>0</v>
      </c>
      <c r="I26" s="56">
        <f t="shared" si="6"/>
        <v>0</v>
      </c>
    </row>
    <row r="27" spans="1:15" ht="19.5" customHeight="1">
      <c r="A27" s="18"/>
      <c r="B27" s="48" t="s">
        <v>36</v>
      </c>
      <c r="C27" s="50" t="s">
        <v>41</v>
      </c>
      <c r="D27" s="56">
        <f t="shared" si="6"/>
        <v>609</v>
      </c>
      <c r="E27" s="56">
        <f t="shared" si="6"/>
        <v>326</v>
      </c>
      <c r="F27" s="56">
        <f t="shared" si="6"/>
        <v>283</v>
      </c>
      <c r="G27" s="56">
        <f t="shared" si="6"/>
        <v>0</v>
      </c>
      <c r="H27" s="56">
        <f t="shared" si="6"/>
        <v>0</v>
      </c>
      <c r="I27" s="56">
        <f t="shared" si="6"/>
        <v>0</v>
      </c>
    </row>
    <row r="28" spans="1:15" ht="18.75" customHeight="1">
      <c r="A28" s="14"/>
      <c r="B28" s="20" t="s">
        <v>42</v>
      </c>
      <c r="C28" s="15"/>
      <c r="D28" s="57">
        <f t="shared" ref="D28:I28" si="7">D29+D31+D30+D32</f>
        <v>-635</v>
      </c>
      <c r="E28" s="57">
        <f t="shared" si="7"/>
        <v>-635</v>
      </c>
      <c r="F28" s="57">
        <f t="shared" si="7"/>
        <v>0</v>
      </c>
      <c r="G28" s="57">
        <f t="shared" si="7"/>
        <v>0</v>
      </c>
      <c r="H28" s="57">
        <f t="shared" si="7"/>
        <v>0</v>
      </c>
      <c r="I28" s="57">
        <f t="shared" si="7"/>
        <v>0</v>
      </c>
      <c r="N28" s="63"/>
      <c r="O28" s="63"/>
    </row>
    <row r="29" spans="1:15" ht="19.5" customHeight="1">
      <c r="A29" s="17"/>
      <c r="B29" s="43" t="s">
        <v>16</v>
      </c>
      <c r="C29" s="19" t="s">
        <v>17</v>
      </c>
      <c r="D29" s="58">
        <f>E29</f>
        <v>45</v>
      </c>
      <c r="E29" s="58">
        <v>45</v>
      </c>
      <c r="F29" s="59">
        <v>0</v>
      </c>
      <c r="G29" s="59">
        <v>0</v>
      </c>
      <c r="H29" s="59">
        <v>0</v>
      </c>
      <c r="I29" s="59">
        <v>0</v>
      </c>
      <c r="N29" s="21"/>
      <c r="O29" s="22"/>
    </row>
    <row r="30" spans="1:15" ht="19.5" customHeight="1">
      <c r="A30" s="17"/>
      <c r="B30" s="43" t="s">
        <v>18</v>
      </c>
      <c r="C30" s="19" t="s">
        <v>19</v>
      </c>
      <c r="D30" s="58">
        <f>E30</f>
        <v>200</v>
      </c>
      <c r="E30" s="58">
        <v>200</v>
      </c>
      <c r="F30" s="59">
        <v>0</v>
      </c>
      <c r="G30" s="59">
        <v>0</v>
      </c>
      <c r="H30" s="59">
        <v>0</v>
      </c>
      <c r="I30" s="59">
        <v>0</v>
      </c>
      <c r="N30" s="21"/>
      <c r="O30" s="22"/>
    </row>
    <row r="31" spans="1:15" ht="32.25" customHeight="1">
      <c r="A31" s="17"/>
      <c r="B31" s="41" t="s">
        <v>20</v>
      </c>
      <c r="C31" s="19" t="s">
        <v>21</v>
      </c>
      <c r="D31" s="58">
        <f>E31</f>
        <v>-980</v>
      </c>
      <c r="E31" s="58">
        <f>-747-233</f>
        <v>-980</v>
      </c>
      <c r="F31" s="59">
        <v>0</v>
      </c>
      <c r="G31" s="59">
        <v>0</v>
      </c>
      <c r="H31" s="59">
        <v>0</v>
      </c>
      <c r="I31" s="59">
        <v>0</v>
      </c>
      <c r="N31" s="21"/>
      <c r="O31" s="22"/>
    </row>
    <row r="32" spans="1:15" ht="32.25" customHeight="1">
      <c r="A32" s="17"/>
      <c r="B32" s="44" t="s">
        <v>26</v>
      </c>
      <c r="C32" s="5" t="s">
        <v>27</v>
      </c>
      <c r="D32" s="58">
        <f>E32</f>
        <v>100</v>
      </c>
      <c r="E32" s="58">
        <v>100</v>
      </c>
      <c r="F32" s="59">
        <v>0</v>
      </c>
      <c r="G32" s="59">
        <v>0</v>
      </c>
      <c r="H32" s="59">
        <v>0</v>
      </c>
      <c r="I32" s="59">
        <v>0</v>
      </c>
      <c r="N32" s="21"/>
      <c r="O32" s="22"/>
    </row>
    <row r="33" spans="1:9" ht="20.25" customHeight="1">
      <c r="A33" s="14"/>
      <c r="B33" s="20" t="s">
        <v>43</v>
      </c>
      <c r="C33" s="15"/>
      <c r="D33" s="57">
        <f>E33+F33</f>
        <v>-7859</v>
      </c>
      <c r="E33" s="57">
        <f>E34+E36+E37+E35+E38+E41</f>
        <v>-8430</v>
      </c>
      <c r="F33" s="57">
        <f>F34+F36+F37+F35+F38+F41</f>
        <v>571</v>
      </c>
      <c r="G33" s="57">
        <f>G34+G36+G37+G39+G40+G35+G38+G41+G42+G43</f>
        <v>-153</v>
      </c>
      <c r="H33" s="57">
        <f>H34+H36+H37+H39+H40+H35+H38+H41+H42+H43</f>
        <v>-153</v>
      </c>
      <c r="I33" s="57">
        <f>I34+I36+I37+I39+I40+I35+I38+I41+I42+I43</f>
        <v>-149</v>
      </c>
    </row>
    <row r="34" spans="1:9" ht="20.25" customHeight="1">
      <c r="A34" s="18"/>
      <c r="B34" s="42" t="s">
        <v>22</v>
      </c>
      <c r="C34" s="19" t="s">
        <v>23</v>
      </c>
      <c r="D34" s="60">
        <f>E34+F34</f>
        <v>980</v>
      </c>
      <c r="E34" s="60">
        <f>747+233</f>
        <v>980</v>
      </c>
      <c r="F34" s="59">
        <v>0</v>
      </c>
      <c r="G34" s="59">
        <v>0</v>
      </c>
      <c r="H34" s="59">
        <v>0</v>
      </c>
      <c r="I34" s="59">
        <v>0</v>
      </c>
    </row>
    <row r="35" spans="1:9" ht="48" customHeight="1">
      <c r="A35" s="18"/>
      <c r="B35" s="55" t="s">
        <v>24</v>
      </c>
      <c r="C35" s="5" t="s">
        <v>25</v>
      </c>
      <c r="D35" s="60">
        <f t="shared" ref="D35:D43" si="8">E35+F35</f>
        <v>-208</v>
      </c>
      <c r="E35" s="60">
        <v>-171</v>
      </c>
      <c r="F35" s="59">
        <v>-37</v>
      </c>
      <c r="G35" s="59">
        <v>-153</v>
      </c>
      <c r="H35" s="59">
        <v>-153</v>
      </c>
      <c r="I35" s="59">
        <v>-149</v>
      </c>
    </row>
    <row r="36" spans="1:9" ht="30.75" customHeight="1">
      <c r="A36" s="18"/>
      <c r="B36" s="44" t="s">
        <v>28</v>
      </c>
      <c r="C36" s="5" t="s">
        <v>29</v>
      </c>
      <c r="D36" s="60">
        <f t="shared" si="8"/>
        <v>-9910</v>
      </c>
      <c r="E36" s="60">
        <v>-9910</v>
      </c>
      <c r="F36" s="59">
        <v>0</v>
      </c>
      <c r="G36" s="59">
        <v>0</v>
      </c>
      <c r="H36" s="59">
        <v>0</v>
      </c>
      <c r="I36" s="59">
        <v>0</v>
      </c>
    </row>
    <row r="37" spans="1:9" ht="33.75" customHeight="1">
      <c r="A37" s="46"/>
      <c r="B37" s="45" t="s">
        <v>30</v>
      </c>
      <c r="C37" s="47" t="s">
        <v>31</v>
      </c>
      <c r="D37" s="60">
        <f t="shared" si="8"/>
        <v>100</v>
      </c>
      <c r="E37" s="61">
        <v>100</v>
      </c>
      <c r="F37" s="59">
        <v>0</v>
      </c>
      <c r="G37" s="59">
        <v>0</v>
      </c>
      <c r="H37" s="59">
        <v>0</v>
      </c>
      <c r="I37" s="59">
        <v>0</v>
      </c>
    </row>
    <row r="38" spans="1:9" ht="33.75" customHeight="1">
      <c r="A38" s="46"/>
      <c r="B38" s="49" t="s">
        <v>32</v>
      </c>
      <c r="C38" s="50" t="s">
        <v>33</v>
      </c>
      <c r="D38" s="60">
        <f t="shared" si="8"/>
        <v>0</v>
      </c>
      <c r="E38" s="61">
        <f>E39+E40</f>
        <v>-3</v>
      </c>
      <c r="F38" s="61">
        <f>F39+F40</f>
        <v>3</v>
      </c>
      <c r="G38" s="59">
        <v>0</v>
      </c>
      <c r="H38" s="59">
        <v>0</v>
      </c>
      <c r="I38" s="59">
        <v>0</v>
      </c>
    </row>
    <row r="39" spans="1:9" ht="24.75" customHeight="1">
      <c r="A39" s="18"/>
      <c r="B39" s="48" t="s">
        <v>34</v>
      </c>
      <c r="C39" s="50" t="s">
        <v>35</v>
      </c>
      <c r="D39" s="60">
        <f t="shared" si="8"/>
        <v>-4705</v>
      </c>
      <c r="E39" s="60">
        <f>-4601-55</f>
        <v>-4656</v>
      </c>
      <c r="F39" s="59">
        <v>-49</v>
      </c>
      <c r="G39" s="59">
        <v>0</v>
      </c>
      <c r="H39" s="59">
        <v>0</v>
      </c>
      <c r="I39" s="59">
        <v>0</v>
      </c>
    </row>
    <row r="40" spans="1:9" ht="20.25" customHeight="1">
      <c r="A40" s="18"/>
      <c r="B40" s="48" t="s">
        <v>36</v>
      </c>
      <c r="C40" s="50" t="s">
        <v>37</v>
      </c>
      <c r="D40" s="60">
        <f t="shared" si="8"/>
        <v>4705</v>
      </c>
      <c r="E40" s="60">
        <f>4601+52</f>
        <v>4653</v>
      </c>
      <c r="F40" s="59">
        <v>52</v>
      </c>
      <c r="G40" s="59">
        <v>0</v>
      </c>
      <c r="H40" s="59">
        <v>0</v>
      </c>
      <c r="I40" s="59">
        <v>0</v>
      </c>
    </row>
    <row r="41" spans="1:9" ht="28.5" customHeight="1">
      <c r="A41" s="18"/>
      <c r="B41" s="49" t="s">
        <v>38</v>
      </c>
      <c r="C41" s="52" t="s">
        <v>39</v>
      </c>
      <c r="D41" s="60">
        <f t="shared" si="8"/>
        <v>1179</v>
      </c>
      <c r="E41" s="60">
        <f>E42+E43</f>
        <v>574</v>
      </c>
      <c r="F41" s="60">
        <f>F42+F43</f>
        <v>605</v>
      </c>
      <c r="G41" s="59">
        <v>0</v>
      </c>
      <c r="H41" s="59">
        <v>0</v>
      </c>
      <c r="I41" s="59">
        <v>0</v>
      </c>
    </row>
    <row r="42" spans="1:9" ht="20.25" customHeight="1">
      <c r="A42" s="18"/>
      <c r="B42" s="48" t="s">
        <v>34</v>
      </c>
      <c r="C42" s="50" t="s">
        <v>40</v>
      </c>
      <c r="D42" s="60">
        <f t="shared" si="8"/>
        <v>570</v>
      </c>
      <c r="E42" s="60">
        <v>248</v>
      </c>
      <c r="F42" s="59">
        <v>322</v>
      </c>
      <c r="G42" s="59">
        <v>0</v>
      </c>
      <c r="H42" s="59">
        <v>0</v>
      </c>
      <c r="I42" s="59">
        <v>0</v>
      </c>
    </row>
    <row r="43" spans="1:9" ht="20.25" customHeight="1">
      <c r="A43" s="18"/>
      <c r="B43" s="48" t="s">
        <v>36</v>
      </c>
      <c r="C43" s="50" t="s">
        <v>41</v>
      </c>
      <c r="D43" s="60">
        <f t="shared" si="8"/>
        <v>609</v>
      </c>
      <c r="E43" s="60">
        <v>326</v>
      </c>
      <c r="F43" s="59">
        <v>283</v>
      </c>
      <c r="G43" s="59">
        <v>0</v>
      </c>
      <c r="H43" s="59">
        <v>0</v>
      </c>
      <c r="I43" s="59">
        <v>0</v>
      </c>
    </row>
    <row r="44" spans="1:9" ht="19.5" customHeight="1">
      <c r="A44" s="15"/>
      <c r="B44" s="23" t="s">
        <v>44</v>
      </c>
      <c r="C44" s="15" t="s">
        <v>45</v>
      </c>
      <c r="D44" s="57">
        <f t="shared" ref="D44:I44" si="9">D45+D49</f>
        <v>-8494</v>
      </c>
      <c r="E44" s="57">
        <f t="shared" si="9"/>
        <v>-9065</v>
      </c>
      <c r="F44" s="57">
        <f t="shared" si="9"/>
        <v>571</v>
      </c>
      <c r="G44" s="57">
        <f t="shared" si="9"/>
        <v>-153</v>
      </c>
      <c r="H44" s="57">
        <f t="shared" si="9"/>
        <v>-153</v>
      </c>
      <c r="I44" s="57">
        <f t="shared" si="9"/>
        <v>-149</v>
      </c>
    </row>
    <row r="45" spans="1:9" ht="18" customHeight="1">
      <c r="A45" s="40"/>
      <c r="B45" s="29" t="s">
        <v>46</v>
      </c>
      <c r="C45" s="3"/>
      <c r="D45" s="62">
        <f t="shared" ref="D45:I45" si="10">D47+D48+D46</f>
        <v>-635</v>
      </c>
      <c r="E45" s="62">
        <f t="shared" si="10"/>
        <v>-635</v>
      </c>
      <c r="F45" s="62">
        <f t="shared" si="10"/>
        <v>0</v>
      </c>
      <c r="G45" s="62">
        <f t="shared" si="10"/>
        <v>0</v>
      </c>
      <c r="H45" s="62">
        <f t="shared" si="10"/>
        <v>0</v>
      </c>
      <c r="I45" s="62">
        <f t="shared" si="10"/>
        <v>0</v>
      </c>
    </row>
    <row r="46" spans="1:9" ht="18" customHeight="1">
      <c r="A46" s="17"/>
      <c r="B46" s="25" t="s">
        <v>47</v>
      </c>
      <c r="C46" s="26">
        <v>10</v>
      </c>
      <c r="D46" s="58">
        <f t="shared" ref="D46:I46" si="11">D55</f>
        <v>-935</v>
      </c>
      <c r="E46" s="58">
        <f t="shared" si="11"/>
        <v>-935</v>
      </c>
      <c r="F46" s="58">
        <f t="shared" si="11"/>
        <v>0</v>
      </c>
      <c r="G46" s="58">
        <f t="shared" si="11"/>
        <v>0</v>
      </c>
      <c r="H46" s="58">
        <f t="shared" si="11"/>
        <v>0</v>
      </c>
      <c r="I46" s="58">
        <f t="shared" si="11"/>
        <v>0</v>
      </c>
    </row>
    <row r="47" spans="1:9" ht="16.5" customHeight="1">
      <c r="A47" s="17"/>
      <c r="B47" s="25" t="s">
        <v>48</v>
      </c>
      <c r="C47" s="26">
        <v>20</v>
      </c>
      <c r="D47" s="58">
        <f t="shared" ref="D47:I47" si="12">D56+D88</f>
        <v>335.9</v>
      </c>
      <c r="E47" s="58">
        <f t="shared" si="12"/>
        <v>335.9</v>
      </c>
      <c r="F47" s="58">
        <f t="shared" si="12"/>
        <v>0</v>
      </c>
      <c r="G47" s="58">
        <f t="shared" si="12"/>
        <v>0</v>
      </c>
      <c r="H47" s="58">
        <f t="shared" si="12"/>
        <v>0</v>
      </c>
      <c r="I47" s="58">
        <f t="shared" si="12"/>
        <v>0</v>
      </c>
    </row>
    <row r="48" spans="1:9" ht="18" customHeight="1">
      <c r="A48" s="17"/>
      <c r="B48" s="27" t="s">
        <v>49</v>
      </c>
      <c r="C48" s="28">
        <v>85</v>
      </c>
      <c r="D48" s="58">
        <f t="shared" ref="D48:I48" si="13">D89</f>
        <v>-35.9</v>
      </c>
      <c r="E48" s="58">
        <f t="shared" si="13"/>
        <v>-35.9</v>
      </c>
      <c r="F48" s="58">
        <f t="shared" si="13"/>
        <v>0</v>
      </c>
      <c r="G48" s="58">
        <f t="shared" si="13"/>
        <v>0</v>
      </c>
      <c r="H48" s="58">
        <f t="shared" si="13"/>
        <v>0</v>
      </c>
      <c r="I48" s="58">
        <f t="shared" si="13"/>
        <v>0</v>
      </c>
    </row>
    <row r="49" spans="1:9" ht="15.75" customHeight="1">
      <c r="A49" s="40"/>
      <c r="B49" s="29" t="s">
        <v>50</v>
      </c>
      <c r="C49" s="1"/>
      <c r="D49" s="62">
        <f t="shared" ref="D49:I49" si="14">D52+D50+D51</f>
        <v>-7859</v>
      </c>
      <c r="E49" s="62">
        <f t="shared" si="14"/>
        <v>-8430</v>
      </c>
      <c r="F49" s="62">
        <f t="shared" si="14"/>
        <v>571</v>
      </c>
      <c r="G49" s="62">
        <f t="shared" si="14"/>
        <v>-153</v>
      </c>
      <c r="H49" s="62">
        <f t="shared" si="14"/>
        <v>-153</v>
      </c>
      <c r="I49" s="62">
        <f t="shared" si="14"/>
        <v>-149</v>
      </c>
    </row>
    <row r="50" spans="1:9" ht="27.75" customHeight="1">
      <c r="A50" s="40"/>
      <c r="B50" s="53" t="s">
        <v>51</v>
      </c>
      <c r="C50" s="54" t="s">
        <v>52</v>
      </c>
      <c r="D50" s="58">
        <f t="shared" ref="D50:I51" si="15">D58</f>
        <v>0</v>
      </c>
      <c r="E50" s="58">
        <f t="shared" si="15"/>
        <v>0</v>
      </c>
      <c r="F50" s="58">
        <f t="shared" si="15"/>
        <v>0</v>
      </c>
      <c r="G50" s="58">
        <f t="shared" si="15"/>
        <v>0</v>
      </c>
      <c r="H50" s="58">
        <f t="shared" si="15"/>
        <v>0</v>
      </c>
      <c r="I50" s="58">
        <f t="shared" si="15"/>
        <v>0</v>
      </c>
    </row>
    <row r="51" spans="1:9" ht="28.5" customHeight="1">
      <c r="A51" s="40"/>
      <c r="B51" s="53" t="s">
        <v>53</v>
      </c>
      <c r="C51" s="54" t="s">
        <v>54</v>
      </c>
      <c r="D51" s="58">
        <f t="shared" si="15"/>
        <v>1204</v>
      </c>
      <c r="E51" s="58">
        <f t="shared" si="15"/>
        <v>633</v>
      </c>
      <c r="F51" s="58">
        <f t="shared" si="15"/>
        <v>571</v>
      </c>
      <c r="G51" s="58">
        <f t="shared" si="15"/>
        <v>-153</v>
      </c>
      <c r="H51" s="58">
        <f t="shared" si="15"/>
        <v>-153</v>
      </c>
      <c r="I51" s="58">
        <f t="shared" si="15"/>
        <v>-149</v>
      </c>
    </row>
    <row r="52" spans="1:9" ht="16.5" customHeight="1">
      <c r="A52" s="17"/>
      <c r="B52" s="4" t="s">
        <v>55</v>
      </c>
      <c r="C52" s="5">
        <v>70</v>
      </c>
      <c r="D52" s="58">
        <f>E52</f>
        <v>-9063</v>
      </c>
      <c r="E52" s="58">
        <f>E60+E91</f>
        <v>-9063</v>
      </c>
      <c r="F52" s="59">
        <v>0</v>
      </c>
      <c r="G52" s="59">
        <v>0</v>
      </c>
      <c r="H52" s="59">
        <v>0</v>
      </c>
      <c r="I52" s="59">
        <v>0</v>
      </c>
    </row>
    <row r="53" spans="1:9" ht="17.25" customHeight="1">
      <c r="A53" s="1" t="s">
        <v>56</v>
      </c>
      <c r="B53" s="29" t="s">
        <v>57</v>
      </c>
      <c r="C53" s="1" t="s">
        <v>58</v>
      </c>
      <c r="D53" s="62">
        <f t="shared" ref="D53:I53" si="16">D54+D57</f>
        <v>-8639</v>
      </c>
      <c r="E53" s="62">
        <f t="shared" si="16"/>
        <v>-9210</v>
      </c>
      <c r="F53" s="62">
        <f t="shared" si="16"/>
        <v>571</v>
      </c>
      <c r="G53" s="62">
        <f t="shared" si="16"/>
        <v>-153</v>
      </c>
      <c r="H53" s="62">
        <f t="shared" si="16"/>
        <v>-153</v>
      </c>
      <c r="I53" s="62">
        <f t="shared" si="16"/>
        <v>-149</v>
      </c>
    </row>
    <row r="54" spans="1:9" ht="17.25" customHeight="1">
      <c r="A54" s="1"/>
      <c r="B54" s="4" t="s">
        <v>46</v>
      </c>
      <c r="C54" s="24"/>
      <c r="D54" s="58">
        <f t="shared" ref="D54:I54" si="17">D55+D56</f>
        <v>-635</v>
      </c>
      <c r="E54" s="58">
        <f t="shared" si="17"/>
        <v>-635</v>
      </c>
      <c r="F54" s="58">
        <f t="shared" si="17"/>
        <v>0</v>
      </c>
      <c r="G54" s="58">
        <f t="shared" si="17"/>
        <v>0</v>
      </c>
      <c r="H54" s="58">
        <f t="shared" si="17"/>
        <v>0</v>
      </c>
      <c r="I54" s="58">
        <f t="shared" si="17"/>
        <v>0</v>
      </c>
    </row>
    <row r="55" spans="1:9" ht="17.25" customHeight="1">
      <c r="A55" s="1"/>
      <c r="B55" s="25" t="s">
        <v>47</v>
      </c>
      <c r="C55" s="26">
        <v>10</v>
      </c>
      <c r="D55" s="58">
        <f>D74+D63</f>
        <v>-935</v>
      </c>
      <c r="E55" s="58">
        <f>E74+E63</f>
        <v>-935</v>
      </c>
      <c r="F55" s="59">
        <v>0</v>
      </c>
      <c r="G55" s="59">
        <v>0</v>
      </c>
      <c r="H55" s="59">
        <v>0</v>
      </c>
      <c r="I55" s="59">
        <v>0</v>
      </c>
    </row>
    <row r="56" spans="1:9" ht="17.25" customHeight="1">
      <c r="A56" s="1"/>
      <c r="B56" s="25" t="s">
        <v>48</v>
      </c>
      <c r="C56" s="26">
        <v>20</v>
      </c>
      <c r="D56" s="58">
        <f>D64+D82</f>
        <v>300</v>
      </c>
      <c r="E56" s="58">
        <f>E64+E82</f>
        <v>300</v>
      </c>
      <c r="F56" s="59">
        <v>0</v>
      </c>
      <c r="G56" s="59">
        <v>0</v>
      </c>
      <c r="H56" s="59">
        <v>0</v>
      </c>
      <c r="I56" s="59">
        <v>0</v>
      </c>
    </row>
    <row r="57" spans="1:9" ht="16.5" customHeight="1">
      <c r="A57" s="1"/>
      <c r="B57" s="4" t="s">
        <v>50</v>
      </c>
      <c r="C57" s="5"/>
      <c r="D57" s="58">
        <f t="shared" ref="D57:I57" si="18">D60+D58+D59</f>
        <v>-8004</v>
      </c>
      <c r="E57" s="58">
        <f t="shared" si="18"/>
        <v>-8575</v>
      </c>
      <c r="F57" s="58">
        <f t="shared" si="18"/>
        <v>571</v>
      </c>
      <c r="G57" s="58">
        <f t="shared" si="18"/>
        <v>-153</v>
      </c>
      <c r="H57" s="58">
        <f t="shared" si="18"/>
        <v>-153</v>
      </c>
      <c r="I57" s="58">
        <f t="shared" si="18"/>
        <v>-149</v>
      </c>
    </row>
    <row r="58" spans="1:9" ht="28.5" customHeight="1">
      <c r="A58" s="1"/>
      <c r="B58" s="53" t="s">
        <v>51</v>
      </c>
      <c r="C58" s="54" t="s">
        <v>52</v>
      </c>
      <c r="D58" s="58">
        <f t="shared" ref="D58:I58" si="19">D66</f>
        <v>0</v>
      </c>
      <c r="E58" s="58">
        <f t="shared" si="19"/>
        <v>0</v>
      </c>
      <c r="F58" s="58">
        <f t="shared" si="19"/>
        <v>0</v>
      </c>
      <c r="G58" s="58">
        <f t="shared" si="19"/>
        <v>0</v>
      </c>
      <c r="H58" s="58">
        <f t="shared" si="19"/>
        <v>0</v>
      </c>
      <c r="I58" s="58">
        <f t="shared" si="19"/>
        <v>0</v>
      </c>
    </row>
    <row r="59" spans="1:9" ht="32.25" customHeight="1">
      <c r="A59" s="1"/>
      <c r="B59" s="53" t="s">
        <v>53</v>
      </c>
      <c r="C59" s="54" t="s">
        <v>54</v>
      </c>
      <c r="D59" s="58">
        <f t="shared" ref="D59:I59" si="20">D69</f>
        <v>1204</v>
      </c>
      <c r="E59" s="58">
        <f t="shared" si="20"/>
        <v>633</v>
      </c>
      <c r="F59" s="58">
        <f t="shared" si="20"/>
        <v>571</v>
      </c>
      <c r="G59" s="58">
        <f t="shared" si="20"/>
        <v>-153</v>
      </c>
      <c r="H59" s="58">
        <f t="shared" si="20"/>
        <v>-153</v>
      </c>
      <c r="I59" s="58">
        <f t="shared" si="20"/>
        <v>-149</v>
      </c>
    </row>
    <row r="60" spans="1:9" ht="17.25" customHeight="1">
      <c r="A60" s="1"/>
      <c r="B60" s="4" t="s">
        <v>55</v>
      </c>
      <c r="C60" s="5">
        <v>70</v>
      </c>
      <c r="D60" s="58">
        <f>D76+D79+D85</f>
        <v>-9208</v>
      </c>
      <c r="E60" s="58">
        <f>E76+E79+E85</f>
        <v>-9208</v>
      </c>
      <c r="F60" s="59"/>
      <c r="G60" s="59"/>
      <c r="H60" s="59"/>
      <c r="I60" s="59"/>
    </row>
    <row r="61" spans="1:9" ht="17.25" customHeight="1">
      <c r="A61" s="1" t="s">
        <v>59</v>
      </c>
      <c r="B61" s="2" t="s">
        <v>60</v>
      </c>
      <c r="C61" s="1" t="s">
        <v>58</v>
      </c>
      <c r="D61" s="58">
        <f t="shared" ref="D61:I61" si="21">D62+D65</f>
        <v>1171</v>
      </c>
      <c r="E61" s="58">
        <f t="shared" si="21"/>
        <v>600</v>
      </c>
      <c r="F61" s="58">
        <f t="shared" si="21"/>
        <v>571</v>
      </c>
      <c r="G61" s="58">
        <f t="shared" si="21"/>
        <v>-153</v>
      </c>
      <c r="H61" s="58">
        <f t="shared" si="21"/>
        <v>-153</v>
      </c>
      <c r="I61" s="58">
        <f t="shared" si="21"/>
        <v>-149</v>
      </c>
    </row>
    <row r="62" spans="1:9" ht="17.25" customHeight="1">
      <c r="A62" s="1"/>
      <c r="B62" s="4" t="s">
        <v>46</v>
      </c>
      <c r="C62" s="3"/>
      <c r="D62" s="58">
        <f>D63+D64</f>
        <v>-33</v>
      </c>
      <c r="E62" s="58">
        <f>E63+E64</f>
        <v>-33</v>
      </c>
      <c r="F62" s="59"/>
      <c r="G62" s="59"/>
      <c r="H62" s="59"/>
      <c r="I62" s="59"/>
    </row>
    <row r="63" spans="1:9" ht="17.25" customHeight="1">
      <c r="A63" s="1"/>
      <c r="B63" s="25" t="s">
        <v>47</v>
      </c>
      <c r="C63" s="26">
        <v>10</v>
      </c>
      <c r="D63" s="58">
        <f>E63</f>
        <v>-233</v>
      </c>
      <c r="E63" s="58">
        <v>-233</v>
      </c>
      <c r="F63" s="59">
        <v>0</v>
      </c>
      <c r="G63" s="59">
        <v>0</v>
      </c>
      <c r="H63" s="59">
        <v>0</v>
      </c>
      <c r="I63" s="59">
        <v>0</v>
      </c>
    </row>
    <row r="64" spans="1:9" ht="17.25" customHeight="1">
      <c r="A64" s="1"/>
      <c r="B64" s="25" t="s">
        <v>48</v>
      </c>
      <c r="C64" s="26">
        <v>20</v>
      </c>
      <c r="D64" s="58">
        <f>E64</f>
        <v>200</v>
      </c>
      <c r="E64" s="58">
        <v>200</v>
      </c>
      <c r="F64" s="59">
        <v>0</v>
      </c>
      <c r="G64" s="59">
        <v>0</v>
      </c>
      <c r="H64" s="59">
        <v>0</v>
      </c>
      <c r="I64" s="59">
        <v>0</v>
      </c>
    </row>
    <row r="65" spans="1:9" ht="17.25" customHeight="1">
      <c r="A65" s="1"/>
      <c r="B65" s="4" t="s">
        <v>50</v>
      </c>
      <c r="C65" s="5"/>
      <c r="D65" s="58">
        <f t="shared" ref="D65:I65" si="22">D66+D69</f>
        <v>1204</v>
      </c>
      <c r="E65" s="58">
        <f t="shared" si="22"/>
        <v>633</v>
      </c>
      <c r="F65" s="58">
        <f t="shared" si="22"/>
        <v>571</v>
      </c>
      <c r="G65" s="58">
        <f t="shared" si="22"/>
        <v>-153</v>
      </c>
      <c r="H65" s="58">
        <f t="shared" si="22"/>
        <v>-153</v>
      </c>
      <c r="I65" s="58">
        <f t="shared" si="22"/>
        <v>-149</v>
      </c>
    </row>
    <row r="66" spans="1:9" ht="33" customHeight="1">
      <c r="A66" s="3"/>
      <c r="B66" s="53" t="s">
        <v>51</v>
      </c>
      <c r="C66" s="54" t="s">
        <v>52</v>
      </c>
      <c r="D66" s="58">
        <f t="shared" ref="D66:I66" si="23">D67+D68</f>
        <v>0</v>
      </c>
      <c r="E66" s="58">
        <f t="shared" si="23"/>
        <v>0</v>
      </c>
      <c r="F66" s="58">
        <f t="shared" si="23"/>
        <v>0</v>
      </c>
      <c r="G66" s="58">
        <f t="shared" si="23"/>
        <v>0</v>
      </c>
      <c r="H66" s="58">
        <f t="shared" si="23"/>
        <v>0</v>
      </c>
      <c r="I66" s="58">
        <f t="shared" si="23"/>
        <v>0</v>
      </c>
    </row>
    <row r="67" spans="1:9" ht="18.75" customHeight="1">
      <c r="A67" s="3"/>
      <c r="B67" s="53" t="s">
        <v>61</v>
      </c>
      <c r="C67" s="54" t="s">
        <v>62</v>
      </c>
      <c r="D67" s="58">
        <f>E67+F67</f>
        <v>680</v>
      </c>
      <c r="E67" s="58">
        <v>657</v>
      </c>
      <c r="F67" s="59">
        <v>23</v>
      </c>
      <c r="G67" s="59">
        <v>0</v>
      </c>
      <c r="H67" s="59">
        <v>0</v>
      </c>
      <c r="I67" s="59">
        <v>0</v>
      </c>
    </row>
    <row r="68" spans="1:9" ht="21.75" customHeight="1">
      <c r="A68" s="3"/>
      <c r="B68" s="53" t="s">
        <v>63</v>
      </c>
      <c r="C68" s="54" t="s">
        <v>64</v>
      </c>
      <c r="D68" s="58">
        <f>E68+F68</f>
        <v>-680</v>
      </c>
      <c r="E68" s="58">
        <v>-657</v>
      </c>
      <c r="F68" s="59">
        <v>-23</v>
      </c>
      <c r="G68" s="59">
        <v>0</v>
      </c>
      <c r="H68" s="59">
        <v>0</v>
      </c>
      <c r="I68" s="59">
        <v>0</v>
      </c>
    </row>
    <row r="69" spans="1:9" ht="29.25" customHeight="1">
      <c r="A69" s="3"/>
      <c r="B69" s="53" t="s">
        <v>53</v>
      </c>
      <c r="C69" s="54" t="s">
        <v>54</v>
      </c>
      <c r="D69" s="58">
        <f>D70+D71</f>
        <v>1204</v>
      </c>
      <c r="E69" s="58">
        <f>E70+E71</f>
        <v>633</v>
      </c>
      <c r="F69" s="58">
        <f>F70+F71</f>
        <v>571</v>
      </c>
      <c r="G69" s="59">
        <v>-153</v>
      </c>
      <c r="H69" s="59">
        <v>-153</v>
      </c>
      <c r="I69" s="59">
        <v>-149</v>
      </c>
    </row>
    <row r="70" spans="1:9" ht="19.5" customHeight="1">
      <c r="A70" s="3"/>
      <c r="B70" s="53" t="s">
        <v>61</v>
      </c>
      <c r="C70" s="54" t="s">
        <v>65</v>
      </c>
      <c r="D70" s="58">
        <f>E70+F70</f>
        <v>1453</v>
      </c>
      <c r="E70" s="58">
        <v>930</v>
      </c>
      <c r="F70" s="59">
        <v>523</v>
      </c>
      <c r="G70" s="59">
        <v>0</v>
      </c>
      <c r="H70" s="59">
        <v>0</v>
      </c>
      <c r="I70" s="59">
        <v>0</v>
      </c>
    </row>
    <row r="71" spans="1:9" ht="17.25" customHeight="1">
      <c r="A71" s="3"/>
      <c r="B71" s="53" t="s">
        <v>63</v>
      </c>
      <c r="C71" s="54" t="s">
        <v>66</v>
      </c>
      <c r="D71" s="58">
        <f>E71+F71</f>
        <v>-249</v>
      </c>
      <c r="E71" s="58">
        <v>-297</v>
      </c>
      <c r="F71" s="59">
        <v>48</v>
      </c>
      <c r="G71" s="59">
        <v>0</v>
      </c>
      <c r="H71" s="59">
        <v>0</v>
      </c>
      <c r="I71" s="59">
        <v>0</v>
      </c>
    </row>
    <row r="72" spans="1:9" ht="20.25" customHeight="1">
      <c r="A72" s="1" t="s">
        <v>67</v>
      </c>
      <c r="B72" s="2" t="s">
        <v>68</v>
      </c>
      <c r="C72" s="1" t="s">
        <v>58</v>
      </c>
      <c r="D72" s="62">
        <f t="shared" ref="D72:I72" si="24">D73+D75</f>
        <v>0</v>
      </c>
      <c r="E72" s="62">
        <f t="shared" si="24"/>
        <v>0</v>
      </c>
      <c r="F72" s="62">
        <f t="shared" si="24"/>
        <v>0</v>
      </c>
      <c r="G72" s="62">
        <f t="shared" si="24"/>
        <v>0</v>
      </c>
      <c r="H72" s="62">
        <f t="shared" si="24"/>
        <v>0</v>
      </c>
      <c r="I72" s="62">
        <f t="shared" si="24"/>
        <v>0</v>
      </c>
    </row>
    <row r="73" spans="1:9" ht="20.25" customHeight="1">
      <c r="A73" s="1"/>
      <c r="B73" s="4" t="s">
        <v>46</v>
      </c>
      <c r="C73" s="3"/>
      <c r="D73" s="58">
        <f t="shared" ref="D73:I73" si="25">D74</f>
        <v>-702</v>
      </c>
      <c r="E73" s="58">
        <f t="shared" si="25"/>
        <v>-702</v>
      </c>
      <c r="F73" s="58">
        <f t="shared" si="25"/>
        <v>0</v>
      </c>
      <c r="G73" s="58">
        <f t="shared" si="25"/>
        <v>0</v>
      </c>
      <c r="H73" s="58">
        <f t="shared" si="25"/>
        <v>0</v>
      </c>
      <c r="I73" s="58">
        <f t="shared" si="25"/>
        <v>0</v>
      </c>
    </row>
    <row r="74" spans="1:9" ht="20.25" customHeight="1">
      <c r="A74" s="1"/>
      <c r="B74" s="25" t="s">
        <v>47</v>
      </c>
      <c r="C74" s="26">
        <v>10</v>
      </c>
      <c r="D74" s="58">
        <f>E74</f>
        <v>-702</v>
      </c>
      <c r="E74" s="58">
        <v>-702</v>
      </c>
      <c r="F74" s="59">
        <v>0</v>
      </c>
      <c r="G74" s="59">
        <v>0</v>
      </c>
      <c r="H74" s="59">
        <v>0</v>
      </c>
      <c r="I74" s="59">
        <v>0</v>
      </c>
    </row>
    <row r="75" spans="1:9" ht="20.25" customHeight="1">
      <c r="A75" s="1"/>
      <c r="B75" s="4" t="s">
        <v>50</v>
      </c>
      <c r="C75" s="5"/>
      <c r="D75" s="58">
        <f t="shared" ref="D75:I75" si="26">D76</f>
        <v>702</v>
      </c>
      <c r="E75" s="58">
        <f t="shared" si="26"/>
        <v>702</v>
      </c>
      <c r="F75" s="58">
        <f t="shared" si="26"/>
        <v>0</v>
      </c>
      <c r="G75" s="58">
        <f t="shared" si="26"/>
        <v>0</v>
      </c>
      <c r="H75" s="58">
        <f t="shared" si="26"/>
        <v>0</v>
      </c>
      <c r="I75" s="58">
        <f t="shared" si="26"/>
        <v>0</v>
      </c>
    </row>
    <row r="76" spans="1:9" ht="20.25" customHeight="1">
      <c r="A76" s="1"/>
      <c r="B76" s="4" t="s">
        <v>55</v>
      </c>
      <c r="C76" s="5">
        <v>70</v>
      </c>
      <c r="D76" s="58">
        <f>E76</f>
        <v>702</v>
      </c>
      <c r="E76" s="58">
        <v>702</v>
      </c>
      <c r="F76" s="59">
        <v>0</v>
      </c>
      <c r="G76" s="59">
        <v>0</v>
      </c>
      <c r="H76" s="59">
        <v>0</v>
      </c>
      <c r="I76" s="59">
        <v>0</v>
      </c>
    </row>
    <row r="77" spans="1:9" ht="29.25" customHeight="1">
      <c r="A77" s="1" t="s">
        <v>69</v>
      </c>
      <c r="B77" s="2" t="s">
        <v>70</v>
      </c>
      <c r="C77" s="1" t="s">
        <v>58</v>
      </c>
      <c r="D77" s="62">
        <f t="shared" ref="D77:I78" si="27">D78</f>
        <v>90</v>
      </c>
      <c r="E77" s="62">
        <f t="shared" si="27"/>
        <v>90</v>
      </c>
      <c r="F77" s="62">
        <f t="shared" si="27"/>
        <v>0</v>
      </c>
      <c r="G77" s="62">
        <f t="shared" si="27"/>
        <v>0</v>
      </c>
      <c r="H77" s="62">
        <f t="shared" si="27"/>
        <v>0</v>
      </c>
      <c r="I77" s="62">
        <f t="shared" si="27"/>
        <v>0</v>
      </c>
    </row>
    <row r="78" spans="1:9" ht="20.25" customHeight="1">
      <c r="A78" s="3"/>
      <c r="B78" s="4" t="s">
        <v>50</v>
      </c>
      <c r="C78" s="5"/>
      <c r="D78" s="58">
        <f t="shared" si="27"/>
        <v>90</v>
      </c>
      <c r="E78" s="58">
        <f t="shared" si="27"/>
        <v>90</v>
      </c>
      <c r="F78" s="58">
        <f t="shared" si="27"/>
        <v>0</v>
      </c>
      <c r="G78" s="58">
        <f t="shared" si="27"/>
        <v>0</v>
      </c>
      <c r="H78" s="58">
        <f t="shared" si="27"/>
        <v>0</v>
      </c>
      <c r="I78" s="58">
        <f t="shared" si="27"/>
        <v>0</v>
      </c>
    </row>
    <row r="79" spans="1:9" ht="20.25" customHeight="1">
      <c r="A79" s="3"/>
      <c r="B79" s="4" t="s">
        <v>55</v>
      </c>
      <c r="C79" s="5">
        <v>70</v>
      </c>
      <c r="D79" s="58">
        <f>E79</f>
        <v>90</v>
      </c>
      <c r="E79" s="58">
        <v>90</v>
      </c>
      <c r="F79" s="59">
        <v>0</v>
      </c>
      <c r="G79" s="59">
        <v>0</v>
      </c>
      <c r="H79" s="59">
        <v>0</v>
      </c>
      <c r="I79" s="59">
        <v>0</v>
      </c>
    </row>
    <row r="80" spans="1:9" ht="20.25" customHeight="1">
      <c r="A80" s="1" t="s">
        <v>71</v>
      </c>
      <c r="B80" s="2" t="s">
        <v>72</v>
      </c>
      <c r="C80" s="1" t="s">
        <v>58</v>
      </c>
      <c r="D80" s="62">
        <f t="shared" ref="D80:I81" si="28">D81</f>
        <v>100</v>
      </c>
      <c r="E80" s="62">
        <f t="shared" si="28"/>
        <v>100</v>
      </c>
      <c r="F80" s="62">
        <f t="shared" si="28"/>
        <v>0</v>
      </c>
      <c r="G80" s="62">
        <f t="shared" si="28"/>
        <v>0</v>
      </c>
      <c r="H80" s="62">
        <f t="shared" si="28"/>
        <v>0</v>
      </c>
      <c r="I80" s="62">
        <f t="shared" si="28"/>
        <v>0</v>
      </c>
    </row>
    <row r="81" spans="1:9" ht="20.25" customHeight="1">
      <c r="A81" s="3"/>
      <c r="B81" s="4" t="s">
        <v>46</v>
      </c>
      <c r="C81" s="32"/>
      <c r="D81" s="58">
        <f t="shared" si="28"/>
        <v>100</v>
      </c>
      <c r="E81" s="58">
        <f t="shared" si="28"/>
        <v>100</v>
      </c>
      <c r="F81" s="58">
        <f t="shared" si="28"/>
        <v>0</v>
      </c>
      <c r="G81" s="58">
        <f t="shared" si="28"/>
        <v>0</v>
      </c>
      <c r="H81" s="58">
        <f t="shared" si="28"/>
        <v>0</v>
      </c>
      <c r="I81" s="58">
        <f t="shared" si="28"/>
        <v>0</v>
      </c>
    </row>
    <row r="82" spans="1:9" ht="20.25" customHeight="1">
      <c r="A82" s="3"/>
      <c r="B82" s="25" t="s">
        <v>48</v>
      </c>
      <c r="C82" s="5">
        <v>20</v>
      </c>
      <c r="D82" s="58">
        <f>E82</f>
        <v>100</v>
      </c>
      <c r="E82" s="58">
        <v>100</v>
      </c>
      <c r="F82" s="59">
        <v>0</v>
      </c>
      <c r="G82" s="59">
        <v>0</v>
      </c>
      <c r="H82" s="59">
        <v>0</v>
      </c>
      <c r="I82" s="59">
        <v>0</v>
      </c>
    </row>
    <row r="83" spans="1:9" ht="20.25" customHeight="1">
      <c r="A83" s="1" t="s">
        <v>73</v>
      </c>
      <c r="B83" s="2" t="s">
        <v>74</v>
      </c>
      <c r="C83" s="1" t="s">
        <v>58</v>
      </c>
      <c r="D83" s="62">
        <f t="shared" ref="D83:I84" si="29">D84</f>
        <v>-10000</v>
      </c>
      <c r="E83" s="62">
        <f t="shared" si="29"/>
        <v>-10000</v>
      </c>
      <c r="F83" s="62">
        <f t="shared" si="29"/>
        <v>0</v>
      </c>
      <c r="G83" s="62">
        <f t="shared" si="29"/>
        <v>0</v>
      </c>
      <c r="H83" s="62">
        <f t="shared" si="29"/>
        <v>0</v>
      </c>
      <c r="I83" s="62">
        <f t="shared" si="29"/>
        <v>0</v>
      </c>
    </row>
    <row r="84" spans="1:9" ht="20.25" customHeight="1">
      <c r="A84" s="3"/>
      <c r="B84" s="4" t="s">
        <v>50</v>
      </c>
      <c r="C84" s="5"/>
      <c r="D84" s="58">
        <f t="shared" si="29"/>
        <v>-10000</v>
      </c>
      <c r="E84" s="58">
        <f t="shared" si="29"/>
        <v>-10000</v>
      </c>
      <c r="F84" s="58">
        <f t="shared" si="29"/>
        <v>0</v>
      </c>
      <c r="G84" s="58">
        <f t="shared" si="29"/>
        <v>0</v>
      </c>
      <c r="H84" s="58">
        <f t="shared" si="29"/>
        <v>0</v>
      </c>
      <c r="I84" s="58">
        <f t="shared" si="29"/>
        <v>0</v>
      </c>
    </row>
    <row r="85" spans="1:9" ht="20.25" customHeight="1">
      <c r="A85" s="3"/>
      <c r="B85" s="4" t="s">
        <v>55</v>
      </c>
      <c r="C85" s="5">
        <v>70</v>
      </c>
      <c r="D85" s="58">
        <f>E85</f>
        <v>-10000</v>
      </c>
      <c r="E85" s="58">
        <v>-10000</v>
      </c>
      <c r="F85" s="59">
        <v>0</v>
      </c>
      <c r="G85" s="59">
        <v>0</v>
      </c>
      <c r="H85" s="59">
        <v>0</v>
      </c>
      <c r="I85" s="59">
        <v>0</v>
      </c>
    </row>
    <row r="86" spans="1:9" ht="20.25" customHeight="1">
      <c r="A86" s="30" t="s">
        <v>75</v>
      </c>
      <c r="B86" s="31" t="s">
        <v>76</v>
      </c>
      <c r="C86" s="1" t="s">
        <v>77</v>
      </c>
      <c r="D86" s="62">
        <f t="shared" ref="D86:I86" si="30">D87+D90</f>
        <v>145</v>
      </c>
      <c r="E86" s="62">
        <f t="shared" si="30"/>
        <v>145</v>
      </c>
      <c r="F86" s="62">
        <f t="shared" si="30"/>
        <v>0</v>
      </c>
      <c r="G86" s="62">
        <f t="shared" si="30"/>
        <v>0</v>
      </c>
      <c r="H86" s="62">
        <f t="shared" si="30"/>
        <v>0</v>
      </c>
      <c r="I86" s="62">
        <f t="shared" si="30"/>
        <v>0</v>
      </c>
    </row>
    <row r="87" spans="1:9" ht="20.25" customHeight="1">
      <c r="A87" s="1"/>
      <c r="B87" s="4" t="s">
        <v>46</v>
      </c>
      <c r="C87" s="32"/>
      <c r="D87" s="58">
        <f t="shared" ref="D87:I87" si="31">D88+D89</f>
        <v>0</v>
      </c>
      <c r="E87" s="58">
        <f t="shared" si="31"/>
        <v>0</v>
      </c>
      <c r="F87" s="58">
        <f t="shared" si="31"/>
        <v>0</v>
      </c>
      <c r="G87" s="58">
        <f t="shared" si="31"/>
        <v>0</v>
      </c>
      <c r="H87" s="58">
        <f t="shared" si="31"/>
        <v>0</v>
      </c>
      <c r="I87" s="58">
        <f t="shared" si="31"/>
        <v>0</v>
      </c>
    </row>
    <row r="88" spans="1:9" ht="20.25" customHeight="1">
      <c r="A88" s="1"/>
      <c r="B88" s="25" t="s">
        <v>48</v>
      </c>
      <c r="C88" s="5">
        <v>20</v>
      </c>
      <c r="D88" s="58">
        <f>D94</f>
        <v>35.9</v>
      </c>
      <c r="E88" s="58">
        <f>E94</f>
        <v>35.9</v>
      </c>
      <c r="F88" s="59">
        <v>0</v>
      </c>
      <c r="G88" s="59">
        <v>0</v>
      </c>
      <c r="H88" s="59">
        <v>0</v>
      </c>
      <c r="I88" s="59">
        <v>0</v>
      </c>
    </row>
    <row r="89" spans="1:9" ht="20.25" customHeight="1">
      <c r="A89" s="3"/>
      <c r="B89" s="27" t="s">
        <v>49</v>
      </c>
      <c r="C89" s="28">
        <v>85</v>
      </c>
      <c r="D89" s="58">
        <f>D95</f>
        <v>-35.9</v>
      </c>
      <c r="E89" s="58">
        <f>E95</f>
        <v>-35.9</v>
      </c>
      <c r="F89" s="59">
        <v>0</v>
      </c>
      <c r="G89" s="59">
        <v>0</v>
      </c>
      <c r="H89" s="59">
        <v>0</v>
      </c>
      <c r="I89" s="59">
        <v>0</v>
      </c>
    </row>
    <row r="90" spans="1:9" ht="20.25" customHeight="1">
      <c r="A90" s="3"/>
      <c r="B90" s="4" t="s">
        <v>50</v>
      </c>
      <c r="C90" s="5"/>
      <c r="D90" s="58">
        <f t="shared" ref="D90:I90" si="32">D91</f>
        <v>145</v>
      </c>
      <c r="E90" s="58">
        <f t="shared" si="32"/>
        <v>145</v>
      </c>
      <c r="F90" s="58">
        <f t="shared" si="32"/>
        <v>0</v>
      </c>
      <c r="G90" s="58">
        <f t="shared" si="32"/>
        <v>0</v>
      </c>
      <c r="H90" s="58">
        <f t="shared" si="32"/>
        <v>0</v>
      </c>
      <c r="I90" s="58">
        <f t="shared" si="32"/>
        <v>0</v>
      </c>
    </row>
    <row r="91" spans="1:9" ht="20.25" customHeight="1">
      <c r="A91" s="3"/>
      <c r="B91" s="4" t="s">
        <v>55</v>
      </c>
      <c r="C91" s="5">
        <v>70</v>
      </c>
      <c r="D91" s="58">
        <f>E91</f>
        <v>145</v>
      </c>
      <c r="E91" s="58">
        <f>E97</f>
        <v>145</v>
      </c>
      <c r="F91" s="59">
        <v>0</v>
      </c>
      <c r="G91" s="59">
        <v>0</v>
      </c>
      <c r="H91" s="59">
        <v>0</v>
      </c>
      <c r="I91" s="59">
        <v>0</v>
      </c>
    </row>
    <row r="92" spans="1:9" ht="23.25" customHeight="1">
      <c r="A92" s="33" t="s">
        <v>78</v>
      </c>
      <c r="B92" s="2" t="s">
        <v>79</v>
      </c>
      <c r="C92" s="34" t="s">
        <v>80</v>
      </c>
      <c r="D92" s="62">
        <f t="shared" ref="D92:I92" si="33">D93+D96</f>
        <v>145</v>
      </c>
      <c r="E92" s="62">
        <f t="shared" si="33"/>
        <v>145</v>
      </c>
      <c r="F92" s="62">
        <f t="shared" si="33"/>
        <v>0</v>
      </c>
      <c r="G92" s="62">
        <f t="shared" si="33"/>
        <v>0</v>
      </c>
      <c r="H92" s="62">
        <f t="shared" si="33"/>
        <v>0</v>
      </c>
      <c r="I92" s="62">
        <f t="shared" si="33"/>
        <v>0</v>
      </c>
    </row>
    <row r="93" spans="1:9" ht="20.25" customHeight="1">
      <c r="A93" s="1"/>
      <c r="B93" s="4" t="s">
        <v>46</v>
      </c>
      <c r="C93" s="32"/>
      <c r="D93" s="58">
        <f t="shared" ref="D93:I93" si="34">D94+D95</f>
        <v>0</v>
      </c>
      <c r="E93" s="58">
        <f t="shared" si="34"/>
        <v>0</v>
      </c>
      <c r="F93" s="58">
        <f t="shared" si="34"/>
        <v>0</v>
      </c>
      <c r="G93" s="58">
        <f t="shared" si="34"/>
        <v>0</v>
      </c>
      <c r="H93" s="58">
        <f t="shared" si="34"/>
        <v>0</v>
      </c>
      <c r="I93" s="58">
        <f t="shared" si="34"/>
        <v>0</v>
      </c>
    </row>
    <row r="94" spans="1:9" ht="17.25" customHeight="1">
      <c r="A94" s="1"/>
      <c r="B94" s="25" t="s">
        <v>48</v>
      </c>
      <c r="C94" s="5">
        <v>20</v>
      </c>
      <c r="D94" s="58">
        <v>35.9</v>
      </c>
      <c r="E94" s="58">
        <v>35.9</v>
      </c>
      <c r="F94" s="59">
        <v>0</v>
      </c>
      <c r="G94" s="59">
        <v>0</v>
      </c>
      <c r="H94" s="59">
        <v>0</v>
      </c>
      <c r="I94" s="59">
        <v>0</v>
      </c>
    </row>
    <row r="95" spans="1:9" ht="15" customHeight="1">
      <c r="A95" s="1"/>
      <c r="B95" s="27" t="s">
        <v>49</v>
      </c>
      <c r="C95" s="28">
        <v>85</v>
      </c>
      <c r="D95" s="58">
        <v>-35.9</v>
      </c>
      <c r="E95" s="58">
        <f>D95</f>
        <v>-35.9</v>
      </c>
      <c r="F95" s="59">
        <v>0</v>
      </c>
      <c r="G95" s="59">
        <v>0</v>
      </c>
      <c r="H95" s="59">
        <v>0</v>
      </c>
      <c r="I95" s="59">
        <v>0</v>
      </c>
    </row>
    <row r="96" spans="1:9" ht="20.25" customHeight="1">
      <c r="A96" s="1"/>
      <c r="B96" s="4" t="s">
        <v>50</v>
      </c>
      <c r="C96" s="5"/>
      <c r="D96" s="58">
        <f t="shared" ref="D96:I96" si="35">D97</f>
        <v>145</v>
      </c>
      <c r="E96" s="58">
        <f t="shared" si="35"/>
        <v>145</v>
      </c>
      <c r="F96" s="58">
        <f t="shared" si="35"/>
        <v>0</v>
      </c>
      <c r="G96" s="58">
        <f t="shared" si="35"/>
        <v>0</v>
      </c>
      <c r="H96" s="58">
        <f t="shared" si="35"/>
        <v>0</v>
      </c>
      <c r="I96" s="58">
        <f t="shared" si="35"/>
        <v>0</v>
      </c>
    </row>
    <row r="97" spans="1:9" ht="20.25" customHeight="1">
      <c r="A97" s="1"/>
      <c r="B97" s="4" t="s">
        <v>55</v>
      </c>
      <c r="C97" s="5">
        <v>70</v>
      </c>
      <c r="D97" s="58">
        <f>E97</f>
        <v>145</v>
      </c>
      <c r="E97" s="58">
        <f>45+100</f>
        <v>145</v>
      </c>
      <c r="F97" s="59">
        <v>0</v>
      </c>
      <c r="G97" s="59">
        <v>0</v>
      </c>
      <c r="H97" s="59">
        <v>0</v>
      </c>
      <c r="I97" s="59">
        <v>0</v>
      </c>
    </row>
    <row r="98" spans="1:9" ht="20.25" customHeight="1">
      <c r="A98" s="1"/>
      <c r="B98" s="27"/>
      <c r="C98" s="28"/>
      <c r="D98" s="58"/>
      <c r="E98" s="58"/>
      <c r="F98" s="59"/>
      <c r="G98" s="59"/>
      <c r="H98" s="59"/>
      <c r="I98" s="59"/>
    </row>
    <row r="99" spans="1:9" ht="18" customHeight="1">
      <c r="A99" s="35"/>
      <c r="B99" s="36" t="s">
        <v>81</v>
      </c>
      <c r="C99" s="37"/>
      <c r="D99" s="38">
        <f t="shared" ref="D99:I99" si="36">D28-D45</f>
        <v>0</v>
      </c>
      <c r="E99" s="38">
        <f t="shared" si="36"/>
        <v>0</v>
      </c>
      <c r="F99" s="38">
        <f t="shared" si="36"/>
        <v>0</v>
      </c>
      <c r="G99" s="38">
        <f t="shared" si="36"/>
        <v>0</v>
      </c>
      <c r="H99" s="38">
        <f t="shared" si="36"/>
        <v>0</v>
      </c>
      <c r="I99" s="38">
        <f t="shared" si="36"/>
        <v>0</v>
      </c>
    </row>
    <row r="100" spans="1:9" ht="18" customHeight="1">
      <c r="A100" s="35"/>
      <c r="B100" s="36" t="s">
        <v>82</v>
      </c>
      <c r="C100" s="37"/>
      <c r="D100" s="38">
        <f t="shared" ref="D100:I100" si="37">D33-D49</f>
        <v>0</v>
      </c>
      <c r="E100" s="38">
        <f t="shared" si="37"/>
        <v>0</v>
      </c>
      <c r="F100" s="38">
        <f t="shared" si="37"/>
        <v>0</v>
      </c>
      <c r="G100" s="38">
        <f t="shared" si="37"/>
        <v>0</v>
      </c>
      <c r="H100" s="38">
        <f t="shared" si="37"/>
        <v>0</v>
      </c>
      <c r="I100" s="38">
        <f t="shared" si="37"/>
        <v>0</v>
      </c>
    </row>
    <row r="101" spans="1:9" ht="18" customHeight="1">
      <c r="A101" s="35"/>
      <c r="B101" s="39" t="s">
        <v>83</v>
      </c>
      <c r="C101" s="37"/>
      <c r="D101" s="38">
        <f t="shared" ref="D101:I101" si="38">D99+D100</f>
        <v>0</v>
      </c>
      <c r="E101" s="38">
        <f t="shared" si="38"/>
        <v>0</v>
      </c>
      <c r="F101" s="38">
        <f t="shared" si="38"/>
        <v>0</v>
      </c>
      <c r="G101" s="38">
        <f t="shared" si="38"/>
        <v>0</v>
      </c>
      <c r="H101" s="38">
        <f t="shared" si="38"/>
        <v>0</v>
      </c>
      <c r="I101" s="38">
        <f t="shared" si="38"/>
        <v>0</v>
      </c>
    </row>
  </sheetData>
  <mergeCells count="15">
    <mergeCell ref="A10:A11"/>
    <mergeCell ref="F10:F11"/>
    <mergeCell ref="H10:H11"/>
    <mergeCell ref="I10:I11"/>
    <mergeCell ref="B5:E5"/>
    <mergeCell ref="B6:E6"/>
    <mergeCell ref="A7:E7"/>
    <mergeCell ref="B10:B11"/>
    <mergeCell ref="C10:C11"/>
    <mergeCell ref="G10:G11"/>
    <mergeCell ref="N28:O28"/>
    <mergeCell ref="D10:D11"/>
    <mergeCell ref="S7:V7"/>
    <mergeCell ref="R8:V8"/>
    <mergeCell ref="E10:E11"/>
  </mergeCells>
  <phoneticPr fontId="13" type="noConversion"/>
  <pageMargins left="0.7" right="0.19685039370078741" top="0.27" bottom="0.19685039370078741" header="0.1574803149606299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6D125D-C282-4389-B86B-1CA144BE98AA}"/>
</file>

<file path=customXml/itemProps2.xml><?xml version="1.0" encoding="utf-8"?>
<ds:datastoreItem xmlns:ds="http://schemas.openxmlformats.org/officeDocument/2006/customXml" ds:itemID="{8CDA4D6D-B01F-4D9B-AB65-83190FDC86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2026-08-21T10:00:17Z</dcterms:modified>
  <cp:category/>
  <cp:contentStatus/>
</cp:coreProperties>
</file>