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.marin\Desktop\BUGET\an 2026\SEDINTA 30 IULIE\BUGET LOCAL\"/>
    </mc:Choice>
  </mc:AlternateContent>
  <xr:revisionPtr revIDLastSave="0" documentId="8_{A2EDF2E9-E06C-4562-A726-E5B0C31E882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fara persona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E24" i="3"/>
  <c r="D24" i="3" s="1"/>
  <c r="E23" i="3" l="1"/>
  <c r="D19" i="3"/>
  <c r="E18" i="3"/>
  <c r="D18" i="3" s="1"/>
  <c r="E37" i="3"/>
  <c r="D37" i="3" s="1"/>
  <c r="F36" i="3"/>
  <c r="G36" i="3"/>
  <c r="E33" i="3"/>
  <c r="E32" i="3" s="1"/>
  <c r="C64" i="3"/>
  <c r="C57" i="3"/>
  <c r="C56" i="3" s="1"/>
  <c r="D49" i="3"/>
  <c r="D48" i="3"/>
  <c r="E47" i="3"/>
  <c r="D47" i="3"/>
  <c r="D46" i="3" s="1"/>
  <c r="G46" i="3"/>
  <c r="F46" i="3"/>
  <c r="E46" i="3"/>
  <c r="D45" i="3"/>
  <c r="E44" i="3"/>
  <c r="D44" i="3"/>
  <c r="D43" i="3"/>
  <c r="D42" i="3" s="1"/>
  <c r="E42" i="3"/>
  <c r="E40" i="3" s="1"/>
  <c r="E39" i="3" s="1"/>
  <c r="D41" i="3"/>
  <c r="D38" i="3"/>
  <c r="D34" i="3"/>
  <c r="D33" i="3" s="1"/>
  <c r="D32" i="3" s="1"/>
  <c r="G31" i="3"/>
  <c r="G15" i="3" s="1"/>
  <c r="F31" i="3"/>
  <c r="F15" i="3" s="1"/>
  <c r="D30" i="3"/>
  <c r="D29" i="3"/>
  <c r="D28" i="3" s="1"/>
  <c r="D27" i="3" s="1"/>
  <c r="D26" i="3" s="1"/>
  <c r="E28" i="3"/>
  <c r="E27" i="3" s="1"/>
  <c r="E26" i="3" s="1"/>
  <c r="E21" i="3"/>
  <c r="D21" i="3" s="1"/>
  <c r="D14" i="3"/>
  <c r="G13" i="3"/>
  <c r="G12" i="3" s="1"/>
  <c r="G11" i="3" s="1"/>
  <c r="G10" i="3" s="1"/>
  <c r="F13" i="3"/>
  <c r="F12" i="3" s="1"/>
  <c r="F11" i="3" s="1"/>
  <c r="F10" i="3" s="1"/>
  <c r="E13" i="3"/>
  <c r="D13" i="3"/>
  <c r="E12" i="3"/>
  <c r="E11" i="3" s="1"/>
  <c r="D11" i="3" s="1"/>
  <c r="D23" i="3" l="1"/>
  <c r="E22" i="3"/>
  <c r="D22" i="3" s="1"/>
  <c r="D12" i="3"/>
  <c r="E20" i="3"/>
  <c r="E17" i="3" s="1"/>
  <c r="E16" i="3" s="1"/>
  <c r="D40" i="3"/>
  <c r="D39" i="3" s="1"/>
  <c r="D36" i="3"/>
  <c r="E36" i="3"/>
  <c r="E35" i="3" s="1"/>
  <c r="E31" i="3" s="1"/>
  <c r="E10" i="3"/>
  <c r="D10" i="3" s="1"/>
  <c r="D35" i="3"/>
  <c r="C55" i="3"/>
  <c r="C54" i="3" s="1"/>
  <c r="D16" i="3" l="1"/>
  <c r="E15" i="3"/>
  <c r="E50" i="3"/>
  <c r="D20" i="3"/>
  <c r="D17" i="3"/>
  <c r="D31" i="3"/>
  <c r="D15" i="3" l="1"/>
  <c r="D50" i="3" s="1"/>
</calcChain>
</file>

<file path=xl/sharedStrings.xml><?xml version="1.0" encoding="utf-8"?>
<sst xmlns="http://schemas.openxmlformats.org/spreadsheetml/2006/main" count="92" uniqueCount="69">
  <si>
    <t>JUDETUL ARGES</t>
  </si>
  <si>
    <t>ANEXA  nr. 1</t>
  </si>
  <si>
    <t xml:space="preserve">DIRECTIA ECONOMICA </t>
  </si>
  <si>
    <t xml:space="preserve">La HCJ nr.          /  30.07.2026     </t>
  </si>
  <si>
    <t xml:space="preserve">SERVICIUL BUGET IMPOZITE TAXE SI VENITURI </t>
  </si>
  <si>
    <t xml:space="preserve">INFLUENTE </t>
  </si>
  <si>
    <t xml:space="preserve"> LA BUGET LOCAL 2026</t>
  </si>
  <si>
    <t xml:space="preserve">mii lei </t>
  </si>
  <si>
    <t>DENUMIRE INDICATORI</t>
  </si>
  <si>
    <t>COD</t>
  </si>
  <si>
    <t>PROPUNERE 2026</t>
  </si>
  <si>
    <t>TRIM III</t>
  </si>
  <si>
    <t>VENITURI - TOTAL</t>
  </si>
  <si>
    <t>SECTIUNEA DE FUNCTIONARE</t>
  </si>
  <si>
    <t>SUBVENTII</t>
  </si>
  <si>
    <t>.00.17</t>
  </si>
  <si>
    <t>Subventii de la bugetul de stat</t>
  </si>
  <si>
    <t>42.02</t>
  </si>
  <si>
    <t>Alte drepturi pentru dizabilitate si adoptie</t>
  </si>
  <si>
    <t>42.02.21</t>
  </si>
  <si>
    <t xml:space="preserve">TOTAL CHELTUIELI </t>
  </si>
  <si>
    <t>50.02</t>
  </si>
  <si>
    <t>AUTORITATI EXECUTIVE</t>
  </si>
  <si>
    <t>51.02</t>
  </si>
  <si>
    <t>AUTORITATI PUBLICE SI ACTIUNI EXTERNE</t>
  </si>
  <si>
    <t>51.02.01.03</t>
  </si>
  <si>
    <t>Cheltuieli cu bunuri si servicii</t>
  </si>
  <si>
    <t>SECTIUNEA DE DEZVOLTARE</t>
  </si>
  <si>
    <t>Cheltuieli de capital</t>
  </si>
  <si>
    <t>SANATATE</t>
  </si>
  <si>
    <t>66.02</t>
  </si>
  <si>
    <t>SPITALE GENERALE</t>
  </si>
  <si>
    <t>66.02.06.01</t>
  </si>
  <si>
    <t xml:space="preserve">Transferuri din bugetele locale pentru finantarea cheltuielilor curente in domeniul sanatatii </t>
  </si>
  <si>
    <t>51.01.46</t>
  </si>
  <si>
    <t xml:space="preserve">CULTURA, RECREERE SI RELIGIE </t>
  </si>
  <si>
    <t>67.02</t>
  </si>
  <si>
    <t>BIBLIOTECA JUDETEANA "DINICU GOLESCU" ARGES</t>
  </si>
  <si>
    <t>67.02.03.02</t>
  </si>
  <si>
    <t>Plati efectuate in anii precedenti si recuperate in anul curent</t>
  </si>
  <si>
    <t>85.01</t>
  </si>
  <si>
    <t xml:space="preserve">ASIGURARI SI ASIST. SOCIALA </t>
  </si>
  <si>
    <t>68.02</t>
  </si>
  <si>
    <t>DIRECTIA GENERALA DE ASISTENTA SOCIALA SI PROTECTIA COPILULUI ARGES - Asistenta acordata persoanelor in varsta</t>
  </si>
  <si>
    <t>68.02.04</t>
  </si>
  <si>
    <t>DIRECTIA GENERALA DE ASISTENTA SOCIALA SI PROTECTIA COPILULUI ARGES -  Asistenta sociala in caz de boli si invaliditate</t>
  </si>
  <si>
    <t>68.02.05</t>
  </si>
  <si>
    <t>Cheltuieli  cu bunuri si servicii</t>
  </si>
  <si>
    <t>DIRECTIA GENERALA DE ASISTENTA SOCIALA SI PROTECTIA COPILULUI ARGES - Asistenta sociala pentru familie si copii</t>
  </si>
  <si>
    <t>68.02.06</t>
  </si>
  <si>
    <t xml:space="preserve">Asistenta sociala </t>
  </si>
  <si>
    <t>57.02</t>
  </si>
  <si>
    <t>Ajutoare sociale in numerar</t>
  </si>
  <si>
    <t>57.02.01</t>
  </si>
  <si>
    <t xml:space="preserve">DIRECTIA GENERALA DE ASISTENTA SOCIALA SI PROTECTIA COPILULUI ARGES - Alte cheltuieli in domeniul asistentei sociale - aparat propriu </t>
  </si>
  <si>
    <t>68.02.50</t>
  </si>
  <si>
    <t xml:space="preserve"> DEFICIT</t>
  </si>
  <si>
    <t xml:space="preserve">Sume utilizate din excedentul bugetului local </t>
  </si>
  <si>
    <t>TOTAL, din care:</t>
  </si>
  <si>
    <t>Prestarea serviciilor de proiectare faza-Studiu de fezabilitate (Tema de proiectare, studii topografice, planuri amplasament vizate O.C.P.I., studii geotehnice verificate A.F., documentații necesare obținerii Certificatelor de Urbanism și a avizelor solicitate prin acestea, studii de soluții, A.T.R.-uri, Studiu de Fezabilitate), seviciilor de audit financiar si audit electroenergetic pentru obiectivul de investitii: "Înființare parcuri fotovoltaice cu capacități de stocare integrate pentru consumul propriu al Consiliului Județean Argeș și al partenerilor implicați”</t>
  </si>
  <si>
    <t>Sistem desktop  PC + monitor</t>
  </si>
  <si>
    <t>Licenta Microsoft Windows 11 PRO OEM</t>
  </si>
  <si>
    <t xml:space="preserve">Server NAS </t>
  </si>
  <si>
    <t>HDD 22 TB SATA3 512 MB 3,5 inch</t>
  </si>
  <si>
    <t>Imprimanta laser color A3</t>
  </si>
  <si>
    <t>ASISTENTA SOCIALA</t>
  </si>
  <si>
    <t>Intocmirea documentatiei tehnice pentru obtinerea autorizatiei de securitate la incendiu</t>
  </si>
  <si>
    <t>Expertiza tehnica pentru cerinta esentiala A1 - rezistenta mecanica si stabilitate</t>
  </si>
  <si>
    <t>Proiectare si instalare sistem detectare, semnalizare si avertizare la incendiu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</si>
</sst>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l_e_i_-;\-* #,##0.00\ _l_e_i_-;_-* &quot;-&quot;??\ _l_e_i_-;_-@_-"/>
  </numFmts>
  <fonts count="2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9C0006"/>
      <name val="Calibri"/>
      <family val="2"/>
      <charset val="238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11" fillId="0" borderId="0"/>
    <xf numFmtId="0" fontId="2" fillId="0" borderId="0"/>
    <xf numFmtId="0" fontId="1" fillId="0" borderId="0"/>
    <xf numFmtId="0" fontId="2" fillId="0" borderId="0"/>
    <xf numFmtId="0" fontId="14" fillId="11" borderId="0" applyNumberFormat="0" applyBorder="0" applyAlignment="0" applyProtection="0"/>
    <xf numFmtId="43" fontId="2" fillId="0" borderId="0" applyFont="0" applyFill="0" applyBorder="0" applyAlignment="0" applyProtection="0"/>
  </cellStyleXfs>
  <cellXfs count="98">
    <xf numFmtId="0" fontId="0" fillId="0" borderId="0" xfId="0"/>
    <xf numFmtId="4" fontId="3" fillId="2" borderId="0" xfId="0" applyNumberFormat="1" applyFont="1" applyFill="1" applyAlignment="1">
      <alignment horizontal="left"/>
    </xf>
    <xf numFmtId="4" fontId="3" fillId="2" borderId="0" xfId="0" applyNumberFormat="1" applyFon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" fontId="6" fillId="2" borderId="0" xfId="0" applyNumberFormat="1" applyFont="1" applyFill="1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 wrapText="1"/>
    </xf>
    <xf numFmtId="0" fontId="9" fillId="3" borderId="2" xfId="0" applyFont="1" applyFill="1" applyBorder="1"/>
    <xf numFmtId="4" fontId="7" fillId="2" borderId="1" xfId="0" applyNumberFormat="1" applyFont="1" applyFill="1" applyBorder="1"/>
    <xf numFmtId="0" fontId="9" fillId="3" borderId="3" xfId="0" applyFont="1" applyFill="1" applyBorder="1"/>
    <xf numFmtId="4" fontId="7" fillId="6" borderId="1" xfId="0" applyNumberFormat="1" applyFont="1" applyFill="1" applyBorder="1"/>
    <xf numFmtId="4" fontId="7" fillId="4" borderId="1" xfId="0" applyNumberFormat="1" applyFont="1" applyFill="1" applyBorder="1"/>
    <xf numFmtId="4" fontId="7" fillId="8" borderId="1" xfId="0" applyNumberFormat="1" applyFont="1" applyFill="1" applyBorder="1"/>
    <xf numFmtId="0" fontId="8" fillId="0" borderId="3" xfId="0" applyFont="1" applyBorder="1" applyAlignment="1">
      <alignment wrapText="1"/>
    </xf>
    <xf numFmtId="4" fontId="7" fillId="10" borderId="1" xfId="0" applyNumberFormat="1" applyFont="1" applyFill="1" applyBorder="1"/>
    <xf numFmtId="0" fontId="9" fillId="2" borderId="3" xfId="0" applyFont="1" applyFill="1" applyBorder="1"/>
    <xf numFmtId="0" fontId="2" fillId="2" borderId="0" xfId="0" applyFont="1" applyFill="1"/>
    <xf numFmtId="0" fontId="13" fillId="0" borderId="1" xfId="0" applyFont="1" applyBorder="1"/>
    <xf numFmtId="4" fontId="3" fillId="7" borderId="1" xfId="0" applyNumberFormat="1" applyFont="1" applyFill="1" applyBorder="1"/>
    <xf numFmtId="0" fontId="3" fillId="5" borderId="1" xfId="0" applyFont="1" applyFill="1" applyBorder="1"/>
    <xf numFmtId="4" fontId="13" fillId="0" borderId="1" xfId="0" applyNumberFormat="1" applyFont="1" applyBorder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2" fontId="3" fillId="5" borderId="1" xfId="0" applyNumberFormat="1" applyFont="1" applyFill="1" applyBorder="1"/>
    <xf numFmtId="0" fontId="3" fillId="2" borderId="1" xfId="0" applyFont="1" applyFill="1" applyBorder="1" applyAlignment="1">
      <alignment vertical="center"/>
    </xf>
    <xf numFmtId="2" fontId="3" fillId="0" borderId="1" xfId="0" applyNumberFormat="1" applyFont="1" applyBorder="1"/>
    <xf numFmtId="0" fontId="3" fillId="2" borderId="3" xfId="0" applyFont="1" applyFill="1" applyBorder="1" applyAlignment="1">
      <alignment vertical="center" wrapText="1"/>
    </xf>
    <xf numFmtId="0" fontId="13" fillId="2" borderId="1" xfId="10" applyFont="1" applyFill="1" applyBorder="1" applyAlignment="1">
      <alignment horizontal="left" vertical="top" wrapText="1"/>
    </xf>
    <xf numFmtId="2" fontId="13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8" borderId="1" xfId="0" applyFont="1" applyFill="1" applyBorder="1"/>
    <xf numFmtId="0" fontId="15" fillId="8" borderId="1" xfId="0" applyFont="1" applyFill="1" applyBorder="1" applyAlignment="1">
      <alignment horizontal="center"/>
    </xf>
    <xf numFmtId="4" fontId="15" fillId="8" borderId="1" xfId="0" applyNumberFormat="1" applyFont="1" applyFill="1" applyBorder="1"/>
    <xf numFmtId="0" fontId="15" fillId="10" borderId="1" xfId="0" applyFont="1" applyFill="1" applyBorder="1"/>
    <xf numFmtId="0" fontId="15" fillId="10" borderId="1" xfId="0" applyFont="1" applyFill="1" applyBorder="1" applyAlignment="1">
      <alignment horizontal="center"/>
    </xf>
    <xf numFmtId="4" fontId="15" fillId="10" borderId="1" xfId="0" applyNumberFormat="1" applyFont="1" applyFill="1" applyBorder="1"/>
    <xf numFmtId="0" fontId="15" fillId="4" borderId="1" xfId="0" applyFont="1" applyFill="1" applyBorder="1"/>
    <xf numFmtId="0" fontId="16" fillId="4" borderId="1" xfId="0" applyFont="1" applyFill="1" applyBorder="1" applyAlignment="1">
      <alignment horizontal="center"/>
    </xf>
    <xf numFmtId="4" fontId="15" fillId="4" borderId="1" xfId="0" applyNumberFormat="1" applyFont="1" applyFill="1" applyBorder="1"/>
    <xf numFmtId="0" fontId="16" fillId="9" borderId="1" xfId="0" applyFont="1" applyFill="1" applyBorder="1"/>
    <xf numFmtId="0" fontId="16" fillId="9" borderId="1" xfId="0" applyFont="1" applyFill="1" applyBorder="1" applyAlignment="1">
      <alignment horizontal="center"/>
    </xf>
    <xf numFmtId="4" fontId="15" fillId="2" borderId="1" xfId="0" applyNumberFormat="1" applyFont="1" applyFill="1" applyBorder="1"/>
    <xf numFmtId="4" fontId="16" fillId="2" borderId="1" xfId="0" applyNumberFormat="1" applyFont="1" applyFill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5" fillId="5" borderId="1" xfId="0" applyFont="1" applyFill="1" applyBorder="1"/>
    <xf numFmtId="0" fontId="15" fillId="5" borderId="1" xfId="0" applyFont="1" applyFill="1" applyBorder="1" applyAlignment="1">
      <alignment horizontal="center"/>
    </xf>
    <xf numFmtId="4" fontId="15" fillId="5" borderId="1" xfId="0" applyNumberFormat="1" applyFont="1" applyFill="1" applyBorder="1"/>
    <xf numFmtId="0" fontId="15" fillId="7" borderId="1" xfId="0" applyFont="1" applyFill="1" applyBorder="1" applyAlignment="1">
      <alignment wrapText="1"/>
    </xf>
    <xf numFmtId="0" fontId="15" fillId="7" borderId="1" xfId="0" applyFont="1" applyFill="1" applyBorder="1" applyAlignment="1">
      <alignment horizontal="center"/>
    </xf>
    <xf numFmtId="4" fontId="15" fillId="7" borderId="1" xfId="0" applyNumberFormat="1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5" fillId="5" borderId="1" xfId="0" applyFont="1" applyFill="1" applyBorder="1" applyAlignment="1">
      <alignment wrapText="1"/>
    </xf>
    <xf numFmtId="0" fontId="16" fillId="7" borderId="1" xfId="0" applyFont="1" applyFill="1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 applyAlignment="1">
      <alignment horizontal="left" wrapText="1"/>
    </xf>
    <xf numFmtId="0" fontId="15" fillId="7" borderId="1" xfId="11" applyFont="1" applyFill="1" applyBorder="1" applyAlignment="1">
      <alignment vertical="center" wrapText="1"/>
    </xf>
    <xf numFmtId="0" fontId="15" fillId="7" borderId="1" xfId="1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0" fontId="17" fillId="8" borderId="1" xfId="0" applyFont="1" applyFill="1" applyBorder="1" applyAlignment="1">
      <alignment horizontal="left"/>
    </xf>
    <xf numFmtId="0" fontId="16" fillId="8" borderId="1" xfId="0" applyFont="1" applyFill="1" applyBorder="1" applyAlignment="1">
      <alignment horizontal="left"/>
    </xf>
    <xf numFmtId="4" fontId="15" fillId="8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 vertical="distributed"/>
    </xf>
    <xf numFmtId="43" fontId="18" fillId="0" borderId="1" xfId="12" applyFont="1" applyBorder="1" applyAlignment="1">
      <alignment horizontal="right" vertical="distributed"/>
    </xf>
    <xf numFmtId="0" fontId="19" fillId="12" borderId="3" xfId="0" applyFont="1" applyFill="1" applyBorder="1" applyAlignment="1">
      <alignment horizontal="left" wrapText="1"/>
    </xf>
    <xf numFmtId="0" fontId="18" fillId="12" borderId="1" xfId="0" applyFont="1" applyFill="1" applyBorder="1" applyAlignment="1">
      <alignment wrapText="1"/>
    </xf>
    <xf numFmtId="0" fontId="19" fillId="12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4" fontId="15" fillId="0" borderId="1" xfId="0" applyNumberFormat="1" applyFont="1" applyBorder="1"/>
    <xf numFmtId="0" fontId="9" fillId="5" borderId="1" xfId="0" applyFont="1" applyFill="1" applyBorder="1"/>
    <xf numFmtId="0" fontId="9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4" fontId="12" fillId="2" borderId="1" xfId="0" applyNumberFormat="1" applyFont="1" applyFill="1" applyBorder="1"/>
    <xf numFmtId="4" fontId="12" fillId="0" borderId="1" xfId="0" applyNumberFormat="1" applyFont="1" applyBorder="1"/>
    <xf numFmtId="0" fontId="12" fillId="2" borderId="1" xfId="0" applyFont="1" applyFill="1" applyBorder="1" applyAlignment="1">
      <alignment horizontal="center"/>
    </xf>
    <xf numFmtId="4" fontId="9" fillId="0" borderId="1" xfId="0" applyNumberFormat="1" applyFont="1" applyBorder="1"/>
    <xf numFmtId="4" fontId="9" fillId="2" borderId="1" xfId="0" applyNumberFormat="1" applyFont="1" applyFill="1" applyBorder="1"/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3">
    <cellStyle name="Eronat" xfId="11" builtinId="27"/>
    <cellStyle name="Normal" xfId="0" builtinId="0"/>
    <cellStyle name="Normal 2" xfId="6" xr:uid="{00000000-0005-0000-0000-000002000000}"/>
    <cellStyle name="Normal 3" xfId="7" xr:uid="{00000000-0005-0000-0000-000003000000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4" xfId="2" xr:uid="{00000000-0005-0000-0000-000008000000}"/>
    <cellStyle name="Normal 5 4 4 2 2" xfId="5" xr:uid="{00000000-0005-0000-0000-000009000000}"/>
    <cellStyle name="Normal 7 2 2" xfId="3" xr:uid="{00000000-0005-0000-0000-00000A000000}"/>
    <cellStyle name="Normal_Anexa F 140 146 10.07" xfId="10" xr:uid="{1706114A-F656-4017-8AF4-E6EA04D5F23B}"/>
    <cellStyle name="Virgulă" xfId="1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B6C0-39BE-44F4-9E5B-4ED4ACC4765B}">
  <dimension ref="A1:G67"/>
  <sheetViews>
    <sheetView tabSelected="1" topLeftCell="B3" zoomScale="98" zoomScaleNormal="98" workbookViewId="0">
      <selection activeCell="C23" sqref="C23"/>
    </sheetView>
  </sheetViews>
  <sheetFormatPr defaultColWidth="9.140625" defaultRowHeight="12.4"/>
  <cols>
    <col min="1" max="1" width="4.7109375" style="7" hidden="1" customWidth="1"/>
    <col min="2" max="2" width="51.140625" style="7" customWidth="1"/>
    <col min="3" max="3" width="12.85546875" style="6" customWidth="1"/>
    <col min="4" max="4" width="15.7109375" style="7" customWidth="1"/>
    <col min="5" max="5" width="15.5703125" style="7" customWidth="1"/>
    <col min="6" max="6" width="0.28515625" style="7" hidden="1" customWidth="1"/>
    <col min="7" max="7" width="4.85546875" style="7" hidden="1" customWidth="1"/>
    <col min="8" max="16384" width="9.140625" style="7"/>
  </cols>
  <sheetData>
    <row r="1" spans="1:7" s="4" customFormat="1" ht="15">
      <c r="A1" s="1" t="s">
        <v>0</v>
      </c>
      <c r="B1" s="2" t="s">
        <v>0</v>
      </c>
      <c r="C1" s="3"/>
      <c r="D1" s="95" t="s">
        <v>1</v>
      </c>
      <c r="E1" s="95"/>
    </row>
    <row r="2" spans="1:7" ht="15">
      <c r="A2" s="5" t="s">
        <v>2</v>
      </c>
      <c r="B2" s="3" t="s">
        <v>2</v>
      </c>
      <c r="D2" s="96" t="s">
        <v>3</v>
      </c>
      <c r="E2" s="96"/>
    </row>
    <row r="3" spans="1:7" ht="18" customHeight="1">
      <c r="A3" s="8"/>
      <c r="B3" s="2" t="s">
        <v>4</v>
      </c>
      <c r="C3" s="9"/>
    </row>
    <row r="4" spans="1:7" ht="18" customHeight="1">
      <c r="A4" s="8"/>
      <c r="B4" s="2"/>
      <c r="C4" s="9"/>
    </row>
    <row r="5" spans="1:7" ht="18" customHeight="1">
      <c r="A5" s="8"/>
      <c r="B5" s="97" t="s">
        <v>5</v>
      </c>
      <c r="C5" s="97"/>
      <c r="D5" s="97"/>
      <c r="E5" s="97"/>
      <c r="F5" s="97"/>
      <c r="G5" s="97"/>
    </row>
    <row r="6" spans="1:7" ht="18" customHeight="1">
      <c r="A6" s="8"/>
      <c r="B6" s="97" t="s">
        <v>6</v>
      </c>
      <c r="C6" s="97"/>
      <c r="D6" s="97"/>
      <c r="E6" s="97"/>
      <c r="F6" s="97"/>
      <c r="G6" s="97"/>
    </row>
    <row r="7" spans="1:7" ht="18" customHeight="1">
      <c r="A7" s="8"/>
      <c r="B7" s="10"/>
      <c r="C7" s="11"/>
      <c r="D7" s="12"/>
      <c r="E7" s="12"/>
      <c r="F7" s="12"/>
      <c r="G7" s="12"/>
    </row>
    <row r="8" spans="1:7" ht="19.7" customHeight="1">
      <c r="A8" s="13"/>
      <c r="B8" s="29"/>
      <c r="C8" s="30"/>
      <c r="D8" s="29"/>
      <c r="E8" s="31" t="s">
        <v>7</v>
      </c>
    </row>
    <row r="9" spans="1:7" ht="42.75" customHeight="1">
      <c r="A9" s="21"/>
      <c r="B9" s="39" t="s">
        <v>8</v>
      </c>
      <c r="C9" s="40" t="s">
        <v>9</v>
      </c>
      <c r="D9" s="40" t="s">
        <v>10</v>
      </c>
      <c r="E9" s="40" t="s">
        <v>11</v>
      </c>
      <c r="F9" s="14"/>
      <c r="G9" s="14"/>
    </row>
    <row r="10" spans="1:7" ht="22.5" customHeight="1">
      <c r="A10" s="15"/>
      <c r="B10" s="41" t="s">
        <v>12</v>
      </c>
      <c r="C10" s="42"/>
      <c r="D10" s="43">
        <f>E10</f>
        <v>8</v>
      </c>
      <c r="E10" s="43">
        <f>E11</f>
        <v>8</v>
      </c>
      <c r="F10" s="20" t="e">
        <f>F11+#REF!</f>
        <v>#REF!</v>
      </c>
      <c r="G10" s="20" t="e">
        <f>G11+#REF!</f>
        <v>#REF!</v>
      </c>
    </row>
    <row r="11" spans="1:7" ht="22.5" customHeight="1">
      <c r="A11" s="15"/>
      <c r="B11" s="44" t="s">
        <v>13</v>
      </c>
      <c r="C11" s="45"/>
      <c r="D11" s="46">
        <f t="shared" ref="D11:D14" si="0">E11</f>
        <v>8</v>
      </c>
      <c r="E11" s="46">
        <f>E12</f>
        <v>8</v>
      </c>
      <c r="F11" s="22" t="e">
        <f>#REF!+F12+#REF!</f>
        <v>#REF!</v>
      </c>
      <c r="G11" s="22" t="e">
        <f>#REF!+G12+#REF!</f>
        <v>#REF!</v>
      </c>
    </row>
    <row r="12" spans="1:7" ht="26.25" customHeight="1">
      <c r="A12" s="15"/>
      <c r="B12" s="47" t="s">
        <v>14</v>
      </c>
      <c r="C12" s="48" t="s">
        <v>15</v>
      </c>
      <c r="D12" s="49">
        <f t="shared" si="0"/>
        <v>8</v>
      </c>
      <c r="E12" s="49">
        <f>E13</f>
        <v>8</v>
      </c>
      <c r="F12" s="19">
        <f t="shared" ref="F12:G13" si="1">F13</f>
        <v>0</v>
      </c>
      <c r="G12" s="19">
        <f t="shared" si="1"/>
        <v>0</v>
      </c>
    </row>
    <row r="13" spans="1:7" ht="27" customHeight="1">
      <c r="A13" s="15"/>
      <c r="B13" s="50" t="s">
        <v>16</v>
      </c>
      <c r="C13" s="51" t="s">
        <v>17</v>
      </c>
      <c r="D13" s="52">
        <f t="shared" si="0"/>
        <v>8</v>
      </c>
      <c r="E13" s="53">
        <f>E14</f>
        <v>8</v>
      </c>
      <c r="F13" s="16">
        <f t="shared" si="1"/>
        <v>0</v>
      </c>
      <c r="G13" s="16">
        <f t="shared" si="1"/>
        <v>0</v>
      </c>
    </row>
    <row r="14" spans="1:7" ht="22.5" customHeight="1">
      <c r="A14" s="15"/>
      <c r="B14" s="54" t="s">
        <v>18</v>
      </c>
      <c r="C14" s="55" t="s">
        <v>19</v>
      </c>
      <c r="D14" s="52">
        <f t="shared" si="0"/>
        <v>8</v>
      </c>
      <c r="E14" s="53">
        <v>8</v>
      </c>
      <c r="F14" s="16"/>
      <c r="G14" s="16"/>
    </row>
    <row r="15" spans="1:7" ht="23.25" customHeight="1">
      <c r="A15" s="17"/>
      <c r="B15" s="41" t="s">
        <v>20</v>
      </c>
      <c r="C15" s="42" t="s">
        <v>21</v>
      </c>
      <c r="D15" s="43">
        <f>D16+D26+D31+D22</f>
        <v>175</v>
      </c>
      <c r="E15" s="43">
        <f>E16+E26+E31+E22</f>
        <v>175</v>
      </c>
      <c r="F15" s="20" t="e">
        <f>#REF!+#REF!+#REF!+F31+#REF!+#REF!</f>
        <v>#REF!</v>
      </c>
      <c r="G15" s="20" t="e">
        <f>#REF!+#REF!+#REF!+G31+#REF!+#REF!</f>
        <v>#REF!</v>
      </c>
    </row>
    <row r="16" spans="1:7" ht="23.25" customHeight="1">
      <c r="A16" s="17"/>
      <c r="B16" s="56" t="s">
        <v>22</v>
      </c>
      <c r="C16" s="57" t="s">
        <v>23</v>
      </c>
      <c r="D16" s="58">
        <f>E16</f>
        <v>-144</v>
      </c>
      <c r="E16" s="58">
        <f>E17</f>
        <v>-144</v>
      </c>
      <c r="F16" s="20"/>
      <c r="G16" s="20"/>
    </row>
    <row r="17" spans="1:7" ht="23.25" customHeight="1">
      <c r="A17" s="17"/>
      <c r="B17" s="59" t="s">
        <v>24</v>
      </c>
      <c r="C17" s="60" t="s">
        <v>25</v>
      </c>
      <c r="D17" s="61">
        <f t="shared" ref="D17:D21" si="2">E17</f>
        <v>-144</v>
      </c>
      <c r="E17" s="61">
        <f>E20+E18</f>
        <v>-144</v>
      </c>
      <c r="F17" s="20"/>
      <c r="G17" s="20"/>
    </row>
    <row r="18" spans="1:7" ht="23.25" customHeight="1">
      <c r="A18" s="17"/>
      <c r="B18" s="84" t="s">
        <v>13</v>
      </c>
      <c r="C18" s="75"/>
      <c r="D18" s="85">
        <f>E18</f>
        <v>-200</v>
      </c>
      <c r="E18" s="85">
        <f>E19</f>
        <v>-200</v>
      </c>
      <c r="F18" s="20"/>
      <c r="G18" s="20"/>
    </row>
    <row r="19" spans="1:7" ht="23.25" customHeight="1">
      <c r="A19" s="17"/>
      <c r="B19" s="54" t="s">
        <v>26</v>
      </c>
      <c r="C19" s="55">
        <v>20</v>
      </c>
      <c r="D19" s="93">
        <f>E19</f>
        <v>-200</v>
      </c>
      <c r="E19" s="91">
        <v>-200</v>
      </c>
      <c r="F19" s="20"/>
      <c r="G19" s="20"/>
    </row>
    <row r="20" spans="1:7" ht="23.25" customHeight="1">
      <c r="A20" s="17"/>
      <c r="B20" s="62" t="s">
        <v>27</v>
      </c>
      <c r="C20" s="63"/>
      <c r="D20" s="94">
        <f t="shared" si="2"/>
        <v>56</v>
      </c>
      <c r="E20" s="52">
        <f>E21</f>
        <v>56</v>
      </c>
      <c r="F20" s="20"/>
      <c r="G20" s="20"/>
    </row>
    <row r="21" spans="1:7" ht="23.25" customHeight="1">
      <c r="A21" s="17"/>
      <c r="B21" s="64" t="s">
        <v>28</v>
      </c>
      <c r="C21" s="92">
        <v>70</v>
      </c>
      <c r="D21" s="94">
        <f t="shared" si="2"/>
        <v>56</v>
      </c>
      <c r="E21" s="90">
        <f>15+16+10+15</f>
        <v>56</v>
      </c>
      <c r="F21" s="20"/>
      <c r="G21" s="20"/>
    </row>
    <row r="22" spans="1:7" ht="23.25" customHeight="1">
      <c r="A22" s="17"/>
      <c r="B22" s="86" t="s">
        <v>29</v>
      </c>
      <c r="C22" s="57" t="s">
        <v>30</v>
      </c>
      <c r="D22" s="58">
        <f>E22</f>
        <v>200</v>
      </c>
      <c r="E22" s="58">
        <f>E23</f>
        <v>200</v>
      </c>
      <c r="F22" s="20"/>
      <c r="G22" s="20"/>
    </row>
    <row r="23" spans="1:7" ht="23.25" customHeight="1">
      <c r="A23" s="17"/>
      <c r="B23" s="87" t="s">
        <v>31</v>
      </c>
      <c r="C23" s="75" t="s">
        <v>32</v>
      </c>
      <c r="D23" s="85">
        <f>E23</f>
        <v>200</v>
      </c>
      <c r="E23" s="85">
        <f>E24</f>
        <v>200</v>
      </c>
      <c r="F23" s="20"/>
      <c r="G23" s="20"/>
    </row>
    <row r="24" spans="1:7" ht="23.25" customHeight="1">
      <c r="A24" s="17"/>
      <c r="B24" s="84" t="s">
        <v>13</v>
      </c>
      <c r="C24" s="63"/>
      <c r="D24" s="52">
        <f>E24</f>
        <v>200</v>
      </c>
      <c r="E24" s="52">
        <f>E25</f>
        <v>200</v>
      </c>
      <c r="F24" s="20"/>
      <c r="G24" s="20"/>
    </row>
    <row r="25" spans="1:7" ht="33" customHeight="1">
      <c r="A25" s="17"/>
      <c r="B25" s="88" t="s">
        <v>33</v>
      </c>
      <c r="C25" s="89" t="s">
        <v>34</v>
      </c>
      <c r="D25" s="94">
        <f>E25</f>
        <v>200</v>
      </c>
      <c r="E25" s="90">
        <v>200</v>
      </c>
      <c r="F25" s="20"/>
      <c r="G25" s="20"/>
    </row>
    <row r="26" spans="1:7" s="24" customFormat="1" ht="28.5" customHeight="1">
      <c r="A26" s="23"/>
      <c r="B26" s="65" t="s">
        <v>35</v>
      </c>
      <c r="C26" s="57" t="s">
        <v>36</v>
      </c>
      <c r="D26" s="58">
        <f t="shared" ref="D26:E27" si="3">D27</f>
        <v>0</v>
      </c>
      <c r="E26" s="58">
        <f t="shared" si="3"/>
        <v>0</v>
      </c>
      <c r="F26" s="16"/>
      <c r="G26" s="16"/>
    </row>
    <row r="27" spans="1:7" ht="39" customHeight="1">
      <c r="A27" s="17"/>
      <c r="B27" s="59" t="s">
        <v>37</v>
      </c>
      <c r="C27" s="66" t="s">
        <v>38</v>
      </c>
      <c r="D27" s="61">
        <f t="shared" si="3"/>
        <v>0</v>
      </c>
      <c r="E27" s="61">
        <f t="shared" si="3"/>
        <v>0</v>
      </c>
      <c r="F27" s="20"/>
      <c r="G27" s="20"/>
    </row>
    <row r="28" spans="1:7" ht="23.25" customHeight="1">
      <c r="A28" s="17"/>
      <c r="B28" s="67" t="s">
        <v>13</v>
      </c>
      <c r="C28" s="55"/>
      <c r="D28" s="52">
        <f>D29+D30</f>
        <v>0</v>
      </c>
      <c r="E28" s="52">
        <f>E29+E30</f>
        <v>0</v>
      </c>
      <c r="F28" s="20"/>
      <c r="G28" s="20"/>
    </row>
    <row r="29" spans="1:7" ht="23.25" customHeight="1">
      <c r="A29" s="17"/>
      <c r="B29" s="54" t="s">
        <v>26</v>
      </c>
      <c r="C29" s="55">
        <v>20</v>
      </c>
      <c r="D29" s="52">
        <f>E29</f>
        <v>25.8</v>
      </c>
      <c r="E29" s="52">
        <v>25.8</v>
      </c>
      <c r="F29" s="20"/>
      <c r="G29" s="20"/>
    </row>
    <row r="30" spans="1:7" ht="29.25" customHeight="1">
      <c r="A30" s="17"/>
      <c r="B30" s="68" t="s">
        <v>39</v>
      </c>
      <c r="C30" s="55" t="s">
        <v>40</v>
      </c>
      <c r="D30" s="52">
        <f>E30</f>
        <v>-25.8</v>
      </c>
      <c r="E30" s="53">
        <v>-25.8</v>
      </c>
      <c r="F30" s="20"/>
      <c r="G30" s="20"/>
    </row>
    <row r="31" spans="1:7" ht="29.25" customHeight="1">
      <c r="A31" s="17">
        <v>4</v>
      </c>
      <c r="B31" s="57" t="s">
        <v>41</v>
      </c>
      <c r="C31" s="57" t="s">
        <v>42</v>
      </c>
      <c r="D31" s="58">
        <f>D32+D35+D39+D46</f>
        <v>118.99999999999999</v>
      </c>
      <c r="E31" s="58">
        <f>E32+E35+E39+E46</f>
        <v>118.99999999999999</v>
      </c>
      <c r="F31" s="18" t="e">
        <f>#REF!+#REF!</f>
        <v>#REF!</v>
      </c>
      <c r="G31" s="18" t="e">
        <f>#REF!+#REF!</f>
        <v>#REF!</v>
      </c>
    </row>
    <row r="32" spans="1:7" ht="54" customHeight="1">
      <c r="A32" s="17"/>
      <c r="B32" s="69" t="s">
        <v>43</v>
      </c>
      <c r="C32" s="70" t="s">
        <v>44</v>
      </c>
      <c r="D32" s="61">
        <f>D33</f>
        <v>-16.829999999999998</v>
      </c>
      <c r="E32" s="61">
        <f>E33</f>
        <v>-16.829999999999998</v>
      </c>
      <c r="F32" s="18"/>
      <c r="G32" s="18"/>
    </row>
    <row r="33" spans="1:7" ht="27.75" customHeight="1">
      <c r="A33" s="17"/>
      <c r="B33" s="71" t="s">
        <v>13</v>
      </c>
      <c r="C33" s="39"/>
      <c r="D33" s="52">
        <f>D34</f>
        <v>-16.829999999999998</v>
      </c>
      <c r="E33" s="52">
        <f>E34</f>
        <v>-16.829999999999998</v>
      </c>
      <c r="F33" s="18"/>
      <c r="G33" s="18"/>
    </row>
    <row r="34" spans="1:7" ht="27.75" customHeight="1">
      <c r="A34" s="17"/>
      <c r="B34" s="74" t="s">
        <v>39</v>
      </c>
      <c r="C34" s="73" t="s">
        <v>40</v>
      </c>
      <c r="D34" s="52">
        <f>E34</f>
        <v>-16.829999999999998</v>
      </c>
      <c r="E34" s="53">
        <v>-16.829999999999998</v>
      </c>
      <c r="F34" s="18"/>
      <c r="G34" s="18"/>
    </row>
    <row r="35" spans="1:7" ht="52.5" customHeight="1">
      <c r="A35" s="17"/>
      <c r="B35" s="69" t="s">
        <v>45</v>
      </c>
      <c r="C35" s="70" t="s">
        <v>46</v>
      </c>
      <c r="D35" s="61">
        <f>D36</f>
        <v>65.709999999999994</v>
      </c>
      <c r="E35" s="61">
        <f>E36</f>
        <v>65.709999999999994</v>
      </c>
      <c r="F35" s="18"/>
      <c r="G35" s="18"/>
    </row>
    <row r="36" spans="1:7" ht="27.75" customHeight="1">
      <c r="A36" s="17"/>
      <c r="B36" s="71" t="s">
        <v>13</v>
      </c>
      <c r="C36" s="39"/>
      <c r="D36" s="52">
        <f>D37+D38</f>
        <v>65.709999999999994</v>
      </c>
      <c r="E36" s="52">
        <f t="shared" ref="E36:G36" si="4">E37+E38</f>
        <v>65.709999999999994</v>
      </c>
      <c r="F36" s="52">
        <f t="shared" si="4"/>
        <v>0</v>
      </c>
      <c r="G36" s="52">
        <f t="shared" si="4"/>
        <v>0</v>
      </c>
    </row>
    <row r="37" spans="1:7" ht="27.75" customHeight="1">
      <c r="A37" s="17"/>
      <c r="B37" s="72" t="s">
        <v>47</v>
      </c>
      <c r="C37" s="73">
        <v>20</v>
      </c>
      <c r="D37" s="52">
        <f>E37</f>
        <v>93.1</v>
      </c>
      <c r="E37" s="53">
        <f>93.1</f>
        <v>93.1</v>
      </c>
      <c r="F37" s="18"/>
      <c r="G37" s="18"/>
    </row>
    <row r="38" spans="1:7" ht="27" customHeight="1">
      <c r="A38" s="17"/>
      <c r="B38" s="74" t="s">
        <v>39</v>
      </c>
      <c r="C38" s="73" t="s">
        <v>40</v>
      </c>
      <c r="D38" s="52">
        <f>E38</f>
        <v>-27.39</v>
      </c>
      <c r="E38" s="53">
        <v>-27.39</v>
      </c>
      <c r="F38" s="18"/>
      <c r="G38" s="18"/>
    </row>
    <row r="39" spans="1:7" ht="51.75" customHeight="1">
      <c r="A39" s="17"/>
      <c r="B39" s="69" t="s">
        <v>48</v>
      </c>
      <c r="C39" s="70" t="s">
        <v>49</v>
      </c>
      <c r="D39" s="61">
        <f>D40+D44</f>
        <v>74.88</v>
      </c>
      <c r="E39" s="61">
        <f>E40+E44</f>
        <v>74.88</v>
      </c>
      <c r="F39" s="18"/>
      <c r="G39" s="18"/>
    </row>
    <row r="40" spans="1:7" ht="26.25" customHeight="1">
      <c r="A40" s="17"/>
      <c r="B40" s="71" t="s">
        <v>13</v>
      </c>
      <c r="C40" s="39"/>
      <c r="D40" s="52">
        <f>D41+D42</f>
        <v>-36.119999999999997</v>
      </c>
      <c r="E40" s="52">
        <f>E41+E42</f>
        <v>-36.119999999999997</v>
      </c>
      <c r="F40" s="18"/>
      <c r="G40" s="18"/>
    </row>
    <row r="41" spans="1:7" ht="32.25" customHeight="1">
      <c r="A41" s="17"/>
      <c r="B41" s="74" t="s">
        <v>39</v>
      </c>
      <c r="C41" s="73" t="s">
        <v>40</v>
      </c>
      <c r="D41" s="52">
        <f>E41</f>
        <v>-44.12</v>
      </c>
      <c r="E41" s="53">
        <v>-44.12</v>
      </c>
      <c r="F41" s="18"/>
      <c r="G41" s="18"/>
    </row>
    <row r="42" spans="1:7" ht="23.25" customHeight="1">
      <c r="A42" s="17"/>
      <c r="B42" s="54" t="s">
        <v>50</v>
      </c>
      <c r="C42" s="75" t="s">
        <v>51</v>
      </c>
      <c r="D42" s="52">
        <f>D43</f>
        <v>8</v>
      </c>
      <c r="E42" s="52">
        <f>E43</f>
        <v>8</v>
      </c>
      <c r="F42" s="18"/>
      <c r="G42" s="18"/>
    </row>
    <row r="43" spans="1:7" ht="24.75" customHeight="1">
      <c r="A43" s="17"/>
      <c r="B43" s="54" t="s">
        <v>52</v>
      </c>
      <c r="C43" s="55" t="s">
        <v>53</v>
      </c>
      <c r="D43" s="52">
        <f>E43</f>
        <v>8</v>
      </c>
      <c r="E43" s="53">
        <v>8</v>
      </c>
      <c r="F43" s="18"/>
      <c r="G43" s="18"/>
    </row>
    <row r="44" spans="1:7" ht="24.75" customHeight="1">
      <c r="A44" s="17"/>
      <c r="B44" s="54" t="s">
        <v>27</v>
      </c>
      <c r="C44" s="55"/>
      <c r="D44" s="52">
        <f>D45</f>
        <v>111</v>
      </c>
      <c r="E44" s="52">
        <f>E45</f>
        <v>111</v>
      </c>
      <c r="F44" s="18"/>
      <c r="G44" s="18"/>
    </row>
    <row r="45" spans="1:7" ht="24.75" customHeight="1">
      <c r="A45" s="17"/>
      <c r="B45" s="54" t="s">
        <v>28</v>
      </c>
      <c r="C45" s="55">
        <v>70</v>
      </c>
      <c r="D45" s="52">
        <f>E45</f>
        <v>111</v>
      </c>
      <c r="E45" s="53">
        <v>111</v>
      </c>
      <c r="F45" s="18"/>
      <c r="G45" s="18"/>
    </row>
    <row r="46" spans="1:7" ht="59.25" customHeight="1">
      <c r="A46" s="17"/>
      <c r="B46" s="69" t="s">
        <v>54</v>
      </c>
      <c r="C46" s="70" t="s">
        <v>55</v>
      </c>
      <c r="D46" s="61">
        <f>D47</f>
        <v>-4.7600000000000016</v>
      </c>
      <c r="E46" s="61">
        <f t="shared" ref="E46:G46" si="5">E47</f>
        <v>-4.7600000000000016</v>
      </c>
      <c r="F46" s="26">
        <f t="shared" si="5"/>
        <v>0</v>
      </c>
      <c r="G46" s="26">
        <f t="shared" si="5"/>
        <v>0</v>
      </c>
    </row>
    <row r="47" spans="1:7" ht="29.25" customHeight="1">
      <c r="A47" s="17"/>
      <c r="B47" s="71" t="s">
        <v>13</v>
      </c>
      <c r="C47" s="39"/>
      <c r="D47" s="52">
        <f>D48+D49</f>
        <v>-4.7600000000000016</v>
      </c>
      <c r="E47" s="52">
        <f>E48+E49</f>
        <v>-4.7600000000000016</v>
      </c>
      <c r="F47" s="18"/>
      <c r="G47" s="18"/>
    </row>
    <row r="48" spans="1:7" ht="24" customHeight="1">
      <c r="A48" s="17"/>
      <c r="B48" s="72" t="s">
        <v>47</v>
      </c>
      <c r="C48" s="73">
        <v>20</v>
      </c>
      <c r="D48" s="52">
        <f>E48</f>
        <v>20</v>
      </c>
      <c r="E48" s="53">
        <v>20</v>
      </c>
      <c r="F48" s="18"/>
      <c r="G48" s="18"/>
    </row>
    <row r="49" spans="1:7" ht="35.25" customHeight="1">
      <c r="A49" s="17"/>
      <c r="B49" s="74" t="s">
        <v>39</v>
      </c>
      <c r="C49" s="73" t="s">
        <v>40</v>
      </c>
      <c r="D49" s="52">
        <f>E49</f>
        <v>-24.76</v>
      </c>
      <c r="E49" s="53">
        <v>-24.76</v>
      </c>
      <c r="F49" s="18"/>
      <c r="G49" s="18"/>
    </row>
    <row r="50" spans="1:7" ht="21" customHeight="1">
      <c r="B50" s="76" t="s">
        <v>56</v>
      </c>
      <c r="C50" s="77"/>
      <c r="D50" s="78">
        <f>D10-D15</f>
        <v>-167</v>
      </c>
      <c r="E50" s="78">
        <f>E10-E15</f>
        <v>-167</v>
      </c>
    </row>
    <row r="54" spans="1:7" ht="15">
      <c r="B54" s="32" t="s">
        <v>57</v>
      </c>
      <c r="C54" s="33">
        <f>C55</f>
        <v>167</v>
      </c>
    </row>
    <row r="55" spans="1:7" ht="15">
      <c r="B55" s="34" t="s">
        <v>58</v>
      </c>
      <c r="C55" s="35">
        <f>C56+C64</f>
        <v>167</v>
      </c>
    </row>
    <row r="56" spans="1:7" ht="15">
      <c r="B56" s="27" t="s">
        <v>22</v>
      </c>
      <c r="C56" s="33">
        <f>C57</f>
        <v>56</v>
      </c>
    </row>
    <row r="57" spans="1:7" ht="20.25" customHeight="1">
      <c r="B57" s="36" t="s">
        <v>28</v>
      </c>
      <c r="C57" s="35">
        <f>C58+C59+C60+C61+C62+C63</f>
        <v>56</v>
      </c>
    </row>
    <row r="58" spans="1:7" ht="157.69999999999999" customHeight="1">
      <c r="B58" s="37" t="s">
        <v>59</v>
      </c>
      <c r="C58" s="38">
        <v>15</v>
      </c>
    </row>
    <row r="59" spans="1:7" ht="20.25" customHeight="1">
      <c r="B59" s="25" t="s">
        <v>60</v>
      </c>
      <c r="C59" s="38">
        <v>9</v>
      </c>
    </row>
    <row r="60" spans="1:7" ht="18" customHeight="1">
      <c r="B60" s="25" t="s">
        <v>61</v>
      </c>
      <c r="C60" s="38">
        <v>1</v>
      </c>
    </row>
    <row r="61" spans="1:7" ht="19.5" customHeight="1">
      <c r="B61" s="25" t="s">
        <v>62</v>
      </c>
      <c r="C61" s="38">
        <v>3</v>
      </c>
    </row>
    <row r="62" spans="1:7" ht="18.75" customHeight="1">
      <c r="B62" s="25" t="s">
        <v>63</v>
      </c>
      <c r="C62" s="38">
        <v>13</v>
      </c>
    </row>
    <row r="63" spans="1:7" ht="20.25" customHeight="1">
      <c r="B63" s="25" t="s">
        <v>64</v>
      </c>
      <c r="C63" s="28">
        <v>15</v>
      </c>
    </row>
    <row r="64" spans="1:7" ht="21" customHeight="1">
      <c r="B64" s="27" t="s">
        <v>65</v>
      </c>
      <c r="C64" s="79">
        <f>C65+C66+C67</f>
        <v>111</v>
      </c>
    </row>
    <row r="65" spans="2:3" ht="33.75" customHeight="1">
      <c r="B65" s="81" t="s">
        <v>66</v>
      </c>
      <c r="C65" s="80">
        <v>24</v>
      </c>
    </row>
    <row r="66" spans="2:3" ht="36.75" customHeight="1">
      <c r="B66" s="82" t="s">
        <v>67</v>
      </c>
      <c r="C66" s="80">
        <v>13</v>
      </c>
    </row>
    <row r="67" spans="2:3" ht="34.5" customHeight="1">
      <c r="B67" s="83" t="s">
        <v>68</v>
      </c>
      <c r="C67" s="80">
        <v>74</v>
      </c>
    </row>
  </sheetData>
  <mergeCells count="4">
    <mergeCell ref="D1:E1"/>
    <mergeCell ref="D2:E2"/>
    <mergeCell ref="B5:G5"/>
    <mergeCell ref="B6:G6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A87D99-B941-4410-91F1-F553E70C3460}"/>
</file>

<file path=customXml/itemProps2.xml><?xml version="1.0" encoding="utf-8"?>
<ds:datastoreItem xmlns:ds="http://schemas.openxmlformats.org/officeDocument/2006/customXml" ds:itemID="{0A218DD8-9FEC-4707-893C-BB02212E1D2F}"/>
</file>

<file path=customXml/itemProps3.xml><?xml version="1.0" encoding="utf-8"?>
<ds:datastoreItem xmlns:ds="http://schemas.openxmlformats.org/officeDocument/2006/customXml" ds:itemID="{10ABAB27-E377-4F9B-86C6-BDDDD8DD46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2024-04-30T06:51:01Z</dcterms:created>
  <dcterms:modified xsi:type="dcterms:W3CDTF">2026-07-28T10:22:11Z</dcterms:modified>
  <cp:category/>
  <cp:contentStatus/>
</cp:coreProperties>
</file>