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jarges-my.sharepoint.com/personal/loredana_tuca_cjarges_ro/Documents/Desktop/Documents/SEDINTE 2026/SED. ORD. 28.05.2026/Hotarari/H.C.J nr.195 din 28.05.2026/"/>
    </mc:Choice>
  </mc:AlternateContent>
  <xr:revisionPtr revIDLastSave="1" documentId="8_{D43A35FF-9071-46CD-992E-0A140179397B}" xr6:coauthVersionLast="47" xr6:coauthVersionMax="47" xr10:uidLastSave="{2850D329-6E34-4AB2-A17F-E969BF227577}"/>
  <bookViews>
    <workbookView xWindow="-110" yWindow="-110" windowWidth="38620" windowHeight="21100" xr2:uid="{00000000-000D-0000-FFFF-FFFF00000000}"/>
  </bookViews>
  <sheets>
    <sheet name="Anexa HCJ" sheetId="2" r:id="rId1"/>
    <sheet name="ExportBuget My sm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L38" i="2"/>
  <c r="K38" i="2"/>
  <c r="E47" i="2"/>
  <c r="E46" i="2"/>
  <c r="E40" i="2"/>
  <c r="G40" i="2"/>
  <c r="F40" i="2"/>
  <c r="M40" i="2"/>
  <c r="J40" i="2"/>
  <c r="G39" i="2"/>
  <c r="E39" i="2"/>
  <c r="F39" i="2"/>
  <c r="M39" i="2"/>
  <c r="J39" i="2"/>
  <c r="M36" i="2"/>
  <c r="L36" i="2"/>
  <c r="K36" i="2"/>
  <c r="M25" i="2"/>
  <c r="L25" i="2"/>
  <c r="K25" i="2"/>
  <c r="M6" i="2"/>
  <c r="L6" i="2"/>
  <c r="K6" i="2"/>
  <c r="Q46" i="2"/>
  <c r="P46" i="2"/>
  <c r="O46" i="2"/>
  <c r="G42" i="2" l="1"/>
  <c r="O4" i="2"/>
  <c r="O3" i="2"/>
  <c r="M42" i="2"/>
  <c r="L42" i="2"/>
  <c r="K42" i="2"/>
  <c r="J42" i="2"/>
  <c r="I42" i="2"/>
  <c r="H42" i="2"/>
  <c r="F42" i="2"/>
  <c r="E42" i="2"/>
  <c r="F43" i="1"/>
  <c r="G43" i="1"/>
  <c r="H43" i="1"/>
  <c r="I43" i="1"/>
  <c r="J43" i="1"/>
  <c r="K43" i="1"/>
  <c r="L43" i="1"/>
  <c r="M43" i="1"/>
  <c r="E43" i="1"/>
  <c r="P20" i="1"/>
  <c r="Q20" i="1"/>
  <c r="R20" i="1"/>
  <c r="S20" i="1"/>
  <c r="T20" i="1"/>
  <c r="U20" i="1"/>
  <c r="V20" i="1"/>
  <c r="W20" i="1"/>
  <c r="O20" i="1"/>
  <c r="F41" i="1"/>
  <c r="G41" i="1"/>
  <c r="H41" i="1"/>
  <c r="I41" i="1"/>
  <c r="J41" i="1"/>
  <c r="K41" i="1"/>
  <c r="L41" i="1"/>
  <c r="M41" i="1"/>
  <c r="E41" i="1"/>
  <c r="O5" i="2" l="1"/>
</calcChain>
</file>

<file path=xl/sharedStrings.xml><?xml version="1.0" encoding="utf-8"?>
<sst xmlns="http://schemas.openxmlformats.org/spreadsheetml/2006/main" count="345" uniqueCount="93">
  <si>
    <t>Denumire cheltuiala</t>
  </si>
  <si>
    <t>Categorie cheltuiala</t>
  </si>
  <si>
    <t>Subcategorie Cheltuială</t>
  </si>
  <si>
    <t>Tip cheltuială</t>
  </si>
  <si>
    <t>Total valoare fara TVA</t>
  </si>
  <si>
    <t>Valoare TVA</t>
  </si>
  <si>
    <t>Total valoare cu TVA</t>
  </si>
  <si>
    <t>Cheltuieli eligibile fără TVA</t>
  </si>
  <si>
    <t>Valoare TVA eligibil</t>
  </si>
  <si>
    <t>Total cheltuieli eligibile</t>
  </si>
  <si>
    <t>Cheltuieli neeligibile fără TVA</t>
  </si>
  <si>
    <t>Valoare TVA neeligibil</t>
  </si>
  <si>
    <t>Total valoare neeligibila cu TVA</t>
  </si>
  <si>
    <t xml:space="preserve">Utilaje, echipamente tehnologice si functionale care necesita montaj - Montare panouri informative in exteriorul castrului
</t>
  </si>
  <si>
    <t>ECHIPAMENTE / DOTARI / ACTIVE CORPORALE</t>
  </si>
  <si>
    <t xml:space="preserve">4.5 Dotări </t>
  </si>
  <si>
    <t>DIRECTA</t>
  </si>
  <si>
    <t xml:space="preserve">Dotari 
</t>
  </si>
  <si>
    <t>cheltuieli pt amenajarea terenului</t>
  </si>
  <si>
    <t>LUCRARI</t>
  </si>
  <si>
    <t xml:space="preserve">1.2 Amenajarea terenului </t>
  </si>
  <si>
    <t>cheltuieli pentru amenajarea terenului</t>
  </si>
  <si>
    <t>cheltuieli pentruasigurarea utilităților necesare obiectivului - alimentare cu apă</t>
  </si>
  <si>
    <t xml:space="preserve">2 - Cheltuieli pentru asigurarea utilităţilor necesare obiectivului de investiţii </t>
  </si>
  <si>
    <t>cheltuieli pentru asigurarea utilităților necesare obiectivului - canalizare menajeră exterioară</t>
  </si>
  <si>
    <t xml:space="preserve">Alei carosabile si parcare pavele ecologice
</t>
  </si>
  <si>
    <t xml:space="preserve">4.1 Construcţii şi instalaţii </t>
  </si>
  <si>
    <t xml:space="preserve">Alei de protectie ale structurilor arheologice
</t>
  </si>
  <si>
    <t xml:space="preserve">cheltuieli construcții - reabilitarea zonelor care reprezintă un pericol pentru vizitatori
</t>
  </si>
  <si>
    <t xml:space="preserve">cheltuieli construcții - desfaceri complex arheologic
</t>
  </si>
  <si>
    <t xml:space="preserve">cheltuieli construcția noului muzeu în exteriorul castrului
</t>
  </si>
  <si>
    <t xml:space="preserve">cheltuieli construcții - conservare și restaurare
</t>
  </si>
  <si>
    <t xml:space="preserve">lucrări construcții - protejare și punere în valoare a unor vestigii
</t>
  </si>
  <si>
    <t xml:space="preserve">Zone de odihna si repaos
</t>
  </si>
  <si>
    <t xml:space="preserve">cheltuieli utilaje - conservare și restaurare vestigii arheologice 
</t>
  </si>
  <si>
    <t xml:space="preserve">4.2 Montaj utilaje, echipamente tehnologice şi funcţionale </t>
  </si>
  <si>
    <t xml:space="preserve">Montaj utilaje, echipamente tehnologice si functionale - Construirea noului muzeu in exteriorul castrului
</t>
  </si>
  <si>
    <t xml:space="preserve">cheltuieli procurare utilaje tehnologice și funcționale care necesită montaj - conservare si restaurare vestigii arheologice
</t>
  </si>
  <si>
    <t xml:space="preserve">4.3 Utilaje, echipamente tehnologice şi funcţionale care necesită montaj </t>
  </si>
  <si>
    <t xml:space="preserve">Utilaje, echipamente tehnologice si functionale care necesita montaj - Construirea noului muzeu in exteriorul castrului
</t>
  </si>
  <si>
    <t xml:space="preserve">Lucrari de protejare si punere in valoare a unor vestigii
</t>
  </si>
  <si>
    <t xml:space="preserve">Circulatia generala si trasee
</t>
  </si>
  <si>
    <t xml:space="preserve">cheltuieli organizare de șantier - lucrări de construcții și instalații aferente organizării de șantier
</t>
  </si>
  <si>
    <t xml:space="preserve">5.1.1 Lucrări de construcţii şi instalaţii aferente organizării de şantier </t>
  </si>
  <si>
    <t xml:space="preserve">cheltuieli organizare de șantier - cheltuieli conexe organizării șantierului 
</t>
  </si>
  <si>
    <t xml:space="preserve">5.1.2 Cheltuieli conexe organizării şantierului </t>
  </si>
  <si>
    <t xml:space="preserve">cheltuieli diverse și neprevăzute
</t>
  </si>
  <si>
    <t xml:space="preserve">5.3 Cheltuieli diverse şi neprevăzute </t>
  </si>
  <si>
    <t>cheltuieli proiectare - studii de teren</t>
  </si>
  <si>
    <t>SERVICII</t>
  </si>
  <si>
    <t xml:space="preserve">3.1.1 Studii de teren </t>
  </si>
  <si>
    <t xml:space="preserve">cheltuieli proiectare - studii de specialitate necesare în funcție de specificul investiției
</t>
  </si>
  <si>
    <t>3.1.3. Alte studii specifice</t>
  </si>
  <si>
    <t xml:space="preserve">cheltuieli proiectare - alte avize, acorduri și autorizații
</t>
  </si>
  <si>
    <t xml:space="preserve">3.2 Documentaţii-suport şi cheltuieli pentru obţinerea de avize, acorduri şi autorizații </t>
  </si>
  <si>
    <t xml:space="preserve">cheltuieli proiectare - expertizare tehnică
</t>
  </si>
  <si>
    <t xml:space="preserve">3.3 Expertizare tehnică </t>
  </si>
  <si>
    <t xml:space="preserve">cheltuieli proiectare - certificarea performanței energetice a auditului energetic a clădirilor
</t>
  </si>
  <si>
    <t>3.4 Certificarea performanţei energetice şi auditul energetic al clădirilor, auditul de siguranţă rutieră</t>
  </si>
  <si>
    <t xml:space="preserve">cheltuieli proiectare - DALI
</t>
  </si>
  <si>
    <t xml:space="preserve">3.5.3. Studiu de fezabilitate/documentaţie de avizare a lucrărilor de intervenţii şi deviz general </t>
  </si>
  <si>
    <t xml:space="preserve">cheltuieli proiectare - documentații tehnice necesare în vederea obținerii avizelor/acordurilor/autorizațiilor
</t>
  </si>
  <si>
    <t xml:space="preserve">3.5.4. Documentaţiile tehnice necesare în vederea obţinerii avizelor/acordurilor/autorizaţiilor </t>
  </si>
  <si>
    <t xml:space="preserve">cheltuieli proiectare - verificarea tehnică de calitate a proiectului tehnic și a detaliilor de execuție
</t>
  </si>
  <si>
    <t xml:space="preserve">3.5.5. Verificarea tehnică de calitate a proiectului tehnic şi a detaliilor de execuţie </t>
  </si>
  <si>
    <t xml:space="preserve">cheltuieli proiectare - proiect tehnic și detalii de execuție
</t>
  </si>
  <si>
    <t xml:space="preserve">3.5.6. Proiect tehnic şi detalii de execuţie </t>
  </si>
  <si>
    <t xml:space="preserve">cheltuieli asistență tehnică -  pentru participarea proiectantului la fazele incluse în programul de control al lucrărilor de execuție
</t>
  </si>
  <si>
    <t xml:space="preserve">3.8.1. Asistenţă tehnică din partea proiectantului </t>
  </si>
  <si>
    <t xml:space="preserve">cheltuieli asistență tehnică - pe perioada de execuție a proiectului
</t>
  </si>
  <si>
    <t xml:space="preserve">cheltuieli asistență tehnică - dirigenție de șantier
</t>
  </si>
  <si>
    <t xml:space="preserve">3.8.2. Dirigenţie de şantier/supervizare </t>
  </si>
  <si>
    <t xml:space="preserve">cheltuieli asistență tehnică - asistență supraveghere arheologică
</t>
  </si>
  <si>
    <t xml:space="preserve">"cheltuieli indirecte
*INFORMARE SI PUBLICITATE (TVA inclus in baza)
*comisioane cote taxe"
</t>
  </si>
  <si>
    <t>CHELTUIELI SUB FORMA DE RATE FORFETARE</t>
  </si>
  <si>
    <t>Cheltuieli indirecte conform art. 54 lit.a RDC 1060/2021</t>
  </si>
  <si>
    <t>INDIRECTA</t>
  </si>
  <si>
    <t xml:space="preserve">Asistenta SSM si PSI/SU
</t>
  </si>
  <si>
    <t>3.8.3. Coordonator în materie de securitate şi sănătate</t>
  </si>
  <si>
    <t xml:space="preserve">Cheltuieli pentru constituirea rezervei de implementare pentru ajustare de pret
</t>
  </si>
  <si>
    <t>REZERVA IMPLEMENTARE</t>
  </si>
  <si>
    <t>7.2 Cheltuieli pentru constituirea rezervei de implementare pentru ajustarea de preţ</t>
  </si>
  <si>
    <t>TOTAL BUGET</t>
  </si>
  <si>
    <t>Total linia 4.1</t>
  </si>
  <si>
    <t>TOTAL DEVIZ</t>
  </si>
  <si>
    <t xml:space="preserve">Diferenta dintre deviz si buget
</t>
  </si>
  <si>
    <t xml:space="preserve">Utilaje, echipamente tehnologice si functionale care necesita montaj - Montare panouri informative
</t>
  </si>
  <si>
    <t>total proiect</t>
  </si>
  <si>
    <t>valoare eligibilă</t>
  </si>
  <si>
    <t>valoare neeligibilă</t>
  </si>
  <si>
    <t>total nerambursabil</t>
  </si>
  <si>
    <t>controbuție proprie 2%</t>
  </si>
  <si>
    <t>Anexa  la HCJ nr.195/28.05.2026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</si>
</sst>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9"/>
      <color indexed="8"/>
      <name val="Calibri"/>
      <family val="2"/>
      <charset val="238"/>
    </font>
    <font>
      <sz val="9"/>
      <color indexed="8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sz val="10.5"/>
      <color rgb="FF171717"/>
      <name val="Times New Roman"/>
      <family val="1"/>
      <charset val="238"/>
    </font>
    <font>
      <sz val="10.5"/>
      <color rgb="FFFF0000"/>
      <name val="Times New Roman"/>
      <family val="1"/>
      <charset val="238"/>
    </font>
    <font>
      <sz val="10.5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9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4E5E7"/>
      </left>
      <right style="medium">
        <color rgb="FFE4E5E7"/>
      </right>
      <top style="medium">
        <color rgb="FFE4E5E7"/>
      </top>
      <bottom style="medium">
        <color rgb="FFE4E5E7"/>
      </bottom>
      <diagonal/>
    </border>
    <border>
      <left style="medium">
        <color rgb="FFE4E5E7"/>
      </left>
      <right style="medium">
        <color rgb="FFE4E5E7"/>
      </right>
      <top/>
      <bottom style="medium">
        <color rgb="FFE4E5E7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4" fontId="2" fillId="0" borderId="0" xfId="0" applyNumberFormat="1" applyFont="1"/>
    <xf numFmtId="0" fontId="2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/>
    <xf numFmtId="4" fontId="2" fillId="2" borderId="1" xfId="0" applyNumberFormat="1" applyFont="1" applyFill="1" applyBorder="1"/>
    <xf numFmtId="4" fontId="0" fillId="0" borderId="0" xfId="0" applyNumberFormat="1"/>
    <xf numFmtId="0" fontId="5" fillId="3" borderId="6" xfId="0" applyFont="1" applyFill="1" applyBorder="1" applyAlignment="1">
      <alignment horizontal="right" vertical="center" wrapText="1"/>
    </xf>
    <xf numFmtId="4" fontId="5" fillId="3" borderId="5" xfId="0" applyNumberFormat="1" applyFont="1" applyFill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horizontal="right" vertical="center" wrapText="1"/>
    </xf>
    <xf numFmtId="4" fontId="5" fillId="4" borderId="6" xfId="0" applyNumberFormat="1" applyFont="1" applyFill="1" applyBorder="1" applyAlignment="1">
      <alignment horizontal="right" vertical="center" wrapText="1"/>
    </xf>
    <xf numFmtId="4" fontId="6" fillId="4" borderId="6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wrapText="1"/>
    </xf>
    <xf numFmtId="4" fontId="7" fillId="4" borderId="6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/>
    <xf numFmtId="0" fontId="2" fillId="5" borderId="1" xfId="0" applyFont="1" applyFill="1" applyBorder="1" applyAlignment="1">
      <alignment wrapText="1"/>
    </xf>
    <xf numFmtId="4" fontId="2" fillId="5" borderId="1" xfId="0" applyNumberFormat="1" applyFont="1" applyFill="1" applyBorder="1" applyAlignment="1">
      <alignment wrapText="1"/>
    </xf>
    <xf numFmtId="4" fontId="4" fillId="5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F4C36-36B3-438E-ADD7-26FC5BABECDF}">
  <dimension ref="A1:W50"/>
  <sheetViews>
    <sheetView tabSelected="1" workbookViewId="0">
      <selection activeCell="Q9" sqref="Q9"/>
    </sheetView>
  </sheetViews>
  <sheetFormatPr defaultRowHeight="14.5" x14ac:dyDescent="0.35"/>
  <cols>
    <col min="1" max="1" width="9.54296875" customWidth="1"/>
    <col min="2" max="2" width="8" customWidth="1"/>
    <col min="3" max="3" width="12" customWidth="1"/>
    <col min="4" max="4" width="9.54296875" customWidth="1"/>
    <col min="5" max="5" width="13" customWidth="1"/>
    <col min="6" max="6" width="11.26953125" customWidth="1"/>
    <col min="7" max="7" width="10.54296875" customWidth="1"/>
    <col min="8" max="8" width="10.81640625" customWidth="1"/>
    <col min="9" max="9" width="10" customWidth="1"/>
    <col min="10" max="10" width="11" bestFit="1" customWidth="1"/>
    <col min="11" max="11" width="11.26953125" customWidth="1"/>
    <col min="12" max="12" width="10.26953125" bestFit="1" customWidth="1"/>
    <col min="13" max="13" width="11" customWidth="1"/>
    <col min="14" max="14" width="17.81640625" customWidth="1"/>
    <col min="15" max="15" width="29.54296875" customWidth="1"/>
    <col min="16" max="16" width="17" customWidth="1"/>
    <col min="17" max="17" width="20.453125" customWidth="1"/>
    <col min="18" max="18" width="10.81640625" bestFit="1" customWidth="1"/>
    <col min="19" max="19" width="10" bestFit="1" customWidth="1"/>
    <col min="20" max="20" width="10.81640625" bestFit="1" customWidth="1"/>
    <col min="21" max="21" width="10" bestFit="1" customWidth="1"/>
    <col min="22" max="22" width="9.26953125" bestFit="1" customWidth="1"/>
    <col min="23" max="23" width="10" bestFit="1" customWidth="1"/>
  </cols>
  <sheetData>
    <row r="1" spans="1:15" x14ac:dyDescent="0.35">
      <c r="J1" t="s">
        <v>92</v>
      </c>
    </row>
    <row r="3" spans="1:15" ht="36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O3" s="9" t="e">
        <f>E4+E5+E6+#REF!+E21+E22+E23+E24+E25+E26+E27+E28+E29+E30+E31+E32+E33+E34+E37+E38</f>
        <v>#REF!</v>
      </c>
    </row>
    <row r="4" spans="1:15" ht="36.5" x14ac:dyDescent="0.35">
      <c r="A4" s="18" t="s">
        <v>18</v>
      </c>
      <c r="B4" s="18" t="s">
        <v>19</v>
      </c>
      <c r="C4" s="18" t="s">
        <v>20</v>
      </c>
      <c r="D4" s="18" t="s">
        <v>16</v>
      </c>
      <c r="E4" s="19">
        <v>1895286.53</v>
      </c>
      <c r="F4" s="19">
        <v>398010.17</v>
      </c>
      <c r="G4" s="19">
        <v>2293296.7000000002</v>
      </c>
      <c r="H4" s="19">
        <v>0</v>
      </c>
      <c r="I4" s="19">
        <v>0</v>
      </c>
      <c r="J4" s="19">
        <v>0</v>
      </c>
      <c r="K4" s="19">
        <v>1895286.53</v>
      </c>
      <c r="L4" s="19">
        <v>398010.17</v>
      </c>
      <c r="M4" s="19">
        <v>2293296.7000000002</v>
      </c>
      <c r="O4" s="9">
        <f>E39</f>
        <v>1587087.5299999998</v>
      </c>
    </row>
    <row r="5" spans="1:15" ht="48.5" x14ac:dyDescent="0.35">
      <c r="A5" s="18" t="s">
        <v>21</v>
      </c>
      <c r="B5" s="18" t="s">
        <v>19</v>
      </c>
      <c r="C5" s="18" t="s">
        <v>20</v>
      </c>
      <c r="D5" s="18" t="s">
        <v>16</v>
      </c>
      <c r="E5" s="19">
        <v>170011.9</v>
      </c>
      <c r="F5" s="19">
        <v>35702.5</v>
      </c>
      <c r="G5" s="19">
        <v>205714.4</v>
      </c>
      <c r="H5" s="19">
        <v>170011.9</v>
      </c>
      <c r="I5" s="19">
        <v>35702.5</v>
      </c>
      <c r="J5" s="19">
        <v>205714.4</v>
      </c>
      <c r="K5" s="19">
        <v>0</v>
      </c>
      <c r="L5" s="19">
        <v>0</v>
      </c>
      <c r="M5" s="19">
        <v>0</v>
      </c>
      <c r="O5" s="9" t="e">
        <f>O3+O4</f>
        <v>#REF!</v>
      </c>
    </row>
    <row r="6" spans="1:15" ht="86.25" customHeight="1" x14ac:dyDescent="0.35">
      <c r="A6" s="18" t="s">
        <v>22</v>
      </c>
      <c r="B6" s="18" t="s">
        <v>19</v>
      </c>
      <c r="C6" s="18" t="s">
        <v>23</v>
      </c>
      <c r="D6" s="18" t="s">
        <v>16</v>
      </c>
      <c r="E6" s="19">
        <v>10437.6</v>
      </c>
      <c r="F6" s="19">
        <v>2191.9</v>
      </c>
      <c r="G6" s="19">
        <v>12629.5</v>
      </c>
      <c r="H6" s="19">
        <v>0</v>
      </c>
      <c r="I6" s="19">
        <v>0</v>
      </c>
      <c r="J6" s="19">
        <v>0</v>
      </c>
      <c r="K6" s="19">
        <f>E6</f>
        <v>10437.6</v>
      </c>
      <c r="L6" s="19">
        <f>F6</f>
        <v>2191.9</v>
      </c>
      <c r="M6" s="19">
        <f>G6</f>
        <v>12629.5</v>
      </c>
    </row>
    <row r="7" spans="1:15" ht="48.5" x14ac:dyDescent="0.35">
      <c r="A7" s="18" t="s">
        <v>48</v>
      </c>
      <c r="B7" s="18" t="s">
        <v>49</v>
      </c>
      <c r="C7" s="18" t="s">
        <v>50</v>
      </c>
      <c r="D7" s="18" t="s">
        <v>16</v>
      </c>
      <c r="E7" s="19">
        <v>7837</v>
      </c>
      <c r="F7" s="19">
        <v>1645.77</v>
      </c>
      <c r="G7" s="19">
        <v>9482.77</v>
      </c>
      <c r="H7" s="19">
        <v>7837</v>
      </c>
      <c r="I7" s="19">
        <v>1645.77</v>
      </c>
      <c r="J7" s="19">
        <v>9482.77</v>
      </c>
      <c r="K7" s="19">
        <v>0</v>
      </c>
      <c r="L7" s="19">
        <v>0</v>
      </c>
      <c r="M7" s="19">
        <v>0</v>
      </c>
    </row>
    <row r="8" spans="1:15" ht="108.5" x14ac:dyDescent="0.35">
      <c r="A8" s="18" t="s">
        <v>51</v>
      </c>
      <c r="B8" s="18" t="s">
        <v>49</v>
      </c>
      <c r="C8" s="18" t="s">
        <v>52</v>
      </c>
      <c r="D8" s="18" t="s">
        <v>16</v>
      </c>
      <c r="E8" s="19">
        <v>33887</v>
      </c>
      <c r="F8" s="19">
        <v>7116.27</v>
      </c>
      <c r="G8" s="19">
        <v>41003.269999999997</v>
      </c>
      <c r="H8" s="19">
        <v>33887</v>
      </c>
      <c r="I8" s="19">
        <v>7116.27</v>
      </c>
      <c r="J8" s="19">
        <v>41003.269999999997</v>
      </c>
      <c r="K8" s="19">
        <v>0</v>
      </c>
      <c r="L8" s="19">
        <v>0</v>
      </c>
      <c r="M8" s="19">
        <v>0</v>
      </c>
    </row>
    <row r="9" spans="1:15" ht="92.25" customHeight="1" x14ac:dyDescent="0.35">
      <c r="A9" s="18" t="s">
        <v>53</v>
      </c>
      <c r="B9" s="18" t="s">
        <v>49</v>
      </c>
      <c r="C9" s="18" t="s">
        <v>54</v>
      </c>
      <c r="D9" s="18" t="s">
        <v>16</v>
      </c>
      <c r="E9" s="19">
        <v>4500</v>
      </c>
      <c r="F9" s="19">
        <v>945</v>
      </c>
      <c r="G9" s="19">
        <v>5445</v>
      </c>
      <c r="H9" s="19">
        <v>4500</v>
      </c>
      <c r="I9" s="19">
        <v>945</v>
      </c>
      <c r="J9" s="19">
        <v>5445</v>
      </c>
      <c r="K9" s="19">
        <v>0</v>
      </c>
      <c r="L9" s="19">
        <v>0</v>
      </c>
      <c r="M9" s="19">
        <v>0</v>
      </c>
    </row>
    <row r="10" spans="1:15" ht="60.5" x14ac:dyDescent="0.35">
      <c r="A10" s="18" t="s">
        <v>55</v>
      </c>
      <c r="B10" s="18" t="s">
        <v>49</v>
      </c>
      <c r="C10" s="18" t="s">
        <v>56</v>
      </c>
      <c r="D10" s="18" t="s">
        <v>16</v>
      </c>
      <c r="E10" s="19">
        <v>36754</v>
      </c>
      <c r="F10" s="19">
        <v>7718.34</v>
      </c>
      <c r="G10" s="19">
        <v>44472.34</v>
      </c>
      <c r="H10" s="19">
        <v>36754</v>
      </c>
      <c r="I10" s="19">
        <v>7718.34</v>
      </c>
      <c r="J10" s="19">
        <v>44472.34</v>
      </c>
      <c r="K10" s="19">
        <v>0</v>
      </c>
      <c r="L10" s="19">
        <v>0</v>
      </c>
      <c r="M10" s="19">
        <v>0</v>
      </c>
    </row>
    <row r="11" spans="1:15" ht="108.5" x14ac:dyDescent="0.35">
      <c r="A11" s="18" t="s">
        <v>57</v>
      </c>
      <c r="B11" s="18" t="s">
        <v>49</v>
      </c>
      <c r="C11" s="18" t="s">
        <v>58</v>
      </c>
      <c r="D11" s="18" t="s">
        <v>16</v>
      </c>
      <c r="E11" s="19">
        <v>15000</v>
      </c>
      <c r="F11" s="19">
        <v>3150</v>
      </c>
      <c r="G11" s="19">
        <v>18150</v>
      </c>
      <c r="H11" s="19">
        <v>0</v>
      </c>
      <c r="I11" s="19">
        <v>0</v>
      </c>
      <c r="J11" s="19">
        <v>0</v>
      </c>
      <c r="K11" s="19">
        <v>15000</v>
      </c>
      <c r="L11" s="19">
        <v>3150</v>
      </c>
      <c r="M11" s="19">
        <v>18150</v>
      </c>
    </row>
    <row r="12" spans="1:15" ht="84.5" x14ac:dyDescent="0.35">
      <c r="A12" s="18" t="s">
        <v>59</v>
      </c>
      <c r="B12" s="18" t="s">
        <v>49</v>
      </c>
      <c r="C12" s="18" t="s">
        <v>60</v>
      </c>
      <c r="D12" s="18" t="s">
        <v>16</v>
      </c>
      <c r="E12" s="19">
        <v>42922</v>
      </c>
      <c r="F12" s="19">
        <v>9013.6200000000008</v>
      </c>
      <c r="G12" s="19">
        <v>51935.62</v>
      </c>
      <c r="H12" s="19">
        <v>42922</v>
      </c>
      <c r="I12" s="19">
        <v>9013.6200000000008</v>
      </c>
      <c r="J12" s="19">
        <v>51935.62</v>
      </c>
      <c r="K12" s="19">
        <v>0</v>
      </c>
      <c r="L12" s="19">
        <v>0</v>
      </c>
      <c r="M12" s="19">
        <v>0</v>
      </c>
    </row>
    <row r="13" spans="1:15" ht="132.5" x14ac:dyDescent="0.35">
      <c r="A13" s="18" t="s">
        <v>61</v>
      </c>
      <c r="B13" s="18" t="s">
        <v>49</v>
      </c>
      <c r="C13" s="18" t="s">
        <v>62</v>
      </c>
      <c r="D13" s="18" t="s">
        <v>16</v>
      </c>
      <c r="E13" s="19">
        <v>3600</v>
      </c>
      <c r="F13" s="19">
        <v>756</v>
      </c>
      <c r="G13" s="19">
        <v>4356</v>
      </c>
      <c r="H13" s="19">
        <v>3600</v>
      </c>
      <c r="I13" s="19">
        <v>756</v>
      </c>
      <c r="J13" s="19">
        <v>4356</v>
      </c>
      <c r="K13" s="19">
        <v>0</v>
      </c>
      <c r="L13" s="19">
        <v>0</v>
      </c>
      <c r="M13" s="19">
        <v>0</v>
      </c>
    </row>
    <row r="14" spans="1:15" ht="120.5" x14ac:dyDescent="0.35">
      <c r="A14" s="18" t="s">
        <v>63</v>
      </c>
      <c r="B14" s="18" t="s">
        <v>49</v>
      </c>
      <c r="C14" s="18" t="s">
        <v>64</v>
      </c>
      <c r="D14" s="18" t="s">
        <v>16</v>
      </c>
      <c r="E14" s="19">
        <v>45000</v>
      </c>
      <c r="F14" s="19">
        <v>9450</v>
      </c>
      <c r="G14" s="19">
        <v>54450</v>
      </c>
      <c r="H14" s="19">
        <v>45000</v>
      </c>
      <c r="I14" s="19">
        <v>9450</v>
      </c>
      <c r="J14" s="19">
        <v>54450</v>
      </c>
      <c r="K14" s="19">
        <v>0</v>
      </c>
      <c r="L14" s="19">
        <v>0</v>
      </c>
      <c r="M14" s="19">
        <v>0</v>
      </c>
    </row>
    <row r="15" spans="1:15" ht="84.5" x14ac:dyDescent="0.35">
      <c r="A15" s="18" t="s">
        <v>65</v>
      </c>
      <c r="B15" s="18" t="s">
        <v>49</v>
      </c>
      <c r="C15" s="18" t="s">
        <v>66</v>
      </c>
      <c r="D15" s="18" t="s">
        <v>16</v>
      </c>
      <c r="E15" s="19">
        <v>145000</v>
      </c>
      <c r="F15" s="19">
        <v>30450</v>
      </c>
      <c r="G15" s="19">
        <v>175450</v>
      </c>
      <c r="H15" s="19">
        <v>145000</v>
      </c>
      <c r="I15" s="19">
        <v>30450</v>
      </c>
      <c r="J15" s="19">
        <v>175450</v>
      </c>
      <c r="K15" s="19">
        <v>0</v>
      </c>
      <c r="L15" s="19">
        <v>0</v>
      </c>
      <c r="M15" s="19">
        <v>0</v>
      </c>
    </row>
    <row r="16" spans="1:15" ht="156.5" x14ac:dyDescent="0.35">
      <c r="A16" s="18" t="s">
        <v>67</v>
      </c>
      <c r="B16" s="18" t="s">
        <v>49</v>
      </c>
      <c r="C16" s="18" t="s">
        <v>68</v>
      </c>
      <c r="D16" s="18" t="s">
        <v>16</v>
      </c>
      <c r="E16" s="19">
        <v>67000</v>
      </c>
      <c r="F16" s="19">
        <v>14070</v>
      </c>
      <c r="G16" s="19">
        <v>81070</v>
      </c>
      <c r="H16" s="19">
        <v>67000</v>
      </c>
      <c r="I16" s="19">
        <v>14070</v>
      </c>
      <c r="J16" s="19">
        <v>81070</v>
      </c>
      <c r="K16" s="19">
        <v>0</v>
      </c>
      <c r="L16" s="19">
        <v>0</v>
      </c>
      <c r="M16" s="19">
        <v>0</v>
      </c>
    </row>
    <row r="17" spans="1:23" ht="84.5" x14ac:dyDescent="0.35">
      <c r="A17" s="18" t="s">
        <v>69</v>
      </c>
      <c r="B17" s="18" t="s">
        <v>49</v>
      </c>
      <c r="C17" s="18" t="s">
        <v>68</v>
      </c>
      <c r="D17" s="18" t="s">
        <v>16</v>
      </c>
      <c r="E17" s="19">
        <v>200000</v>
      </c>
      <c r="F17" s="19">
        <v>42000</v>
      </c>
      <c r="G17" s="19">
        <v>242000</v>
      </c>
      <c r="H17" s="19">
        <v>200000</v>
      </c>
      <c r="I17" s="19">
        <v>42000</v>
      </c>
      <c r="J17" s="19">
        <v>242000</v>
      </c>
      <c r="K17" s="19">
        <v>0</v>
      </c>
      <c r="L17" s="19">
        <v>0</v>
      </c>
      <c r="M17" s="19">
        <v>0</v>
      </c>
    </row>
    <row r="18" spans="1:23" ht="72.5" x14ac:dyDescent="0.35">
      <c r="A18" s="18" t="s">
        <v>70</v>
      </c>
      <c r="B18" s="18" t="s">
        <v>49</v>
      </c>
      <c r="C18" s="18" t="s">
        <v>71</v>
      </c>
      <c r="D18" s="18" t="s">
        <v>16</v>
      </c>
      <c r="E18" s="19">
        <v>260000</v>
      </c>
      <c r="F18" s="19">
        <v>54600</v>
      </c>
      <c r="G18" s="19">
        <v>314600</v>
      </c>
      <c r="H18" s="19">
        <v>260000</v>
      </c>
      <c r="I18" s="19">
        <v>54600</v>
      </c>
      <c r="J18" s="19">
        <v>314600</v>
      </c>
      <c r="K18" s="19">
        <v>0</v>
      </c>
      <c r="L18" s="19">
        <v>0</v>
      </c>
      <c r="M18" s="19">
        <v>0</v>
      </c>
    </row>
    <row r="19" spans="1:23" ht="96.5" x14ac:dyDescent="0.35">
      <c r="A19" s="18" t="s">
        <v>72</v>
      </c>
      <c r="B19" s="18" t="s">
        <v>49</v>
      </c>
      <c r="C19" s="18" t="s">
        <v>71</v>
      </c>
      <c r="D19" s="18" t="s">
        <v>16</v>
      </c>
      <c r="E19" s="19">
        <v>340000</v>
      </c>
      <c r="F19" s="19">
        <v>71400</v>
      </c>
      <c r="G19" s="19">
        <v>411400</v>
      </c>
      <c r="H19" s="19">
        <v>340000</v>
      </c>
      <c r="I19" s="19">
        <v>71400</v>
      </c>
      <c r="J19" s="19">
        <v>411400</v>
      </c>
      <c r="K19" s="19">
        <v>0</v>
      </c>
      <c r="L19" s="19">
        <v>0</v>
      </c>
      <c r="M19" s="19">
        <v>0</v>
      </c>
    </row>
    <row r="20" spans="1:23" ht="60.5" x14ac:dyDescent="0.35">
      <c r="A20" s="18" t="s">
        <v>77</v>
      </c>
      <c r="B20" s="18" t="s">
        <v>49</v>
      </c>
      <c r="C20" s="18" t="s">
        <v>78</v>
      </c>
      <c r="D20" s="18" t="s">
        <v>16</v>
      </c>
      <c r="E20" s="19">
        <v>60000</v>
      </c>
      <c r="F20" s="19">
        <v>12600</v>
      </c>
      <c r="G20" s="19">
        <v>72600</v>
      </c>
      <c r="H20" s="19">
        <v>60000</v>
      </c>
      <c r="I20" s="19">
        <v>12600</v>
      </c>
      <c r="J20" s="19">
        <v>72600</v>
      </c>
      <c r="K20" s="19">
        <v>0</v>
      </c>
      <c r="L20" s="19">
        <v>0</v>
      </c>
      <c r="M20" s="19">
        <v>0</v>
      </c>
    </row>
    <row r="21" spans="1:23" ht="72.5" x14ac:dyDescent="0.35">
      <c r="A21" s="18" t="s">
        <v>25</v>
      </c>
      <c r="B21" s="18" t="s">
        <v>19</v>
      </c>
      <c r="C21" s="18" t="s">
        <v>26</v>
      </c>
      <c r="D21" s="18" t="s">
        <v>16</v>
      </c>
      <c r="E21" s="19">
        <v>246002.73</v>
      </c>
      <c r="F21" s="19">
        <v>51660.57</v>
      </c>
      <c r="G21" s="19">
        <v>297663.3</v>
      </c>
      <c r="H21" s="19">
        <v>0</v>
      </c>
      <c r="I21" s="19">
        <v>0</v>
      </c>
      <c r="J21" s="19">
        <v>0</v>
      </c>
      <c r="K21" s="19">
        <v>246002.73</v>
      </c>
      <c r="L21" s="19">
        <v>51660.57</v>
      </c>
      <c r="M21" s="19">
        <v>297663.3</v>
      </c>
      <c r="N21" s="5"/>
      <c r="O21" s="4"/>
      <c r="P21" s="4"/>
      <c r="Q21" s="4"/>
      <c r="R21" s="4"/>
      <c r="S21" s="4"/>
      <c r="T21" s="4"/>
      <c r="U21" s="4"/>
      <c r="V21" s="4"/>
      <c r="W21" s="4"/>
    </row>
    <row r="22" spans="1:23" ht="60.5" x14ac:dyDescent="0.35">
      <c r="A22" s="18" t="s">
        <v>27</v>
      </c>
      <c r="B22" s="18" t="s">
        <v>19</v>
      </c>
      <c r="C22" s="18" t="s">
        <v>26</v>
      </c>
      <c r="D22" s="18" t="s">
        <v>16</v>
      </c>
      <c r="E22" s="19">
        <v>851801.25</v>
      </c>
      <c r="F22" s="19">
        <v>178878.26</v>
      </c>
      <c r="G22" s="19">
        <v>1030679.51</v>
      </c>
      <c r="H22" s="19">
        <v>851801.25</v>
      </c>
      <c r="I22" s="19">
        <v>178878.26</v>
      </c>
      <c r="J22" s="19">
        <v>1030679.51</v>
      </c>
      <c r="K22" s="19">
        <v>0</v>
      </c>
      <c r="L22" s="19">
        <v>0</v>
      </c>
      <c r="M22" s="19">
        <v>0</v>
      </c>
    </row>
    <row r="23" spans="1:23" ht="108.5" x14ac:dyDescent="0.35">
      <c r="A23" s="18" t="s">
        <v>28</v>
      </c>
      <c r="B23" s="18" t="s">
        <v>19</v>
      </c>
      <c r="C23" s="18" t="s">
        <v>26</v>
      </c>
      <c r="D23" s="18" t="s">
        <v>16</v>
      </c>
      <c r="E23" s="19">
        <v>75162.61</v>
      </c>
      <c r="F23" s="19">
        <v>15784.15</v>
      </c>
      <c r="G23" s="19">
        <v>90946.76</v>
      </c>
      <c r="H23" s="19">
        <v>75162.61</v>
      </c>
      <c r="I23" s="19">
        <v>15784.15</v>
      </c>
      <c r="J23" s="19">
        <v>90946.76</v>
      </c>
      <c r="K23" s="19">
        <v>0</v>
      </c>
      <c r="L23" s="19">
        <v>0</v>
      </c>
      <c r="M23" s="19">
        <v>0</v>
      </c>
    </row>
    <row r="24" spans="1:23" ht="72.5" x14ac:dyDescent="0.35">
      <c r="A24" s="18" t="s">
        <v>29</v>
      </c>
      <c r="B24" s="18" t="s">
        <v>19</v>
      </c>
      <c r="C24" s="18" t="s">
        <v>26</v>
      </c>
      <c r="D24" s="18" t="s">
        <v>16</v>
      </c>
      <c r="E24" s="19">
        <v>735343.34</v>
      </c>
      <c r="F24" s="19">
        <v>154422.1</v>
      </c>
      <c r="G24" s="19">
        <v>889765.44</v>
      </c>
      <c r="H24" s="19">
        <v>735343.34</v>
      </c>
      <c r="I24" s="19">
        <v>154422.1</v>
      </c>
      <c r="J24" s="19">
        <v>889765.44</v>
      </c>
      <c r="K24" s="19">
        <v>0</v>
      </c>
      <c r="L24" s="19">
        <v>0</v>
      </c>
      <c r="M24" s="19">
        <v>0</v>
      </c>
    </row>
    <row r="25" spans="1:23" ht="72.5" x14ac:dyDescent="0.35">
      <c r="A25" s="18" t="s">
        <v>30</v>
      </c>
      <c r="B25" s="18" t="s">
        <v>19</v>
      </c>
      <c r="C25" s="18" t="s">
        <v>26</v>
      </c>
      <c r="D25" s="18" t="s">
        <v>16</v>
      </c>
      <c r="E25" s="19">
        <v>5851206.6799999997</v>
      </c>
      <c r="F25" s="19">
        <v>1228753.3999999999</v>
      </c>
      <c r="G25" s="19">
        <v>7079960.0800000001</v>
      </c>
      <c r="H25" s="19">
        <v>0</v>
      </c>
      <c r="I25" s="19">
        <v>0</v>
      </c>
      <c r="J25" s="19">
        <v>0</v>
      </c>
      <c r="K25" s="19">
        <f>E25</f>
        <v>5851206.6799999997</v>
      </c>
      <c r="L25" s="19">
        <f>F25</f>
        <v>1228753.3999999999</v>
      </c>
      <c r="M25" s="19">
        <f>G25</f>
        <v>7079960.0800000001</v>
      </c>
    </row>
    <row r="26" spans="1:23" ht="71.25" customHeight="1" x14ac:dyDescent="0.35">
      <c r="A26" s="18" t="s">
        <v>31</v>
      </c>
      <c r="B26" s="18" t="s">
        <v>19</v>
      </c>
      <c r="C26" s="18" t="s">
        <v>26</v>
      </c>
      <c r="D26" s="18" t="s">
        <v>16</v>
      </c>
      <c r="E26" s="19">
        <v>10336125.460000001</v>
      </c>
      <c r="F26" s="19">
        <v>2170586.35</v>
      </c>
      <c r="G26" s="19">
        <v>12506711.810000001</v>
      </c>
      <c r="H26" s="19">
        <v>10336125.460000001</v>
      </c>
      <c r="I26" s="19">
        <v>2170586.35</v>
      </c>
      <c r="J26" s="19">
        <v>12506711.810000001</v>
      </c>
      <c r="K26" s="19">
        <v>0</v>
      </c>
      <c r="L26" s="19">
        <v>0</v>
      </c>
      <c r="M26" s="19">
        <v>0</v>
      </c>
    </row>
    <row r="27" spans="1:23" ht="94.5" customHeight="1" x14ac:dyDescent="0.35">
      <c r="A27" s="18" t="s">
        <v>32</v>
      </c>
      <c r="B27" s="18" t="s">
        <v>19</v>
      </c>
      <c r="C27" s="18" t="s">
        <v>26</v>
      </c>
      <c r="D27" s="18" t="s">
        <v>16</v>
      </c>
      <c r="E27" s="19">
        <v>2036517.77</v>
      </c>
      <c r="F27" s="19">
        <v>427668.73</v>
      </c>
      <c r="G27" s="19">
        <v>2464186.5</v>
      </c>
      <c r="H27" s="19">
        <v>2036517.77</v>
      </c>
      <c r="I27" s="19">
        <v>427668.73</v>
      </c>
      <c r="J27" s="19">
        <v>2464186.5</v>
      </c>
      <c r="K27" s="19">
        <v>0</v>
      </c>
      <c r="L27" s="19">
        <v>0</v>
      </c>
      <c r="M27" s="19">
        <v>0</v>
      </c>
    </row>
    <row r="28" spans="1:23" ht="57" customHeight="1" x14ac:dyDescent="0.35">
      <c r="A28" s="18" t="s">
        <v>33</v>
      </c>
      <c r="B28" s="18" t="s">
        <v>19</v>
      </c>
      <c r="C28" s="18" t="s">
        <v>26</v>
      </c>
      <c r="D28" s="18" t="s">
        <v>16</v>
      </c>
      <c r="E28" s="19">
        <v>87471.95</v>
      </c>
      <c r="F28" s="19">
        <v>18369.11</v>
      </c>
      <c r="G28" s="19">
        <v>105841.06</v>
      </c>
      <c r="H28" s="19">
        <v>0</v>
      </c>
      <c r="I28" s="19">
        <v>0</v>
      </c>
      <c r="J28" s="19">
        <v>0</v>
      </c>
      <c r="K28" s="19">
        <v>87471.95</v>
      </c>
      <c r="L28" s="19">
        <v>18369.11</v>
      </c>
      <c r="M28" s="19">
        <v>105841.06</v>
      </c>
    </row>
    <row r="29" spans="1:23" ht="93" customHeight="1" x14ac:dyDescent="0.35">
      <c r="A29" s="18" t="s">
        <v>34</v>
      </c>
      <c r="B29" s="18" t="s">
        <v>19</v>
      </c>
      <c r="C29" s="18" t="s">
        <v>35</v>
      </c>
      <c r="D29" s="18" t="s">
        <v>16</v>
      </c>
      <c r="E29" s="19">
        <v>17596.71</v>
      </c>
      <c r="F29" s="19">
        <v>3695.31</v>
      </c>
      <c r="G29" s="19">
        <v>21292.02</v>
      </c>
      <c r="H29" s="19">
        <v>17596.71</v>
      </c>
      <c r="I29" s="19">
        <v>3695.31</v>
      </c>
      <c r="J29" s="19">
        <v>21292.02</v>
      </c>
      <c r="K29" s="19">
        <v>0</v>
      </c>
      <c r="L29" s="19">
        <v>0</v>
      </c>
      <c r="M29" s="19">
        <v>0</v>
      </c>
    </row>
    <row r="30" spans="1:23" ht="156.75" customHeight="1" x14ac:dyDescent="0.35">
      <c r="A30" s="18" t="s">
        <v>36</v>
      </c>
      <c r="B30" s="18" t="s">
        <v>19</v>
      </c>
      <c r="C30" s="18" t="s">
        <v>35</v>
      </c>
      <c r="D30" s="18" t="s">
        <v>16</v>
      </c>
      <c r="E30" s="19">
        <v>66440.289999999994</v>
      </c>
      <c r="F30" s="19">
        <v>13952.46</v>
      </c>
      <c r="G30" s="19">
        <v>80392.75</v>
      </c>
      <c r="H30" s="19">
        <v>0</v>
      </c>
      <c r="I30" s="19">
        <v>0</v>
      </c>
      <c r="J30" s="19">
        <v>0</v>
      </c>
      <c r="K30" s="19">
        <v>66440.289999999994</v>
      </c>
      <c r="L30" s="19">
        <v>13952.46</v>
      </c>
      <c r="M30" s="19">
        <v>80392.75</v>
      </c>
    </row>
    <row r="31" spans="1:23" ht="156.5" x14ac:dyDescent="0.35">
      <c r="A31" s="18" t="s">
        <v>37</v>
      </c>
      <c r="B31" s="18" t="s">
        <v>19</v>
      </c>
      <c r="C31" s="18" t="s">
        <v>38</v>
      </c>
      <c r="D31" s="18" t="s">
        <v>16</v>
      </c>
      <c r="E31" s="19">
        <v>36000</v>
      </c>
      <c r="F31" s="19">
        <v>7560</v>
      </c>
      <c r="G31" s="19">
        <v>43560</v>
      </c>
      <c r="H31" s="19">
        <v>36000</v>
      </c>
      <c r="I31" s="19">
        <v>7560</v>
      </c>
      <c r="J31" s="19">
        <v>43560</v>
      </c>
      <c r="K31" s="19">
        <v>0</v>
      </c>
      <c r="L31" s="19">
        <v>0</v>
      </c>
      <c r="M31" s="19">
        <v>0</v>
      </c>
    </row>
    <row r="32" spans="1:23" ht="145" thickBot="1" x14ac:dyDescent="0.4">
      <c r="A32" s="18" t="s">
        <v>39</v>
      </c>
      <c r="B32" s="18" t="s">
        <v>19</v>
      </c>
      <c r="C32" s="18" t="s">
        <v>38</v>
      </c>
      <c r="D32" s="18" t="s">
        <v>16</v>
      </c>
      <c r="E32" s="19">
        <v>1161118.5</v>
      </c>
      <c r="F32" s="19">
        <v>243834.89</v>
      </c>
      <c r="G32" s="19">
        <v>1404953.39</v>
      </c>
      <c r="H32" s="19">
        <v>0</v>
      </c>
      <c r="I32" s="19">
        <v>0</v>
      </c>
      <c r="J32" s="19">
        <v>0</v>
      </c>
      <c r="K32" s="19">
        <v>1161118.5</v>
      </c>
      <c r="L32" s="19">
        <v>243834.89</v>
      </c>
      <c r="M32" s="19">
        <v>1404953.39</v>
      </c>
    </row>
    <row r="33" spans="1:17" ht="84.75" customHeight="1" thickBot="1" x14ac:dyDescent="0.4">
      <c r="A33" s="18" t="s">
        <v>40</v>
      </c>
      <c r="B33" s="18" t="s">
        <v>19</v>
      </c>
      <c r="C33" s="18" t="s">
        <v>38</v>
      </c>
      <c r="D33" s="18" t="s">
        <v>16</v>
      </c>
      <c r="E33" s="19">
        <v>713994</v>
      </c>
      <c r="F33" s="19">
        <v>149938.74</v>
      </c>
      <c r="G33" s="19">
        <v>863932.74</v>
      </c>
      <c r="H33" s="19">
        <v>713994</v>
      </c>
      <c r="I33" s="19">
        <v>149938.74</v>
      </c>
      <c r="J33" s="19">
        <v>863932.74</v>
      </c>
      <c r="K33" s="19">
        <v>0</v>
      </c>
      <c r="L33" s="19">
        <v>0</v>
      </c>
      <c r="M33" s="19">
        <v>0</v>
      </c>
      <c r="O33" s="11">
        <v>15000</v>
      </c>
      <c r="P33" s="11">
        <v>3150</v>
      </c>
      <c r="Q33" s="11">
        <v>18150</v>
      </c>
    </row>
    <row r="34" spans="1:17" ht="61" thickBot="1" x14ac:dyDescent="0.4">
      <c r="A34" s="18" t="s">
        <v>41</v>
      </c>
      <c r="B34" s="18" t="s">
        <v>19</v>
      </c>
      <c r="C34" s="18" t="s">
        <v>38</v>
      </c>
      <c r="D34" s="18" t="s">
        <v>16</v>
      </c>
      <c r="E34" s="19">
        <v>20000</v>
      </c>
      <c r="F34" s="19">
        <v>4200</v>
      </c>
      <c r="G34" s="19">
        <v>24200</v>
      </c>
      <c r="H34" s="19">
        <v>0</v>
      </c>
      <c r="I34" s="19">
        <v>0</v>
      </c>
      <c r="J34" s="19">
        <v>0</v>
      </c>
      <c r="K34" s="19">
        <v>20000</v>
      </c>
      <c r="L34" s="19">
        <v>4200</v>
      </c>
      <c r="M34" s="19">
        <v>24200</v>
      </c>
      <c r="O34" s="12">
        <v>4500</v>
      </c>
      <c r="P34" s="10">
        <v>945</v>
      </c>
      <c r="Q34" s="12">
        <v>5445</v>
      </c>
    </row>
    <row r="35" spans="1:17" ht="165" customHeight="1" thickBot="1" x14ac:dyDescent="0.4">
      <c r="A35" s="18" t="s">
        <v>86</v>
      </c>
      <c r="B35" s="18" t="s">
        <v>14</v>
      </c>
      <c r="C35" s="18" t="s">
        <v>15</v>
      </c>
      <c r="D35" s="18" t="s">
        <v>16</v>
      </c>
      <c r="E35" s="19">
        <v>106800</v>
      </c>
      <c r="F35" s="19">
        <v>22428</v>
      </c>
      <c r="G35" s="19">
        <v>129228</v>
      </c>
      <c r="H35" s="19">
        <v>106800</v>
      </c>
      <c r="I35" s="19">
        <v>22428</v>
      </c>
      <c r="J35" s="19">
        <v>129228</v>
      </c>
      <c r="K35" s="19">
        <v>0</v>
      </c>
      <c r="L35" s="19">
        <v>0</v>
      </c>
      <c r="M35" s="19">
        <v>0</v>
      </c>
      <c r="O35" s="13">
        <v>412000</v>
      </c>
      <c r="P35" s="13">
        <v>86520</v>
      </c>
      <c r="Q35" s="13">
        <v>498520</v>
      </c>
    </row>
    <row r="36" spans="1:17" ht="73" thickBot="1" x14ac:dyDescent="0.4">
      <c r="A36" s="18" t="s">
        <v>17</v>
      </c>
      <c r="B36" s="18" t="s">
        <v>14</v>
      </c>
      <c r="C36" s="18" t="s">
        <v>15</v>
      </c>
      <c r="D36" s="18" t="s">
        <v>16</v>
      </c>
      <c r="E36" s="19">
        <v>716435</v>
      </c>
      <c r="F36" s="19">
        <v>150451.35</v>
      </c>
      <c r="G36" s="19">
        <v>866886.35</v>
      </c>
      <c r="H36" s="19">
        <v>0</v>
      </c>
      <c r="I36" s="19">
        <v>0</v>
      </c>
      <c r="J36" s="19">
        <v>0</v>
      </c>
      <c r="K36" s="19">
        <f>E36</f>
        <v>716435</v>
      </c>
      <c r="L36" s="19">
        <f>F36</f>
        <v>150451.35</v>
      </c>
      <c r="M36" s="19">
        <f>G36</f>
        <v>866886.35</v>
      </c>
      <c r="O36" s="12">
        <v>1843868</v>
      </c>
      <c r="P36" s="12">
        <v>387212.28</v>
      </c>
      <c r="Q36" s="12">
        <v>2231080.2799999998</v>
      </c>
    </row>
    <row r="37" spans="1:17" ht="121" thickBot="1" x14ac:dyDescent="0.4">
      <c r="A37" s="18" t="s">
        <v>42</v>
      </c>
      <c r="B37" s="18" t="s">
        <v>19</v>
      </c>
      <c r="C37" s="18" t="s">
        <v>43</v>
      </c>
      <c r="D37" s="18" t="s">
        <v>16</v>
      </c>
      <c r="E37" s="19">
        <v>226961.08</v>
      </c>
      <c r="F37" s="19">
        <v>47661.83</v>
      </c>
      <c r="G37" s="19">
        <v>274622.90999999997</v>
      </c>
      <c r="H37" s="19">
        <v>0</v>
      </c>
      <c r="I37" s="19">
        <v>0</v>
      </c>
      <c r="J37" s="19">
        <v>0</v>
      </c>
      <c r="K37" s="19">
        <v>226961.08</v>
      </c>
      <c r="L37" s="19">
        <v>47661.83</v>
      </c>
      <c r="M37" s="19">
        <v>274622.90999999997</v>
      </c>
      <c r="O37" s="14">
        <v>2047551.33</v>
      </c>
      <c r="P37" s="16">
        <v>429985.78</v>
      </c>
      <c r="Q37" s="16">
        <v>2477537.11</v>
      </c>
    </row>
    <row r="38" spans="1:17" ht="97" thickBot="1" x14ac:dyDescent="0.4">
      <c r="A38" s="18" t="s">
        <v>44</v>
      </c>
      <c r="B38" s="18" t="s">
        <v>19</v>
      </c>
      <c r="C38" s="18" t="s">
        <v>45</v>
      </c>
      <c r="D38" s="18" t="s">
        <v>16</v>
      </c>
      <c r="E38" s="19">
        <v>30329.45</v>
      </c>
      <c r="F38" s="19">
        <v>6369.18</v>
      </c>
      <c r="G38" s="19">
        <v>36698.629999999997</v>
      </c>
      <c r="H38" s="19">
        <v>0</v>
      </c>
      <c r="I38" s="19">
        <v>0</v>
      </c>
      <c r="J38" s="19">
        <v>0</v>
      </c>
      <c r="K38" s="19">
        <f>E38</f>
        <v>30329.45</v>
      </c>
      <c r="L38" s="19">
        <f>F38</f>
        <v>6369.18</v>
      </c>
      <c r="M38" s="19">
        <f>G38</f>
        <v>36698.629999999997</v>
      </c>
      <c r="O38" s="12">
        <v>823235</v>
      </c>
      <c r="P38" s="12">
        <v>172879.35</v>
      </c>
      <c r="Q38" s="12">
        <v>996114.35</v>
      </c>
    </row>
    <row r="39" spans="1:17" ht="49" thickBot="1" x14ac:dyDescent="0.4">
      <c r="A39" s="18" t="s">
        <v>46</v>
      </c>
      <c r="B39" s="18" t="s">
        <v>19</v>
      </c>
      <c r="C39" s="18" t="s">
        <v>47</v>
      </c>
      <c r="D39" s="18" t="s">
        <v>16</v>
      </c>
      <c r="E39" s="19">
        <f t="shared" ref="E39:G40" si="0">H39+K39</f>
        <v>1587087.5299999998</v>
      </c>
      <c r="F39" s="19">
        <f t="shared" si="0"/>
        <v>333288.38</v>
      </c>
      <c r="G39" s="19">
        <f t="shared" si="0"/>
        <v>1920375.9099999997</v>
      </c>
      <c r="H39" s="19">
        <v>1419411.39</v>
      </c>
      <c r="I39" s="19">
        <v>298076.39</v>
      </c>
      <c r="J39" s="19">
        <f>H39+I39</f>
        <v>1717487.7799999998</v>
      </c>
      <c r="K39" s="19">
        <v>167676.14000000001</v>
      </c>
      <c r="L39" s="19">
        <v>35211.99</v>
      </c>
      <c r="M39" s="19">
        <f>K39+L39</f>
        <v>202888.13</v>
      </c>
      <c r="O39" s="13">
        <v>24567807.850000001</v>
      </c>
      <c r="P39" s="13">
        <v>5159239.6500000004</v>
      </c>
      <c r="Q39" s="13">
        <v>29727047.5</v>
      </c>
    </row>
    <row r="40" spans="1:17" ht="109" thickBot="1" x14ac:dyDescent="0.4">
      <c r="A40" s="18" t="s">
        <v>79</v>
      </c>
      <c r="B40" s="18" t="s">
        <v>80</v>
      </c>
      <c r="C40" s="18" t="s">
        <v>81</v>
      </c>
      <c r="D40" s="18" t="s">
        <v>16</v>
      </c>
      <c r="E40" s="19">
        <f t="shared" si="0"/>
        <v>4106724.76</v>
      </c>
      <c r="F40" s="19">
        <f t="shared" si="0"/>
        <v>862412.19</v>
      </c>
      <c r="G40" s="19">
        <f t="shared" si="0"/>
        <v>4969136.9499999993</v>
      </c>
      <c r="H40" s="19">
        <v>3268344.07</v>
      </c>
      <c r="I40" s="19">
        <v>686352.25</v>
      </c>
      <c r="J40" s="19">
        <f>H40+I40</f>
        <v>3954696.32</v>
      </c>
      <c r="K40" s="19">
        <v>838380.69</v>
      </c>
      <c r="L40" s="19">
        <v>176059.94</v>
      </c>
      <c r="M40" s="19">
        <f>K40+L40</f>
        <v>1014440.6299999999</v>
      </c>
      <c r="O40" s="12">
        <v>60000</v>
      </c>
      <c r="P40" s="12">
        <v>12600</v>
      </c>
      <c r="Q40" s="12">
        <v>72600</v>
      </c>
    </row>
    <row r="41" spans="1:17" ht="130.5" customHeight="1" thickBot="1" x14ac:dyDescent="0.4">
      <c r="A41" s="18" t="s">
        <v>73</v>
      </c>
      <c r="B41" s="18" t="s">
        <v>74</v>
      </c>
      <c r="C41" s="18" t="s">
        <v>75</v>
      </c>
      <c r="D41" s="18" t="s">
        <v>76</v>
      </c>
      <c r="E41" s="19">
        <v>369670.02</v>
      </c>
      <c r="F41" s="19">
        <v>0</v>
      </c>
      <c r="G41" s="19">
        <v>369670.02</v>
      </c>
      <c r="H41" s="19">
        <v>0</v>
      </c>
      <c r="I41" s="19">
        <v>0</v>
      </c>
      <c r="J41" s="19">
        <v>0</v>
      </c>
      <c r="K41" s="19">
        <v>369670.02</v>
      </c>
      <c r="L41" s="19">
        <v>0</v>
      </c>
      <c r="M41" s="19">
        <v>369670.02</v>
      </c>
      <c r="O41" s="13">
        <v>340000</v>
      </c>
      <c r="P41" s="13">
        <v>71400</v>
      </c>
      <c r="Q41" s="13">
        <v>411400</v>
      </c>
    </row>
    <row r="42" spans="1:17" ht="15" thickBot="1" x14ac:dyDescent="0.4">
      <c r="A42" s="21" t="s">
        <v>82</v>
      </c>
      <c r="B42" s="21"/>
      <c r="C42" s="21"/>
      <c r="D42" s="21"/>
      <c r="E42" s="20">
        <f t="shared" ref="E42:M42" si="1">SUM(E4:E41)</f>
        <v>32716025.16</v>
      </c>
      <c r="F42" s="20">
        <f t="shared" si="1"/>
        <v>6792734.5700000003</v>
      </c>
      <c r="G42" s="17">
        <f t="shared" si="1"/>
        <v>39508759.729999997</v>
      </c>
      <c r="H42" s="20">
        <f t="shared" si="1"/>
        <v>21013608.5</v>
      </c>
      <c r="I42" s="20">
        <f t="shared" si="1"/>
        <v>4412857.7800000012</v>
      </c>
      <c r="J42" s="17">
        <f t="shared" si="1"/>
        <v>25426466.280000001</v>
      </c>
      <c r="K42" s="20">
        <f t="shared" si="1"/>
        <v>11702416.66</v>
      </c>
      <c r="L42" s="20">
        <f t="shared" si="1"/>
        <v>2379876.7900000005</v>
      </c>
      <c r="M42" s="17">
        <f t="shared" si="1"/>
        <v>14082293.450000003</v>
      </c>
      <c r="O42" s="12">
        <v>260000</v>
      </c>
      <c r="P42" s="12">
        <v>54600</v>
      </c>
      <c r="Q42" s="12">
        <v>314600</v>
      </c>
    </row>
    <row r="43" spans="1:17" ht="15" thickBot="1" x14ac:dyDescent="0.4">
      <c r="E43" s="19"/>
      <c r="O43" s="13">
        <v>45000</v>
      </c>
      <c r="P43" s="13">
        <v>9450</v>
      </c>
      <c r="Q43" s="13">
        <v>54450</v>
      </c>
    </row>
    <row r="44" spans="1:17" ht="15" thickBot="1" x14ac:dyDescent="0.4">
      <c r="E44" s="9"/>
      <c r="F44" s="9"/>
      <c r="M44" s="15"/>
      <c r="O44" s="12">
        <v>125000</v>
      </c>
      <c r="P44" s="12">
        <v>26250</v>
      </c>
      <c r="Q44" s="12">
        <v>151250</v>
      </c>
    </row>
    <row r="46" spans="1:17" x14ac:dyDescent="0.35">
      <c r="C46" t="s">
        <v>87</v>
      </c>
      <c r="E46" s="9">
        <f>G42</f>
        <v>39508759.729999997</v>
      </c>
      <c r="F46" s="4"/>
      <c r="G46" s="4"/>
      <c r="M46" s="9"/>
      <c r="O46" s="9">
        <f>SUM(O33:O45)</f>
        <v>30543962.18</v>
      </c>
      <c r="P46" s="9">
        <f>SUM(P33:P45)</f>
        <v>6414232.0600000005</v>
      </c>
      <c r="Q46" s="9">
        <f>SUM(Q33:Q45)</f>
        <v>36958194.240000002</v>
      </c>
    </row>
    <row r="47" spans="1:17" x14ac:dyDescent="0.35">
      <c r="C47" t="s">
        <v>88</v>
      </c>
      <c r="E47" s="9">
        <f>J42</f>
        <v>25426466.280000001</v>
      </c>
    </row>
    <row r="48" spans="1:17" x14ac:dyDescent="0.35">
      <c r="C48" t="s">
        <v>89</v>
      </c>
      <c r="E48" s="9">
        <v>14082293.449999999</v>
      </c>
    </row>
    <row r="49" spans="3:5" x14ac:dyDescent="0.35">
      <c r="C49" t="s">
        <v>90</v>
      </c>
      <c r="E49" s="9">
        <v>24917936.550000001</v>
      </c>
    </row>
    <row r="50" spans="3:5" x14ac:dyDescent="0.35">
      <c r="C50" t="s">
        <v>91</v>
      </c>
      <c r="E50" s="9">
        <v>508529.73</v>
      </c>
    </row>
  </sheetData>
  <mergeCells count="1">
    <mergeCell ref="A42:D42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3"/>
  <sheetViews>
    <sheetView topLeftCell="A35" workbookViewId="0">
      <selection activeCell="J41" sqref="J41"/>
    </sheetView>
  </sheetViews>
  <sheetFormatPr defaultRowHeight="14.5" x14ac:dyDescent="0.35"/>
  <cols>
    <col min="1" max="1" width="16.26953125" customWidth="1"/>
    <col min="2" max="2" width="11.7265625" customWidth="1"/>
    <col min="3" max="3" width="13" customWidth="1"/>
    <col min="4" max="4" width="10.453125" customWidth="1"/>
    <col min="5" max="5" width="12.81640625" bestFit="1" customWidth="1"/>
    <col min="6" max="6" width="10.1796875" bestFit="1" customWidth="1"/>
    <col min="7" max="8" width="11" bestFit="1" customWidth="1"/>
    <col min="9" max="9" width="10.26953125" bestFit="1" customWidth="1"/>
    <col min="10" max="10" width="11" bestFit="1" customWidth="1"/>
    <col min="11" max="11" width="10.1796875" bestFit="1" customWidth="1"/>
    <col min="12" max="12" width="10.26953125" bestFit="1" customWidth="1"/>
    <col min="13" max="13" width="10.81640625" bestFit="1" customWidth="1"/>
    <col min="14" max="14" width="17.81640625" customWidth="1"/>
    <col min="15" max="15" width="11.26953125" customWidth="1"/>
    <col min="16" max="16" width="10" bestFit="1" customWidth="1"/>
    <col min="17" max="18" width="10.81640625" bestFit="1" customWidth="1"/>
    <col min="19" max="19" width="10" bestFit="1" customWidth="1"/>
    <col min="20" max="20" width="10.81640625" bestFit="1" customWidth="1"/>
    <col min="21" max="21" width="10" bestFit="1" customWidth="1"/>
    <col min="22" max="22" width="9.26953125" bestFit="1" customWidth="1"/>
    <col min="23" max="23" width="10" bestFit="1" customWidth="1"/>
  </cols>
  <sheetData>
    <row r="1" spans="1:13" ht="3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24.5" x14ac:dyDescent="0.35">
      <c r="A2" s="2" t="s">
        <v>18</v>
      </c>
      <c r="B2" s="2" t="s">
        <v>19</v>
      </c>
      <c r="C2" s="2" t="s">
        <v>20</v>
      </c>
      <c r="D2" s="2" t="s">
        <v>16</v>
      </c>
      <c r="E2" s="3">
        <v>1895286.53</v>
      </c>
      <c r="F2" s="3">
        <v>398010.17</v>
      </c>
      <c r="G2" s="3">
        <v>2293296.7000000002</v>
      </c>
      <c r="H2" s="3">
        <v>0</v>
      </c>
      <c r="I2" s="3">
        <v>0</v>
      </c>
      <c r="J2" s="3">
        <v>0</v>
      </c>
      <c r="K2" s="3">
        <v>1895286.53</v>
      </c>
      <c r="L2" s="3">
        <v>398010.17</v>
      </c>
      <c r="M2" s="3">
        <v>2293296.7000000002</v>
      </c>
    </row>
    <row r="3" spans="1:13" ht="24.5" x14ac:dyDescent="0.35">
      <c r="A3" s="2" t="s">
        <v>21</v>
      </c>
      <c r="B3" s="2" t="s">
        <v>19</v>
      </c>
      <c r="C3" s="2" t="s">
        <v>20</v>
      </c>
      <c r="D3" s="2" t="s">
        <v>16</v>
      </c>
      <c r="E3" s="3">
        <v>170011.9</v>
      </c>
      <c r="F3" s="3">
        <v>35702.5</v>
      </c>
      <c r="G3" s="3">
        <v>205714.4</v>
      </c>
      <c r="H3" s="3">
        <v>170011.9</v>
      </c>
      <c r="I3" s="3">
        <v>35702.5</v>
      </c>
      <c r="J3" s="3">
        <v>205714.4</v>
      </c>
      <c r="K3" s="3">
        <v>0</v>
      </c>
      <c r="L3" s="3">
        <v>0</v>
      </c>
      <c r="M3" s="3">
        <v>0</v>
      </c>
    </row>
    <row r="4" spans="1:13" ht="72.5" x14ac:dyDescent="0.35">
      <c r="A4" s="2" t="s">
        <v>22</v>
      </c>
      <c r="B4" s="2" t="s">
        <v>19</v>
      </c>
      <c r="C4" s="2" t="s">
        <v>23</v>
      </c>
      <c r="D4" s="2" t="s">
        <v>16</v>
      </c>
      <c r="E4" s="3">
        <v>2119.9</v>
      </c>
      <c r="F4" s="3">
        <v>445.18</v>
      </c>
      <c r="G4" s="3">
        <v>2565.08</v>
      </c>
      <c r="H4" s="3">
        <v>0</v>
      </c>
      <c r="I4" s="3">
        <v>0</v>
      </c>
      <c r="J4" s="3">
        <v>0</v>
      </c>
      <c r="K4" s="3">
        <v>2119.9</v>
      </c>
      <c r="L4" s="3">
        <v>445.18</v>
      </c>
      <c r="M4" s="3">
        <v>2565.08</v>
      </c>
    </row>
    <row r="5" spans="1:13" ht="72.5" x14ac:dyDescent="0.35">
      <c r="A5" s="2" t="s">
        <v>24</v>
      </c>
      <c r="B5" s="2" t="s">
        <v>19</v>
      </c>
      <c r="C5" s="2" t="s">
        <v>23</v>
      </c>
      <c r="D5" s="2" t="s">
        <v>16</v>
      </c>
      <c r="E5" s="3">
        <v>8317.7000000000007</v>
      </c>
      <c r="F5" s="3">
        <v>1746.72</v>
      </c>
      <c r="G5" s="3">
        <v>10064.42</v>
      </c>
      <c r="H5" s="3">
        <v>0</v>
      </c>
      <c r="I5" s="3">
        <v>0</v>
      </c>
      <c r="J5" s="3">
        <v>0</v>
      </c>
      <c r="K5" s="3">
        <v>8317.7000000000007</v>
      </c>
      <c r="L5" s="3">
        <v>1746.72</v>
      </c>
      <c r="M5" s="3">
        <v>10064.42</v>
      </c>
    </row>
    <row r="6" spans="1:13" ht="24.5" x14ac:dyDescent="0.35">
      <c r="A6" s="2" t="s">
        <v>48</v>
      </c>
      <c r="B6" s="2" t="s">
        <v>49</v>
      </c>
      <c r="C6" s="2" t="s">
        <v>50</v>
      </c>
      <c r="D6" s="2" t="s">
        <v>16</v>
      </c>
      <c r="E6" s="3">
        <v>7837</v>
      </c>
      <c r="F6" s="3">
        <v>1645.77</v>
      </c>
      <c r="G6" s="3">
        <v>9482.77</v>
      </c>
      <c r="H6" s="3">
        <v>7837</v>
      </c>
      <c r="I6" s="3">
        <v>1645.77</v>
      </c>
      <c r="J6" s="3">
        <v>9482.77</v>
      </c>
      <c r="K6" s="3">
        <v>0</v>
      </c>
      <c r="L6" s="3">
        <v>0</v>
      </c>
      <c r="M6" s="3">
        <v>0</v>
      </c>
    </row>
    <row r="7" spans="1:13" ht="60.5" x14ac:dyDescent="0.35">
      <c r="A7" s="2" t="s">
        <v>51</v>
      </c>
      <c r="B7" s="2" t="s">
        <v>49</v>
      </c>
      <c r="C7" s="2" t="s">
        <v>52</v>
      </c>
      <c r="D7" s="2" t="s">
        <v>16</v>
      </c>
      <c r="E7" s="3">
        <v>33887</v>
      </c>
      <c r="F7" s="3">
        <v>7116.27</v>
      </c>
      <c r="G7" s="3">
        <v>41003.269999999997</v>
      </c>
      <c r="H7" s="3">
        <v>33887</v>
      </c>
      <c r="I7" s="3">
        <v>7116.27</v>
      </c>
      <c r="J7" s="3">
        <v>41003.269999999997</v>
      </c>
      <c r="K7" s="3">
        <v>0</v>
      </c>
      <c r="L7" s="3">
        <v>0</v>
      </c>
      <c r="M7" s="3">
        <v>0</v>
      </c>
    </row>
    <row r="8" spans="1:13" ht="60.5" x14ac:dyDescent="0.35">
      <c r="A8" s="2" t="s">
        <v>53</v>
      </c>
      <c r="B8" s="2" t="s">
        <v>49</v>
      </c>
      <c r="C8" s="2" t="s">
        <v>54</v>
      </c>
      <c r="D8" s="2" t="s">
        <v>16</v>
      </c>
      <c r="E8" s="3">
        <v>4500</v>
      </c>
      <c r="F8" s="3">
        <v>945</v>
      </c>
      <c r="G8" s="3">
        <v>5445</v>
      </c>
      <c r="H8" s="3">
        <v>4500</v>
      </c>
      <c r="I8" s="3">
        <v>945</v>
      </c>
      <c r="J8" s="3">
        <v>5445</v>
      </c>
      <c r="K8" s="3">
        <v>0</v>
      </c>
      <c r="L8" s="3">
        <v>0</v>
      </c>
      <c r="M8" s="3">
        <v>0</v>
      </c>
    </row>
    <row r="9" spans="1:13" ht="36.5" x14ac:dyDescent="0.35">
      <c r="A9" s="2" t="s">
        <v>55</v>
      </c>
      <c r="B9" s="2" t="s">
        <v>49</v>
      </c>
      <c r="C9" s="2" t="s">
        <v>56</v>
      </c>
      <c r="D9" s="2" t="s">
        <v>16</v>
      </c>
      <c r="E9" s="3">
        <v>36754</v>
      </c>
      <c r="F9" s="3">
        <v>7718.34</v>
      </c>
      <c r="G9" s="3">
        <v>44472.34</v>
      </c>
      <c r="H9" s="3">
        <v>36754</v>
      </c>
      <c r="I9" s="3">
        <v>7718.34</v>
      </c>
      <c r="J9" s="3">
        <v>44472.34</v>
      </c>
      <c r="K9" s="3">
        <v>0</v>
      </c>
      <c r="L9" s="3">
        <v>0</v>
      </c>
      <c r="M9" s="3">
        <v>0</v>
      </c>
    </row>
    <row r="10" spans="1:13" ht="84.5" x14ac:dyDescent="0.35">
      <c r="A10" s="2" t="s">
        <v>57</v>
      </c>
      <c r="B10" s="2" t="s">
        <v>49</v>
      </c>
      <c r="C10" s="2" t="s">
        <v>58</v>
      </c>
      <c r="D10" s="2" t="s">
        <v>16</v>
      </c>
      <c r="E10" s="3">
        <v>15000</v>
      </c>
      <c r="F10" s="3">
        <v>3150</v>
      </c>
      <c r="G10" s="3">
        <v>18150</v>
      </c>
      <c r="H10" s="3">
        <v>0</v>
      </c>
      <c r="I10" s="3">
        <v>0</v>
      </c>
      <c r="J10" s="3">
        <v>0</v>
      </c>
      <c r="K10" s="3">
        <v>15000</v>
      </c>
      <c r="L10" s="3">
        <v>3150</v>
      </c>
      <c r="M10" s="3">
        <v>18150</v>
      </c>
    </row>
    <row r="11" spans="1:13" ht="72.5" x14ac:dyDescent="0.35">
      <c r="A11" s="2" t="s">
        <v>59</v>
      </c>
      <c r="B11" s="2" t="s">
        <v>49</v>
      </c>
      <c r="C11" s="2" t="s">
        <v>60</v>
      </c>
      <c r="D11" s="2" t="s">
        <v>16</v>
      </c>
      <c r="E11" s="3">
        <v>42922</v>
      </c>
      <c r="F11" s="3">
        <v>9013.6200000000008</v>
      </c>
      <c r="G11" s="3">
        <v>51935.62</v>
      </c>
      <c r="H11" s="3">
        <v>42922</v>
      </c>
      <c r="I11" s="3">
        <v>9013.6200000000008</v>
      </c>
      <c r="J11" s="3">
        <v>51935.62</v>
      </c>
      <c r="K11" s="3">
        <v>0</v>
      </c>
      <c r="L11" s="3">
        <v>0</v>
      </c>
      <c r="M11" s="3">
        <v>0</v>
      </c>
    </row>
    <row r="12" spans="1:13" ht="84.5" x14ac:dyDescent="0.35">
      <c r="A12" s="2" t="s">
        <v>61</v>
      </c>
      <c r="B12" s="2" t="s">
        <v>49</v>
      </c>
      <c r="C12" s="2" t="s">
        <v>62</v>
      </c>
      <c r="D12" s="2" t="s">
        <v>16</v>
      </c>
      <c r="E12" s="3">
        <v>3600</v>
      </c>
      <c r="F12" s="3">
        <v>756</v>
      </c>
      <c r="G12" s="3">
        <v>4356</v>
      </c>
      <c r="H12" s="3">
        <v>3600</v>
      </c>
      <c r="I12" s="3">
        <v>756</v>
      </c>
      <c r="J12" s="3">
        <v>4356</v>
      </c>
      <c r="K12" s="3">
        <v>0</v>
      </c>
      <c r="L12" s="3">
        <v>0</v>
      </c>
      <c r="M12" s="3">
        <v>0</v>
      </c>
    </row>
    <row r="13" spans="1:13" ht="72.5" x14ac:dyDescent="0.35">
      <c r="A13" s="2" t="s">
        <v>63</v>
      </c>
      <c r="B13" s="2" t="s">
        <v>49</v>
      </c>
      <c r="C13" s="2" t="s">
        <v>64</v>
      </c>
      <c r="D13" s="2" t="s">
        <v>16</v>
      </c>
      <c r="E13" s="3">
        <v>45000</v>
      </c>
      <c r="F13" s="3">
        <v>9450</v>
      </c>
      <c r="G13" s="3">
        <v>54450</v>
      </c>
      <c r="H13" s="3">
        <v>45000</v>
      </c>
      <c r="I13" s="3">
        <v>9450</v>
      </c>
      <c r="J13" s="3">
        <v>54450</v>
      </c>
      <c r="K13" s="3">
        <v>0</v>
      </c>
      <c r="L13" s="3">
        <v>0</v>
      </c>
      <c r="M13" s="3">
        <v>0</v>
      </c>
    </row>
    <row r="14" spans="1:13" ht="48.5" x14ac:dyDescent="0.35">
      <c r="A14" s="2" t="s">
        <v>65</v>
      </c>
      <c r="B14" s="2" t="s">
        <v>49</v>
      </c>
      <c r="C14" s="2" t="s">
        <v>66</v>
      </c>
      <c r="D14" s="2" t="s">
        <v>16</v>
      </c>
      <c r="E14" s="3">
        <v>145000</v>
      </c>
      <c r="F14" s="3">
        <v>30450</v>
      </c>
      <c r="G14" s="3">
        <v>175450</v>
      </c>
      <c r="H14" s="3">
        <v>145000</v>
      </c>
      <c r="I14" s="3">
        <v>30450</v>
      </c>
      <c r="J14" s="3">
        <v>175450</v>
      </c>
      <c r="K14" s="3">
        <v>0</v>
      </c>
      <c r="L14" s="3">
        <v>0</v>
      </c>
      <c r="M14" s="3">
        <v>0</v>
      </c>
    </row>
    <row r="15" spans="1:13" ht="96.5" x14ac:dyDescent="0.35">
      <c r="A15" s="2" t="s">
        <v>67</v>
      </c>
      <c r="B15" s="2" t="s">
        <v>49</v>
      </c>
      <c r="C15" s="2" t="s">
        <v>68</v>
      </c>
      <c r="D15" s="2" t="s">
        <v>16</v>
      </c>
      <c r="E15" s="3">
        <v>67000</v>
      </c>
      <c r="F15" s="3">
        <v>14070</v>
      </c>
      <c r="G15" s="3">
        <v>81070</v>
      </c>
      <c r="H15" s="3">
        <v>67000</v>
      </c>
      <c r="I15" s="3">
        <v>14070</v>
      </c>
      <c r="J15" s="3">
        <v>81070</v>
      </c>
      <c r="K15" s="3">
        <v>0</v>
      </c>
      <c r="L15" s="3">
        <v>0</v>
      </c>
      <c r="M15" s="3">
        <v>0</v>
      </c>
    </row>
    <row r="16" spans="1:13" ht="60.5" x14ac:dyDescent="0.35">
      <c r="A16" s="2" t="s">
        <v>69</v>
      </c>
      <c r="B16" s="2" t="s">
        <v>49</v>
      </c>
      <c r="C16" s="2" t="s">
        <v>68</v>
      </c>
      <c r="D16" s="2" t="s">
        <v>16</v>
      </c>
      <c r="E16" s="3">
        <v>200000</v>
      </c>
      <c r="F16" s="3">
        <v>42000</v>
      </c>
      <c r="G16" s="3">
        <v>242000</v>
      </c>
      <c r="H16" s="3">
        <v>200000</v>
      </c>
      <c r="I16" s="3">
        <v>42000</v>
      </c>
      <c r="J16" s="3">
        <v>242000</v>
      </c>
      <c r="K16" s="3">
        <v>0</v>
      </c>
      <c r="L16" s="3">
        <v>0</v>
      </c>
      <c r="M16" s="3">
        <v>0</v>
      </c>
    </row>
    <row r="17" spans="1:23" ht="48.5" x14ac:dyDescent="0.35">
      <c r="A17" s="2" t="s">
        <v>70</v>
      </c>
      <c r="B17" s="2" t="s">
        <v>49</v>
      </c>
      <c r="C17" s="2" t="s">
        <v>71</v>
      </c>
      <c r="D17" s="2" t="s">
        <v>16</v>
      </c>
      <c r="E17" s="3">
        <v>260000</v>
      </c>
      <c r="F17" s="3">
        <v>54600</v>
      </c>
      <c r="G17" s="3">
        <v>314600</v>
      </c>
      <c r="H17" s="3">
        <v>260000</v>
      </c>
      <c r="I17" s="3">
        <v>54600</v>
      </c>
      <c r="J17" s="3">
        <v>314600</v>
      </c>
      <c r="K17" s="3">
        <v>0</v>
      </c>
      <c r="L17" s="3">
        <v>0</v>
      </c>
      <c r="M17" s="3">
        <v>0</v>
      </c>
    </row>
    <row r="18" spans="1:23" ht="60.5" x14ac:dyDescent="0.35">
      <c r="A18" s="2" t="s">
        <v>72</v>
      </c>
      <c r="B18" s="2" t="s">
        <v>49</v>
      </c>
      <c r="C18" s="2" t="s">
        <v>71</v>
      </c>
      <c r="D18" s="2" t="s">
        <v>16</v>
      </c>
      <c r="E18" s="3">
        <v>340000</v>
      </c>
      <c r="F18" s="3">
        <v>71400</v>
      </c>
      <c r="G18" s="3">
        <v>411400</v>
      </c>
      <c r="H18" s="3">
        <v>340000</v>
      </c>
      <c r="I18" s="3">
        <v>71400</v>
      </c>
      <c r="J18" s="3">
        <v>411400</v>
      </c>
      <c r="K18" s="3">
        <v>0</v>
      </c>
      <c r="L18" s="3">
        <v>0</v>
      </c>
      <c r="M18" s="3">
        <v>0</v>
      </c>
    </row>
    <row r="19" spans="1:23" ht="60.5" x14ac:dyDescent="0.35">
      <c r="A19" s="2" t="s">
        <v>77</v>
      </c>
      <c r="B19" s="2" t="s">
        <v>49</v>
      </c>
      <c r="C19" s="2" t="s">
        <v>78</v>
      </c>
      <c r="D19" s="2" t="s">
        <v>16</v>
      </c>
      <c r="E19" s="3">
        <v>60000</v>
      </c>
      <c r="F19" s="3">
        <v>12600</v>
      </c>
      <c r="G19" s="3">
        <v>72600</v>
      </c>
      <c r="H19" s="3">
        <v>60000</v>
      </c>
      <c r="I19" s="3">
        <v>12600</v>
      </c>
      <c r="J19" s="3">
        <v>72600</v>
      </c>
      <c r="K19" s="3">
        <v>0</v>
      </c>
      <c r="L19" s="3">
        <v>0</v>
      </c>
      <c r="M19" s="3">
        <v>0</v>
      </c>
    </row>
    <row r="20" spans="1:23" ht="48.5" x14ac:dyDescent="0.35">
      <c r="A20" s="2" t="s">
        <v>25</v>
      </c>
      <c r="B20" s="2" t="s">
        <v>19</v>
      </c>
      <c r="C20" s="2" t="s">
        <v>26</v>
      </c>
      <c r="D20" s="2" t="s">
        <v>16</v>
      </c>
      <c r="E20" s="3">
        <v>246002.73</v>
      </c>
      <c r="F20" s="3">
        <v>51660.57</v>
      </c>
      <c r="G20" s="3">
        <v>297663.3</v>
      </c>
      <c r="H20" s="3">
        <v>0</v>
      </c>
      <c r="I20" s="3">
        <v>0</v>
      </c>
      <c r="J20" s="3">
        <v>0</v>
      </c>
      <c r="K20" s="3">
        <v>246002.73</v>
      </c>
      <c r="L20" s="3">
        <v>51660.57</v>
      </c>
      <c r="M20" s="3">
        <v>297663.3</v>
      </c>
      <c r="N20" s="5" t="s">
        <v>83</v>
      </c>
      <c r="O20" s="4">
        <f>SUM(E20:E27)</f>
        <v>20219631.789999999</v>
      </c>
      <c r="P20" s="4">
        <f t="shared" ref="P20:W20" si="0">SUM(F20:F27)</f>
        <v>4246122.6700000009</v>
      </c>
      <c r="Q20" s="4">
        <f t="shared" si="0"/>
        <v>24465754.459999997</v>
      </c>
      <c r="R20" s="4">
        <f t="shared" si="0"/>
        <v>16056322</v>
      </c>
      <c r="S20" s="4">
        <f t="shared" si="0"/>
        <v>3371827.6187327052</v>
      </c>
      <c r="T20" s="4">
        <f t="shared" si="0"/>
        <v>19428149.618732706</v>
      </c>
      <c r="U20" s="4">
        <f t="shared" si="0"/>
        <v>4163309.79</v>
      </c>
      <c r="V20" s="4">
        <f t="shared" si="0"/>
        <v>874295.05126729445</v>
      </c>
      <c r="W20" s="4">
        <f t="shared" si="0"/>
        <v>5037604.8412672943</v>
      </c>
    </row>
    <row r="21" spans="1:23" ht="36.5" x14ac:dyDescent="0.35">
      <c r="A21" s="2" t="s">
        <v>27</v>
      </c>
      <c r="B21" s="2" t="s">
        <v>19</v>
      </c>
      <c r="C21" s="2" t="s">
        <v>26</v>
      </c>
      <c r="D21" s="2" t="s">
        <v>16</v>
      </c>
      <c r="E21" s="3">
        <v>851801.25</v>
      </c>
      <c r="F21" s="3">
        <v>178878.26</v>
      </c>
      <c r="G21" s="3">
        <v>1030679.51</v>
      </c>
      <c r="H21" s="3">
        <v>851801.25</v>
      </c>
      <c r="I21" s="3">
        <v>178878.26</v>
      </c>
      <c r="J21" s="3">
        <v>1030679.51</v>
      </c>
      <c r="K21" s="3">
        <v>0</v>
      </c>
      <c r="L21" s="3">
        <v>0</v>
      </c>
      <c r="M21" s="3">
        <v>0</v>
      </c>
    </row>
    <row r="22" spans="1:23" ht="60.5" x14ac:dyDescent="0.35">
      <c r="A22" s="2" t="s">
        <v>28</v>
      </c>
      <c r="B22" s="2" t="s">
        <v>19</v>
      </c>
      <c r="C22" s="2" t="s">
        <v>26</v>
      </c>
      <c r="D22" s="2" t="s">
        <v>16</v>
      </c>
      <c r="E22" s="3">
        <v>75162.61</v>
      </c>
      <c r="F22" s="3">
        <v>15784.15</v>
      </c>
      <c r="G22" s="3">
        <v>90946.76</v>
      </c>
      <c r="H22" s="3">
        <v>75162.61</v>
      </c>
      <c r="I22" s="3">
        <v>15784.15</v>
      </c>
      <c r="J22" s="3">
        <v>90946.76</v>
      </c>
      <c r="K22" s="3">
        <v>0</v>
      </c>
      <c r="L22" s="3">
        <v>0</v>
      </c>
      <c r="M22" s="3">
        <v>0</v>
      </c>
    </row>
    <row r="23" spans="1:23" ht="48.5" x14ac:dyDescent="0.35">
      <c r="A23" s="2" t="s">
        <v>29</v>
      </c>
      <c r="B23" s="2" t="s">
        <v>19</v>
      </c>
      <c r="C23" s="2" t="s">
        <v>26</v>
      </c>
      <c r="D23" s="2" t="s">
        <v>16</v>
      </c>
      <c r="E23" s="3">
        <v>735343.34</v>
      </c>
      <c r="F23" s="3">
        <v>154422.1</v>
      </c>
      <c r="G23" s="3">
        <v>889765.44</v>
      </c>
      <c r="H23" s="3">
        <v>735343.34</v>
      </c>
      <c r="I23" s="3">
        <v>154422.1</v>
      </c>
      <c r="J23" s="3">
        <v>889765.44</v>
      </c>
      <c r="K23" s="3">
        <v>0</v>
      </c>
      <c r="L23" s="3">
        <v>0</v>
      </c>
      <c r="M23" s="3">
        <v>0</v>
      </c>
    </row>
    <row r="24" spans="1:23" ht="48.5" x14ac:dyDescent="0.35">
      <c r="A24" s="2" t="s">
        <v>30</v>
      </c>
      <c r="B24" s="2" t="s">
        <v>19</v>
      </c>
      <c r="C24" s="2" t="s">
        <v>26</v>
      </c>
      <c r="D24" s="2" t="s">
        <v>16</v>
      </c>
      <c r="E24" s="3">
        <v>5851206.6799999997</v>
      </c>
      <c r="F24" s="3">
        <v>1228753.3999999999</v>
      </c>
      <c r="G24" s="3">
        <v>7079960.0800000001</v>
      </c>
      <c r="H24" s="3">
        <v>2021371.57</v>
      </c>
      <c r="I24" s="3">
        <v>424488.02873270545</v>
      </c>
      <c r="J24" s="3">
        <v>2445859.5987327052</v>
      </c>
      <c r="K24" s="3">
        <v>3829835.11</v>
      </c>
      <c r="L24" s="3">
        <v>804265.37126729451</v>
      </c>
      <c r="M24" s="3">
        <v>4634100.4812672948</v>
      </c>
    </row>
    <row r="25" spans="1:23" ht="48.5" x14ac:dyDescent="0.35">
      <c r="A25" s="2" t="s">
        <v>31</v>
      </c>
      <c r="B25" s="2" t="s">
        <v>19</v>
      </c>
      <c r="C25" s="2" t="s">
        <v>26</v>
      </c>
      <c r="D25" s="2" t="s">
        <v>16</v>
      </c>
      <c r="E25" s="3">
        <v>10336125.460000001</v>
      </c>
      <c r="F25" s="3">
        <v>2170586.35</v>
      </c>
      <c r="G25" s="3">
        <v>12506711.810000001</v>
      </c>
      <c r="H25" s="3">
        <v>10336125.460000001</v>
      </c>
      <c r="I25" s="3">
        <v>2170586.35</v>
      </c>
      <c r="J25" s="3">
        <v>12506711.810000001</v>
      </c>
      <c r="K25" s="3">
        <v>0</v>
      </c>
      <c r="L25" s="3">
        <v>0</v>
      </c>
      <c r="M25" s="3">
        <v>0</v>
      </c>
    </row>
    <row r="26" spans="1:23" ht="48.5" x14ac:dyDescent="0.35">
      <c r="A26" s="2" t="s">
        <v>32</v>
      </c>
      <c r="B26" s="2" t="s">
        <v>19</v>
      </c>
      <c r="C26" s="2" t="s">
        <v>26</v>
      </c>
      <c r="D26" s="2" t="s">
        <v>16</v>
      </c>
      <c r="E26" s="3">
        <v>2036517.77</v>
      </c>
      <c r="F26" s="3">
        <v>427668.73</v>
      </c>
      <c r="G26" s="3">
        <v>2464186.5</v>
      </c>
      <c r="H26" s="3">
        <v>2036517.77</v>
      </c>
      <c r="I26" s="3">
        <v>427668.73</v>
      </c>
      <c r="J26" s="3">
        <v>2464186.5</v>
      </c>
      <c r="K26" s="3">
        <v>0</v>
      </c>
      <c r="L26" s="3">
        <v>0</v>
      </c>
      <c r="M26" s="3">
        <v>0</v>
      </c>
    </row>
    <row r="27" spans="1:23" ht="36.5" x14ac:dyDescent="0.35">
      <c r="A27" s="2" t="s">
        <v>33</v>
      </c>
      <c r="B27" s="2" t="s">
        <v>19</v>
      </c>
      <c r="C27" s="2" t="s">
        <v>26</v>
      </c>
      <c r="D27" s="2" t="s">
        <v>16</v>
      </c>
      <c r="E27" s="3">
        <v>87471.95</v>
      </c>
      <c r="F27" s="3">
        <v>18369.11</v>
      </c>
      <c r="G27" s="3">
        <v>105841.06</v>
      </c>
      <c r="H27" s="3">
        <v>0</v>
      </c>
      <c r="I27" s="3">
        <v>0</v>
      </c>
      <c r="J27" s="3">
        <v>0</v>
      </c>
      <c r="K27" s="3">
        <v>87471.95</v>
      </c>
      <c r="L27" s="3">
        <v>18369.11</v>
      </c>
      <c r="M27" s="3">
        <v>105841.06</v>
      </c>
    </row>
    <row r="28" spans="1:23" ht="60.5" x14ac:dyDescent="0.35">
      <c r="A28" s="2" t="s">
        <v>34</v>
      </c>
      <c r="B28" s="2" t="s">
        <v>19</v>
      </c>
      <c r="C28" s="2" t="s">
        <v>35</v>
      </c>
      <c r="D28" s="2" t="s">
        <v>16</v>
      </c>
      <c r="E28" s="3">
        <v>17596.71</v>
      </c>
      <c r="F28" s="3">
        <v>3695.31</v>
      </c>
      <c r="G28" s="3">
        <v>21292.02</v>
      </c>
      <c r="H28" s="3">
        <v>17596.71</v>
      </c>
      <c r="I28" s="3">
        <v>3695.31</v>
      </c>
      <c r="J28" s="3">
        <v>21292.02</v>
      </c>
      <c r="K28" s="3">
        <v>0</v>
      </c>
      <c r="L28" s="3">
        <v>0</v>
      </c>
      <c r="M28" s="3">
        <v>0</v>
      </c>
    </row>
    <row r="29" spans="1:23" ht="96.5" x14ac:dyDescent="0.35">
      <c r="A29" s="2" t="s">
        <v>36</v>
      </c>
      <c r="B29" s="2" t="s">
        <v>19</v>
      </c>
      <c r="C29" s="2" t="s">
        <v>35</v>
      </c>
      <c r="D29" s="2" t="s">
        <v>16</v>
      </c>
      <c r="E29" s="3">
        <v>66440.289999999994</v>
      </c>
      <c r="F29" s="3">
        <v>13952.46</v>
      </c>
      <c r="G29" s="3">
        <v>80392.75</v>
      </c>
      <c r="H29" s="3">
        <v>0</v>
      </c>
      <c r="I29" s="3">
        <v>0</v>
      </c>
      <c r="J29" s="3">
        <v>0</v>
      </c>
      <c r="K29" s="3">
        <v>66440.289999999994</v>
      </c>
      <c r="L29" s="3">
        <v>13952.46</v>
      </c>
      <c r="M29" s="3">
        <v>80392.75</v>
      </c>
    </row>
    <row r="30" spans="1:23" ht="96.5" x14ac:dyDescent="0.35">
      <c r="A30" s="2" t="s">
        <v>37</v>
      </c>
      <c r="B30" s="2" t="s">
        <v>19</v>
      </c>
      <c r="C30" s="2" t="s">
        <v>38</v>
      </c>
      <c r="D30" s="2" t="s">
        <v>16</v>
      </c>
      <c r="E30" s="3">
        <v>36000</v>
      </c>
      <c r="F30" s="3">
        <v>7560</v>
      </c>
      <c r="G30" s="3">
        <v>43560</v>
      </c>
      <c r="H30" s="3">
        <v>36000</v>
      </c>
      <c r="I30" s="3">
        <v>7560</v>
      </c>
      <c r="J30" s="3">
        <v>43560</v>
      </c>
      <c r="K30" s="3">
        <v>0</v>
      </c>
      <c r="L30" s="3">
        <v>0</v>
      </c>
      <c r="M30" s="3">
        <v>0</v>
      </c>
    </row>
    <row r="31" spans="1:23" ht="96.5" x14ac:dyDescent="0.35">
      <c r="A31" s="2" t="s">
        <v>39</v>
      </c>
      <c r="B31" s="2" t="s">
        <v>19</v>
      </c>
      <c r="C31" s="2" t="s">
        <v>38</v>
      </c>
      <c r="D31" s="2" t="s">
        <v>16</v>
      </c>
      <c r="E31" s="3">
        <v>1161118.5</v>
      </c>
      <c r="F31" s="3">
        <v>243834.89</v>
      </c>
      <c r="G31" s="3">
        <v>1404953.39</v>
      </c>
      <c r="H31" s="3">
        <v>0</v>
      </c>
      <c r="I31" s="3">
        <v>0</v>
      </c>
      <c r="J31" s="3">
        <v>0</v>
      </c>
      <c r="K31" s="3">
        <v>1161118.5</v>
      </c>
      <c r="L31" s="3">
        <v>243834.89</v>
      </c>
      <c r="M31" s="3">
        <v>1404953.39</v>
      </c>
    </row>
    <row r="32" spans="1:23" ht="60.5" x14ac:dyDescent="0.35">
      <c r="A32" s="2" t="s">
        <v>40</v>
      </c>
      <c r="B32" s="2" t="s">
        <v>19</v>
      </c>
      <c r="C32" s="2" t="s">
        <v>38</v>
      </c>
      <c r="D32" s="2" t="s">
        <v>16</v>
      </c>
      <c r="E32" s="3">
        <v>713994</v>
      </c>
      <c r="F32" s="3">
        <v>149938.74</v>
      </c>
      <c r="G32" s="3">
        <v>863932.74</v>
      </c>
      <c r="H32" s="3">
        <v>713994</v>
      </c>
      <c r="I32" s="3">
        <v>149938.74</v>
      </c>
      <c r="J32" s="3">
        <v>863932.74</v>
      </c>
      <c r="K32" s="3">
        <v>0</v>
      </c>
      <c r="L32" s="3">
        <v>0</v>
      </c>
      <c r="M32" s="3">
        <v>0</v>
      </c>
    </row>
    <row r="33" spans="1:13" ht="60.5" x14ac:dyDescent="0.35">
      <c r="A33" s="2" t="s">
        <v>41</v>
      </c>
      <c r="B33" s="2" t="s">
        <v>19</v>
      </c>
      <c r="C33" s="2" t="s">
        <v>38</v>
      </c>
      <c r="D33" s="2" t="s">
        <v>16</v>
      </c>
      <c r="E33" s="3">
        <v>20000</v>
      </c>
      <c r="F33" s="3">
        <v>4200</v>
      </c>
      <c r="G33" s="3">
        <v>24200</v>
      </c>
      <c r="H33" s="3">
        <v>0</v>
      </c>
      <c r="I33" s="3">
        <v>0</v>
      </c>
      <c r="J33" s="3">
        <v>0</v>
      </c>
      <c r="K33" s="3">
        <v>20000</v>
      </c>
      <c r="L33" s="3">
        <v>4200</v>
      </c>
      <c r="M33" s="3">
        <v>24200</v>
      </c>
    </row>
    <row r="34" spans="1:13" ht="96.5" x14ac:dyDescent="0.35">
      <c r="A34" s="2" t="s">
        <v>13</v>
      </c>
      <c r="B34" s="2" t="s">
        <v>14</v>
      </c>
      <c r="C34" s="2" t="s">
        <v>15</v>
      </c>
      <c r="D34" s="2" t="s">
        <v>16</v>
      </c>
      <c r="E34" s="3">
        <v>106800</v>
      </c>
      <c r="F34" s="3">
        <v>22428</v>
      </c>
      <c r="G34" s="3">
        <v>129228</v>
      </c>
      <c r="H34" s="3">
        <v>106800</v>
      </c>
      <c r="I34" s="3">
        <v>22428</v>
      </c>
      <c r="J34" s="3">
        <v>129228</v>
      </c>
      <c r="K34" s="3">
        <v>0</v>
      </c>
      <c r="L34" s="3">
        <v>0</v>
      </c>
      <c r="M34" s="3">
        <v>0</v>
      </c>
    </row>
    <row r="35" spans="1:13" ht="36.5" x14ac:dyDescent="0.35">
      <c r="A35" s="2" t="s">
        <v>17</v>
      </c>
      <c r="B35" s="2" t="s">
        <v>14</v>
      </c>
      <c r="C35" s="2" t="s">
        <v>15</v>
      </c>
      <c r="D35" s="2" t="s">
        <v>16</v>
      </c>
      <c r="E35" s="3">
        <v>716435</v>
      </c>
      <c r="F35" s="3">
        <v>150451.35</v>
      </c>
      <c r="G35" s="3">
        <v>866886.35</v>
      </c>
      <c r="H35" s="3">
        <v>619080</v>
      </c>
      <c r="I35" s="3">
        <v>130006.8</v>
      </c>
      <c r="J35" s="3">
        <v>749086.8</v>
      </c>
      <c r="K35" s="3">
        <v>97355</v>
      </c>
      <c r="L35" s="3">
        <v>20444.55</v>
      </c>
      <c r="M35" s="3">
        <v>117799.55</v>
      </c>
    </row>
    <row r="36" spans="1:13" ht="72.5" x14ac:dyDescent="0.35">
      <c r="A36" s="2" t="s">
        <v>42</v>
      </c>
      <c r="B36" s="2" t="s">
        <v>19</v>
      </c>
      <c r="C36" s="2" t="s">
        <v>43</v>
      </c>
      <c r="D36" s="2" t="s">
        <v>16</v>
      </c>
      <c r="E36" s="3">
        <v>226961.08</v>
      </c>
      <c r="F36" s="3">
        <v>47661.83</v>
      </c>
      <c r="G36" s="3">
        <v>274622.90999999997</v>
      </c>
      <c r="H36" s="3">
        <v>226961.08</v>
      </c>
      <c r="I36" s="3">
        <v>47661.83</v>
      </c>
      <c r="J36" s="3">
        <v>274622.90999999997</v>
      </c>
      <c r="K36" s="3">
        <v>0</v>
      </c>
      <c r="L36" s="3">
        <v>0</v>
      </c>
      <c r="M36" s="3">
        <v>0</v>
      </c>
    </row>
    <row r="37" spans="1:13" ht="60.5" x14ac:dyDescent="0.35">
      <c r="A37" s="2" t="s">
        <v>44</v>
      </c>
      <c r="B37" s="2" t="s">
        <v>19</v>
      </c>
      <c r="C37" s="2" t="s">
        <v>45</v>
      </c>
      <c r="D37" s="2" t="s">
        <v>16</v>
      </c>
      <c r="E37" s="3">
        <v>30329.45</v>
      </c>
      <c r="F37" s="3">
        <v>6369.18</v>
      </c>
      <c r="G37" s="3">
        <v>36698.629999999997</v>
      </c>
      <c r="H37" s="3">
        <v>21052.43</v>
      </c>
      <c r="I37" s="3">
        <v>4421.0071764374234</v>
      </c>
      <c r="J37" s="3">
        <v>25473.437176437423</v>
      </c>
      <c r="K37" s="3">
        <v>9277.02</v>
      </c>
      <c r="L37" s="3">
        <v>1948.1728235625769</v>
      </c>
      <c r="M37" s="3">
        <v>11225.192823562576</v>
      </c>
    </row>
    <row r="38" spans="1:13" ht="36.5" x14ac:dyDescent="0.35">
      <c r="A38" s="2" t="s">
        <v>46</v>
      </c>
      <c r="B38" s="2" t="s">
        <v>19</v>
      </c>
      <c r="C38" s="2" t="s">
        <v>47</v>
      </c>
      <c r="D38" s="2" t="s">
        <v>16</v>
      </c>
      <c r="E38" s="3">
        <v>2047551.33</v>
      </c>
      <c r="F38" s="3">
        <v>429985.78</v>
      </c>
      <c r="G38" s="3">
        <v>2477537.11</v>
      </c>
      <c r="H38" s="3">
        <v>1378923.45</v>
      </c>
      <c r="I38" s="3">
        <v>289573.92497141502</v>
      </c>
      <c r="J38" s="3">
        <v>1668497.3749714149</v>
      </c>
      <c r="K38" s="3">
        <v>668627.88</v>
      </c>
      <c r="L38" s="3">
        <v>140411.85502858501</v>
      </c>
      <c r="M38" s="3">
        <v>809039.73502858495</v>
      </c>
    </row>
    <row r="39" spans="1:13" ht="84.5" x14ac:dyDescent="0.35">
      <c r="A39" s="2" t="s">
        <v>79</v>
      </c>
      <c r="B39" s="2" t="s">
        <v>80</v>
      </c>
      <c r="C39" s="2" t="s">
        <v>81</v>
      </c>
      <c r="D39" s="2" t="s">
        <v>16</v>
      </c>
      <c r="E39" s="3">
        <v>1843868</v>
      </c>
      <c r="F39" s="3">
        <v>387212.28</v>
      </c>
      <c r="G39" s="3">
        <v>2231080.2799999998</v>
      </c>
      <c r="H39" s="3">
        <v>1382901</v>
      </c>
      <c r="I39" s="3">
        <v>290409.21000000002</v>
      </c>
      <c r="J39" s="3">
        <v>1673310.21</v>
      </c>
      <c r="K39" s="3">
        <v>460967</v>
      </c>
      <c r="L39" s="3">
        <v>96803.07</v>
      </c>
      <c r="M39" s="3">
        <v>557770.06999999995</v>
      </c>
    </row>
    <row r="40" spans="1:13" ht="72.5" x14ac:dyDescent="0.35">
      <c r="A40" s="2" t="s">
        <v>73</v>
      </c>
      <c r="B40" s="2" t="s">
        <v>74</v>
      </c>
      <c r="C40" s="2" t="s">
        <v>75</v>
      </c>
      <c r="D40" s="2" t="s">
        <v>76</v>
      </c>
      <c r="E40" s="3">
        <v>369670.02</v>
      </c>
      <c r="F40" s="3">
        <v>0</v>
      </c>
      <c r="G40" s="3">
        <v>369670.02</v>
      </c>
      <c r="H40" s="3">
        <v>0</v>
      </c>
      <c r="I40" s="3">
        <v>0</v>
      </c>
      <c r="J40" s="3">
        <v>0</v>
      </c>
      <c r="K40" s="3">
        <v>369670.02</v>
      </c>
      <c r="L40" s="3">
        <v>0</v>
      </c>
      <c r="M40" s="3">
        <v>369670.02</v>
      </c>
    </row>
    <row r="41" spans="1:13" x14ac:dyDescent="0.35">
      <c r="A41" s="22" t="s">
        <v>82</v>
      </c>
      <c r="B41" s="22"/>
      <c r="C41" s="22"/>
      <c r="D41" s="22"/>
      <c r="E41" s="7">
        <f>SUM(E2:E40)</f>
        <v>30913632.199999999</v>
      </c>
      <c r="F41" s="7">
        <f t="shared" ref="F41:M41" si="1">SUM(F2:F40)</f>
        <v>6414232.0600000005</v>
      </c>
      <c r="G41" s="7">
        <f t="shared" si="1"/>
        <v>37327864.260000005</v>
      </c>
      <c r="H41" s="7">
        <f t="shared" si="1"/>
        <v>21976142.57</v>
      </c>
      <c r="I41" s="7">
        <f t="shared" si="1"/>
        <v>4614989.9408805575</v>
      </c>
      <c r="J41" s="7">
        <f t="shared" si="1"/>
        <v>26591132.510880556</v>
      </c>
      <c r="K41" s="7">
        <f t="shared" si="1"/>
        <v>8937489.629999999</v>
      </c>
      <c r="L41" s="7">
        <f t="shared" si="1"/>
        <v>1799242.1191194423</v>
      </c>
      <c r="M41" s="7">
        <f t="shared" si="1"/>
        <v>10736731.749119444</v>
      </c>
    </row>
    <row r="42" spans="1:13" x14ac:dyDescent="0.35">
      <c r="A42" s="23" t="s">
        <v>84</v>
      </c>
      <c r="B42" s="24"/>
      <c r="C42" s="24"/>
      <c r="D42" s="25"/>
      <c r="E42" s="8">
        <v>30892632.199999999</v>
      </c>
      <c r="F42" s="8">
        <v>6435232.0800000001</v>
      </c>
      <c r="G42" s="8">
        <v>37327864.280000001</v>
      </c>
      <c r="H42" s="8">
        <v>21976142.57</v>
      </c>
      <c r="I42" s="8">
        <v>4614989.95</v>
      </c>
      <c r="J42" s="8">
        <v>26591132.52</v>
      </c>
      <c r="K42" s="8">
        <v>8916489.6300000008</v>
      </c>
      <c r="L42" s="8">
        <v>1820242.12</v>
      </c>
      <c r="M42" s="8">
        <v>10736731.75</v>
      </c>
    </row>
    <row r="43" spans="1:13" ht="23.25" customHeight="1" x14ac:dyDescent="0.35">
      <c r="A43" s="26" t="s">
        <v>85</v>
      </c>
      <c r="B43" s="27"/>
      <c r="C43" s="27"/>
      <c r="D43" s="28"/>
      <c r="E43" s="6">
        <f>E41-E42</f>
        <v>21000</v>
      </c>
      <c r="F43" s="6">
        <f t="shared" ref="F43:M43" si="2">F41-F42</f>
        <v>-21000.019999999553</v>
      </c>
      <c r="G43" s="6">
        <f t="shared" si="2"/>
        <v>-1.9999995827674866E-2</v>
      </c>
      <c r="H43" s="6">
        <f t="shared" si="2"/>
        <v>0</v>
      </c>
      <c r="I43" s="6">
        <f t="shared" si="2"/>
        <v>-9.1194426640868187E-3</v>
      </c>
      <c r="J43" s="6">
        <f t="shared" si="2"/>
        <v>-9.1194435954093933E-3</v>
      </c>
      <c r="K43" s="6">
        <f t="shared" si="2"/>
        <v>20999.999999998137</v>
      </c>
      <c r="L43" s="6">
        <f t="shared" si="2"/>
        <v>-21000.000880557811</v>
      </c>
      <c r="M43" s="6">
        <f t="shared" si="2"/>
        <v>-8.8055618107318878E-4</v>
      </c>
    </row>
  </sheetData>
  <sortState xmlns:xlrd2="http://schemas.microsoft.com/office/spreadsheetml/2017/richdata2" ref="A2:M40">
    <sortCondition ref="C2:C40"/>
  </sortState>
  <mergeCells count="3">
    <mergeCell ref="A41:D41"/>
    <mergeCell ref="A42:D42"/>
    <mergeCell ref="A43:D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Anexa HCJ</vt:lpstr>
      <vt:lpstr>ExportBuget My smis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Loredana TUCA</cp:lastModifiedBy>
  <cp:lastPrinted>2026-05-26T10:46:07Z</cp:lastPrinted>
  <dcterms:created xsi:type="dcterms:W3CDTF">2026-05-13T13:51:36Z</dcterms:created>
  <dcterms:modified xsi:type="dcterms:W3CDTF">2026-06-08T09:17:24Z</dcterms:modified>
</cp:coreProperties>
</file>