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C:\Users\mihaela.marin\Desktop\BUGET\an 2026\SEDINTA 28 MAI\"/>
    </mc:Choice>
  </mc:AlternateContent>
  <xr:revisionPtr revIDLastSave="0" documentId="8_{EF80F46E-E160-40F1-AD90-7729161613D9}" xr6:coauthVersionLast="47" xr6:coauthVersionMax="47" xr10:uidLastSave="{00000000-0000-0000-0000-000000000000}"/>
  <bookViews>
    <workbookView xWindow="-103" yWindow="-103" windowWidth="33120" windowHeight="18000" tabRatio="914" xr2:uid="{00000000-000D-0000-FFFF-FFFF00000000}"/>
  </bookViews>
  <sheets>
    <sheet name="Anexa 3" sheetId="24" r:id="rId1"/>
  </sheets>
  <definedNames>
    <definedName name="_xlnm.Database" localSheetId="0">#REF!</definedName>
    <definedName name="_xlnm.Database">#REF!</definedName>
    <definedName name="_xlnm.Print_Titles" localSheetId="0">'Anexa 3'!$9:$12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0" i="24" l="1"/>
  <c r="C261" i="24"/>
  <c r="C262" i="24"/>
  <c r="C263" i="24"/>
  <c r="C40" i="24"/>
  <c r="C41" i="24"/>
  <c r="C290" i="24"/>
  <c r="C288" i="24" s="1"/>
  <c r="C291" i="24"/>
  <c r="C289" i="24" s="1"/>
  <c r="C252" i="24" s="1"/>
  <c r="C234" i="24" s="1"/>
  <c r="D291" i="24"/>
  <c r="C264" i="24"/>
  <c r="C265" i="24"/>
  <c r="C200" i="24"/>
  <c r="C201" i="24"/>
  <c r="C463" i="24"/>
  <c r="C461" i="24" s="1"/>
  <c r="C437" i="24" s="1"/>
  <c r="C435" i="24" s="1"/>
  <c r="C433" i="24" s="1"/>
  <c r="C431" i="24" s="1"/>
  <c r="C464" i="24"/>
  <c r="C462" i="24" s="1"/>
  <c r="C438" i="24" s="1"/>
  <c r="C353" i="24"/>
  <c r="C352" i="24"/>
  <c r="N370" i="24"/>
  <c r="M370" i="24"/>
  <c r="M369" i="24"/>
  <c r="C482" i="24"/>
  <c r="C483" i="24"/>
  <c r="O506" i="24"/>
  <c r="C369" i="24"/>
  <c r="C370" i="24"/>
  <c r="C62" i="24"/>
  <c r="C63" i="24"/>
  <c r="C70" i="24"/>
  <c r="C71" i="24"/>
  <c r="C479" i="24"/>
  <c r="C478" i="24"/>
  <c r="C416" i="24"/>
  <c r="C417" i="24"/>
  <c r="C396" i="24"/>
  <c r="C394" i="24" s="1"/>
  <c r="C392" i="24" s="1"/>
  <c r="C390" i="24" s="1"/>
  <c r="C397" i="24"/>
  <c r="C395" i="24" s="1"/>
  <c r="C393" i="24" s="1"/>
  <c r="C391" i="24" s="1"/>
  <c r="C113" i="24"/>
  <c r="C111" i="24" s="1"/>
  <c r="C109" i="24" s="1"/>
  <c r="C114" i="24"/>
  <c r="N114" i="24" s="1"/>
  <c r="O114" i="24" s="1"/>
  <c r="C348" i="24"/>
  <c r="C349" i="24"/>
  <c r="C327" i="24"/>
  <c r="C328" i="24"/>
  <c r="C94" i="24"/>
  <c r="C95" i="24"/>
  <c r="C170" i="24"/>
  <c r="C171" i="24"/>
  <c r="C174" i="24"/>
  <c r="C175" i="24"/>
  <c r="C188" i="24"/>
  <c r="C187" i="24"/>
  <c r="C449" i="24"/>
  <c r="C447" i="24" s="1"/>
  <c r="C430" i="24" s="1"/>
  <c r="C448" i="24"/>
  <c r="C446" i="24" s="1"/>
  <c r="C429" i="24" s="1"/>
  <c r="I402" i="24"/>
  <c r="H402" i="24"/>
  <c r="G402" i="24"/>
  <c r="F402" i="24"/>
  <c r="C366" i="24"/>
  <c r="C365" i="24"/>
  <c r="D265" i="24"/>
  <c r="D261" i="24"/>
  <c r="D220" i="24"/>
  <c r="C104" i="24"/>
  <c r="C103" i="24"/>
  <c r="Q99" i="24"/>
  <c r="C86" i="24"/>
  <c r="C84" i="24" s="1"/>
  <c r="C82" i="24" s="1"/>
  <c r="C80" i="24" s="1"/>
  <c r="C78" i="24" s="1"/>
  <c r="C76" i="24" s="1"/>
  <c r="C85" i="24"/>
  <c r="C83" i="24" s="1"/>
  <c r="C81" i="24" s="1"/>
  <c r="C79" i="24" s="1"/>
  <c r="C77" i="24" s="1"/>
  <c r="C75" i="24" s="1"/>
  <c r="D68" i="24"/>
  <c r="C251" i="24" l="1"/>
  <c r="C233" i="24" s="1"/>
  <c r="C346" i="24"/>
  <c r="C316" i="24" s="1"/>
  <c r="C235" i="24" s="1"/>
  <c r="C347" i="24"/>
  <c r="C317" i="24" s="1"/>
  <c r="C236" i="24" s="1"/>
  <c r="C477" i="24"/>
  <c r="C476" i="24"/>
  <c r="C363" i="24"/>
  <c r="C364" i="24"/>
  <c r="C49" i="24"/>
  <c r="C17" i="24" s="1"/>
  <c r="C50" i="24"/>
  <c r="C68" i="24"/>
  <c r="C66" i="24" s="1"/>
  <c r="C60" i="24" s="1"/>
  <c r="C58" i="24" s="1"/>
  <c r="C55" i="24"/>
  <c r="C69" i="24"/>
  <c r="C67" i="24" s="1"/>
  <c r="C61" i="24" s="1"/>
  <c r="C59" i="24" s="1"/>
  <c r="C56" i="24"/>
  <c r="C92" i="24"/>
  <c r="C90" i="24" s="1"/>
  <c r="C93" i="24"/>
  <c r="C91" i="24" s="1"/>
  <c r="C168" i="24"/>
  <c r="C169" i="24"/>
  <c r="C158" i="24" s="1"/>
  <c r="C37" i="24" s="1"/>
  <c r="C186" i="24"/>
  <c r="C184" i="24" s="1"/>
  <c r="C182" i="24" s="1"/>
  <c r="C180" i="24" s="1"/>
  <c r="C150" i="24"/>
  <c r="C148" i="24" s="1"/>
  <c r="C146" i="24" s="1"/>
  <c r="C144" i="24" s="1"/>
  <c r="C185" i="24"/>
  <c r="C183" i="24" s="1"/>
  <c r="C181" i="24" s="1"/>
  <c r="C179" i="24" s="1"/>
  <c r="C149" i="24"/>
  <c r="C147" i="24" s="1"/>
  <c r="C145" i="24" s="1"/>
  <c r="C143" i="24" s="1"/>
  <c r="C414" i="24"/>
  <c r="C412" i="24" s="1"/>
  <c r="C410" i="24" s="1"/>
  <c r="C407" i="24"/>
  <c r="C405" i="24" s="1"/>
  <c r="C403" i="24" s="1"/>
  <c r="C401" i="24" s="1"/>
  <c r="C101" i="24"/>
  <c r="C99" i="24" s="1"/>
  <c r="C444" i="24"/>
  <c r="C442" i="24" s="1"/>
  <c r="C440" i="24" s="1"/>
  <c r="C436" i="24" s="1"/>
  <c r="C434" i="24" s="1"/>
  <c r="C432" i="24" s="1"/>
  <c r="C445" i="24"/>
  <c r="C443" i="24" s="1"/>
  <c r="C441" i="24" s="1"/>
  <c r="C415" i="24"/>
  <c r="C413" i="24" s="1"/>
  <c r="C411" i="24" s="1"/>
  <c r="C408" i="24"/>
  <c r="C112" i="24"/>
  <c r="C110" i="24" s="1"/>
  <c r="C102" i="24" s="1"/>
  <c r="C100" i="24" s="1"/>
  <c r="C326" i="24"/>
  <c r="C324" i="24" s="1"/>
  <c r="C322" i="24" s="1"/>
  <c r="C320" i="24" s="1"/>
  <c r="C325" i="24"/>
  <c r="C323" i="24" s="1"/>
  <c r="C321" i="24" s="1"/>
  <c r="C319" i="24" s="1"/>
  <c r="C258" i="24" l="1"/>
  <c r="C256" i="24" s="1"/>
  <c r="C254" i="24" s="1"/>
  <c r="C249" i="24"/>
  <c r="C247" i="24" s="1"/>
  <c r="C259" i="24"/>
  <c r="C257" i="24" s="1"/>
  <c r="C255" i="24" s="1"/>
  <c r="C250" i="24"/>
  <c r="C248" i="24" s="1"/>
  <c r="C475" i="24"/>
  <c r="C473" i="24" s="1"/>
  <c r="C428" i="24"/>
  <c r="C426" i="24" s="1"/>
  <c r="C424" i="24" s="1"/>
  <c r="C422" i="24" s="1"/>
  <c r="C474" i="24"/>
  <c r="C472" i="24" s="1"/>
  <c r="C470" i="24" s="1"/>
  <c r="C460" i="24" s="1"/>
  <c r="C458" i="24" s="1"/>
  <c r="C456" i="24" s="1"/>
  <c r="C454" i="24" s="1"/>
  <c r="C427" i="24"/>
  <c r="C425" i="24" s="1"/>
  <c r="C423" i="24" s="1"/>
  <c r="C421" i="24" s="1"/>
  <c r="C361" i="24"/>
  <c r="C359" i="24" s="1"/>
  <c r="C357" i="24" s="1"/>
  <c r="C308" i="24"/>
  <c r="C362" i="24"/>
  <c r="C360" i="24" s="1"/>
  <c r="C358" i="24" s="1"/>
  <c r="C309" i="24"/>
  <c r="C18" i="24"/>
  <c r="C166" i="24"/>
  <c r="C164" i="24" s="1"/>
  <c r="C162" i="24" s="1"/>
  <c r="C160" i="24" s="1"/>
  <c r="C157" i="24"/>
  <c r="C36" i="24" s="1"/>
  <c r="C315" i="24"/>
  <c r="C313" i="24" s="1"/>
  <c r="C311" i="24" s="1"/>
  <c r="C345" i="24"/>
  <c r="C343" i="24" s="1"/>
  <c r="C341" i="24" s="1"/>
  <c r="C339" i="24" s="1"/>
  <c r="C221" i="24"/>
  <c r="C27" i="24" s="1"/>
  <c r="C344" i="24"/>
  <c r="C342" i="24" s="1"/>
  <c r="C340" i="24" s="1"/>
  <c r="C338" i="24" s="1"/>
  <c r="C167" i="24"/>
  <c r="C165" i="24" s="1"/>
  <c r="C163" i="24" s="1"/>
  <c r="C161" i="24" s="1"/>
  <c r="C24" i="24"/>
  <c r="C54" i="24"/>
  <c r="C52" i="24" s="1"/>
  <c r="C48" i="24" s="1"/>
  <c r="C46" i="24" s="1"/>
  <c r="C23" i="24"/>
  <c r="C53" i="24"/>
  <c r="C51" i="24" s="1"/>
  <c r="C47" i="24" s="1"/>
  <c r="C45" i="24" s="1"/>
  <c r="C406" i="24"/>
  <c r="C404" i="24" s="1"/>
  <c r="C402" i="24" s="1"/>
  <c r="C222" i="24"/>
  <c r="C28" i="24" s="1"/>
  <c r="C156" i="24"/>
  <c r="C154" i="24" s="1"/>
  <c r="C152" i="24" s="1"/>
  <c r="C142" i="24" s="1"/>
  <c r="C459" i="24" l="1"/>
  <c r="C457" i="24" s="1"/>
  <c r="C455" i="24" s="1"/>
  <c r="C453" i="24" s="1"/>
  <c r="C471" i="24"/>
  <c r="C219" i="24"/>
  <c r="C306" i="24"/>
  <c r="C304" i="24" s="1"/>
  <c r="C302" i="24" s="1"/>
  <c r="C220" i="24"/>
  <c r="C307" i="24"/>
  <c r="C305" i="24" s="1"/>
  <c r="C303" i="24" s="1"/>
  <c r="C301" i="24" s="1"/>
  <c r="C217" i="24"/>
  <c r="C215" i="24" s="1"/>
  <c r="C213" i="24" s="1"/>
  <c r="C25" i="24"/>
  <c r="C21" i="24" s="1"/>
  <c r="C19" i="24" s="1"/>
  <c r="C15" i="24" s="1"/>
  <c r="C155" i="24"/>
  <c r="C153" i="24" s="1"/>
  <c r="C151" i="24" s="1"/>
  <c r="C141" i="24" s="1"/>
  <c r="C314" i="24"/>
  <c r="C312" i="24" s="1"/>
  <c r="C310" i="24" s="1"/>
  <c r="C42" i="24"/>
  <c r="C245" i="24"/>
  <c r="C241" i="24" s="1"/>
  <c r="C239" i="24" s="1"/>
  <c r="C231" i="24"/>
  <c r="C229" i="24" s="1"/>
  <c r="C246" i="24"/>
  <c r="C242" i="24" s="1"/>
  <c r="C240" i="24" s="1"/>
  <c r="C232" i="24"/>
  <c r="C230" i="24" s="1"/>
  <c r="C228" i="24" s="1"/>
  <c r="C224" i="24" s="1"/>
  <c r="C43" i="24"/>
  <c r="C300" i="24" l="1"/>
  <c r="C26" i="24"/>
  <c r="C22" i="24" s="1"/>
  <c r="C20" i="24" s="1"/>
  <c r="C16" i="24" s="1"/>
  <c r="C218" i="24"/>
  <c r="C216" i="24" s="1"/>
  <c r="C214" i="24" s="1"/>
  <c r="C212" i="24" s="1"/>
  <c r="C198" i="24" s="1"/>
  <c r="C196" i="24" s="1"/>
  <c r="C194" i="24" s="1"/>
  <c r="C192" i="24" s="1"/>
  <c r="C38" i="24"/>
  <c r="C34" i="24" s="1"/>
  <c r="C32" i="24" s="1"/>
  <c r="C29" i="24" s="1"/>
  <c r="C13" i="24" s="1"/>
  <c r="C227" i="24"/>
  <c r="C223" i="24" s="1"/>
  <c r="C211" i="24" s="1"/>
  <c r="C39" i="24"/>
  <c r="C35" i="24" s="1"/>
  <c r="C33" i="24" s="1"/>
  <c r="C30" i="24" s="1"/>
  <c r="C14" i="24" l="1"/>
  <c r="C199" i="24"/>
  <c r="C197" i="24" s="1"/>
  <c r="C195" i="24" s="1"/>
  <c r="C193" i="24" s="1"/>
</calcChain>
</file>

<file path=xl/sharedStrings.xml><?xml version="1.0" encoding="utf-8"?>
<sst xmlns="http://schemas.openxmlformats.org/spreadsheetml/2006/main" count="787" uniqueCount="139">
  <si>
    <t xml:space="preserve">                                                                                       ANEXA nr. 3</t>
  </si>
  <si>
    <t xml:space="preserve">CONSILIUL JUDETEAN ARGES                                                                </t>
  </si>
  <si>
    <t xml:space="preserve">     I - Credite de angajament</t>
  </si>
  <si>
    <t xml:space="preserve">    II - Credite bugetare</t>
  </si>
  <si>
    <t xml:space="preserve">INFLUENTE LA PROGRAMUL DE INVESTIŢII PUBLICE 
PE GRUPE DE INVESTITII SI SURSE DE FINANTARE
</t>
  </si>
  <si>
    <t>- mii lei -</t>
  </si>
  <si>
    <t>CAPITOL/</t>
  </si>
  <si>
    <t>I/II</t>
  </si>
  <si>
    <t>ANUL 2026</t>
  </si>
  <si>
    <t>GRUPA/</t>
  </si>
  <si>
    <t>SURSA</t>
  </si>
  <si>
    <t xml:space="preserve"> Total surse de finanţare</t>
  </si>
  <si>
    <t>I</t>
  </si>
  <si>
    <t>II</t>
  </si>
  <si>
    <t>02 Buget local</t>
  </si>
  <si>
    <t xml:space="preserve">     din care</t>
  </si>
  <si>
    <t xml:space="preserve">56 Proiecte cu finantare din fonduri externe nerambursabile postaderare </t>
  </si>
  <si>
    <t>71 Active nefinanciare</t>
  </si>
  <si>
    <t>71.01.Active fixe</t>
  </si>
  <si>
    <t>71.01.01.Constructii</t>
  </si>
  <si>
    <t>71.01.30.Alte active fixe</t>
  </si>
  <si>
    <t>71.03 Reparatii capitale aferente activelor fixe</t>
  </si>
  <si>
    <t>10 Venituri proprii</t>
  </si>
  <si>
    <t>71.01.02.Masini, echipamente si mijloace de transport</t>
  </si>
  <si>
    <t>71.01.03.Mobilier, aparatura birotica si alte active corporale</t>
  </si>
  <si>
    <t>A. Obiective (proiecte) de investiţii în continuare</t>
  </si>
  <si>
    <t>Total surse de finanţare</t>
  </si>
  <si>
    <t xml:space="preserve"> 02 Buget local</t>
  </si>
  <si>
    <t>71.01. Active fixe</t>
  </si>
  <si>
    <t>CAPITOLUL 51.02 AUTORITATI EXECUTIVE SI LEGISLATIVE</t>
  </si>
  <si>
    <t>TOTAL GENERAL</t>
  </si>
  <si>
    <t xml:space="preserve">      din care</t>
  </si>
  <si>
    <t xml:space="preserve">02 Buget local </t>
  </si>
  <si>
    <t xml:space="preserve">    din care:</t>
  </si>
  <si>
    <t>Laborator de Radioterapie Spitalul Judetean de Urgenta Pitesti</t>
  </si>
  <si>
    <t>71.01.01. Constructii</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</si>
  <si>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</si>
  <si>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CAPITOLUL 68 ASISTENTA SOCIALA</t>
  </si>
  <si>
    <t>din care</t>
  </si>
  <si>
    <t>Directia Generala de Asistenta Sociala si Protectia Copilului Arges</t>
  </si>
  <si>
    <t>Sistematizare verticală și iluminat exterior în incinta Complexului de Servicii Sociale Costești, județul Argeș</t>
  </si>
  <si>
    <t>CAPITOLUL 70.02 LOCUINTE, SEVICII SI DEZV PUBLICA</t>
  </si>
  <si>
    <t>Proiectul regional de dezvoltare a infrastructurii de apa si apa uzata din judetul Arges, in perioada 2021-2027 Cod SMIS 338635</t>
  </si>
  <si>
    <t>CAPITOLUL 84.02 TRANSPORTURI</t>
  </si>
  <si>
    <t xml:space="preserve">Modernizare DJ 679: Păduroiu (DN67B) - Lipia – Popești - Lunca Corbului – Pădureți – Ciești - Fâlfani - Cotmeana - Malu - Bârla -  Lim. Jud. Olt, km 0+000-48.222; L=47,670km </t>
  </si>
  <si>
    <t>Modernizare DJ 659: Pitești - Bradu - Suseni - Gliganu de Sus - Bârlogu - Negrași - Mozăceni - Lim. Jud. Dâmboviţa, km 0+000 - 58+320, L = 58,320 km</t>
  </si>
  <si>
    <t>1. Modernizare drum județean DJ 678 E Teodorești (DJ 703 –km 13+339) –Cotu – Lim. Jud. Valcea, km 1+200-km - 3+000, L = 1,8 km, comuna Cuca, jud. Argeș</t>
  </si>
  <si>
    <t>2.Pod peste raul Neajlov, in satul Silistea, comuna Cateasca, judetul Arges</t>
  </si>
  <si>
    <t>3. Modernizare DJ 703G Șuici (DJ703H)-Ianculești-lim.jud. Vâlcea, km 14+000 - km 16+922, L=2,922 km, comuna Șuici</t>
  </si>
  <si>
    <t>4. Modernizare DJ 731 B, sate Sămara şi Metofu, Km 1+603 – Km 3+732, în comuna Poiana Lacului, L=2,129 km</t>
  </si>
  <si>
    <t xml:space="preserve">5. Modernizare DJ732 C Bughea de Jos - Malu - Godeni, Km 7+165 – Km 8+913, L= 1,748 Km </t>
  </si>
  <si>
    <t xml:space="preserve">6. Modernizare DJ 679 C lzvoru - Mozăceni Km 12+489 - Km 21+688 , L = 9,199 Km </t>
  </si>
  <si>
    <t>7. Modernizare DJ 703 B Moraresti - Uda, Km 16+200 - Km 17+899, în Comuna Uda, L=1,699 km</t>
  </si>
  <si>
    <t xml:space="preserve">8. Modernizare DJ 703 H Sălătrucu-Vâlcea, Km 25+200 - Km 27+202,65 și km 28+520 - km 29+863, L = 3345,65 m </t>
  </si>
  <si>
    <t>9. Modernizare DJ 739 Bârzeşti (DN 73 D) – Negrești – Zgripcești – Beleți, km 0+582 - Km 2+408,  L=1,826 Km, în Comuna Vulturești</t>
  </si>
  <si>
    <t xml:space="preserve">10. Modernizare DJ 703E Pitesti (DN 67) - Babana - Cocu, Km 1+800 - Km 19+765, L= 17,965 Km </t>
  </si>
  <si>
    <t>11. Modernizare DJ 704 G Cicanesti - Suici (DJ 703H ), Km 9+532 -  Km 13+435, L=3,903 Km</t>
  </si>
  <si>
    <t>12. Pod peste râul Argeş pe DJ 703H, Curtea de Argeș - Valea Danului</t>
  </si>
  <si>
    <t xml:space="preserve">B. Obiective (proiecte) de investiţii noi </t>
  </si>
  <si>
    <t xml:space="preserve"> 1. Total surse de finanţare</t>
  </si>
  <si>
    <t xml:space="preserve">     din care:</t>
  </si>
  <si>
    <t xml:space="preserve">10 Venituri proprii </t>
  </si>
  <si>
    <t>CAPITOLUL 66.10 SANATATE</t>
  </si>
  <si>
    <t>1. Spitalul de Psihiatrie Sfanta Maria Vedea</t>
  </si>
  <si>
    <t>Amenajare corp cladire spital existent, conform normativelor in vigoare, si extindere corp cladire spital in regim S+P+2E partial Spitalul de Psihiatrie "Sfanta. Maria" Vedea, judetul Arges</t>
  </si>
  <si>
    <t>2. Spitalul Orasenesc "Regele Carol I" Costesti</t>
  </si>
  <si>
    <t>Construire grupuri sanitare Parter anexate corpuri existente și modificări de compartimentare interioară str. Industriei, nr.19, Costești, jud.Argeș</t>
  </si>
  <si>
    <t>71.01 Active fixe</t>
  </si>
  <si>
    <t>Realizarea de reţele tehnico-edilitare, alei pietonale, trotuare, parcări, aferente obiectivului de investiţii ,,Locuințe de serviciu, jud. Argeş, oraşul Ştefăneşti, sat Ştefaneştii Noi, str. Calea Bucureşti, nr.339B”</t>
  </si>
  <si>
    <t>1. Modernizare DJ 737 Mățău - Cocenești- Boteni, km 13+796-15+181,  L=1,385 km, comuna Boteni, județul Argeș</t>
  </si>
  <si>
    <t>2. Modernizare drum județean DJ 703 Morărești – Cuca - Ciomăgești – lim.jud.Olt, km 16+600 - 19 +100, L= 2,5 km, comuna Ciomăgești, jud..Argeș</t>
  </si>
  <si>
    <t>3. Modernizare DJ 704 E Cotmeana – Poienarii de Argeș, km 10+500 – 13+600, L = 3,1 km, comuna Cotmeana, județul Argeș</t>
  </si>
  <si>
    <t>Refacere si consolidare DJ741, km 3+200, partea stanga, oras Stefanesti, judetul Arges</t>
  </si>
  <si>
    <t xml:space="preserve">C. Alte cheltuieli de investiţii </t>
  </si>
  <si>
    <t>56 Proiecte cu finantare din fonduri externe nerambursabile postaderare</t>
  </si>
  <si>
    <t>b. dotari independente</t>
  </si>
  <si>
    <t>Spitalul Judetean de Urgenta Pitesti</t>
  </si>
  <si>
    <t>ELECTROCARDIOGRAF</t>
  </si>
  <si>
    <t>INFUZOMAT</t>
  </si>
  <si>
    <t>INJECTOMAT</t>
  </si>
  <si>
    <t xml:space="preserve">APARAT ECOGRAFIE ABDOMINALA </t>
  </si>
  <si>
    <t>PATURI ELECTRICE CU SALTEA ANTIESCARA</t>
  </si>
  <si>
    <t>PATURI ELECTRICE CU SALTEA NORMALA</t>
  </si>
  <si>
    <t>TARGA TRANSPORT PACIENTI</t>
  </si>
  <si>
    <t>CANAPEA DE EXAMINARE ELECTRICĂ</t>
  </si>
  <si>
    <t>FOTOLII CHIMIOTERAPIE</t>
  </si>
  <si>
    <t>TROLIU TRATAMENTE</t>
  </si>
  <si>
    <t xml:space="preserve">ECHIPAMENT PENTRU INCALTARE AUTOMATA BOTOSEI </t>
  </si>
  <si>
    <t>DULAP CU BLAT DE LUCRU</t>
  </si>
  <si>
    <t>GARDEROBA SALA DE ASTEPTARE</t>
  </si>
  <si>
    <t>MOBILER OFICIU ALIMENTAR</t>
  </si>
  <si>
    <t>c. cheltuieli aferente studiilor de fezabilitate si alte studii</t>
  </si>
  <si>
    <r>
      <t xml:space="preserve">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central,</t>
    </r>
    <r>
      <rPr>
        <sz val="11"/>
        <rFont val="Arial"/>
        <family val="2"/>
        <charset val="238"/>
      </rPr>
      <t xml:space="preserve"> comuna Leordeni, sat Cârciumarești, nr. 106, Județul Argeș</t>
    </r>
  </si>
  <si>
    <r>
      <t xml:space="preserve">2.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I,</t>
    </r>
    <r>
      <rPr>
        <sz val="11"/>
        <rFont val="Arial"/>
        <family val="2"/>
        <charset val="238"/>
      </rPr>
      <t xml:space="preserve"> comuna Leordeni, sat Cârciumarești, nr. 106, Județul Argeș</t>
    </r>
  </si>
  <si>
    <r>
      <t xml:space="preserve">3.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1"/>
        <rFont val="Arial"/>
        <family val="2"/>
        <charset val="238"/>
      </rPr>
      <t>Pavilion II,</t>
    </r>
    <r>
      <rPr>
        <sz val="11"/>
        <rFont val="Arial"/>
        <family val="2"/>
        <charset val="238"/>
      </rPr>
      <t xml:space="preserve"> comuna Leordeni, sat Cârciumarești, nr. 106, Județul Argeș</t>
    </r>
  </si>
  <si>
    <t>4.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</si>
  <si>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 xml:space="preserve"> 10 Venituri proprii</t>
  </si>
  <si>
    <t>1. Spitalul de Boli Cronice Calinesti</t>
  </si>
  <si>
    <t>Proiectare retele apa, canalizare menajera si retele termice in subsolul Spitalului de Boli Cronice Calinesti</t>
  </si>
  <si>
    <t>2. Spitalul Judetean de Urgenta Pitesti</t>
  </si>
  <si>
    <t>ELABORARE DOCUMENTATIE TEHNICA PENTRU OBTINEREA AUTORIZATIEI DE SECURITATE LA INCENDIU PENTRU CORP CLADIRE NOU</t>
  </si>
  <si>
    <t xml:space="preserve">CAPITOLUL68 ASISTENTA SOCIALA </t>
  </si>
  <si>
    <t>1. Directia Generala de Asistenta Sociala si Protectia Copilului Arges</t>
  </si>
  <si>
    <t xml:space="preserve">Proiectare  rețea  IT      </t>
  </si>
  <si>
    <t xml:space="preserve">2.  Directia Generala de Asistenta Sociala si Protectia Copilului Arges - CENTRE ADULȚI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</si>
  <si>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</si>
  <si>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</si>
  <si>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</si>
  <si>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 xml:space="preserve">Proiectare stație rezervă apă 10mc         </t>
  </si>
  <si>
    <t>Servicii de proiectare privind întocmirea documentației pentru obținerea punctului de vedere privind necesitatea avizului/ autorizației de securitate la incendiu pentru obiectivul Centrul de Servicii de Recuperare Neuromotorie de Tip Ambulatoriu Mioveni (CSRNA Mioveni)</t>
  </si>
  <si>
    <t>Proiectare sistem de securitate căsuțele nr.62,62A, 62B</t>
  </si>
  <si>
    <t xml:space="preserve">Proiectare sistem de securitate căsuțele nr.65B  -65C          </t>
  </si>
  <si>
    <t xml:space="preserve">Proiectare sistem de securitate                                       </t>
  </si>
  <si>
    <t xml:space="preserve">Proiectare  hidrant exterior     </t>
  </si>
  <si>
    <t>CAPITOLUL 84 .02 TRANSPORTURI</t>
  </si>
  <si>
    <t>Elaborare Studiu de Fezabilitate pentru obiectivul de investitii "Drum expres A1 - Pitesti - Mioveni "</t>
  </si>
  <si>
    <t>d. cheltuieli privind consolidarile</t>
  </si>
  <si>
    <t xml:space="preserve">71.03.Reparatii capitale aferente activelor fixe </t>
  </si>
  <si>
    <t>Consolidare si reabilitare Spital Judetean de Urgenta Pitesti</t>
  </si>
  <si>
    <t>e. alte cheltuieli asimilate investitiilor</t>
  </si>
  <si>
    <t>CAPITOLUL 61.02 ORDINE PUBLICA SI SIGURANTA NATIONALA</t>
  </si>
  <si>
    <t>Serviciul Public Judetean Salvamont Arges</t>
  </si>
  <si>
    <t>Reabilitare Bază de Salvare Montană cota 2000 Transfăgărășan, județul Argeș</t>
  </si>
  <si>
    <t>Statie de apa dializa</t>
  </si>
  <si>
    <t> REABILITARE SECTIE A.T.I. DE LA SJUP</t>
  </si>
  <si>
    <t xml:space="preserve">Achiziție si montaj rețea  IT   </t>
  </si>
  <si>
    <t xml:space="preserve">2. Directia Generala de Asistenta Sociala si Protectia Copilului Arges - CENTRE ADULȚI   </t>
  </si>
  <si>
    <t xml:space="preserve">Achiziție și montaj stație rezervă apă    </t>
  </si>
  <si>
    <t xml:space="preserve">Izolație fonică a pompei de căldură existentă        </t>
  </si>
  <si>
    <t>Achiziție ușă metalică antifoc</t>
  </si>
  <si>
    <r>
      <t>Achiziție și montaj</t>
    </r>
    <r>
      <rPr>
        <sz val="11"/>
        <rFont val="Times New Roman"/>
        <family val="1"/>
      </rPr>
      <t xml:space="preserve"> sistem supraveghere video căsuțele nr.  62,62A, 62B                                                          </t>
    </r>
  </si>
  <si>
    <r>
      <t>Achiziție și montaj</t>
    </r>
    <r>
      <rPr>
        <sz val="11"/>
        <rFont val="Times New Roman"/>
        <family val="1"/>
      </rPr>
      <t xml:space="preserve"> sistem de alarmare la efracție căsuțele nr.62,62A, 62B                                                            </t>
    </r>
  </si>
  <si>
    <r>
      <t>Achiziție și montaj</t>
    </r>
    <r>
      <rPr>
        <sz val="11"/>
        <rFont val="Times New Roman"/>
        <family val="1"/>
      </rPr>
      <t xml:space="preserve"> sistem supraveghere video căsuțele nr. 65B  - 65C                                                                </t>
    </r>
  </si>
  <si>
    <r>
      <t>Achiziție și montaj</t>
    </r>
    <r>
      <rPr>
        <sz val="11"/>
        <rFont val="Times New Roman"/>
        <family val="1"/>
      </rPr>
      <t xml:space="preserve"> sistem de alarmare la efracție căsuțele nr. 65B  - 65C                                                                </t>
    </r>
  </si>
  <si>
    <t xml:space="preserve">Achiziție și montaj sistem supraveghere video              </t>
  </si>
  <si>
    <t xml:space="preserve">Achiziție și montaj sistem de alarmare la efracție          </t>
  </si>
  <si>
    <t xml:space="preserve">Achiziție și montaj hidrant exterior                        </t>
  </si>
  <si>
    <t xml:space="preserve">Inlocuire distribuție apă caldă și rece din subsolul clădirii, inclusiv coloanele                                            </t>
  </si>
  <si>
    <t xml:space="preserve">Achiziție și montaj balustradă inox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</si>
</sst>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_-* #,##0.00\ _l_e_i_-;\-* #,##0.00\ _l_e_i_-;_-* &quot;-&quot;??\ _l_e_i_-;_-@_-"/>
  </numFmts>
  <fonts count="43">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sz val="10"/>
      <color rgb="FFFF0000"/>
      <name val="Arial"/>
      <family val="2"/>
    </font>
    <font>
      <i/>
      <sz val="10"/>
      <name val="Arial"/>
      <family val="2"/>
    </font>
    <font>
      <b/>
      <sz val="11"/>
      <name val="Times New Roman"/>
      <family val="1"/>
    </font>
    <font>
      <sz val="10"/>
      <name val="Arial"/>
      <family val="2"/>
      <charset val="238"/>
    </font>
    <font>
      <sz val="10"/>
      <name val="Arial"/>
      <family val="2"/>
      <charset val="238"/>
    </font>
    <font>
      <sz val="11"/>
      <color theme="1"/>
      <name val="Calibri"/>
      <family val="2"/>
      <charset val="238"/>
      <scheme val="minor"/>
    </font>
    <font>
      <sz val="11"/>
      <name val="Arial"/>
      <family val="2"/>
    </font>
    <font>
      <b/>
      <sz val="11"/>
      <name val="Times New Roman"/>
      <family val="1"/>
      <charset val="238"/>
    </font>
    <font>
      <sz val="11"/>
      <name val="Arial"/>
      <family val="2"/>
      <charset val="238"/>
    </font>
    <font>
      <b/>
      <sz val="11"/>
      <name val="Arial"/>
      <family val="2"/>
      <charset val="238"/>
    </font>
    <font>
      <b/>
      <sz val="11"/>
      <name val="Arial"/>
      <family val="2"/>
    </font>
    <font>
      <i/>
      <sz val="11"/>
      <name val="Arial"/>
      <family val="2"/>
    </font>
    <font>
      <sz val="11"/>
      <name val="Times New Roman"/>
      <family val="1"/>
      <charset val="238"/>
    </font>
    <font>
      <sz val="12"/>
      <name val="Times New Roman"/>
      <family val="1"/>
      <charset val="238"/>
    </font>
    <font>
      <sz val="11"/>
      <color theme="1"/>
      <name val="Calibri"/>
      <family val="2"/>
      <scheme val="minor"/>
    </font>
    <font>
      <b/>
      <sz val="12"/>
      <color theme="1"/>
      <name val="Times New Roman"/>
      <family val="1"/>
      <charset val="238"/>
    </font>
    <font>
      <sz val="11"/>
      <name val="Times New Roman"/>
      <family val="1"/>
    </font>
    <font>
      <sz val="12"/>
      <color rgb="FFFF0000"/>
      <name val="Times New Roman"/>
      <family val="1"/>
    </font>
    <font>
      <u/>
      <sz val="11"/>
      <name val="Arial"/>
      <family val="2"/>
      <charset val="23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indexed="51"/>
        <bgColor indexed="64"/>
      </patternFill>
    </fill>
    <fill>
      <patternFill patternType="solid">
        <fgColor indexed="9"/>
        <bgColor indexed="64"/>
      </patternFill>
    </fill>
  </fills>
  <borders count="13">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62">
    <xf numFmtId="0" fontId="0" fillId="0" borderId="0"/>
    <xf numFmtId="0" fontId="16" fillId="0" borderId="0"/>
    <xf numFmtId="0" fontId="14" fillId="0" borderId="0"/>
    <xf numFmtId="0" fontId="16" fillId="0" borderId="0"/>
    <xf numFmtId="0" fontId="27" fillId="0" borderId="0"/>
    <xf numFmtId="0" fontId="28" fillId="0" borderId="0"/>
    <xf numFmtId="0" fontId="29" fillId="0" borderId="0"/>
    <xf numFmtId="0" fontId="29" fillId="0" borderId="0"/>
    <xf numFmtId="0" fontId="16" fillId="0" borderId="0"/>
    <xf numFmtId="0" fontId="16" fillId="0" borderId="0"/>
    <xf numFmtId="0" fontId="16" fillId="0" borderId="0"/>
    <xf numFmtId="0" fontId="13" fillId="0" borderId="0"/>
    <xf numFmtId="0" fontId="13" fillId="0" borderId="0"/>
    <xf numFmtId="0" fontId="16" fillId="0" borderId="0"/>
    <xf numFmtId="0" fontId="12" fillId="0" borderId="0"/>
    <xf numFmtId="0" fontId="12" fillId="0" borderId="0"/>
    <xf numFmtId="0" fontId="11" fillId="0" borderId="0"/>
    <xf numFmtId="0" fontId="11" fillId="0" borderId="0"/>
    <xf numFmtId="0" fontId="11" fillId="0" borderId="0"/>
    <xf numFmtId="0" fontId="10" fillId="0" borderId="0"/>
    <xf numFmtId="0" fontId="9" fillId="0" borderId="0"/>
    <xf numFmtId="0" fontId="8" fillId="0" borderId="0"/>
    <xf numFmtId="0" fontId="7" fillId="0" borderId="0"/>
    <xf numFmtId="0" fontId="38"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18" fillId="0" borderId="0"/>
    <xf numFmtId="0" fontId="3" fillId="0" borderId="0"/>
    <xf numFmtId="0" fontId="18"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164" fontId="16" fillId="0" borderId="0" applyFont="0" applyFill="0" applyBorder="0" applyAlignment="0" applyProtection="0"/>
    <xf numFmtId="0" fontId="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44"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16"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6" fillId="0" borderId="0" applyFont="0" applyFill="0" applyBorder="0" applyAlignment="0" applyProtection="0"/>
    <xf numFmtId="0" fontId="1" fillId="0" borderId="0"/>
    <xf numFmtId="0" fontId="1" fillId="0" borderId="0"/>
    <xf numFmtId="0" fontId="1" fillId="0" borderId="0"/>
  </cellStyleXfs>
  <cellXfs count="279">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3" xfId="0" applyBorder="1"/>
    <xf numFmtId="0" fontId="16" fillId="0" borderId="3" xfId="0" applyFont="1" applyBorder="1"/>
    <xf numFmtId="0" fontId="17" fillId="0" borderId="3" xfId="0" applyFont="1" applyBorder="1"/>
    <xf numFmtId="0" fontId="17" fillId="0" borderId="5" xfId="0" applyFont="1" applyBorder="1"/>
    <xf numFmtId="0" fontId="18" fillId="0" borderId="5" xfId="0" applyFont="1" applyBorder="1" applyAlignment="1">
      <alignment horizontal="center"/>
    </xf>
    <xf numFmtId="0" fontId="18" fillId="0" borderId="3" xfId="0" applyFont="1" applyBorder="1" applyAlignment="1">
      <alignment horizontal="center"/>
    </xf>
    <xf numFmtId="0" fontId="18" fillId="0" borderId="0" xfId="0" applyFont="1"/>
    <xf numFmtId="0" fontId="15" fillId="3" borderId="3" xfId="0" applyFont="1" applyFill="1" applyBorder="1"/>
    <xf numFmtId="0" fontId="15" fillId="3" borderId="5" xfId="0" applyFont="1" applyFill="1" applyBorder="1" applyAlignment="1">
      <alignment horizontal="center"/>
    </xf>
    <xf numFmtId="0" fontId="15" fillId="3" borderId="3" xfId="0" applyFont="1" applyFill="1" applyBorder="1" applyAlignment="1">
      <alignment horizontal="center"/>
    </xf>
    <xf numFmtId="4" fontId="0" fillId="0" borderId="4" xfId="0" applyNumberFormat="1" applyBorder="1" applyAlignment="1">
      <alignment horizontal="right"/>
    </xf>
    <xf numFmtId="0" fontId="18" fillId="0" borderId="2" xfId="0" applyFont="1" applyBorder="1"/>
    <xf numFmtId="0" fontId="18" fillId="0" borderId="5" xfId="0" applyFont="1" applyBorder="1"/>
    <xf numFmtId="0" fontId="18" fillId="0" borderId="3" xfId="0" applyFont="1" applyBorder="1"/>
    <xf numFmtId="0" fontId="16" fillId="0" borderId="2" xfId="0" applyFont="1" applyBorder="1"/>
    <xf numFmtId="0" fontId="18" fillId="0" borderId="2" xfId="0" applyFont="1" applyBorder="1" applyAlignment="1">
      <alignment horizontal="center"/>
    </xf>
    <xf numFmtId="0" fontId="18" fillId="0" borderId="5" xfId="0" applyFont="1" applyBorder="1" applyAlignment="1">
      <alignment wrapText="1"/>
    </xf>
    <xf numFmtId="0" fontId="21" fillId="0" borderId="2" xfId="0" applyFont="1" applyBorder="1"/>
    <xf numFmtId="0" fontId="18" fillId="0" borderId="2" xfId="0" applyFont="1" applyBorder="1" applyAlignment="1">
      <alignment wrapText="1"/>
    </xf>
    <xf numFmtId="0" fontId="22" fillId="4" borderId="5" xfId="0" applyFont="1" applyFill="1" applyBorder="1" applyAlignment="1">
      <alignment horizontal="center"/>
    </xf>
    <xf numFmtId="4" fontId="22" fillId="4" borderId="4" xfId="0" applyNumberFormat="1" applyFont="1" applyFill="1" applyBorder="1" applyAlignment="1">
      <alignment horizontal="right"/>
    </xf>
    <xf numFmtId="0" fontId="22" fillId="4" borderId="3" xfId="0" applyFont="1" applyFill="1" applyBorder="1" applyAlignment="1">
      <alignment horizontal="center"/>
    </xf>
    <xf numFmtId="0" fontId="16" fillId="0" borderId="5" xfId="0" applyFont="1" applyBorder="1"/>
    <xf numFmtId="0" fontId="22" fillId="4" borderId="3" xfId="0" applyFont="1" applyFill="1" applyBorder="1"/>
    <xf numFmtId="0" fontId="21" fillId="0" borderId="5" xfId="0" applyFont="1" applyBorder="1"/>
    <xf numFmtId="0" fontId="19" fillId="3" borderId="5" xfId="0" applyFont="1" applyFill="1" applyBorder="1"/>
    <xf numFmtId="0" fontId="17" fillId="0" borderId="5" xfId="0" applyFont="1" applyBorder="1" applyAlignment="1">
      <alignment horizontal="left"/>
    </xf>
    <xf numFmtId="0" fontId="23" fillId="0" borderId="2" xfId="0" applyFont="1" applyBorder="1" applyAlignment="1">
      <alignment horizontal="left"/>
    </xf>
    <xf numFmtId="0" fontId="18" fillId="0" borderId="3" xfId="0" applyFont="1" applyBorder="1" applyAlignment="1">
      <alignment wrapText="1"/>
    </xf>
    <xf numFmtId="0" fontId="15" fillId="0" borderId="5" xfId="0" applyFont="1" applyBorder="1" applyAlignment="1">
      <alignment wrapText="1"/>
    </xf>
    <xf numFmtId="0" fontId="15" fillId="0" borderId="3" xfId="0" applyFont="1" applyBorder="1"/>
    <xf numFmtId="0" fontId="16" fillId="0" borderId="3" xfId="0" applyFont="1" applyBorder="1" applyAlignment="1">
      <alignment horizontal="center"/>
    </xf>
    <xf numFmtId="4" fontId="18" fillId="0" borderId="0" xfId="0" applyNumberFormat="1" applyFont="1" applyAlignment="1">
      <alignment horizontal="right"/>
    </xf>
    <xf numFmtId="4" fontId="16" fillId="0" borderId="0" xfId="0" applyNumberFormat="1" applyFont="1" applyAlignment="1">
      <alignment horizontal="right"/>
    </xf>
    <xf numFmtId="0" fontId="16" fillId="0" borderId="0" xfId="0" applyFont="1"/>
    <xf numFmtId="0" fontId="22" fillId="0" borderId="0" xfId="0" applyFont="1"/>
    <xf numFmtId="4" fontId="16" fillId="0" borderId="4" xfId="0" applyNumberFormat="1" applyFont="1" applyBorder="1" applyAlignment="1">
      <alignment horizontal="right"/>
    </xf>
    <xf numFmtId="0" fontId="22" fillId="2" borderId="6" xfId="0" applyFont="1" applyFill="1" applyBorder="1"/>
    <xf numFmtId="0" fontId="22" fillId="2" borderId="4" xfId="0" applyFont="1" applyFill="1" applyBorder="1"/>
    <xf numFmtId="0" fontId="22" fillId="0" borderId="11" xfId="0" applyFont="1" applyBorder="1"/>
    <xf numFmtId="0" fontId="0" fillId="5" borderId="0" xfId="0" applyFill="1"/>
    <xf numFmtId="0" fontId="15" fillId="3" borderId="6" xfId="0" applyFont="1" applyFill="1" applyBorder="1"/>
    <xf numFmtId="0" fontId="15" fillId="3" borderId="7" xfId="0" applyFont="1" applyFill="1" applyBorder="1"/>
    <xf numFmtId="0" fontId="15" fillId="3" borderId="4" xfId="0" applyFont="1" applyFill="1" applyBorder="1"/>
    <xf numFmtId="0" fontId="20" fillId="0" borderId="5" xfId="0" applyFont="1" applyBorder="1"/>
    <xf numFmtId="0" fontId="24" fillId="0" borderId="0" xfId="0" applyFont="1"/>
    <xf numFmtId="0" fontId="16" fillId="0" borderId="5" xfId="0" applyFont="1" applyBorder="1" applyAlignment="1">
      <alignment horizontal="center"/>
    </xf>
    <xf numFmtId="0" fontId="16" fillId="0" borderId="2" xfId="0" applyFont="1" applyBorder="1" applyAlignment="1">
      <alignment horizontal="center"/>
    </xf>
    <xf numFmtId="0" fontId="25" fillId="0" borderId="2" xfId="0" applyFont="1" applyBorder="1"/>
    <xf numFmtId="0" fontId="22" fillId="0" borderId="2" xfId="0" applyFont="1" applyBorder="1"/>
    <xf numFmtId="0" fontId="22" fillId="4" borderId="5" xfId="0" applyFont="1" applyFill="1" applyBorder="1"/>
    <xf numFmtId="0" fontId="22" fillId="4" borderId="0" xfId="0" applyFont="1" applyFill="1"/>
    <xf numFmtId="0" fontId="0" fillId="4" borderId="0" xfId="0" applyFill="1"/>
    <xf numFmtId="0" fontId="0" fillId="4" borderId="3" xfId="0" applyFill="1" applyBorder="1"/>
    <xf numFmtId="0" fontId="18" fillId="4" borderId="3" xfId="0" applyFont="1" applyFill="1" applyBorder="1" applyAlignment="1">
      <alignment horizontal="center"/>
    </xf>
    <xf numFmtId="4" fontId="22" fillId="4" borderId="0" xfId="0" applyNumberFormat="1" applyFont="1" applyFill="1" applyAlignment="1">
      <alignment horizontal="right"/>
    </xf>
    <xf numFmtId="0" fontId="15" fillId="0" borderId="0" xfId="0" applyFont="1"/>
    <xf numFmtId="0" fontId="17" fillId="0" borderId="2" xfId="0" applyFont="1" applyBorder="1" applyAlignment="1">
      <alignment horizontal="left"/>
    </xf>
    <xf numFmtId="0" fontId="22" fillId="0" borderId="5" xfId="0" applyFont="1" applyBorder="1" applyAlignment="1">
      <alignment horizontal="center"/>
    </xf>
    <xf numFmtId="0" fontId="22" fillId="0" borderId="5" xfId="0" applyFont="1" applyBorder="1"/>
    <xf numFmtId="0" fontId="22" fillId="0" borderId="3" xfId="0" applyFont="1" applyBorder="1"/>
    <xf numFmtId="0" fontId="22" fillId="0" borderId="3" xfId="0" applyFont="1" applyBorder="1" applyAlignment="1">
      <alignment horizontal="center"/>
    </xf>
    <xf numFmtId="0" fontId="0" fillId="4" borderId="3" xfId="0" applyFill="1" applyBorder="1" applyAlignment="1">
      <alignment horizontal="center"/>
    </xf>
    <xf numFmtId="0" fontId="18" fillId="4" borderId="3" xfId="0" applyFont="1" applyFill="1" applyBorder="1"/>
    <xf numFmtId="0" fontId="21" fillId="4" borderId="2" xfId="0" applyFont="1" applyFill="1" applyBorder="1"/>
    <xf numFmtId="0" fontId="0" fillId="4" borderId="2" xfId="0" applyFill="1" applyBorder="1" applyAlignment="1">
      <alignment horizontal="center"/>
    </xf>
    <xf numFmtId="0" fontId="17" fillId="4" borderId="3" xfId="0" applyFont="1" applyFill="1" applyBorder="1"/>
    <xf numFmtId="0" fontId="22" fillId="4" borderId="2" xfId="0" applyFont="1" applyFill="1" applyBorder="1"/>
    <xf numFmtId="0" fontId="0" fillId="4" borderId="2" xfId="0" applyFill="1" applyBorder="1"/>
    <xf numFmtId="4" fontId="18" fillId="4" borderId="0" xfId="0" applyNumberFormat="1" applyFont="1" applyFill="1" applyAlignment="1">
      <alignment horizontal="right"/>
    </xf>
    <xf numFmtId="0" fontId="16" fillId="4" borderId="3" xfId="0" applyFont="1" applyFill="1" applyBorder="1" applyAlignment="1">
      <alignment horizontal="center"/>
    </xf>
    <xf numFmtId="4" fontId="16" fillId="4" borderId="4" xfId="0" applyNumberFormat="1" applyFont="1" applyFill="1" applyBorder="1" applyAlignment="1">
      <alignment horizontal="right"/>
    </xf>
    <xf numFmtId="4" fontId="16" fillId="4" borderId="0" xfId="0" applyNumberFormat="1" applyFont="1" applyFill="1" applyAlignment="1">
      <alignment horizontal="right"/>
    </xf>
    <xf numFmtId="0" fontId="22" fillId="2" borderId="10" xfId="0" applyFont="1" applyFill="1" applyBorder="1"/>
    <xf numFmtId="0" fontId="18" fillId="4" borderId="0" xfId="0" applyFont="1" applyFill="1"/>
    <xf numFmtId="0" fontId="16" fillId="4" borderId="0" xfId="0" applyFont="1" applyFill="1"/>
    <xf numFmtId="0" fontId="16" fillId="4" borderId="2" xfId="0" applyFont="1" applyFill="1" applyBorder="1" applyAlignment="1">
      <alignment horizontal="center"/>
    </xf>
    <xf numFmtId="0" fontId="15" fillId="4" borderId="6" xfId="0" applyFont="1" applyFill="1" applyBorder="1" applyAlignment="1">
      <alignment horizontal="left"/>
    </xf>
    <xf numFmtId="0" fontId="15" fillId="4" borderId="7" xfId="0" applyFont="1" applyFill="1" applyBorder="1" applyAlignment="1">
      <alignment horizontal="left"/>
    </xf>
    <xf numFmtId="0" fontId="15" fillId="4" borderId="0" xfId="0" applyFont="1" applyFill="1" applyAlignment="1">
      <alignment horizontal="left"/>
    </xf>
    <xf numFmtId="0" fontId="15" fillId="4" borderId="11" xfId="0" applyFont="1" applyFill="1" applyBorder="1" applyAlignment="1">
      <alignment horizontal="left"/>
    </xf>
    <xf numFmtId="0" fontId="16" fillId="4" borderId="5" xfId="0" applyFont="1" applyFill="1" applyBorder="1" applyAlignment="1">
      <alignment horizontal="center"/>
    </xf>
    <xf numFmtId="0" fontId="0" fillId="0" borderId="0" xfId="0" applyAlignment="1">
      <alignment horizontal="left"/>
    </xf>
    <xf numFmtId="0" fontId="15" fillId="2" borderId="6" xfId="0" applyFont="1" applyFill="1" applyBorder="1" applyAlignment="1">
      <alignment horizontal="left"/>
    </xf>
    <xf numFmtId="0" fontId="15" fillId="2" borderId="7" xfId="0" applyFont="1" applyFill="1" applyBorder="1" applyAlignment="1">
      <alignment horizontal="left"/>
    </xf>
    <xf numFmtId="0" fontId="15" fillId="6" borderId="0" xfId="0" applyFont="1" applyFill="1" applyAlignment="1">
      <alignment horizontal="left" wrapText="1"/>
    </xf>
    <xf numFmtId="0" fontId="15" fillId="4" borderId="0" xfId="0" applyFont="1" applyFill="1" applyAlignment="1">
      <alignment horizontal="left" wrapText="1"/>
    </xf>
    <xf numFmtId="0" fontId="15" fillId="0" borderId="0" xfId="0" applyFont="1" applyAlignment="1">
      <alignment horizontal="left"/>
    </xf>
    <xf numFmtId="0" fontId="15" fillId="0" borderId="5" xfId="0" applyFont="1" applyBorder="1" applyAlignment="1">
      <alignment horizontal="left" wrapText="1"/>
    </xf>
    <xf numFmtId="0" fontId="0" fillId="0" borderId="7" xfId="0" applyBorder="1"/>
    <xf numFmtId="0" fontId="0" fillId="0" borderId="8" xfId="0" applyBorder="1"/>
    <xf numFmtId="0" fontId="15" fillId="0" borderId="2" xfId="0" applyFont="1" applyBorder="1" applyAlignment="1">
      <alignment horizontal="left"/>
    </xf>
    <xf numFmtId="0" fontId="16" fillId="0" borderId="2" xfId="0" applyFont="1" applyBorder="1" applyAlignment="1">
      <alignment horizontal="center" vertical="center"/>
    </xf>
    <xf numFmtId="0" fontId="15" fillId="2" borderId="0" xfId="0" applyFont="1" applyFill="1" applyAlignment="1">
      <alignment horizontal="left"/>
    </xf>
    <xf numFmtId="0" fontId="0" fillId="0" borderId="10" xfId="0" applyBorder="1"/>
    <xf numFmtId="0" fontId="18" fillId="7" borderId="5" xfId="0" applyFont="1" applyFill="1" applyBorder="1" applyAlignment="1">
      <alignment vertical="top"/>
    </xf>
    <xf numFmtId="0" fontId="18" fillId="7" borderId="3" xfId="0" applyFont="1" applyFill="1" applyBorder="1"/>
    <xf numFmtId="0" fontId="21" fillId="7" borderId="5" xfId="0" applyFont="1" applyFill="1" applyBorder="1"/>
    <xf numFmtId="0" fontId="0" fillId="7" borderId="3" xfId="0" applyFill="1" applyBorder="1"/>
    <xf numFmtId="0" fontId="16" fillId="0" borderId="5" xfId="0" applyFont="1" applyBorder="1" applyAlignment="1">
      <alignment horizontal="center" wrapText="1"/>
    </xf>
    <xf numFmtId="0" fontId="15" fillId="0" borderId="5" xfId="0" applyFont="1" applyBorder="1" applyAlignment="1">
      <alignment horizontal="left"/>
    </xf>
    <xf numFmtId="0" fontId="15" fillId="0" borderId="5" xfId="0" applyFont="1" applyBorder="1"/>
    <xf numFmtId="0" fontId="16" fillId="0" borderId="4" xfId="0" applyFont="1" applyBorder="1" applyAlignment="1">
      <alignment horizontal="center"/>
    </xf>
    <xf numFmtId="4" fontId="0" fillId="0" borderId="0" xfId="0" applyNumberFormat="1"/>
    <xf numFmtId="0" fontId="18" fillId="4" borderId="5" xfId="0" applyFont="1" applyFill="1" applyBorder="1" applyAlignment="1">
      <alignment horizontal="center"/>
    </xf>
    <xf numFmtId="0" fontId="15" fillId="4" borderId="5" xfId="0" applyFont="1" applyFill="1" applyBorder="1" applyAlignment="1">
      <alignment horizontal="left"/>
    </xf>
    <xf numFmtId="0" fontId="0" fillId="0" borderId="5" xfId="0" applyBorder="1"/>
    <xf numFmtId="0" fontId="23" fillId="0" borderId="2" xfId="0" applyFont="1" applyBorder="1"/>
    <xf numFmtId="0" fontId="18" fillId="4" borderId="2" xfId="0" applyFont="1" applyFill="1" applyBorder="1"/>
    <xf numFmtId="0" fontId="0" fillId="4" borderId="10" xfId="0" applyFill="1" applyBorder="1" applyAlignment="1">
      <alignment horizontal="center"/>
    </xf>
    <xf numFmtId="0" fontId="15" fillId="4" borderId="10" xfId="0" applyFont="1" applyFill="1" applyBorder="1" applyAlignment="1">
      <alignment horizontal="left"/>
    </xf>
    <xf numFmtId="0" fontId="16" fillId="4" borderId="3" xfId="0" applyFont="1" applyFill="1" applyBorder="1"/>
    <xf numFmtId="0" fontId="18" fillId="4" borderId="3" xfId="0" applyFont="1" applyFill="1" applyBorder="1" applyAlignment="1">
      <alignment wrapText="1"/>
    </xf>
    <xf numFmtId="0" fontId="16" fillId="0" borderId="3" xfId="4" applyFont="1" applyBorder="1"/>
    <xf numFmtId="0" fontId="16" fillId="0" borderId="5" xfId="4" applyFont="1" applyBorder="1"/>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0" fillId="6" borderId="0" xfId="0" applyFill="1"/>
    <xf numFmtId="0" fontId="22" fillId="3" borderId="6" xfId="0" applyFont="1" applyFill="1" applyBorder="1"/>
    <xf numFmtId="0" fontId="0" fillId="3" borderId="7" xfId="0" applyFill="1" applyBorder="1"/>
    <xf numFmtId="0" fontId="30" fillId="0" borderId="3" xfId="0" applyFont="1" applyBorder="1" applyAlignment="1">
      <alignment wrapText="1"/>
    </xf>
    <xf numFmtId="0" fontId="30" fillId="0" borderId="3" xfId="0" applyFont="1" applyBorder="1" applyAlignment="1">
      <alignment horizontal="center"/>
    </xf>
    <xf numFmtId="0" fontId="16" fillId="0" borderId="0" xfId="0" applyFont="1" applyAlignment="1">
      <alignment horizontal="center" vertical="center"/>
    </xf>
    <xf numFmtId="0" fontId="0" fillId="0" borderId="0" xfId="0" applyAlignment="1">
      <alignment horizontal="center" vertical="center"/>
    </xf>
    <xf numFmtId="4" fontId="32" fillId="4" borderId="4" xfId="0" applyNumberFormat="1" applyFont="1" applyFill="1" applyBorder="1" applyAlignment="1">
      <alignment horizontal="right"/>
    </xf>
    <xf numFmtId="0" fontId="18" fillId="0" borderId="0" xfId="0" applyFont="1" applyAlignment="1">
      <alignment horizontal="center"/>
    </xf>
    <xf numFmtId="4" fontId="33" fillId="0" borderId="4" xfId="0" applyNumberFormat="1" applyFont="1" applyBorder="1" applyAlignment="1">
      <alignment horizontal="right"/>
    </xf>
    <xf numFmtId="0" fontId="22" fillId="4" borderId="5" xfId="0" applyFont="1" applyFill="1" applyBorder="1" applyAlignment="1">
      <alignment vertical="top" wrapText="1"/>
    </xf>
    <xf numFmtId="0" fontId="34" fillId="0" borderId="5" xfId="0" applyFont="1" applyBorder="1" applyAlignment="1">
      <alignment horizontal="left" wrapText="1"/>
    </xf>
    <xf numFmtId="0" fontId="30" fillId="0" borderId="5" xfId="0" applyFont="1" applyBorder="1" applyAlignment="1">
      <alignment horizontal="center" wrapText="1"/>
    </xf>
    <xf numFmtId="0" fontId="34" fillId="0" borderId="5" xfId="0" applyFont="1" applyBorder="1" applyAlignment="1">
      <alignment wrapText="1"/>
    </xf>
    <xf numFmtId="0" fontId="30" fillId="0" borderId="5" xfId="0" applyFont="1" applyBorder="1" applyAlignment="1">
      <alignment horizontal="center"/>
    </xf>
    <xf numFmtId="0" fontId="35" fillId="7" borderId="5" xfId="0" applyFont="1" applyFill="1" applyBorder="1" applyAlignment="1">
      <alignment wrapText="1"/>
    </xf>
    <xf numFmtId="0" fontId="30" fillId="0" borderId="2" xfId="0" applyFont="1" applyBorder="1" applyAlignment="1">
      <alignment wrapText="1"/>
    </xf>
    <xf numFmtId="0" fontId="30" fillId="4" borderId="3" xfId="0" applyFont="1" applyFill="1" applyBorder="1" applyAlignment="1">
      <alignment horizontal="left" vertical="center" wrapText="1"/>
    </xf>
    <xf numFmtId="0" fontId="30" fillId="4" borderId="3" xfId="0" applyFont="1" applyFill="1" applyBorder="1" applyAlignment="1">
      <alignment horizontal="center"/>
    </xf>
    <xf numFmtId="0" fontId="32" fillId="0" borderId="3" xfId="0" applyFont="1" applyBorder="1" applyAlignment="1">
      <alignment horizontal="center"/>
    </xf>
    <xf numFmtId="4" fontId="32" fillId="0" borderId="4" xfId="0" applyNumberFormat="1" applyFont="1" applyBorder="1" applyAlignment="1">
      <alignment horizontal="right"/>
    </xf>
    <xf numFmtId="0" fontId="32" fillId="4" borderId="5" xfId="0" applyFont="1" applyFill="1" applyBorder="1" applyAlignment="1">
      <alignment horizontal="center"/>
    </xf>
    <xf numFmtId="0" fontId="32" fillId="4" borderId="3" xfId="0" applyFont="1" applyFill="1" applyBorder="1" applyAlignment="1">
      <alignment horizontal="center"/>
    </xf>
    <xf numFmtId="4" fontId="33" fillId="4" borderId="4" xfId="0" applyNumberFormat="1" applyFont="1" applyFill="1" applyBorder="1" applyAlignment="1">
      <alignment horizontal="right"/>
    </xf>
    <xf numFmtId="0" fontId="21" fillId="4" borderId="5" xfId="0" applyFont="1" applyFill="1" applyBorder="1"/>
    <xf numFmtId="0" fontId="30" fillId="4" borderId="5" xfId="0" applyFont="1" applyFill="1" applyBorder="1" applyAlignment="1">
      <alignment horizontal="center"/>
    </xf>
    <xf numFmtId="0" fontId="30" fillId="4" borderId="3" xfId="0" applyFont="1" applyFill="1" applyBorder="1" applyAlignment="1">
      <alignment wrapText="1"/>
    </xf>
    <xf numFmtId="2" fontId="16" fillId="0" borderId="0" xfId="0" applyNumberFormat="1" applyFont="1"/>
    <xf numFmtId="0" fontId="18" fillId="5" borderId="0" xfId="0" applyFont="1" applyFill="1"/>
    <xf numFmtId="4" fontId="18" fillId="4" borderId="0" xfId="0" applyNumberFormat="1" applyFont="1" applyFill="1"/>
    <xf numFmtId="0" fontId="26" fillId="4" borderId="5" xfId="6" applyFont="1" applyFill="1" applyBorder="1"/>
    <xf numFmtId="0" fontId="16" fillId="4" borderId="12" xfId="0" applyFont="1" applyFill="1" applyBorder="1" applyAlignment="1">
      <alignment horizontal="center"/>
    </xf>
    <xf numFmtId="0" fontId="16" fillId="4" borderId="9" xfId="0" applyFont="1" applyFill="1" applyBorder="1" applyAlignment="1">
      <alignment horizontal="center"/>
    </xf>
    <xf numFmtId="0" fontId="16" fillId="4" borderId="10" xfId="0" applyFont="1" applyFill="1" applyBorder="1" applyAlignment="1">
      <alignment horizontal="center"/>
    </xf>
    <xf numFmtId="0" fontId="25" fillId="7" borderId="5" xfId="0" applyFont="1" applyFill="1" applyBorder="1" applyAlignment="1">
      <alignment vertical="center" wrapText="1"/>
    </xf>
    <xf numFmtId="0" fontId="17" fillId="4" borderId="5" xfId="0" applyFont="1" applyFill="1" applyBorder="1"/>
    <xf numFmtId="0" fontId="16" fillId="4" borderId="5" xfId="0" applyFont="1" applyFill="1" applyBorder="1" applyAlignment="1">
      <alignment wrapText="1"/>
    </xf>
    <xf numFmtId="4" fontId="16" fillId="4" borderId="0" xfId="0" applyNumberFormat="1" applyFont="1" applyFill="1"/>
    <xf numFmtId="0" fontId="35" fillId="4" borderId="5" xfId="0" applyFont="1" applyFill="1" applyBorder="1"/>
    <xf numFmtId="0" fontId="30" fillId="4" borderId="2" xfId="0" applyFont="1" applyFill="1" applyBorder="1" applyAlignment="1">
      <alignment horizontal="center"/>
    </xf>
    <xf numFmtId="0" fontId="35" fillId="4" borderId="3" xfId="0" applyFont="1" applyFill="1" applyBorder="1"/>
    <xf numFmtId="0" fontId="30" fillId="4" borderId="5" xfId="0" applyFont="1" applyFill="1" applyBorder="1"/>
    <xf numFmtId="0" fontId="30" fillId="4" borderId="2" xfId="0" applyFont="1" applyFill="1" applyBorder="1" applyAlignment="1">
      <alignment wrapText="1"/>
    </xf>
    <xf numFmtId="0" fontId="32" fillId="4" borderId="5" xfId="9" applyFont="1" applyFill="1" applyBorder="1" applyAlignment="1">
      <alignment horizontal="left" wrapText="1"/>
    </xf>
    <xf numFmtId="0" fontId="16" fillId="3" borderId="5" xfId="0" applyFont="1" applyFill="1" applyBorder="1" applyAlignment="1">
      <alignment horizontal="center"/>
    </xf>
    <xf numFmtId="0" fontId="16" fillId="3" borderId="3" xfId="0" applyFont="1" applyFill="1" applyBorder="1"/>
    <xf numFmtId="0" fontId="16" fillId="3" borderId="5" xfId="0" applyFont="1" applyFill="1" applyBorder="1"/>
    <xf numFmtId="4" fontId="16" fillId="3" borderId="0" xfId="0" applyNumberFormat="1" applyFont="1" applyFill="1" applyAlignment="1">
      <alignment horizontal="right"/>
    </xf>
    <xf numFmtId="0" fontId="0" fillId="3" borderId="0" xfId="0" applyFill="1"/>
    <xf numFmtId="0" fontId="21" fillId="3" borderId="2" xfId="0" applyFont="1" applyFill="1" applyBorder="1"/>
    <xf numFmtId="0" fontId="0" fillId="3" borderId="5" xfId="0" applyFill="1" applyBorder="1" applyAlignment="1">
      <alignment horizontal="center"/>
    </xf>
    <xf numFmtId="0" fontId="0" fillId="3" borderId="3" xfId="0" applyFill="1" applyBorder="1" applyAlignment="1">
      <alignment horizontal="center"/>
    </xf>
    <xf numFmtId="0" fontId="25" fillId="3" borderId="2" xfId="0" applyFont="1" applyFill="1" applyBorder="1"/>
    <xf numFmtId="0" fontId="0" fillId="3" borderId="2" xfId="0" applyFill="1" applyBorder="1" applyAlignment="1">
      <alignment horizontal="center"/>
    </xf>
    <xf numFmtId="0" fontId="0" fillId="3" borderId="3" xfId="0" applyFill="1" applyBorder="1"/>
    <xf numFmtId="0" fontId="20" fillId="3" borderId="5" xfId="0" applyFont="1" applyFill="1" applyBorder="1" applyAlignment="1">
      <alignment horizontal="left"/>
    </xf>
    <xf numFmtId="0" fontId="22" fillId="3" borderId="5" xfId="0" applyFont="1" applyFill="1" applyBorder="1" applyAlignment="1">
      <alignment horizontal="center"/>
    </xf>
    <xf numFmtId="0" fontId="21" fillId="3" borderId="2" xfId="0" applyFont="1" applyFill="1" applyBorder="1" applyAlignment="1">
      <alignment horizontal="left"/>
    </xf>
    <xf numFmtId="0" fontId="16" fillId="3" borderId="3" xfId="0" applyFont="1" applyFill="1" applyBorder="1" applyAlignment="1">
      <alignment horizontal="left"/>
    </xf>
    <xf numFmtId="0" fontId="32" fillId="4" borderId="3" xfId="0" applyFont="1" applyFill="1" applyBorder="1" applyAlignment="1">
      <alignment wrapText="1"/>
    </xf>
    <xf numFmtId="4" fontId="32" fillId="4" borderId="5" xfId="0" applyNumberFormat="1" applyFont="1" applyFill="1" applyBorder="1"/>
    <xf numFmtId="0" fontId="32" fillId="0" borderId="0" xfId="0" applyFont="1"/>
    <xf numFmtId="0" fontId="32" fillId="0" borderId="0" xfId="0" quotePrefix="1" applyFont="1" applyAlignment="1">
      <alignment horizontal="center" vertical="center"/>
    </xf>
    <xf numFmtId="4" fontId="33" fillId="3" borderId="4" xfId="0" applyNumberFormat="1" applyFont="1" applyFill="1" applyBorder="1" applyAlignment="1">
      <alignment horizontal="right"/>
    </xf>
    <xf numFmtId="4" fontId="32" fillId="0" borderId="5" xfId="0" applyNumberFormat="1" applyFont="1" applyBorder="1" applyAlignment="1">
      <alignment horizontal="right"/>
    </xf>
    <xf numFmtId="4" fontId="32" fillId="3" borderId="4" xfId="0" applyNumberFormat="1" applyFont="1" applyFill="1" applyBorder="1" applyAlignment="1">
      <alignment horizontal="right"/>
    </xf>
    <xf numFmtId="0" fontId="33" fillId="3" borderId="4" xfId="0" applyFont="1" applyFill="1" applyBorder="1"/>
    <xf numFmtId="4" fontId="33" fillId="0" borderId="3" xfId="0" applyNumberFormat="1" applyFont="1" applyBorder="1" applyAlignment="1">
      <alignment horizontal="right"/>
    </xf>
    <xf numFmtId="4" fontId="32" fillId="0" borderId="3" xfId="0" applyNumberFormat="1" applyFont="1" applyBorder="1" applyAlignment="1">
      <alignment horizontal="right"/>
    </xf>
    <xf numFmtId="0" fontId="33" fillId="3" borderId="8" xfId="0" applyFont="1" applyFill="1" applyBorder="1" applyAlignment="1">
      <alignment horizontal="left" wrapText="1"/>
    </xf>
    <xf numFmtId="0" fontId="32" fillId="3" borderId="8" xfId="0" applyFont="1" applyFill="1" applyBorder="1"/>
    <xf numFmtId="4" fontId="33" fillId="0" borderId="4" xfId="0" applyNumberFormat="1" applyFont="1" applyBorder="1" applyAlignment="1">
      <alignment horizontal="right" wrapText="1"/>
    </xf>
    <xf numFmtId="0" fontId="33" fillId="3" borderId="8" xfId="0" applyFont="1" applyFill="1" applyBorder="1"/>
    <xf numFmtId="0" fontId="33" fillId="4" borderId="8" xfId="0" applyFont="1" applyFill="1" applyBorder="1" applyAlignment="1">
      <alignment horizontal="left"/>
    </xf>
    <xf numFmtId="0" fontId="33" fillId="2" borderId="8" xfId="0" applyFont="1" applyFill="1" applyBorder="1"/>
    <xf numFmtId="0" fontId="33" fillId="2" borderId="8" xfId="0" applyFont="1" applyFill="1" applyBorder="1" applyAlignment="1">
      <alignment horizontal="left"/>
    </xf>
    <xf numFmtId="4" fontId="33" fillId="0" borderId="5" xfId="0" applyNumberFormat="1" applyFont="1" applyBorder="1" applyAlignment="1">
      <alignment horizontal="right"/>
    </xf>
    <xf numFmtId="4" fontId="32" fillId="0" borderId="0" xfId="0" applyNumberFormat="1" applyFont="1" applyAlignment="1">
      <alignment horizontal="right"/>
    </xf>
    <xf numFmtId="0" fontId="32" fillId="0" borderId="0" xfId="0" applyFont="1" applyAlignment="1">
      <alignment horizontal="center" vertical="center"/>
    </xf>
    <xf numFmtId="0" fontId="22" fillId="4" borderId="2" xfId="0" applyFont="1" applyFill="1" applyBorder="1" applyAlignment="1">
      <alignment vertical="center"/>
    </xf>
    <xf numFmtId="0" fontId="32" fillId="4" borderId="5" xfId="16" applyFont="1" applyFill="1" applyBorder="1" applyAlignment="1">
      <alignment vertical="center" wrapText="1"/>
    </xf>
    <xf numFmtId="4" fontId="30" fillId="4" borderId="4" xfId="0" applyNumberFormat="1" applyFont="1" applyFill="1" applyBorder="1" applyAlignment="1">
      <alignment horizontal="right"/>
    </xf>
    <xf numFmtId="0" fontId="32" fillId="4" borderId="2" xfId="0" applyFont="1" applyFill="1" applyBorder="1" applyAlignment="1">
      <alignment vertical="center" wrapText="1"/>
    </xf>
    <xf numFmtId="0" fontId="30" fillId="4" borderId="5" xfId="0" applyFont="1" applyFill="1" applyBorder="1" applyAlignment="1">
      <alignment horizontal="left" vertical="center" wrapText="1"/>
    </xf>
    <xf numFmtId="2" fontId="18" fillId="4" borderId="5" xfId="0" applyNumberFormat="1" applyFont="1" applyFill="1" applyBorder="1" applyAlignment="1">
      <alignment vertical="center" wrapText="1"/>
    </xf>
    <xf numFmtId="0" fontId="18" fillId="4" borderId="5" xfId="9" applyFont="1" applyFill="1" applyBorder="1" applyAlignment="1">
      <alignment vertical="center" wrapText="1"/>
    </xf>
    <xf numFmtId="4" fontId="30" fillId="4" borderId="4" xfId="0" applyNumberFormat="1" applyFont="1" applyFill="1" applyBorder="1"/>
    <xf numFmtId="0" fontId="30" fillId="4" borderId="5" xfId="0" applyFont="1" applyFill="1" applyBorder="1" applyAlignment="1">
      <alignment vertical="center" wrapText="1"/>
    </xf>
    <xf numFmtId="0" fontId="32" fillId="4" borderId="5" xfId="0" applyFont="1" applyFill="1" applyBorder="1" applyAlignment="1">
      <alignment vertical="center" wrapText="1"/>
    </xf>
    <xf numFmtId="4" fontId="37" fillId="4" borderId="5" xfId="9" applyNumberFormat="1" applyFont="1" applyFill="1" applyBorder="1" applyAlignment="1">
      <alignment vertical="center" wrapText="1"/>
    </xf>
    <xf numFmtId="0" fontId="36" fillId="4" borderId="5" xfId="0" applyFont="1" applyFill="1" applyBorder="1" applyAlignment="1">
      <alignment vertical="center"/>
    </xf>
    <xf numFmtId="0" fontId="16" fillId="4" borderId="2" xfId="0" applyFont="1" applyFill="1" applyBorder="1" applyAlignment="1">
      <alignment vertical="center"/>
    </xf>
    <xf numFmtId="0" fontId="32" fillId="4" borderId="5" xfId="9" applyFont="1" applyFill="1" applyBorder="1" applyAlignment="1">
      <alignment vertical="center" wrapText="1"/>
    </xf>
    <xf numFmtId="0" fontId="36" fillId="4" borderId="2" xfId="9" applyFont="1" applyFill="1" applyBorder="1" applyAlignment="1">
      <alignment horizontal="left" vertical="center" wrapText="1"/>
    </xf>
    <xf numFmtId="0" fontId="22" fillId="4" borderId="5" xfId="0" applyFont="1" applyFill="1" applyBorder="1" applyAlignment="1">
      <alignment vertical="center" wrapText="1"/>
    </xf>
    <xf numFmtId="0" fontId="16" fillId="4" borderId="5" xfId="0" applyFont="1" applyFill="1" applyBorder="1" applyAlignment="1">
      <alignment horizontal="left" vertical="center" wrapText="1"/>
    </xf>
    <xf numFmtId="0" fontId="31" fillId="4" borderId="5" xfId="21" applyFont="1" applyFill="1" applyBorder="1"/>
    <xf numFmtId="2" fontId="39" fillId="4" borderId="5" xfId="45" applyNumberFormat="1" applyFont="1" applyFill="1" applyBorder="1"/>
    <xf numFmtId="0" fontId="22" fillId="4" borderId="5" xfId="6" applyFont="1" applyFill="1" applyBorder="1" applyAlignment="1">
      <alignment vertical="center" wrapText="1"/>
    </xf>
    <xf numFmtId="2" fontId="41" fillId="4" borderId="3" xfId="0" applyNumberFormat="1" applyFont="1" applyFill="1" applyBorder="1" applyAlignment="1">
      <alignment vertical="center" wrapText="1"/>
    </xf>
    <xf numFmtId="0" fontId="30" fillId="4" borderId="5" xfId="10" applyFont="1" applyFill="1" applyBorder="1" applyAlignment="1">
      <alignment horizontal="left" vertical="center" wrapText="1"/>
    </xf>
    <xf numFmtId="0" fontId="30" fillId="4" borderId="5" xfId="0" applyFont="1" applyFill="1" applyBorder="1" applyAlignment="1">
      <alignment vertical="top" wrapText="1"/>
    </xf>
    <xf numFmtId="0" fontId="32" fillId="4" borderId="5" xfId="22" applyFont="1" applyFill="1" applyBorder="1" applyAlignment="1">
      <alignment vertical="top" wrapText="1"/>
    </xf>
    <xf numFmtId="0" fontId="16" fillId="4" borderId="3" xfId="0" applyFont="1" applyFill="1" applyBorder="1" applyAlignment="1">
      <alignment wrapText="1"/>
    </xf>
    <xf numFmtId="0" fontId="37" fillId="4" borderId="5" xfId="0" applyFont="1" applyFill="1" applyBorder="1" applyAlignment="1">
      <alignment horizontal="left" vertical="center" wrapText="1"/>
    </xf>
    <xf numFmtId="2" fontId="32" fillId="4" borderId="5" xfId="0" applyNumberFormat="1" applyFont="1" applyFill="1" applyBorder="1" applyAlignment="1">
      <alignment vertical="center" wrapText="1"/>
    </xf>
    <xf numFmtId="0" fontId="32" fillId="4" borderId="5" xfId="0" applyFont="1" applyFill="1" applyBorder="1" applyAlignment="1">
      <alignment vertical="top" wrapText="1"/>
    </xf>
    <xf numFmtId="2" fontId="37" fillId="4" borderId="3" xfId="0" applyNumberFormat="1" applyFont="1" applyFill="1" applyBorder="1" applyAlignment="1">
      <alignment vertical="center" wrapText="1"/>
    </xf>
    <xf numFmtId="0" fontId="37" fillId="4" borderId="5" xfId="157" applyFont="1" applyFill="1" applyBorder="1" applyAlignment="1">
      <alignment vertical="top" wrapText="1"/>
    </xf>
    <xf numFmtId="0" fontId="32" fillId="4" borderId="5" xfId="104" applyFont="1" applyFill="1" applyBorder="1" applyAlignment="1">
      <alignment vertical="center"/>
    </xf>
    <xf numFmtId="0" fontId="32" fillId="4" borderId="5" xfId="138" applyFont="1" applyFill="1" applyBorder="1" applyAlignment="1">
      <alignment vertical="center"/>
    </xf>
    <xf numFmtId="0" fontId="32" fillId="4" borderId="5" xfId="0" applyFont="1" applyFill="1" applyBorder="1" applyAlignment="1">
      <alignment vertical="center"/>
    </xf>
    <xf numFmtId="0" fontId="32" fillId="4" borderId="5" xfId="99" applyFont="1" applyFill="1" applyBorder="1" applyAlignment="1">
      <alignment vertical="center" wrapText="1"/>
    </xf>
    <xf numFmtId="0" fontId="36" fillId="4" borderId="5" xfId="157" applyFont="1" applyFill="1" applyBorder="1" applyAlignment="1">
      <alignment vertical="top" wrapText="1"/>
    </xf>
    <xf numFmtId="2" fontId="36" fillId="4" borderId="5" xfId="0" applyNumberFormat="1" applyFont="1" applyFill="1" applyBorder="1" applyAlignment="1">
      <alignment vertical="center" wrapText="1"/>
    </xf>
    <xf numFmtId="4" fontId="32" fillId="4" borderId="5" xfId="9" applyNumberFormat="1" applyFont="1" applyFill="1" applyBorder="1" applyAlignment="1">
      <alignment vertical="center" wrapText="1"/>
    </xf>
    <xf numFmtId="2" fontId="37" fillId="4" borderId="5" xfId="0" applyNumberFormat="1" applyFont="1" applyFill="1" applyBorder="1" applyAlignment="1">
      <alignment vertical="center" wrapText="1"/>
    </xf>
    <xf numFmtId="2" fontId="32" fillId="4" borderId="5" xfId="0" applyNumberFormat="1" applyFont="1" applyFill="1" applyBorder="1" applyAlignment="1">
      <alignment horizontal="left" vertical="center" wrapText="1"/>
    </xf>
    <xf numFmtId="2" fontId="37" fillId="4" borderId="5" xfId="0" applyNumberFormat="1" applyFont="1" applyFill="1" applyBorder="1" applyAlignment="1">
      <alignment horizontal="left" vertical="center" wrapText="1"/>
    </xf>
    <xf numFmtId="0" fontId="16" fillId="0" borderId="0" xfId="0" applyFont="1" applyAlignment="1">
      <alignment horizontal="center" vertical="center"/>
    </xf>
    <xf numFmtId="0" fontId="0" fillId="0" borderId="0" xfId="0" applyAlignment="1">
      <alignment horizontal="center" vertical="center"/>
    </xf>
    <xf numFmtId="0" fontId="15" fillId="3" borderId="4" xfId="0" applyFont="1" applyFill="1" applyBorder="1" applyAlignment="1">
      <alignment horizontal="left" wrapText="1"/>
    </xf>
    <xf numFmtId="0" fontId="15" fillId="0" borderId="10" xfId="0" applyFont="1" applyBorder="1" applyAlignment="1">
      <alignment horizontal="center"/>
    </xf>
    <xf numFmtId="0" fontId="15" fillId="0" borderId="0" xfId="0" applyFont="1" applyAlignment="1">
      <alignment horizontal="center"/>
    </xf>
    <xf numFmtId="0" fontId="16" fillId="0" borderId="5" xfId="0" applyFont="1" applyBorder="1" applyAlignment="1">
      <alignment horizontal="left" vertical="top" wrapText="1"/>
    </xf>
    <xf numFmtId="0" fontId="0" fillId="0" borderId="3" xfId="0"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32" fillId="4" borderId="5" xfId="0" applyFont="1" applyFill="1" applyBorder="1" applyAlignment="1">
      <alignment horizontal="left" vertical="top" wrapText="1"/>
    </xf>
    <xf numFmtId="0" fontId="32" fillId="4" borderId="3" xfId="0" applyFont="1" applyFill="1" applyBorder="1" applyAlignment="1">
      <alignment horizontal="left" vertical="top" wrapText="1"/>
    </xf>
    <xf numFmtId="0" fontId="16" fillId="0" borderId="0" xfId="0" applyFont="1" applyAlignment="1">
      <alignment horizontal="center"/>
    </xf>
    <xf numFmtId="0" fontId="0" fillId="0" borderId="0" xfId="0" applyAlignment="1">
      <alignment horizontal="center"/>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0" fillId="0" borderId="0" xfId="0" applyAlignment="1">
      <alignment vertical="center"/>
    </xf>
    <xf numFmtId="0" fontId="15" fillId="0" borderId="0" xfId="0" applyFont="1" applyAlignment="1">
      <alignment horizontal="center" vertical="top" wrapText="1"/>
    </xf>
    <xf numFmtId="0" fontId="32" fillId="0" borderId="5" xfId="0" applyFont="1" applyBorder="1" applyAlignment="1">
      <alignment horizontal="center" vertical="center" wrapText="1"/>
    </xf>
    <xf numFmtId="0" fontId="32" fillId="0" borderId="2" xfId="0" applyFont="1" applyBorder="1" applyAlignment="1">
      <alignment horizontal="center" wrapText="1"/>
    </xf>
    <xf numFmtId="0" fontId="32" fillId="0" borderId="3" xfId="0" applyFont="1" applyBorder="1" applyAlignment="1">
      <alignment horizontal="center" wrapText="1"/>
    </xf>
    <xf numFmtId="0" fontId="34" fillId="3" borderId="4" xfId="0" applyFont="1" applyFill="1" applyBorder="1" applyAlignment="1">
      <alignment horizontal="left" wrapText="1"/>
    </xf>
    <xf numFmtId="0" fontId="30" fillId="4" borderId="5" xfId="0" applyFont="1" applyFill="1" applyBorder="1" applyAlignment="1">
      <alignment horizontal="left" vertical="top" wrapText="1"/>
    </xf>
    <xf numFmtId="0" fontId="30" fillId="4" borderId="3" xfId="0" applyFont="1" applyFill="1" applyBorder="1" applyAlignment="1">
      <alignment horizontal="left" vertical="top" wrapText="1"/>
    </xf>
    <xf numFmtId="0" fontId="15" fillId="2" borderId="6" xfId="0" applyFont="1" applyFill="1" applyBorder="1" applyAlignment="1">
      <alignment horizontal="left"/>
    </xf>
    <xf numFmtId="0" fontId="15" fillId="2" borderId="7" xfId="0" applyFont="1" applyFill="1" applyBorder="1" applyAlignment="1">
      <alignment horizontal="left"/>
    </xf>
    <xf numFmtId="0" fontId="15" fillId="2" borderId="8" xfId="0" applyFont="1" applyFill="1" applyBorder="1" applyAlignment="1">
      <alignment horizontal="left"/>
    </xf>
    <xf numFmtId="0" fontId="15" fillId="2" borderId="4" xfId="0" applyFont="1" applyFill="1" applyBorder="1" applyAlignment="1">
      <alignment horizontal="left"/>
    </xf>
    <xf numFmtId="0" fontId="15" fillId="0" borderId="4" xfId="0" applyFont="1" applyBorder="1" applyAlignment="1">
      <alignment horizontal="left"/>
    </xf>
    <xf numFmtId="0" fontId="22" fillId="3" borderId="6" xfId="0" applyFont="1" applyFill="1" applyBorder="1" applyAlignment="1">
      <alignment horizontal="left" wrapText="1"/>
    </xf>
    <xf numFmtId="0" fontId="22" fillId="3" borderId="7" xfId="0" applyFont="1" applyFill="1" applyBorder="1" applyAlignment="1">
      <alignment horizontal="left" wrapText="1"/>
    </xf>
    <xf numFmtId="0" fontId="22" fillId="3" borderId="8" xfId="0" applyFont="1" applyFill="1" applyBorder="1" applyAlignment="1">
      <alignment horizontal="left" wrapText="1"/>
    </xf>
    <xf numFmtId="0" fontId="18" fillId="0" borderId="0" xfId="0" applyFont="1" applyAlignment="1"/>
    <xf numFmtId="0" fontId="0" fillId="0" borderId="0" xfId="0" applyAlignment="1"/>
  </cellXfs>
  <cellStyles count="162">
    <cellStyle name="Currency 2" xfId="100" xr:uid="{7D5FE6F1-F5AF-41BA-A34D-3CD8061FE19A}"/>
    <cellStyle name="Currency 2 2" xfId="158" xr:uid="{ADC27AA6-050C-456C-A704-AE61F6833106}"/>
    <cellStyle name="Monedă 2" xfId="82" xr:uid="{969B4F10-D4F4-4CD6-8E84-693AA61B1D08}"/>
    <cellStyle name="Monedă 2 2" xfId="140" xr:uid="{4B8E984C-8CA8-499C-A414-64244050501D}"/>
    <cellStyle name="Normal" xfId="0" builtinId="0"/>
    <cellStyle name="Normal 10" xfId="26" xr:uid="{1166F6FD-40B7-4F4A-A93F-E9A0F03FC59B}"/>
    <cellStyle name="Normal 10 2" xfId="29" xr:uid="{52E50AE9-AE7D-4C9E-97D8-4BB44C6BC48A}"/>
    <cellStyle name="Normal 10 3" xfId="79" xr:uid="{653C061F-E1DA-40D0-B037-4416F8D142BF}"/>
    <cellStyle name="Normal 10 4" xfId="138" xr:uid="{74FE6DC9-CE73-4907-823F-2A082925B56F}"/>
    <cellStyle name="Normal 11" xfId="81" xr:uid="{C7BF10AF-2819-4F25-B568-A152CDD76B03}"/>
    <cellStyle name="Normal 12" xfId="43" xr:uid="{31BB8122-4764-440F-BE69-5D7CC38BEAFC}"/>
    <cellStyle name="Normal 13" xfId="104" xr:uid="{FB55ECC3-8056-442D-A2F7-B90AA9C5C753}"/>
    <cellStyle name="Normal 2" xfId="4" xr:uid="{00000000-0005-0000-0000-000001000000}"/>
    <cellStyle name="Normal 2 2" xfId="13" xr:uid="{00000000-0005-0000-0000-000002000000}"/>
    <cellStyle name="Normal 2 3" xfId="37" xr:uid="{C8A78396-832B-49BA-A47D-87FE6DB12AC7}"/>
    <cellStyle name="Normal 2 3 2" xfId="83" xr:uid="{4937E1F6-9947-4422-9F5C-6E26625B305E}"/>
    <cellStyle name="Normal 2 3 3" xfId="141" xr:uid="{DE5F34AB-70AE-40C9-8A84-B95C160196B1}"/>
    <cellStyle name="Normal 3" xfId="1" xr:uid="{00000000-0005-0000-0000-000003000000}"/>
    <cellStyle name="Normal 3 2" xfId="5" xr:uid="{00000000-0005-0000-0000-000004000000}"/>
    <cellStyle name="Normal 3 2 2" xfId="8" xr:uid="{00000000-0005-0000-0000-000005000000}"/>
    <cellStyle name="Normal 3 2 2 2" xfId="9" xr:uid="{00000000-0005-0000-0000-000006000000}"/>
    <cellStyle name="Normal 3 2 2 3" xfId="48" xr:uid="{B90B6D07-C9C4-4072-B6E1-D422D3694D36}"/>
    <cellStyle name="Normal 3 2 3" xfId="23" xr:uid="{0548EDC9-9DB6-4E43-99D0-699468D44BF4}"/>
    <cellStyle name="Normal 3 3" xfId="39" xr:uid="{6DE1367E-9762-44B0-83E4-4A53D60BE14E}"/>
    <cellStyle name="Normal 3 4" xfId="46" xr:uid="{49B502FC-F955-4187-A768-461D7687261D}"/>
    <cellStyle name="Normal 3 5" xfId="107" xr:uid="{A6DD6EC3-2445-4A50-8F34-690A4FE63E07}"/>
    <cellStyle name="Normal 4" xfId="3" xr:uid="{00000000-0005-0000-0000-000007000000}"/>
    <cellStyle name="Normal 5" xfId="2" xr:uid="{00000000-0005-0000-0000-000008000000}"/>
    <cellStyle name="Normal 5 2" xfId="7" xr:uid="{00000000-0005-0000-0000-000009000000}"/>
    <cellStyle name="Normal 5 2 2" xfId="57" xr:uid="{19644ABE-C7EB-4503-B1D0-E2D2176959E3}"/>
    <cellStyle name="Normal 5 2 3" xfId="116" xr:uid="{E8513604-9317-409D-A23C-725CD318B04F}"/>
    <cellStyle name="Normal 5 3" xfId="42" xr:uid="{BC9D39D4-1D0B-437D-A9A2-6892CEC1C31B}"/>
    <cellStyle name="Normal 5 3 2" xfId="84" xr:uid="{DE748077-DD5C-4E53-AE12-D283FF5DC668}"/>
    <cellStyle name="Normal 5 3 3" xfId="142" xr:uid="{46E7C7B2-2D92-49E9-A143-402E8D166175}"/>
    <cellStyle name="Normal 5 4" xfId="6" xr:uid="{00000000-0005-0000-0000-00000A000000}"/>
    <cellStyle name="Normal 5 4 10" xfId="45" xr:uid="{C623F971-EC31-4F86-A653-8ED144BA6E95}"/>
    <cellStyle name="Normal 5 4 11" xfId="106" xr:uid="{263AC03A-5756-40A3-BC70-E0CE24574938}"/>
    <cellStyle name="Normal 5 4 2" xfId="21" xr:uid="{00000000-0005-0000-0000-00000B000000}"/>
    <cellStyle name="Normal 5 4 2 2" xfId="35" xr:uid="{A2BBF107-A0DE-4E2A-BFD0-8987B07A5793}"/>
    <cellStyle name="Normal 5 4 2 2 2" xfId="96" xr:uid="{5A65FA95-8A0F-4161-87B1-BF30C769C150}"/>
    <cellStyle name="Normal 5 4 2 2 3" xfId="154" xr:uid="{A1E4ABD8-9786-4EC6-852A-E3FB39DC7E67}"/>
    <cellStyle name="Normal 5 4 2 3" xfId="49" xr:uid="{7AD8838F-248E-495E-B327-07CBF0EF5709}"/>
    <cellStyle name="Normal 5 4 2 4" xfId="108" xr:uid="{97ECBBCE-0C6B-4E99-A14B-D2EE7915C536}"/>
    <cellStyle name="Normal 5 4 3" xfId="25" xr:uid="{1E725FC7-441F-4C34-84E8-488CA91969D8}"/>
    <cellStyle name="Normal 5 4 3 2" xfId="51" xr:uid="{E1BD1C97-7F45-4370-8461-9ED56FEB0158}"/>
    <cellStyle name="Normal 5 4 3 3" xfId="110" xr:uid="{D917B5D7-CFD2-4F54-89CA-AA8B50E932B0}"/>
    <cellStyle name="Normal 5 4 4" xfId="11" xr:uid="{00000000-0005-0000-0000-00000C000000}"/>
    <cellStyle name="Normal 5 4 4 2" xfId="14" xr:uid="{00000000-0005-0000-0000-00000D000000}"/>
    <cellStyle name="Normal 5 4 4 2 2" xfId="18" xr:uid="{00000000-0005-0000-0000-00000E000000}"/>
    <cellStyle name="Normal 5 4 4 2 2 2" xfId="28" xr:uid="{9062CFCD-2C90-4E25-9380-1B055354FD6D}"/>
    <cellStyle name="Normal 5 4 4 2 2 2 2" xfId="68" xr:uid="{3470EED3-1849-4DF8-8B4F-A6BA42D8290C}"/>
    <cellStyle name="Normal 5 4 4 2 2 2 2 2" xfId="127" xr:uid="{9E6F3F3C-E90B-436E-975E-4F7CCAFE7436}"/>
    <cellStyle name="Normal 5 4 4 2 2 2 3" xfId="98" xr:uid="{10CE0449-A9F7-4A07-ABF8-63F64B32A165}"/>
    <cellStyle name="Normal 5 4 4 2 2 2 3 2" xfId="156" xr:uid="{E175CFAD-9CB6-452E-B2E5-8B472213DB6A}"/>
    <cellStyle name="Normal 5 4 4 2 2 2 4" xfId="63" xr:uid="{35976CED-9596-42D1-9AE7-4EB5C7341FBE}"/>
    <cellStyle name="Normal 5 4 4 2 2 2 5" xfId="122" xr:uid="{637D4B6A-0A9D-4278-80B9-45519C6FB38B}"/>
    <cellStyle name="Normal 5 4 4 2 2 3" xfId="41" xr:uid="{B1EB446E-745F-4CC9-8043-CA1AF7E7289F}"/>
    <cellStyle name="Normal 5 4 4 2 2 3 2" xfId="91" xr:uid="{7BCFA373-BE1C-4027-801D-4EE05059AF04}"/>
    <cellStyle name="Normal 5 4 4 2 2 3 3" xfId="149" xr:uid="{085EE891-C5AB-4DD9-9140-D3459D6B1D36}"/>
    <cellStyle name="Normal 5 4 4 2 2 4" xfId="60" xr:uid="{3E7D8D97-C70D-4967-B001-AC7D8B5A57A9}"/>
    <cellStyle name="Normal 5 4 4 2 2 5" xfId="119" xr:uid="{BEBD0619-F306-4EC9-8101-15FAEC993B5E}"/>
    <cellStyle name="Normal 5 4 4 2 3" xfId="89" xr:uid="{FE2A1195-66B2-49D2-B9DB-05FD0320AE5E}"/>
    <cellStyle name="Normal 5 4 4 2 3 2" xfId="147" xr:uid="{6CB7AB49-1700-4341-A8A5-B2F5BA692261}"/>
    <cellStyle name="Normal 5 4 4 2 4" xfId="56" xr:uid="{896A4AB1-E095-4480-AFB1-067305D898D5}"/>
    <cellStyle name="Normal 5 4 4 2 5" xfId="115" xr:uid="{B8A63E04-0FC2-4C4B-B3FB-2FFACDDA4C71}"/>
    <cellStyle name="Normal 5 4 4 3" xfId="87" xr:uid="{2FAC2B9D-D55F-4CEC-9689-B655976214EC}"/>
    <cellStyle name="Normal 5 4 4 3 2" xfId="145" xr:uid="{E45859CC-90A9-4F82-AF88-21AC13DEDE0F}"/>
    <cellStyle name="Normal 5 4 4 4" xfId="53" xr:uid="{EEFB382F-1DFA-4F70-ABAE-41D83FA5600D}"/>
    <cellStyle name="Normal 5 4 4 5" xfId="112" xr:uid="{6061DA0A-84F5-4BFC-98BC-3787284AE421}"/>
    <cellStyle name="Normal 5 4 5" xfId="30" xr:uid="{9A21C0BF-3E9F-482F-9A84-E89C2F6461DA}"/>
    <cellStyle name="Normal 5 4 5 2" xfId="17" xr:uid="{00000000-0005-0000-0000-00000F000000}"/>
    <cellStyle name="Normal 5 4 5 2 2" xfId="101" xr:uid="{2C99612B-A180-4C98-A6D0-D8CA1F3C01BE}"/>
    <cellStyle name="Normal 5 4 5 2 2 2" xfId="159" xr:uid="{39104547-75E6-4EE8-AE1C-66C6914FB6C0}"/>
    <cellStyle name="Normal 5 4 5 2 3" xfId="92" xr:uid="{B8065930-FAB9-4660-A57A-69B08F0E13A7}"/>
    <cellStyle name="Normal 5 4 5 2 3 2" xfId="150" xr:uid="{640E0F4E-62F4-4516-ACCE-C3919C9A0A7B}"/>
    <cellStyle name="Normal 5 4 5 2 4" xfId="59" xr:uid="{D2A7BA30-FCA9-42CC-9B3D-9B7EC513A1DA}"/>
    <cellStyle name="Normal 5 4 5 2 5" xfId="118" xr:uid="{FEF409C6-9CD7-48D6-931D-3069EE065DCE}"/>
    <cellStyle name="Normal 5 4 5 3" xfId="102" xr:uid="{8A2AA68A-0E97-4B03-8697-A915A9374125}"/>
    <cellStyle name="Normal 5 4 5 3 2" xfId="160" xr:uid="{6094E5AB-E818-4B57-9368-47A4C94F2AA6}"/>
    <cellStyle name="Normal 5 4 5 4" xfId="55" xr:uid="{BEDC7627-4BFE-4200-9A06-EF19EE8D1E06}"/>
    <cellStyle name="Normal 5 4 5 5" xfId="114" xr:uid="{23ED87A7-89D7-4FA4-BCD8-247ED837E9E8}"/>
    <cellStyle name="Normal 5 4 6" xfId="34" xr:uid="{1EE9A99B-B8DA-4552-81A2-DFB6FA9F1A0F}"/>
    <cellStyle name="Normal 5 4 6 2" xfId="65" xr:uid="{3043BD9B-038B-45BE-AA2E-E1883D4849CC}"/>
    <cellStyle name="Normal 5 4 6 2 2" xfId="124" xr:uid="{8ED61C07-5B95-4CDE-B91B-15C731B30B82}"/>
    <cellStyle name="Normal 5 4 6 3" xfId="67" xr:uid="{169EC9AF-EDAB-4440-8BF0-5D003A0D3E93}"/>
    <cellStyle name="Normal 5 4 6 3 2" xfId="73" xr:uid="{4C8608FF-EFAE-4C3D-9786-E3B92FFFB83D}"/>
    <cellStyle name="Normal 5 4 6 3 2 2" xfId="77" xr:uid="{354E6475-0A03-496A-983C-1DC695B7DD13}"/>
    <cellStyle name="Normal 5 4 6 3 2 2 2" xfId="136" xr:uid="{9649B315-4C31-43A3-BF96-8CE87D716CE8}"/>
    <cellStyle name="Normal 5 4 6 3 2 3" xfId="132" xr:uid="{264742D3-9B58-484F-9CA7-1BBE5D9155F9}"/>
    <cellStyle name="Normal 5 4 6 3 3" xfId="126" xr:uid="{F117D8D9-7A48-4CF5-AE2D-2FC9DCD01D4B}"/>
    <cellStyle name="Normal 5 4 6 4" xfId="62" xr:uid="{F28D221F-80CF-4976-BE45-7E83D8D84BA5}"/>
    <cellStyle name="Normal 5 4 6 5" xfId="121" xr:uid="{40F024A9-C2A8-4997-AB4F-F2B889964FCF}"/>
    <cellStyle name="Normal 5 4 7" xfId="70" xr:uid="{74032666-1792-4F67-BDC6-4A5C1A544E61}"/>
    <cellStyle name="Normal 5 4 7 2" xfId="20" xr:uid="{00000000-0005-0000-0000-000010000000}"/>
    <cellStyle name="Normal 5 4 7 2 2" xfId="22" xr:uid="{B3316890-FE90-4CA0-A2CA-63FAC3E7BE06}"/>
    <cellStyle name="Normal 5 4 7 2 2 2" xfId="40" xr:uid="{32E237D3-D76E-4C06-AE54-2DBCC389BE79}"/>
    <cellStyle name="Normal 5 4 7 2 2 2 2" xfId="99" xr:uid="{7C93A10E-A9A6-4A30-A6D6-D3257361CF36}"/>
    <cellStyle name="Normal 5 4 7 2 2 2 3" xfId="157" xr:uid="{98E1A6D4-E0C0-4D3C-BABD-2B2113BEBE75}"/>
    <cellStyle name="Normal 5 4 7 2 2 3" xfId="80" xr:uid="{616C0F19-0BBF-42A4-88BE-92AA34CFD7E8}"/>
    <cellStyle name="Normal 5 4 7 2 2 4" xfId="139" xr:uid="{1A4C7FBE-A6FD-4FC7-8FC9-A65E1AE13F65}"/>
    <cellStyle name="Normal 5 4 7 2 3" xfId="27" xr:uid="{01F5419E-8CE9-41FC-8BB7-B0E6D8D2156B}"/>
    <cellStyle name="Normal 5 4 7 2 3 2" xfId="94" xr:uid="{BDA84544-029A-4915-A07F-A46CC4F43B4C}"/>
    <cellStyle name="Normal 5 4 7 2 3 3" xfId="152" xr:uid="{9FD5F618-0117-4D9D-AF9B-F27104D907CE}"/>
    <cellStyle name="Normal 5 4 7 2 4" xfId="31" xr:uid="{638CD2FB-E24C-4D14-BD4C-A3C873996D5E}"/>
    <cellStyle name="Normal 5 4 7 2 4 2" xfId="103" xr:uid="{3906AEFC-6D27-40BA-96F4-91314275B381}"/>
    <cellStyle name="Normal 5 4 7 2 4 3" xfId="161" xr:uid="{0409E0F8-85B9-45F1-AF69-0257836FE992}"/>
    <cellStyle name="Normal 5 4 7 2 5" xfId="76" xr:uid="{9E11C92A-E09D-49D8-9E71-D8EC3A4A82B3}"/>
    <cellStyle name="Normal 5 4 7 2 6" xfId="135" xr:uid="{BF7BA95A-FF95-4919-9356-9144DC709753}"/>
    <cellStyle name="Normal 5 4 7 3" xfId="129" xr:uid="{F5D66508-7F46-4527-96D4-DADEAD37F332}"/>
    <cellStyle name="Normal 5 4 8" xfId="74" xr:uid="{FA6A9329-3FD6-4B7A-A677-4FA1F38B034F}"/>
    <cellStyle name="Normal 5 4 8 2" xfId="133" xr:uid="{B9A9EBCE-7E6D-4DAD-A15C-1F242D7B0B1F}"/>
    <cellStyle name="Normal 5 4 9" xfId="85" xr:uid="{22402A58-777E-4CBF-BEBC-68E0F30D9A41}"/>
    <cellStyle name="Normal 5 4 9 2" xfId="143" xr:uid="{548F45E6-036F-4A5B-B6DE-72002AAE9DDD}"/>
    <cellStyle name="Normal 5 5" xfId="44" xr:uid="{809E1B8A-9F6A-4BAE-916B-9734D4136855}"/>
    <cellStyle name="Normal 5 6" xfId="105" xr:uid="{C91F7EB2-8950-4B74-A5CD-673A83299D0F}"/>
    <cellStyle name="Normal 6" xfId="24" xr:uid="{DE822A42-C3EB-4B5C-B05E-0BB80AC83F82}"/>
    <cellStyle name="Normal 6 2" xfId="50" xr:uid="{6E81AE7D-7ED8-4D91-BC13-0A4BA502164E}"/>
    <cellStyle name="Normal 6 3" xfId="109" xr:uid="{451EEDCF-D53E-4769-A45C-A3BABF2EFC4D}"/>
    <cellStyle name="Normal 7" xfId="12" xr:uid="{00000000-0005-0000-0000-000011000000}"/>
    <cellStyle name="Normal 7 2" xfId="15" xr:uid="{00000000-0005-0000-0000-000012000000}"/>
    <cellStyle name="Normal 7 2 2" xfId="16" xr:uid="{00000000-0005-0000-0000-000013000000}"/>
    <cellStyle name="Normal 7 2 2 2" xfId="32" xr:uid="{64E281D0-755A-46D4-835D-55264774B4FB}"/>
    <cellStyle name="Normal 7 2 2 2 2" xfId="95" xr:uid="{4DA90958-DAA6-4DB0-BCE6-B4DDF8855569}"/>
    <cellStyle name="Normal 7 2 2 2 2 2" xfId="153" xr:uid="{76DF4960-C1C1-4D36-9DC5-9579A18AFEAD}"/>
    <cellStyle name="Normal 7 2 2 2 3" xfId="72" xr:uid="{B120CBFA-F08C-4800-A34A-48F034385A87}"/>
    <cellStyle name="Normal 7 2 2 2 4" xfId="131" xr:uid="{4F5D74CB-353C-4C02-A65F-557E44EAF28F}"/>
    <cellStyle name="Normal 7 2 2 3" xfId="36" xr:uid="{A7E5A181-276D-4BAE-A069-A439598328EF}"/>
    <cellStyle name="Normal 7 2 2 3 2" xfId="90" xr:uid="{8D7E5687-A7E6-4FBD-97C9-B9EC2A534927}"/>
    <cellStyle name="Normal 7 2 2 3 3" xfId="148" xr:uid="{36EE7B11-6C4D-4BF3-9EEE-9CF259C65BF8}"/>
    <cellStyle name="Normal 7 2 2 4" xfId="58" xr:uid="{193C0731-A2B8-439D-8AE4-06B85933FF28}"/>
    <cellStyle name="Normal 7 2 2 5" xfId="117" xr:uid="{3D9AA06C-98CB-4EE5-B19C-3B1163CF480D}"/>
    <cellStyle name="Normal 7 2 3" xfId="88" xr:uid="{89EF3877-D583-4F27-82AB-B831A5F2168D}"/>
    <cellStyle name="Normal 7 2 3 2" xfId="146" xr:uid="{C066E13B-F38D-4BD0-BBA8-35D3BE34FC53}"/>
    <cellStyle name="Normal 7 2 4" xfId="54" xr:uid="{B36CF8EB-69ED-4E4C-83A3-550D89898C4A}"/>
    <cellStyle name="Normal 7 2 5" xfId="113" xr:uid="{EDDCB0D9-5DF2-4DA6-866B-89FA03C9DE47}"/>
    <cellStyle name="Normal 7 3" xfId="86" xr:uid="{8FFAB000-7499-4265-8A83-72ADF4A2DBBB}"/>
    <cellStyle name="Normal 7 3 2" xfId="144" xr:uid="{19815B45-8506-445F-8C44-E3F460CB0D20}"/>
    <cellStyle name="Normal 7 4" xfId="52" xr:uid="{45A09F8A-F3BA-4FB5-88E8-24E6A7222EF1}"/>
    <cellStyle name="Normal 7 5" xfId="111" xr:uid="{84CA9607-3AAA-4429-9127-D4A1762BAE63}"/>
    <cellStyle name="Normal 8" xfId="33" xr:uid="{39B22451-642B-46B7-8C9D-724D295471C6}"/>
    <cellStyle name="Normal 8 2" xfId="64" xr:uid="{8A9DA9B9-64CD-4CF1-BDEC-ABD31CBEB6A5}"/>
    <cellStyle name="Normal 8 2 2" xfId="123" xr:uid="{BD519E66-59BE-4699-A689-26CE3B44CD7E}"/>
    <cellStyle name="Normal 8 3" xfId="66" xr:uid="{4BB61F7F-6E82-455C-AD46-F0EAE6797DB9}"/>
    <cellStyle name="Normal 8 3 2" xfId="71" xr:uid="{0079C344-3BEB-4C2B-BEC6-09BE1A6EDFDC}"/>
    <cellStyle name="Normal 8 3 2 2" xfId="78" xr:uid="{84C146F3-550B-4C36-B7A3-11F2B33E6731}"/>
    <cellStyle name="Normal 8 3 2 2 2" xfId="137" xr:uid="{1E225575-0F27-4607-8D1A-4CC189EE6145}"/>
    <cellStyle name="Normal 8 3 2 3" xfId="130" xr:uid="{6E2F0830-2863-487F-9E3D-A53D6586F90F}"/>
    <cellStyle name="Normal 8 3 3" xfId="125" xr:uid="{8F78C4E4-ED79-4A7A-A454-E53AB3239D58}"/>
    <cellStyle name="Normal 8 4" xfId="61" xr:uid="{2DD751E3-37B7-401D-8B06-000C0F7E63E8}"/>
    <cellStyle name="Normal 8 5" xfId="120" xr:uid="{F1CB87A7-BE3F-4629-964A-AADAA1439533}"/>
    <cellStyle name="Normal 9" xfId="19" xr:uid="{00000000-0005-0000-0000-000014000000}"/>
    <cellStyle name="Normal 9 2" xfId="38" xr:uid="{5B6CDB72-0F89-4C72-9661-B021CED273A9}"/>
    <cellStyle name="Normal 9 2 2" xfId="97" xr:uid="{196391F0-50CC-4F7E-9D08-6DF87638D298}"/>
    <cellStyle name="Normal 9 2 2 2" xfId="155" xr:uid="{33D87C1F-9A5C-4C9D-B8A6-929181C8CDF4}"/>
    <cellStyle name="Normal 9 2 3" xfId="75" xr:uid="{418A2955-EA9C-4624-ABC3-58DA05A098A4}"/>
    <cellStyle name="Normal 9 2 4" xfId="134" xr:uid="{417AADB1-5ECE-4430-9C3B-2C2C9DF268C2}"/>
    <cellStyle name="Normal 9 3" xfId="93" xr:uid="{452C7DA2-9BF3-41C2-A814-F3D533619B0C}"/>
    <cellStyle name="Normal 9 3 2" xfId="151" xr:uid="{9543098B-8D26-435B-9E59-655EABA0B63A}"/>
    <cellStyle name="Normal 9 4" xfId="69" xr:uid="{DA18CEC0-026A-4E5B-8DB2-F6CC17CEEAEC}"/>
    <cellStyle name="Normal 9 5" xfId="128" xr:uid="{6C20D387-2650-4ED6-91BA-A39BB878C5F5}"/>
    <cellStyle name="Normal_Anexa F 140 146 10.07" xfId="10" xr:uid="{00000000-0005-0000-0000-000015000000}"/>
    <cellStyle name="Virgulă 2" xfId="47" xr:uid="{4985AEF1-5147-4575-8233-5D805E5B09EE}"/>
  </cellStyles>
  <dxfs count="0"/>
  <tableStyles count="0" defaultTableStyle="TableStyleMedium9"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E5D5-3CD0-4992-809B-BB3B49D3B1E0}">
  <dimension ref="A1:BA526"/>
  <sheetViews>
    <sheetView tabSelected="1" zoomScaleNormal="100" workbookViewId="0">
      <selection activeCell="E18" sqref="E18"/>
    </sheetView>
  </sheetViews>
  <sheetFormatPr defaultRowHeight="14.1"/>
  <cols>
    <col min="1" max="1" width="61.28515625" customWidth="1"/>
    <col min="2" max="2" width="6.85546875" style="1" customWidth="1"/>
    <col min="3" max="3" width="17" style="187" customWidth="1"/>
    <col min="4" max="4" width="0" hidden="1" customWidth="1"/>
    <col min="6" max="9" width="0" hidden="1" customWidth="1"/>
  </cols>
  <sheetData>
    <row r="1" spans="1:11" ht="18.75" customHeight="1">
      <c r="A1" s="245" t="s">
        <v>0</v>
      </c>
      <c r="B1" s="261"/>
      <c r="C1" s="261"/>
    </row>
    <row r="2" spans="1:11" ht="12.4">
      <c r="A2" s="277" t="s">
        <v>1</v>
      </c>
      <c r="B2" s="278"/>
      <c r="C2" s="278"/>
    </row>
    <row r="3" spans="1:11">
      <c r="A3" s="91" t="s">
        <v>2</v>
      </c>
    </row>
    <row r="4" spans="1:11">
      <c r="A4" t="s">
        <v>3</v>
      </c>
    </row>
    <row r="7" spans="1:11" ht="29.25" customHeight="1">
      <c r="A7" s="262" t="s">
        <v>4</v>
      </c>
      <c r="B7" s="262"/>
      <c r="C7" s="262"/>
    </row>
    <row r="8" spans="1:11" ht="16.5" customHeight="1">
      <c r="B8" s="2"/>
      <c r="C8" s="188" t="s">
        <v>5</v>
      </c>
    </row>
    <row r="9" spans="1:11" ht="12.4">
      <c r="A9" s="8" t="s">
        <v>6</v>
      </c>
      <c r="B9" s="5" t="s">
        <v>7</v>
      </c>
      <c r="C9" s="263" t="s">
        <v>8</v>
      </c>
    </row>
    <row r="10" spans="1:11" ht="12.4">
      <c r="A10" s="3" t="s">
        <v>9</v>
      </c>
      <c r="B10" s="6"/>
      <c r="C10" s="264"/>
    </row>
    <row r="11" spans="1:11" ht="12.4">
      <c r="A11" s="3" t="s">
        <v>10</v>
      </c>
      <c r="B11" s="6"/>
      <c r="C11" s="265"/>
    </row>
    <row r="12" spans="1:11">
      <c r="A12" s="4">
        <v>0</v>
      </c>
      <c r="B12" s="4">
        <v>1</v>
      </c>
      <c r="C12" s="145">
        <v>2</v>
      </c>
    </row>
    <row r="13" spans="1:11" ht="15.4">
      <c r="A13" s="34" t="s">
        <v>11</v>
      </c>
      <c r="B13" s="17" t="s">
        <v>12</v>
      </c>
      <c r="C13" s="189">
        <f>C15+C29</f>
        <v>72907</v>
      </c>
      <c r="K13" s="112"/>
    </row>
    <row r="14" spans="1:11">
      <c r="A14" s="16"/>
      <c r="B14" s="18" t="s">
        <v>13</v>
      </c>
      <c r="C14" s="189">
        <f>C16+C30</f>
        <v>72907</v>
      </c>
    </row>
    <row r="15" spans="1:11">
      <c r="A15" s="26" t="s">
        <v>14</v>
      </c>
      <c r="B15" s="13" t="s">
        <v>12</v>
      </c>
      <c r="C15" s="135">
        <f>C17+C19</f>
        <v>59071</v>
      </c>
    </row>
    <row r="16" spans="1:11">
      <c r="A16" s="10" t="s">
        <v>15</v>
      </c>
      <c r="B16" s="14" t="s">
        <v>13</v>
      </c>
      <c r="C16" s="135">
        <f>C18+C20</f>
        <v>59071</v>
      </c>
    </row>
    <row r="17" spans="1:16" s="15" customFormat="1" ht="22.5" customHeight="1">
      <c r="A17" s="160" t="s">
        <v>16</v>
      </c>
      <c r="B17" s="140" t="s">
        <v>12</v>
      </c>
      <c r="C17" s="146">
        <f>C49</f>
        <v>35419</v>
      </c>
    </row>
    <row r="18" spans="1:16" s="15" customFormat="1">
      <c r="A18" s="129"/>
      <c r="B18" s="130" t="s">
        <v>13</v>
      </c>
      <c r="C18" s="146">
        <f>C50</f>
        <v>35419</v>
      </c>
    </row>
    <row r="19" spans="1:16">
      <c r="A19" s="12" t="s">
        <v>17</v>
      </c>
      <c r="B19" s="5" t="s">
        <v>12</v>
      </c>
      <c r="C19" s="146">
        <f>C21+C27</f>
        <v>23652</v>
      </c>
    </row>
    <row r="20" spans="1:16">
      <c r="A20" s="11"/>
      <c r="B20" s="7" t="s">
        <v>13</v>
      </c>
      <c r="C20" s="146">
        <f>C22+C28</f>
        <v>23652</v>
      </c>
    </row>
    <row r="21" spans="1:16">
      <c r="A21" s="21" t="s">
        <v>18</v>
      </c>
      <c r="B21" s="5" t="s">
        <v>12</v>
      </c>
      <c r="C21" s="146">
        <f>C23+C25</f>
        <v>17736</v>
      </c>
    </row>
    <row r="22" spans="1:16">
      <c r="A22" s="22"/>
      <c r="B22" s="40" t="s">
        <v>13</v>
      </c>
      <c r="C22" s="146">
        <f>C24+C26</f>
        <v>17736</v>
      </c>
    </row>
    <row r="23" spans="1:16">
      <c r="A23" s="21" t="s">
        <v>19</v>
      </c>
      <c r="B23" s="5" t="s">
        <v>12</v>
      </c>
      <c r="C23" s="190">
        <f>C55+C149</f>
        <v>14976</v>
      </c>
    </row>
    <row r="24" spans="1:16">
      <c r="A24" s="22"/>
      <c r="B24" s="6" t="s">
        <v>13</v>
      </c>
      <c r="C24" s="190">
        <f>C56+C150</f>
        <v>14976</v>
      </c>
    </row>
    <row r="25" spans="1:16">
      <c r="A25" s="23" t="s">
        <v>20</v>
      </c>
      <c r="B25" s="6" t="s">
        <v>12</v>
      </c>
      <c r="C25" s="146">
        <f>C219</f>
        <v>2760</v>
      </c>
      <c r="P25" s="43"/>
    </row>
    <row r="26" spans="1:16">
      <c r="A26" s="9"/>
      <c r="B26" s="7" t="s">
        <v>13</v>
      </c>
      <c r="C26" s="146">
        <f>C220</f>
        <v>2760</v>
      </c>
    </row>
    <row r="27" spans="1:16">
      <c r="A27" s="23" t="s">
        <v>21</v>
      </c>
      <c r="B27" s="6" t="s">
        <v>12</v>
      </c>
      <c r="C27" s="146">
        <f>C221</f>
        <v>5916</v>
      </c>
    </row>
    <row r="28" spans="1:16">
      <c r="A28" s="9"/>
      <c r="B28" s="7" t="s">
        <v>13</v>
      </c>
      <c r="C28" s="146">
        <f>C222</f>
        <v>5916</v>
      </c>
      <c r="P28" s="112"/>
    </row>
    <row r="29" spans="1:16" s="174" customFormat="1">
      <c r="A29" s="183" t="s">
        <v>22</v>
      </c>
      <c r="B29" s="176" t="s">
        <v>12</v>
      </c>
      <c r="C29" s="189">
        <f>C32</f>
        <v>13836</v>
      </c>
    </row>
    <row r="30" spans="1:16" s="174" customFormat="1">
      <c r="A30" s="184" t="s">
        <v>15</v>
      </c>
      <c r="B30" s="177" t="s">
        <v>13</v>
      </c>
      <c r="C30" s="189">
        <f>C33</f>
        <v>13836</v>
      </c>
    </row>
    <row r="31" spans="1:16" s="174" customFormat="1" hidden="1">
      <c r="A31" s="180"/>
      <c r="B31" s="177" t="s">
        <v>13</v>
      </c>
      <c r="C31" s="191"/>
    </row>
    <row r="32" spans="1:16">
      <c r="A32" s="12" t="s">
        <v>17</v>
      </c>
      <c r="B32" s="6" t="s">
        <v>12</v>
      </c>
      <c r="C32" s="146">
        <f>C34</f>
        <v>13836</v>
      </c>
    </row>
    <row r="33" spans="1:53">
      <c r="A33" s="11"/>
      <c r="B33" s="7" t="s">
        <v>13</v>
      </c>
      <c r="C33" s="146">
        <f>C35</f>
        <v>13836</v>
      </c>
    </row>
    <row r="34" spans="1:53">
      <c r="A34" s="12" t="s">
        <v>18</v>
      </c>
      <c r="B34" s="5" t="s">
        <v>12</v>
      </c>
      <c r="C34" s="146">
        <f>C36+C38+C40+C42</f>
        <v>13836</v>
      </c>
    </row>
    <row r="35" spans="1:53">
      <c r="A35" s="9"/>
      <c r="B35" s="7" t="s">
        <v>13</v>
      </c>
      <c r="C35" s="146">
        <f>C37+C39+C41+C43</f>
        <v>13836</v>
      </c>
    </row>
    <row r="36" spans="1:53">
      <c r="A36" s="21" t="s">
        <v>19</v>
      </c>
      <c r="B36" s="5" t="s">
        <v>12</v>
      </c>
      <c r="C36" s="146">
        <f>C157</f>
        <v>10731</v>
      </c>
    </row>
    <row r="37" spans="1:53">
      <c r="A37" s="22"/>
      <c r="B37" s="6" t="s">
        <v>13</v>
      </c>
      <c r="C37" s="146">
        <f>C158</f>
        <v>10731</v>
      </c>
    </row>
    <row r="38" spans="1:53">
      <c r="A38" s="27" t="s">
        <v>23</v>
      </c>
      <c r="B38" s="5" t="s">
        <v>12</v>
      </c>
      <c r="C38" s="146">
        <f t="shared" ref="C38:C39" si="0">C231</f>
        <v>1223</v>
      </c>
    </row>
    <row r="39" spans="1:53">
      <c r="A39" s="9"/>
      <c r="B39" s="7" t="s">
        <v>13</v>
      </c>
      <c r="C39" s="146">
        <f t="shared" si="0"/>
        <v>1223</v>
      </c>
    </row>
    <row r="40" spans="1:53" s="43" customFormat="1">
      <c r="A40" s="23" t="s">
        <v>24</v>
      </c>
      <c r="B40" s="56" t="s">
        <v>12</v>
      </c>
      <c r="C40" s="146">
        <f>C233</f>
        <v>15</v>
      </c>
    </row>
    <row r="41" spans="1:53" s="43" customFormat="1">
      <c r="A41" s="10"/>
      <c r="B41" s="40" t="s">
        <v>13</v>
      </c>
      <c r="C41" s="146">
        <f>C234</f>
        <v>15</v>
      </c>
    </row>
    <row r="42" spans="1:53">
      <c r="A42" s="23" t="s">
        <v>20</v>
      </c>
      <c r="B42" s="6" t="s">
        <v>12</v>
      </c>
      <c r="C42" s="146">
        <f>C235</f>
        <v>1867</v>
      </c>
    </row>
    <row r="43" spans="1:53" ht="14.25" customHeight="1">
      <c r="A43" s="9"/>
      <c r="B43" s="7" t="s">
        <v>13</v>
      </c>
      <c r="C43" s="146">
        <f>C236</f>
        <v>1867</v>
      </c>
    </row>
    <row r="44" spans="1:53" s="49" customFormat="1">
      <c r="A44" s="52" t="s">
        <v>25</v>
      </c>
      <c r="B44" s="52"/>
      <c r="C44" s="192"/>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1:53" ht="15">
      <c r="A45" s="53" t="s">
        <v>26</v>
      </c>
      <c r="B45" s="55" t="s">
        <v>12</v>
      </c>
      <c r="C45" s="146">
        <f>C47</f>
        <v>47295</v>
      </c>
    </row>
    <row r="46" spans="1:53">
      <c r="A46" s="39"/>
      <c r="B46" s="40" t="s">
        <v>13</v>
      </c>
      <c r="C46" s="146">
        <f>C48</f>
        <v>47295</v>
      </c>
    </row>
    <row r="47" spans="1:53">
      <c r="A47" s="36" t="s">
        <v>27</v>
      </c>
      <c r="B47" s="24" t="s">
        <v>12</v>
      </c>
      <c r="C47" s="193">
        <f>C49+C51</f>
        <v>47295</v>
      </c>
    </row>
    <row r="48" spans="1:53">
      <c r="A48" s="22" t="s">
        <v>15</v>
      </c>
      <c r="B48" s="14" t="s">
        <v>13</v>
      </c>
      <c r="C48" s="193">
        <f>C50+C52</f>
        <v>47295</v>
      </c>
    </row>
    <row r="49" spans="1:9" s="15" customFormat="1" ht="18.75" customHeight="1">
      <c r="A49" s="160" t="s">
        <v>16</v>
      </c>
      <c r="B49" s="140" t="s">
        <v>12</v>
      </c>
      <c r="C49" s="146">
        <f>C62+C94+C103</f>
        <v>35419</v>
      </c>
    </row>
    <row r="50" spans="1:9" s="15" customFormat="1">
      <c r="A50" s="129"/>
      <c r="B50" s="130" t="s">
        <v>13</v>
      </c>
      <c r="C50" s="146">
        <f>C63+C95+C104</f>
        <v>35419</v>
      </c>
    </row>
    <row r="51" spans="1:9">
      <c r="A51" s="12" t="s">
        <v>17</v>
      </c>
      <c r="B51" s="6" t="s">
        <v>12</v>
      </c>
      <c r="C51" s="194">
        <f>C53</f>
        <v>11876</v>
      </c>
    </row>
    <row r="52" spans="1:9">
      <c r="A52" s="11"/>
      <c r="B52" s="7" t="s">
        <v>13</v>
      </c>
      <c r="C52" s="194">
        <f>C54</f>
        <v>11876</v>
      </c>
    </row>
    <row r="53" spans="1:9">
      <c r="A53" s="20" t="s">
        <v>28</v>
      </c>
      <c r="B53" s="24" t="s">
        <v>12</v>
      </c>
      <c r="C53" s="194">
        <f>C55</f>
        <v>11876</v>
      </c>
    </row>
    <row r="54" spans="1:9">
      <c r="A54" s="20"/>
      <c r="B54" s="24" t="s">
        <v>13</v>
      </c>
      <c r="C54" s="194">
        <f>C56</f>
        <v>11876</v>
      </c>
    </row>
    <row r="55" spans="1:9">
      <c r="A55" s="21" t="s">
        <v>19</v>
      </c>
      <c r="B55" s="13" t="s">
        <v>12</v>
      </c>
      <c r="C55" s="146">
        <f>C70+C83+C113</f>
        <v>11876</v>
      </c>
    </row>
    <row r="56" spans="1:9">
      <c r="A56" s="22"/>
      <c r="B56" s="14" t="s">
        <v>13</v>
      </c>
      <c r="C56" s="146">
        <f>C71+C84+C114</f>
        <v>11876</v>
      </c>
    </row>
    <row r="57" spans="1:9">
      <c r="A57" s="124" t="s">
        <v>29</v>
      </c>
      <c r="B57" s="125"/>
      <c r="C57" s="195"/>
      <c r="D57" s="94"/>
      <c r="E57" s="95"/>
      <c r="F57" s="94"/>
      <c r="G57" s="94"/>
      <c r="H57" s="94"/>
      <c r="I57" s="94"/>
    </row>
    <row r="58" spans="1:9">
      <c r="A58" s="109" t="s">
        <v>30</v>
      </c>
      <c r="B58" s="55" t="s">
        <v>12</v>
      </c>
      <c r="C58" s="146">
        <f>C60</f>
        <v>1515</v>
      </c>
      <c r="D58" s="96"/>
      <c r="E58" s="96"/>
      <c r="F58" s="96"/>
      <c r="G58" s="96"/>
      <c r="H58" s="96"/>
      <c r="I58" s="96"/>
    </row>
    <row r="59" spans="1:9">
      <c r="A59" s="22" t="s">
        <v>31</v>
      </c>
      <c r="B59" s="14" t="s">
        <v>13</v>
      </c>
      <c r="C59" s="146">
        <f>C61</f>
        <v>1515</v>
      </c>
    </row>
    <row r="60" spans="1:9">
      <c r="A60" s="110" t="s">
        <v>32</v>
      </c>
      <c r="B60" s="13" t="s">
        <v>12</v>
      </c>
      <c r="C60" s="146">
        <f>C62+C66</f>
        <v>1515</v>
      </c>
    </row>
    <row r="61" spans="1:9">
      <c r="A61" s="22" t="s">
        <v>33</v>
      </c>
      <c r="B61" s="14" t="s">
        <v>13</v>
      </c>
      <c r="C61" s="146">
        <f>C63+C67</f>
        <v>1515</v>
      </c>
    </row>
    <row r="62" spans="1:9" s="15" customFormat="1" ht="18.75" customHeight="1">
      <c r="A62" s="160" t="s">
        <v>16</v>
      </c>
      <c r="B62" s="140" t="s">
        <v>12</v>
      </c>
      <c r="C62" s="146">
        <f>C64</f>
        <v>1436</v>
      </c>
    </row>
    <row r="63" spans="1:9" s="15" customFormat="1">
      <c r="A63" s="129"/>
      <c r="B63" s="130" t="s">
        <v>13</v>
      </c>
      <c r="C63" s="146">
        <f>C65</f>
        <v>1436</v>
      </c>
    </row>
    <row r="64" spans="1:9" s="84" customFormat="1" ht="15" customHeight="1">
      <c r="A64" s="206" t="s">
        <v>34</v>
      </c>
      <c r="B64" s="90" t="s">
        <v>12</v>
      </c>
      <c r="C64" s="133">
        <v>1436</v>
      </c>
    </row>
    <row r="65" spans="1:22" s="84" customFormat="1">
      <c r="A65" s="120"/>
      <c r="B65" s="79" t="s">
        <v>13</v>
      </c>
      <c r="C65" s="133">
        <v>1436</v>
      </c>
    </row>
    <row r="66" spans="1:22" s="84" customFormat="1">
      <c r="A66" s="161" t="s">
        <v>17</v>
      </c>
      <c r="B66" s="90" t="s">
        <v>12</v>
      </c>
      <c r="C66" s="149">
        <f t="shared" ref="C66:C69" si="1">C68</f>
        <v>79</v>
      </c>
    </row>
    <row r="67" spans="1:22" s="84" customFormat="1">
      <c r="A67" s="75"/>
      <c r="B67" s="79" t="s">
        <v>13</v>
      </c>
      <c r="C67" s="149">
        <f t="shared" si="1"/>
        <v>79</v>
      </c>
    </row>
    <row r="68" spans="1:22" s="84" customFormat="1">
      <c r="A68" s="161" t="s">
        <v>18</v>
      </c>
      <c r="B68" s="90" t="s">
        <v>12</v>
      </c>
      <c r="C68" s="133">
        <f t="shared" si="1"/>
        <v>79</v>
      </c>
      <c r="D68" s="80">
        <f>D70</f>
        <v>0</v>
      </c>
    </row>
    <row r="69" spans="1:22" s="84" customFormat="1">
      <c r="A69" s="120"/>
      <c r="B69" s="79" t="s">
        <v>13</v>
      </c>
      <c r="C69" s="133">
        <f t="shared" si="1"/>
        <v>79</v>
      </c>
    </row>
    <row r="70" spans="1:22" s="84" customFormat="1">
      <c r="A70" s="162" t="s">
        <v>35</v>
      </c>
      <c r="B70" s="90" t="s">
        <v>12</v>
      </c>
      <c r="C70" s="133">
        <f>C72</f>
        <v>79</v>
      </c>
    </row>
    <row r="71" spans="1:22" s="84" customFormat="1">
      <c r="A71" s="120"/>
      <c r="B71" s="79" t="s">
        <v>13</v>
      </c>
      <c r="C71" s="133">
        <f>C73</f>
        <v>79</v>
      </c>
    </row>
    <row r="72" spans="1:22" s="84" customFormat="1" ht="62.1">
      <c r="A72" s="221" t="s">
        <v>36</v>
      </c>
      <c r="B72" s="90" t="s">
        <v>12</v>
      </c>
      <c r="C72" s="133">
        <v>79</v>
      </c>
    </row>
    <row r="73" spans="1:22" s="84" customFormat="1">
      <c r="A73" s="120"/>
      <c r="B73" s="79" t="s">
        <v>13</v>
      </c>
      <c r="C73" s="133">
        <v>79</v>
      </c>
    </row>
    <row r="74" spans="1:22" s="49" customFormat="1" ht="12.4">
      <c r="A74" s="247" t="s">
        <v>37</v>
      </c>
      <c r="B74" s="247"/>
      <c r="C74" s="247"/>
      <c r="D74"/>
      <c r="E74"/>
      <c r="F74"/>
      <c r="G74"/>
      <c r="H74"/>
      <c r="I74"/>
      <c r="J74"/>
      <c r="K74"/>
      <c r="L74"/>
      <c r="M74"/>
      <c r="N74"/>
      <c r="O74"/>
      <c r="P74"/>
      <c r="Q74"/>
      <c r="R74"/>
      <c r="S74"/>
      <c r="T74"/>
      <c r="U74"/>
      <c r="V74"/>
    </row>
    <row r="75" spans="1:22" s="54" customFormat="1">
      <c r="A75" s="97" t="s">
        <v>30</v>
      </c>
      <c r="B75" s="108" t="s">
        <v>12</v>
      </c>
      <c r="C75" s="135">
        <f>C77</f>
        <v>1287</v>
      </c>
    </row>
    <row r="76" spans="1:22" s="54" customFormat="1">
      <c r="A76" s="37" t="s">
        <v>38</v>
      </c>
      <c r="B76" s="14" t="s">
        <v>13</v>
      </c>
      <c r="C76" s="135">
        <f>C78</f>
        <v>1287</v>
      </c>
    </row>
    <row r="77" spans="1:22" s="54" customFormat="1">
      <c r="A77" s="38" t="s">
        <v>32</v>
      </c>
      <c r="B77" s="13" t="s">
        <v>12</v>
      </c>
      <c r="C77" s="146">
        <f>C79</f>
        <v>1287</v>
      </c>
    </row>
    <row r="78" spans="1:22" s="54" customFormat="1">
      <c r="A78" s="37" t="s">
        <v>38</v>
      </c>
      <c r="B78" s="14" t="s">
        <v>13</v>
      </c>
      <c r="C78" s="146">
        <f>C80</f>
        <v>1287</v>
      </c>
    </row>
    <row r="79" spans="1:22" s="43" customFormat="1">
      <c r="A79" s="12" t="s">
        <v>17</v>
      </c>
      <c r="B79" s="56" t="s">
        <v>12</v>
      </c>
      <c r="C79" s="133">
        <f t="shared" ref="C79:C84" si="2">C81</f>
        <v>1287</v>
      </c>
    </row>
    <row r="80" spans="1:22" s="43" customFormat="1">
      <c r="A80" s="11"/>
      <c r="B80" s="40" t="s">
        <v>13</v>
      </c>
      <c r="C80" s="133">
        <f t="shared" si="2"/>
        <v>1287</v>
      </c>
    </row>
    <row r="81" spans="1:26" s="43" customFormat="1">
      <c r="A81" s="20" t="s">
        <v>28</v>
      </c>
      <c r="B81" s="13" t="s">
        <v>12</v>
      </c>
      <c r="C81" s="133">
        <f t="shared" si="2"/>
        <v>1287</v>
      </c>
    </row>
    <row r="82" spans="1:26" s="43" customFormat="1">
      <c r="A82" s="20"/>
      <c r="B82" s="14" t="s">
        <v>13</v>
      </c>
      <c r="C82" s="133">
        <f t="shared" si="2"/>
        <v>1287</v>
      </c>
    </row>
    <row r="83" spans="1:26" s="43" customFormat="1">
      <c r="A83" s="21" t="s">
        <v>19</v>
      </c>
      <c r="B83" s="13" t="s">
        <v>12</v>
      </c>
      <c r="C83" s="133">
        <f t="shared" si="2"/>
        <v>1287</v>
      </c>
    </row>
    <row r="84" spans="1:26" s="43" customFormat="1">
      <c r="A84" s="20"/>
      <c r="B84" s="14" t="s">
        <v>13</v>
      </c>
      <c r="C84" s="133">
        <f t="shared" si="2"/>
        <v>1287</v>
      </c>
    </row>
    <row r="85" spans="1:26" s="84" customFormat="1" ht="16.5" customHeight="1">
      <c r="A85" s="220" t="s">
        <v>39</v>
      </c>
      <c r="B85" s="85" t="s">
        <v>12</v>
      </c>
      <c r="C85" s="133">
        <f>C87</f>
        <v>1287</v>
      </c>
    </row>
    <row r="86" spans="1:26" s="84" customFormat="1">
      <c r="A86" s="120"/>
      <c r="B86" s="79" t="s">
        <v>13</v>
      </c>
      <c r="C86" s="133">
        <f>C88</f>
        <v>1287</v>
      </c>
    </row>
    <row r="87" spans="1:26" s="84" customFormat="1" ht="28.35">
      <c r="A87" s="208" t="s">
        <v>40</v>
      </c>
      <c r="B87" s="85" t="s">
        <v>12</v>
      </c>
      <c r="C87" s="133">
        <v>1287</v>
      </c>
    </row>
    <row r="88" spans="1:26" s="84" customFormat="1">
      <c r="A88" s="120"/>
      <c r="B88" s="79" t="s">
        <v>13</v>
      </c>
      <c r="C88" s="133">
        <v>1287</v>
      </c>
    </row>
    <row r="89" spans="1:26" s="49" customFormat="1">
      <c r="A89" s="127" t="s">
        <v>41</v>
      </c>
      <c r="B89" s="128"/>
      <c r="C89" s="196"/>
      <c r="D89" s="126"/>
      <c r="E89" s="61"/>
      <c r="F89" s="126"/>
      <c r="G89" s="126"/>
      <c r="H89" s="126"/>
      <c r="I89" s="126"/>
      <c r="J89"/>
      <c r="K89"/>
      <c r="L89"/>
      <c r="M89"/>
      <c r="N89"/>
      <c r="O89"/>
      <c r="P89"/>
      <c r="Q89"/>
      <c r="R89"/>
      <c r="S89"/>
      <c r="T89"/>
      <c r="U89"/>
      <c r="V89"/>
      <c r="W89"/>
      <c r="X89"/>
      <c r="Y89"/>
      <c r="Z89"/>
    </row>
    <row r="90" spans="1:26" s="54" customFormat="1">
      <c r="A90" s="97" t="s">
        <v>30</v>
      </c>
      <c r="B90" s="108" t="s">
        <v>12</v>
      </c>
      <c r="C90" s="197">
        <f t="shared" ref="C90:C91" si="3">C92</f>
        <v>483</v>
      </c>
    </row>
    <row r="91" spans="1:26" s="54" customFormat="1">
      <c r="A91" s="37" t="s">
        <v>38</v>
      </c>
      <c r="B91" s="14" t="s">
        <v>13</v>
      </c>
      <c r="C91" s="197">
        <f t="shared" si="3"/>
        <v>483</v>
      </c>
    </row>
    <row r="92" spans="1:26" s="54" customFormat="1">
      <c r="A92" s="38" t="s">
        <v>32</v>
      </c>
      <c r="B92" s="13" t="s">
        <v>12</v>
      </c>
      <c r="C92" s="146">
        <f>C94</f>
        <v>483</v>
      </c>
    </row>
    <row r="93" spans="1:26" s="54" customFormat="1">
      <c r="A93" s="37" t="s">
        <v>38</v>
      </c>
      <c r="B93" s="14" t="s">
        <v>13</v>
      </c>
      <c r="C93" s="146">
        <f>C95</f>
        <v>483</v>
      </c>
    </row>
    <row r="94" spans="1:26" s="15" customFormat="1" ht="28.35">
      <c r="A94" s="141" t="s">
        <v>16</v>
      </c>
      <c r="B94" s="140" t="s">
        <v>12</v>
      </c>
      <c r="C94" s="146">
        <f>C96</f>
        <v>483</v>
      </c>
    </row>
    <row r="95" spans="1:26" s="15" customFormat="1">
      <c r="A95" s="142"/>
      <c r="B95" s="130" t="s">
        <v>13</v>
      </c>
      <c r="C95" s="146">
        <f>C97</f>
        <v>483</v>
      </c>
    </row>
    <row r="96" spans="1:26" s="83" customFormat="1" ht="33" customHeight="1">
      <c r="A96" s="226" t="s">
        <v>42</v>
      </c>
      <c r="B96" s="151" t="s">
        <v>12</v>
      </c>
      <c r="C96" s="207">
        <v>483</v>
      </c>
      <c r="J96" s="155"/>
    </row>
    <row r="97" spans="1:26" s="83" customFormat="1">
      <c r="A97" s="143"/>
      <c r="B97" s="144" t="s">
        <v>13</v>
      </c>
      <c r="C97" s="207">
        <v>483</v>
      </c>
    </row>
    <row r="98" spans="1:26" s="154" customFormat="1">
      <c r="A98" s="266" t="s">
        <v>43</v>
      </c>
      <c r="B98" s="266"/>
      <c r="C98" s="266"/>
      <c r="D98" s="15"/>
      <c r="E98" s="15"/>
      <c r="F98" s="15"/>
      <c r="G98" s="15"/>
      <c r="H98" s="15"/>
      <c r="I98" s="15"/>
      <c r="J98" s="15"/>
      <c r="K98" s="15"/>
      <c r="L98" s="15"/>
      <c r="M98" s="15"/>
      <c r="N98" s="15"/>
      <c r="O98" s="15"/>
      <c r="P98" s="15"/>
      <c r="Q98" s="15"/>
      <c r="R98" s="15"/>
      <c r="S98" s="15"/>
      <c r="T98" s="15"/>
      <c r="U98" s="15"/>
      <c r="V98" s="15"/>
      <c r="W98" s="15"/>
      <c r="X98" s="15"/>
      <c r="Y98" s="15"/>
      <c r="Z98" s="15"/>
    </row>
    <row r="99" spans="1:26" s="15" customFormat="1">
      <c r="A99" s="137" t="s">
        <v>30</v>
      </c>
      <c r="B99" s="138" t="s">
        <v>12</v>
      </c>
      <c r="C99" s="197">
        <f>C101</f>
        <v>44010</v>
      </c>
      <c r="Q99" s="15">
        <f>116+2408+200+1165+570+1232+2283+361+1195+400+79</f>
        <v>10009</v>
      </c>
    </row>
    <row r="100" spans="1:26" s="15" customFormat="1">
      <c r="A100" s="129" t="s">
        <v>38</v>
      </c>
      <c r="B100" s="130" t="s">
        <v>13</v>
      </c>
      <c r="C100" s="197">
        <f>C102</f>
        <v>44010</v>
      </c>
    </row>
    <row r="101" spans="1:26" s="15" customFormat="1">
      <c r="A101" s="139" t="s">
        <v>32</v>
      </c>
      <c r="B101" s="140" t="s">
        <v>12</v>
      </c>
      <c r="C101" s="146">
        <f>C103+C109</f>
        <v>44010</v>
      </c>
    </row>
    <row r="102" spans="1:26" s="15" customFormat="1">
      <c r="A102" s="129" t="s">
        <v>38</v>
      </c>
      <c r="B102" s="130" t="s">
        <v>13</v>
      </c>
      <c r="C102" s="146">
        <f>C104+C110</f>
        <v>44010</v>
      </c>
    </row>
    <row r="103" spans="1:26" s="15" customFormat="1" ht="28.35">
      <c r="A103" s="141" t="s">
        <v>16</v>
      </c>
      <c r="B103" s="140" t="s">
        <v>12</v>
      </c>
      <c r="C103" s="146">
        <f>C105+C107</f>
        <v>33500</v>
      </c>
    </row>
    <row r="104" spans="1:26" s="15" customFormat="1">
      <c r="A104" s="142"/>
      <c r="B104" s="130" t="s">
        <v>13</v>
      </c>
      <c r="C104" s="146">
        <f>C106+C108</f>
        <v>33500</v>
      </c>
    </row>
    <row r="105" spans="1:26" s="83" customFormat="1" ht="45" customHeight="1">
      <c r="A105" s="210" t="s">
        <v>44</v>
      </c>
      <c r="B105" s="151" t="s">
        <v>12</v>
      </c>
      <c r="C105" s="207">
        <v>21000</v>
      </c>
      <c r="J105" s="155"/>
    </row>
    <row r="106" spans="1:26" s="83" customFormat="1">
      <c r="A106" s="143"/>
      <c r="B106" s="144" t="s">
        <v>13</v>
      </c>
      <c r="C106" s="207">
        <v>21000</v>
      </c>
    </row>
    <row r="107" spans="1:26" s="83" customFormat="1" ht="45.75" customHeight="1">
      <c r="A107" s="211" t="s">
        <v>45</v>
      </c>
      <c r="B107" s="151" t="s">
        <v>12</v>
      </c>
      <c r="C107" s="207">
        <v>12500</v>
      </c>
      <c r="J107" s="155"/>
    </row>
    <row r="108" spans="1:26" s="83" customFormat="1">
      <c r="A108" s="143"/>
      <c r="B108" s="144" t="s">
        <v>13</v>
      </c>
      <c r="C108" s="133">
        <v>12500</v>
      </c>
    </row>
    <row r="109" spans="1:26" s="83" customFormat="1">
      <c r="A109" s="164" t="s">
        <v>17</v>
      </c>
      <c r="B109" s="165" t="s">
        <v>12</v>
      </c>
      <c r="C109" s="133">
        <f>C111</f>
        <v>10510</v>
      </c>
    </row>
    <row r="110" spans="1:26" s="83" customFormat="1">
      <c r="A110" s="166"/>
      <c r="B110" s="144" t="s">
        <v>13</v>
      </c>
      <c r="C110" s="133">
        <f>C112</f>
        <v>10510</v>
      </c>
    </row>
    <row r="111" spans="1:26" s="84" customFormat="1">
      <c r="A111" s="167" t="s">
        <v>28</v>
      </c>
      <c r="B111" s="151" t="s">
        <v>12</v>
      </c>
      <c r="C111" s="133">
        <f>C113</f>
        <v>10510</v>
      </c>
    </row>
    <row r="112" spans="1:26" s="84" customFormat="1">
      <c r="A112" s="152"/>
      <c r="B112" s="144" t="s">
        <v>13</v>
      </c>
      <c r="C112" s="133">
        <f>C114</f>
        <v>10510</v>
      </c>
    </row>
    <row r="113" spans="1:15" s="84" customFormat="1">
      <c r="A113" s="168" t="s">
        <v>35</v>
      </c>
      <c r="B113" s="165" t="s">
        <v>12</v>
      </c>
      <c r="C113" s="133">
        <f>C115+C117+C119+C121+C123+C125+C127+C129+C131+C133+C135+C137</f>
        <v>10510</v>
      </c>
      <c r="M113" s="163"/>
      <c r="N113" s="163"/>
    </row>
    <row r="114" spans="1:15" s="84" customFormat="1">
      <c r="A114" s="168"/>
      <c r="B114" s="144" t="s">
        <v>13</v>
      </c>
      <c r="C114" s="133">
        <f>C116+C118+C120+C122+C124+C126+C128+C130+C132+C134+C136+C138</f>
        <v>10510</v>
      </c>
      <c r="N114" s="163">
        <f>C114-C116-C138</f>
        <v>9930</v>
      </c>
      <c r="O114" s="163">
        <f>N114+79</f>
        <v>10009</v>
      </c>
    </row>
    <row r="115" spans="1:15" s="83" customFormat="1" ht="42.4">
      <c r="A115" s="227" t="s">
        <v>46</v>
      </c>
      <c r="B115" s="113" t="s">
        <v>12</v>
      </c>
      <c r="C115" s="207">
        <v>110</v>
      </c>
      <c r="D115" s="78"/>
      <c r="E115" s="78"/>
      <c r="F115" s="78"/>
      <c r="G115" s="78"/>
      <c r="H115" s="78"/>
      <c r="I115" s="78"/>
    </row>
    <row r="116" spans="1:15" s="83" customFormat="1">
      <c r="A116" s="121"/>
      <c r="B116" s="63" t="s">
        <v>13</v>
      </c>
      <c r="C116" s="207">
        <v>110</v>
      </c>
      <c r="D116" s="78"/>
      <c r="E116" s="78"/>
      <c r="F116" s="78"/>
      <c r="G116" s="78"/>
      <c r="H116" s="78"/>
      <c r="I116" s="78"/>
    </row>
    <row r="117" spans="1:15" s="83" customFormat="1" ht="20.25" customHeight="1">
      <c r="A117" s="267" t="s">
        <v>47</v>
      </c>
      <c r="B117" s="151" t="s">
        <v>12</v>
      </c>
      <c r="C117" s="207">
        <v>116</v>
      </c>
    </row>
    <row r="118" spans="1:15" s="83" customFormat="1" ht="21.75" customHeight="1">
      <c r="A118" s="268"/>
      <c r="B118" s="144" t="s">
        <v>13</v>
      </c>
      <c r="C118" s="207">
        <v>116</v>
      </c>
    </row>
    <row r="119" spans="1:15" s="83" customFormat="1" ht="32.25" customHeight="1">
      <c r="A119" s="209" t="s">
        <v>48</v>
      </c>
      <c r="B119" s="151" t="s">
        <v>12</v>
      </c>
      <c r="C119" s="212">
        <v>2408</v>
      </c>
      <c r="D119" s="78"/>
      <c r="E119" s="78"/>
      <c r="F119" s="78"/>
      <c r="G119" s="78"/>
      <c r="H119" s="78"/>
      <c r="I119" s="78"/>
    </row>
    <row r="120" spans="1:15" s="83" customFormat="1">
      <c r="A120" s="152"/>
      <c r="B120" s="144" t="s">
        <v>13</v>
      </c>
      <c r="C120" s="212">
        <v>2408</v>
      </c>
      <c r="D120" s="78"/>
      <c r="E120" s="78"/>
      <c r="F120" s="78"/>
      <c r="G120" s="78"/>
      <c r="H120" s="78"/>
      <c r="I120" s="78"/>
    </row>
    <row r="121" spans="1:15" s="83" customFormat="1" ht="32.25" customHeight="1">
      <c r="A121" s="209" t="s">
        <v>49</v>
      </c>
      <c r="B121" s="151" t="s">
        <v>12</v>
      </c>
      <c r="C121" s="212">
        <v>200</v>
      </c>
      <c r="D121" s="78"/>
      <c r="E121" s="78"/>
      <c r="F121" s="78"/>
      <c r="G121" s="78"/>
      <c r="H121" s="78"/>
      <c r="I121" s="78"/>
    </row>
    <row r="122" spans="1:15" s="83" customFormat="1">
      <c r="A122" s="152"/>
      <c r="B122" s="144" t="s">
        <v>13</v>
      </c>
      <c r="C122" s="212">
        <v>200</v>
      </c>
      <c r="D122" s="78"/>
      <c r="E122" s="78"/>
      <c r="F122" s="78"/>
      <c r="G122" s="78"/>
      <c r="H122" s="78"/>
      <c r="I122" s="78"/>
    </row>
    <row r="123" spans="1:15" s="83" customFormat="1" ht="28.35">
      <c r="A123" s="209" t="s">
        <v>50</v>
      </c>
      <c r="B123" s="151" t="s">
        <v>12</v>
      </c>
      <c r="C123" s="212">
        <v>1165</v>
      </c>
      <c r="D123" s="78"/>
      <c r="E123" s="78"/>
      <c r="F123" s="78"/>
      <c r="G123" s="78"/>
      <c r="H123" s="78"/>
      <c r="I123" s="78"/>
    </row>
    <row r="124" spans="1:15" s="83" customFormat="1">
      <c r="A124" s="152"/>
      <c r="B124" s="144" t="s">
        <v>13</v>
      </c>
      <c r="C124" s="212">
        <v>1165</v>
      </c>
      <c r="D124" s="78"/>
      <c r="E124" s="78"/>
      <c r="F124" s="78"/>
      <c r="G124" s="78"/>
      <c r="H124" s="78"/>
      <c r="I124" s="78"/>
    </row>
    <row r="125" spans="1:15" s="83" customFormat="1" ht="28.35">
      <c r="A125" s="209" t="s">
        <v>51</v>
      </c>
      <c r="B125" s="151" t="s">
        <v>12</v>
      </c>
      <c r="C125" s="212">
        <v>570</v>
      </c>
      <c r="D125" s="78"/>
      <c r="E125" s="78"/>
      <c r="F125" s="78"/>
      <c r="G125" s="78"/>
      <c r="H125" s="78"/>
      <c r="I125" s="78"/>
    </row>
    <row r="126" spans="1:15" s="83" customFormat="1">
      <c r="A126" s="152"/>
      <c r="B126" s="144" t="s">
        <v>13</v>
      </c>
      <c r="C126" s="212">
        <v>570</v>
      </c>
      <c r="D126" s="78"/>
      <c r="E126" s="78"/>
      <c r="F126" s="78"/>
      <c r="G126" s="78"/>
      <c r="H126" s="78"/>
      <c r="I126" s="78"/>
    </row>
    <row r="127" spans="1:15" s="83" customFormat="1" ht="28.35">
      <c r="A127" s="209" t="s">
        <v>52</v>
      </c>
      <c r="B127" s="151" t="s">
        <v>12</v>
      </c>
      <c r="C127" s="212">
        <v>1232</v>
      </c>
      <c r="D127" s="78"/>
      <c r="E127" s="78"/>
      <c r="F127" s="78"/>
      <c r="G127" s="78"/>
      <c r="H127" s="78"/>
      <c r="I127" s="78"/>
    </row>
    <row r="128" spans="1:15" s="83" customFormat="1">
      <c r="A128" s="152"/>
      <c r="B128" s="144" t="s">
        <v>13</v>
      </c>
      <c r="C128" s="212">
        <v>1232</v>
      </c>
      <c r="D128" s="78"/>
      <c r="E128" s="78"/>
      <c r="F128" s="78"/>
      <c r="G128" s="78"/>
      <c r="H128" s="78"/>
      <c r="I128" s="78"/>
    </row>
    <row r="129" spans="1:12" s="83" customFormat="1" ht="28.35">
      <c r="A129" s="209" t="s">
        <v>53</v>
      </c>
      <c r="B129" s="113" t="s">
        <v>12</v>
      </c>
      <c r="C129" s="212">
        <v>2283</v>
      </c>
      <c r="D129" s="78"/>
      <c r="E129" s="78"/>
      <c r="F129" s="78"/>
      <c r="G129" s="78"/>
      <c r="H129" s="78"/>
      <c r="I129" s="78"/>
    </row>
    <row r="130" spans="1:12" s="83" customFormat="1" ht="14.25" customHeight="1">
      <c r="A130" s="121"/>
      <c r="B130" s="63" t="s">
        <v>13</v>
      </c>
      <c r="C130" s="212">
        <v>2283</v>
      </c>
      <c r="D130" s="78"/>
      <c r="E130" s="78"/>
      <c r="F130" s="78"/>
      <c r="G130" s="78"/>
      <c r="H130" s="78"/>
      <c r="I130" s="78"/>
    </row>
    <row r="131" spans="1:12" s="83" customFormat="1" ht="44.25" customHeight="1">
      <c r="A131" s="209" t="s">
        <v>54</v>
      </c>
      <c r="B131" s="113" t="s">
        <v>12</v>
      </c>
      <c r="C131" s="212">
        <v>361</v>
      </c>
      <c r="D131" s="78"/>
      <c r="E131" s="78"/>
      <c r="F131" s="78"/>
      <c r="G131" s="78"/>
      <c r="H131" s="78"/>
      <c r="I131" s="78"/>
    </row>
    <row r="132" spans="1:12" s="83" customFormat="1" ht="14.25" customHeight="1">
      <c r="A132" s="121"/>
      <c r="B132" s="63" t="s">
        <v>13</v>
      </c>
      <c r="C132" s="212">
        <v>361</v>
      </c>
      <c r="D132" s="78"/>
      <c r="E132" s="78"/>
      <c r="F132" s="78"/>
      <c r="G132" s="78"/>
      <c r="H132" s="78"/>
      <c r="I132" s="78"/>
    </row>
    <row r="133" spans="1:12" s="83" customFormat="1" ht="28.35">
      <c r="A133" s="209" t="s">
        <v>55</v>
      </c>
      <c r="B133" s="113" t="s">
        <v>12</v>
      </c>
      <c r="C133" s="207">
        <v>1195</v>
      </c>
      <c r="D133" s="78"/>
      <c r="E133" s="78"/>
      <c r="F133" s="78"/>
      <c r="G133" s="78"/>
      <c r="H133" s="78"/>
      <c r="I133" s="78"/>
    </row>
    <row r="134" spans="1:12" s="83" customFormat="1" ht="14.25" customHeight="1">
      <c r="A134" s="121"/>
      <c r="B134" s="63" t="s">
        <v>13</v>
      </c>
      <c r="C134" s="207">
        <v>1195</v>
      </c>
      <c r="D134" s="78"/>
      <c r="E134" s="78"/>
      <c r="F134" s="78"/>
      <c r="G134" s="78"/>
      <c r="H134" s="78"/>
      <c r="I134" s="78"/>
    </row>
    <row r="135" spans="1:12" s="83" customFormat="1" ht="28.35">
      <c r="A135" s="209" t="s">
        <v>56</v>
      </c>
      <c r="B135" s="113" t="s">
        <v>12</v>
      </c>
      <c r="C135" s="207">
        <v>400</v>
      </c>
      <c r="D135" s="78"/>
      <c r="E135" s="78"/>
      <c r="F135" s="78"/>
      <c r="G135" s="78"/>
      <c r="H135" s="78"/>
      <c r="I135" s="78"/>
    </row>
    <row r="136" spans="1:12" s="83" customFormat="1" ht="14.25" customHeight="1">
      <c r="A136" s="121"/>
      <c r="B136" s="63" t="s">
        <v>13</v>
      </c>
      <c r="C136" s="207">
        <v>400</v>
      </c>
      <c r="D136" s="78"/>
      <c r="E136" s="78"/>
      <c r="F136" s="78"/>
      <c r="G136" s="78"/>
      <c r="H136" s="78"/>
      <c r="I136" s="78"/>
    </row>
    <row r="137" spans="1:12" s="83" customFormat="1" ht="28.5" customHeight="1">
      <c r="A137" s="213" t="s">
        <v>57</v>
      </c>
      <c r="B137" s="151" t="s">
        <v>12</v>
      </c>
      <c r="C137" s="207">
        <v>470</v>
      </c>
      <c r="L137" s="155"/>
    </row>
    <row r="138" spans="1:12" s="83" customFormat="1">
      <c r="A138" s="152"/>
      <c r="B138" s="144" t="s">
        <v>13</v>
      </c>
      <c r="C138" s="207">
        <v>470</v>
      </c>
    </row>
    <row r="139" spans="1:12">
      <c r="A139" s="50" t="s">
        <v>58</v>
      </c>
      <c r="B139" s="51"/>
      <c r="C139" s="198"/>
      <c r="D139" s="65"/>
      <c r="E139" s="65"/>
      <c r="F139" s="65"/>
      <c r="G139" s="65"/>
      <c r="H139" s="65"/>
      <c r="I139" s="65"/>
    </row>
    <row r="140" spans="1:12">
      <c r="A140" s="86" t="s">
        <v>30</v>
      </c>
      <c r="B140" s="87"/>
      <c r="C140" s="199"/>
      <c r="D140" s="88"/>
      <c r="E140" s="88"/>
      <c r="F140" s="88"/>
      <c r="G140" s="88"/>
      <c r="H140" s="88"/>
      <c r="I140" s="89"/>
    </row>
    <row r="141" spans="1:12">
      <c r="A141" s="77" t="s">
        <v>59</v>
      </c>
      <c r="B141" s="74" t="s">
        <v>12</v>
      </c>
      <c r="C141" s="133">
        <f>C143+C151</f>
        <v>13831</v>
      </c>
      <c r="D141" s="41"/>
      <c r="E141" s="41"/>
      <c r="F141" s="41"/>
      <c r="G141" s="41"/>
      <c r="H141" s="41"/>
      <c r="I141" s="78"/>
    </row>
    <row r="142" spans="1:12">
      <c r="A142" s="77"/>
      <c r="B142" s="74" t="s">
        <v>13</v>
      </c>
      <c r="C142" s="133">
        <f>C144+C152</f>
        <v>13831</v>
      </c>
      <c r="D142" s="41"/>
      <c r="E142" s="41"/>
      <c r="F142" s="41"/>
      <c r="G142" s="41"/>
      <c r="H142" s="41"/>
      <c r="I142" s="78"/>
    </row>
    <row r="143" spans="1:12">
      <c r="A143" s="33" t="s">
        <v>32</v>
      </c>
      <c r="B143" s="5" t="s">
        <v>12</v>
      </c>
      <c r="C143" s="135">
        <f t="shared" ref="C143:C148" si="4">C145</f>
        <v>3100</v>
      </c>
      <c r="D143" s="41"/>
      <c r="E143" s="41"/>
      <c r="F143" s="41"/>
      <c r="G143" s="41"/>
      <c r="H143" s="41"/>
      <c r="I143" s="41"/>
    </row>
    <row r="144" spans="1:12">
      <c r="A144" s="10" t="s">
        <v>60</v>
      </c>
      <c r="B144" s="7" t="s">
        <v>13</v>
      </c>
      <c r="C144" s="135">
        <f t="shared" si="4"/>
        <v>3100</v>
      </c>
      <c r="D144" s="41"/>
      <c r="E144" s="41"/>
      <c r="F144" s="41"/>
      <c r="G144" s="41"/>
      <c r="H144" s="41"/>
      <c r="I144" s="41"/>
    </row>
    <row r="145" spans="1:9">
      <c r="A145" s="12" t="s">
        <v>17</v>
      </c>
      <c r="B145" s="6" t="s">
        <v>12</v>
      </c>
      <c r="C145" s="146">
        <f t="shared" si="4"/>
        <v>3100</v>
      </c>
      <c r="D145" s="41"/>
      <c r="E145" s="41"/>
      <c r="F145" s="41"/>
      <c r="G145" s="41"/>
      <c r="H145" s="41"/>
      <c r="I145" s="41"/>
    </row>
    <row r="146" spans="1:9">
      <c r="A146" s="11"/>
      <c r="B146" s="7" t="s">
        <v>13</v>
      </c>
      <c r="C146" s="146">
        <f t="shared" si="4"/>
        <v>3100</v>
      </c>
      <c r="D146" s="41"/>
      <c r="E146" s="41"/>
      <c r="F146" s="41"/>
      <c r="G146" s="41"/>
      <c r="H146" s="41"/>
      <c r="I146" s="41"/>
    </row>
    <row r="147" spans="1:9">
      <c r="A147" s="12" t="s">
        <v>18</v>
      </c>
      <c r="B147" s="5" t="s">
        <v>12</v>
      </c>
      <c r="C147" s="146">
        <f t="shared" si="4"/>
        <v>3100</v>
      </c>
      <c r="D147" s="41"/>
      <c r="E147" s="41"/>
      <c r="F147" s="41"/>
      <c r="G147" s="41"/>
      <c r="H147" s="41"/>
      <c r="I147" s="41"/>
    </row>
    <row r="148" spans="1:9">
      <c r="A148" s="9"/>
      <c r="B148" s="7" t="s">
        <v>13</v>
      </c>
      <c r="C148" s="146">
        <f t="shared" si="4"/>
        <v>3100</v>
      </c>
      <c r="D148" s="41"/>
      <c r="E148" s="41"/>
      <c r="F148" s="41"/>
      <c r="G148" s="41"/>
      <c r="H148" s="41"/>
      <c r="I148" s="41"/>
    </row>
    <row r="149" spans="1:9">
      <c r="A149" s="25" t="s">
        <v>35</v>
      </c>
      <c r="B149" s="13" t="s">
        <v>12</v>
      </c>
      <c r="C149" s="146">
        <f>C187+C200</f>
        <v>3100</v>
      </c>
      <c r="D149" s="41"/>
      <c r="E149" s="41"/>
      <c r="F149" s="41"/>
      <c r="G149" s="41"/>
      <c r="H149" s="41"/>
      <c r="I149" s="41"/>
    </row>
    <row r="150" spans="1:9">
      <c r="A150" s="9"/>
      <c r="B150" s="14" t="s">
        <v>13</v>
      </c>
      <c r="C150" s="146">
        <f>C188+C201</f>
        <v>3100</v>
      </c>
      <c r="D150" s="41"/>
      <c r="E150" s="41"/>
      <c r="F150" s="41"/>
      <c r="G150" s="41"/>
      <c r="H150" s="41"/>
      <c r="I150" s="41"/>
    </row>
    <row r="151" spans="1:9">
      <c r="A151" s="33" t="s">
        <v>61</v>
      </c>
      <c r="B151" s="5" t="s">
        <v>12</v>
      </c>
      <c r="C151" s="135">
        <f t="shared" ref="C151:C156" si="5">C153</f>
        <v>10731</v>
      </c>
      <c r="D151" s="41"/>
      <c r="E151" s="41"/>
      <c r="F151" s="41"/>
      <c r="G151" s="41"/>
      <c r="H151" s="41"/>
      <c r="I151" s="41"/>
    </row>
    <row r="152" spans="1:9">
      <c r="A152" s="10" t="s">
        <v>15</v>
      </c>
      <c r="B152" s="7" t="s">
        <v>13</v>
      </c>
      <c r="C152" s="135">
        <f t="shared" si="5"/>
        <v>10731</v>
      </c>
      <c r="D152" s="41"/>
      <c r="E152" s="41"/>
      <c r="F152" s="41"/>
      <c r="G152" s="41"/>
      <c r="H152" s="41"/>
      <c r="I152" s="41"/>
    </row>
    <row r="153" spans="1:9">
      <c r="A153" s="12" t="s">
        <v>17</v>
      </c>
      <c r="B153" s="6" t="s">
        <v>12</v>
      </c>
      <c r="C153" s="146">
        <f t="shared" si="5"/>
        <v>10731</v>
      </c>
      <c r="D153" s="41"/>
      <c r="E153" s="41"/>
      <c r="F153" s="41"/>
      <c r="G153" s="41"/>
      <c r="H153" s="41"/>
      <c r="I153" s="41"/>
    </row>
    <row r="154" spans="1:9">
      <c r="A154" s="11"/>
      <c r="B154" s="7" t="s">
        <v>13</v>
      </c>
      <c r="C154" s="146">
        <f t="shared" si="5"/>
        <v>10731</v>
      </c>
      <c r="D154" s="41"/>
      <c r="E154" s="41"/>
      <c r="F154" s="41"/>
      <c r="G154" s="41"/>
      <c r="H154" s="41"/>
      <c r="I154" s="41"/>
    </row>
    <row r="155" spans="1:9">
      <c r="A155" s="12" t="s">
        <v>18</v>
      </c>
      <c r="B155" s="5" t="s">
        <v>12</v>
      </c>
      <c r="C155" s="146">
        <f t="shared" si="5"/>
        <v>10731</v>
      </c>
      <c r="D155" s="41"/>
      <c r="E155" s="41"/>
      <c r="F155" s="41"/>
      <c r="G155" s="41"/>
      <c r="H155" s="41"/>
      <c r="I155" s="41"/>
    </row>
    <row r="156" spans="1:9">
      <c r="A156" s="9"/>
      <c r="B156" s="7" t="s">
        <v>13</v>
      </c>
      <c r="C156" s="146">
        <f t="shared" si="5"/>
        <v>10731</v>
      </c>
      <c r="D156" s="41"/>
      <c r="E156" s="41"/>
      <c r="F156" s="41"/>
      <c r="G156" s="41"/>
      <c r="H156" s="41"/>
      <c r="I156" s="41"/>
    </row>
    <row r="157" spans="1:9">
      <c r="A157" s="25" t="s">
        <v>35</v>
      </c>
      <c r="B157" s="13" t="s">
        <v>12</v>
      </c>
      <c r="C157" s="146">
        <f>C168</f>
        <v>10731</v>
      </c>
      <c r="D157" s="41"/>
      <c r="E157" s="41"/>
      <c r="F157" s="41"/>
      <c r="G157" s="41"/>
      <c r="H157" s="41"/>
      <c r="I157" s="41"/>
    </row>
    <row r="158" spans="1:9">
      <c r="A158" s="9"/>
      <c r="B158" s="14" t="s">
        <v>13</v>
      </c>
      <c r="C158" s="146">
        <f>C169</f>
        <v>10731</v>
      </c>
      <c r="D158" s="41"/>
      <c r="E158" s="41"/>
      <c r="F158" s="41"/>
      <c r="G158" s="41"/>
      <c r="H158" s="41"/>
      <c r="I158" s="41"/>
    </row>
    <row r="159" spans="1:9" s="84" customFormat="1" ht="12.4">
      <c r="A159" s="274" t="s">
        <v>62</v>
      </c>
      <c r="B159" s="275"/>
      <c r="C159" s="276"/>
    </row>
    <row r="160" spans="1:9" s="43" customFormat="1">
      <c r="A160" s="68" t="s">
        <v>30</v>
      </c>
      <c r="B160" s="55" t="s">
        <v>12</v>
      </c>
      <c r="C160" s="146">
        <f>C162</f>
        <v>10731</v>
      </c>
      <c r="E160" s="153"/>
    </row>
    <row r="161" spans="1:3" s="43" customFormat="1">
      <c r="A161" s="10" t="s">
        <v>38</v>
      </c>
      <c r="B161" s="40" t="s">
        <v>13</v>
      </c>
      <c r="C161" s="146">
        <f>C163</f>
        <v>10731</v>
      </c>
    </row>
    <row r="162" spans="1:3">
      <c r="A162" s="33" t="s">
        <v>61</v>
      </c>
      <c r="B162" s="5" t="s">
        <v>12</v>
      </c>
      <c r="C162" s="133">
        <f>C164</f>
        <v>10731</v>
      </c>
    </row>
    <row r="163" spans="1:3">
      <c r="A163" s="10" t="s">
        <v>15</v>
      </c>
      <c r="B163" s="7" t="s">
        <v>13</v>
      </c>
      <c r="C163" s="133">
        <f>C165</f>
        <v>10731</v>
      </c>
    </row>
    <row r="164" spans="1:3" s="43" customFormat="1">
      <c r="A164" s="12" t="s">
        <v>17</v>
      </c>
      <c r="B164" s="56" t="s">
        <v>12</v>
      </c>
      <c r="C164" s="133">
        <f t="shared" ref="C164:C167" si="6">C166</f>
        <v>10731</v>
      </c>
    </row>
    <row r="165" spans="1:3" s="43" customFormat="1">
      <c r="A165" s="11"/>
      <c r="B165" s="40" t="s">
        <v>13</v>
      </c>
      <c r="C165" s="133">
        <f t="shared" si="6"/>
        <v>10731</v>
      </c>
    </row>
    <row r="166" spans="1:3" s="43" customFormat="1">
      <c r="A166" s="20" t="s">
        <v>28</v>
      </c>
      <c r="B166" s="13" t="s">
        <v>12</v>
      </c>
      <c r="C166" s="133">
        <f t="shared" si="6"/>
        <v>10731</v>
      </c>
    </row>
    <row r="167" spans="1:3" s="43" customFormat="1">
      <c r="A167" s="20"/>
      <c r="B167" s="14" t="s">
        <v>13</v>
      </c>
      <c r="C167" s="133">
        <f t="shared" si="6"/>
        <v>10731</v>
      </c>
    </row>
    <row r="168" spans="1:3" s="43" customFormat="1">
      <c r="A168" s="21" t="s">
        <v>19</v>
      </c>
      <c r="B168" s="13" t="s">
        <v>12</v>
      </c>
      <c r="C168" s="133">
        <f>C170+C174</f>
        <v>10731</v>
      </c>
    </row>
    <row r="169" spans="1:3" s="43" customFormat="1">
      <c r="A169" s="20"/>
      <c r="B169" s="14" t="s">
        <v>13</v>
      </c>
      <c r="C169" s="133">
        <f>C171+C175</f>
        <v>10731</v>
      </c>
    </row>
    <row r="170" spans="1:3" s="60" customFormat="1">
      <c r="A170" s="59" t="s">
        <v>63</v>
      </c>
      <c r="B170" s="90" t="s">
        <v>12</v>
      </c>
      <c r="C170" s="146">
        <f>C172</f>
        <v>10000</v>
      </c>
    </row>
    <row r="171" spans="1:3" s="60" customFormat="1">
      <c r="A171" s="32"/>
      <c r="B171" s="79" t="s">
        <v>13</v>
      </c>
      <c r="C171" s="146">
        <f>C173</f>
        <v>10000</v>
      </c>
    </row>
    <row r="172" spans="1:3" s="84" customFormat="1" ht="45" customHeight="1">
      <c r="A172" s="214" t="s">
        <v>64</v>
      </c>
      <c r="B172" s="90" t="s">
        <v>12</v>
      </c>
      <c r="C172" s="133">
        <v>10000</v>
      </c>
    </row>
    <row r="173" spans="1:3" s="84" customFormat="1">
      <c r="A173" s="120"/>
      <c r="B173" s="79" t="s">
        <v>13</v>
      </c>
      <c r="C173" s="133">
        <v>10000</v>
      </c>
    </row>
    <row r="174" spans="1:3" s="60" customFormat="1">
      <c r="A174" s="222" t="s">
        <v>65</v>
      </c>
      <c r="B174" s="90" t="s">
        <v>12</v>
      </c>
      <c r="C174" s="133">
        <f>C176</f>
        <v>731</v>
      </c>
    </row>
    <row r="175" spans="1:3" s="60" customFormat="1">
      <c r="A175" s="32"/>
      <c r="B175" s="79" t="s">
        <v>13</v>
      </c>
      <c r="C175" s="133">
        <f>C177</f>
        <v>731</v>
      </c>
    </row>
    <row r="176" spans="1:3" s="84" customFormat="1" ht="45" customHeight="1">
      <c r="A176" s="228" t="s">
        <v>66</v>
      </c>
      <c r="B176" s="90" t="s">
        <v>12</v>
      </c>
      <c r="C176" s="133">
        <v>731</v>
      </c>
    </row>
    <row r="177" spans="1:26" s="84" customFormat="1">
      <c r="A177" s="120"/>
      <c r="B177" s="79" t="s">
        <v>13</v>
      </c>
      <c r="C177" s="133">
        <v>731</v>
      </c>
    </row>
    <row r="178" spans="1:26" s="49" customFormat="1">
      <c r="A178" s="127" t="s">
        <v>41</v>
      </c>
      <c r="B178" s="128"/>
      <c r="C178" s="196"/>
      <c r="D178" s="126"/>
      <c r="E178" s="61"/>
      <c r="F178" s="126"/>
      <c r="G178" s="126"/>
      <c r="H178" s="126"/>
      <c r="I178" s="126"/>
      <c r="J178"/>
      <c r="K178"/>
      <c r="L178"/>
      <c r="M178"/>
      <c r="N178"/>
      <c r="O178"/>
      <c r="P178"/>
      <c r="Q178"/>
      <c r="R178"/>
      <c r="S178"/>
      <c r="T178"/>
      <c r="U178"/>
      <c r="V178"/>
      <c r="W178"/>
      <c r="X178"/>
      <c r="Y178"/>
      <c r="Z178"/>
    </row>
    <row r="179" spans="1:26" s="54" customFormat="1">
      <c r="A179" s="97" t="s">
        <v>30</v>
      </c>
      <c r="B179" s="108" t="s">
        <v>12</v>
      </c>
      <c r="C179" s="197">
        <f t="shared" ref="C179:C180" si="7">C181</f>
        <v>200</v>
      </c>
    </row>
    <row r="180" spans="1:26" s="54" customFormat="1">
      <c r="A180" s="37" t="s">
        <v>38</v>
      </c>
      <c r="B180" s="14" t="s">
        <v>13</v>
      </c>
      <c r="C180" s="197">
        <f t="shared" si="7"/>
        <v>200</v>
      </c>
    </row>
    <row r="181" spans="1:26" s="54" customFormat="1">
      <c r="A181" s="38" t="s">
        <v>32</v>
      </c>
      <c r="B181" s="13" t="s">
        <v>12</v>
      </c>
      <c r="C181" s="146">
        <f>C183</f>
        <v>200</v>
      </c>
    </row>
    <row r="182" spans="1:26" s="54" customFormat="1">
      <c r="A182" s="37" t="s">
        <v>38</v>
      </c>
      <c r="B182" s="14" t="s">
        <v>13</v>
      </c>
      <c r="C182" s="146">
        <f>C184</f>
        <v>200</v>
      </c>
    </row>
    <row r="183" spans="1:26">
      <c r="A183" s="12" t="s">
        <v>17</v>
      </c>
      <c r="B183" s="6" t="s">
        <v>12</v>
      </c>
      <c r="C183" s="146">
        <f t="shared" ref="C183:C188" si="8">C185</f>
        <v>200</v>
      </c>
    </row>
    <row r="184" spans="1:26">
      <c r="A184" s="11"/>
      <c r="B184" s="7" t="s">
        <v>13</v>
      </c>
      <c r="C184" s="146">
        <f t="shared" si="8"/>
        <v>200</v>
      </c>
    </row>
    <row r="185" spans="1:26">
      <c r="A185" s="66" t="s">
        <v>67</v>
      </c>
      <c r="B185" s="13" t="s">
        <v>12</v>
      </c>
      <c r="C185" s="146">
        <f t="shared" si="8"/>
        <v>200</v>
      </c>
    </row>
    <row r="186" spans="1:26">
      <c r="A186" s="23"/>
      <c r="B186" s="14" t="s">
        <v>13</v>
      </c>
      <c r="C186" s="146">
        <f t="shared" si="8"/>
        <v>200</v>
      </c>
    </row>
    <row r="187" spans="1:26">
      <c r="A187" s="25" t="s">
        <v>35</v>
      </c>
      <c r="B187" s="13" t="s">
        <v>12</v>
      </c>
      <c r="C187" s="146">
        <f t="shared" si="8"/>
        <v>200</v>
      </c>
      <c r="D187" s="41"/>
      <c r="E187" s="41"/>
      <c r="F187" s="41"/>
      <c r="G187" s="41"/>
      <c r="H187" s="41"/>
      <c r="I187" s="41"/>
    </row>
    <row r="188" spans="1:26">
      <c r="A188" s="9"/>
      <c r="B188" s="14" t="s">
        <v>13</v>
      </c>
      <c r="C188" s="146">
        <f t="shared" si="8"/>
        <v>200</v>
      </c>
      <c r="D188" s="41"/>
      <c r="E188" s="41"/>
      <c r="F188" s="41"/>
      <c r="G188" s="41"/>
      <c r="H188" s="41"/>
      <c r="I188" s="41"/>
    </row>
    <row r="189" spans="1:26" s="83" customFormat="1" ht="56.65">
      <c r="A189" s="213" t="s">
        <v>68</v>
      </c>
      <c r="B189" s="113" t="s">
        <v>12</v>
      </c>
      <c r="C189" s="207">
        <v>200</v>
      </c>
      <c r="D189" s="78"/>
      <c r="E189" s="78"/>
      <c r="F189" s="78"/>
      <c r="G189" s="78"/>
      <c r="H189" s="78"/>
      <c r="I189" s="78"/>
    </row>
    <row r="190" spans="1:26" s="15" customFormat="1">
      <c r="A190" s="22"/>
      <c r="B190" s="14" t="s">
        <v>13</v>
      </c>
      <c r="C190" s="146">
        <v>200</v>
      </c>
      <c r="D190" s="41"/>
      <c r="E190" s="41"/>
      <c r="F190" s="41"/>
      <c r="G190" s="41"/>
      <c r="H190" s="41"/>
      <c r="I190" s="41"/>
    </row>
    <row r="191" spans="1:26" s="154" customFormat="1">
      <c r="A191" s="266" t="s">
        <v>43</v>
      </c>
      <c r="B191" s="266"/>
      <c r="C191" s="266"/>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s="15" customFormat="1">
      <c r="A192" s="137" t="s">
        <v>30</v>
      </c>
      <c r="B192" s="138" t="s">
        <v>12</v>
      </c>
      <c r="C192" s="197">
        <f t="shared" ref="C192:C199" si="9">C194</f>
        <v>2900</v>
      </c>
    </row>
    <row r="193" spans="1:14" s="15" customFormat="1">
      <c r="A193" s="129" t="s">
        <v>38</v>
      </c>
      <c r="B193" s="130" t="s">
        <v>13</v>
      </c>
      <c r="C193" s="197">
        <f t="shared" si="9"/>
        <v>2900</v>
      </c>
    </row>
    <row r="194" spans="1:14" s="15" customFormat="1">
      <c r="A194" s="139" t="s">
        <v>32</v>
      </c>
      <c r="B194" s="140" t="s">
        <v>12</v>
      </c>
      <c r="C194" s="146">
        <f t="shared" si="9"/>
        <v>2900</v>
      </c>
    </row>
    <row r="195" spans="1:14" s="15" customFormat="1">
      <c r="A195" s="129" t="s">
        <v>38</v>
      </c>
      <c r="B195" s="130" t="s">
        <v>13</v>
      </c>
      <c r="C195" s="146">
        <f t="shared" si="9"/>
        <v>2900</v>
      </c>
    </row>
    <row r="196" spans="1:14" s="83" customFormat="1">
      <c r="A196" s="164" t="s">
        <v>17</v>
      </c>
      <c r="B196" s="165" t="s">
        <v>12</v>
      </c>
      <c r="C196" s="133">
        <f t="shared" si="9"/>
        <v>2900</v>
      </c>
    </row>
    <row r="197" spans="1:14" s="83" customFormat="1">
      <c r="A197" s="166"/>
      <c r="B197" s="144" t="s">
        <v>13</v>
      </c>
      <c r="C197" s="133">
        <f t="shared" si="9"/>
        <v>2900</v>
      </c>
    </row>
    <row r="198" spans="1:14" s="84" customFormat="1">
      <c r="A198" s="167" t="s">
        <v>28</v>
      </c>
      <c r="B198" s="151" t="s">
        <v>12</v>
      </c>
      <c r="C198" s="133">
        <f t="shared" si="9"/>
        <v>2900</v>
      </c>
    </row>
    <row r="199" spans="1:14" s="84" customFormat="1">
      <c r="A199" s="152"/>
      <c r="B199" s="144" t="s">
        <v>13</v>
      </c>
      <c r="C199" s="133">
        <f t="shared" si="9"/>
        <v>2900</v>
      </c>
    </row>
    <row r="200" spans="1:14" s="84" customFormat="1">
      <c r="A200" s="168" t="s">
        <v>35</v>
      </c>
      <c r="B200" s="165" t="s">
        <v>12</v>
      </c>
      <c r="C200" s="133">
        <f>C202+C204+C206+C208</f>
        <v>2900</v>
      </c>
      <c r="M200" s="163"/>
      <c r="N200" s="163"/>
    </row>
    <row r="201" spans="1:14" s="84" customFormat="1">
      <c r="A201" s="168"/>
      <c r="B201" s="144" t="s">
        <v>13</v>
      </c>
      <c r="C201" s="133">
        <f>C203+C205+C207+C209</f>
        <v>2900</v>
      </c>
    </row>
    <row r="202" spans="1:14" s="84" customFormat="1" ht="28.5" customHeight="1">
      <c r="A202" s="231" t="s">
        <v>69</v>
      </c>
      <c r="B202" s="147" t="s">
        <v>12</v>
      </c>
      <c r="C202" s="133">
        <v>100</v>
      </c>
      <c r="L202" s="163"/>
    </row>
    <row r="203" spans="1:14" s="84" customFormat="1">
      <c r="A203" s="185"/>
      <c r="B203" s="148" t="s">
        <v>13</v>
      </c>
      <c r="C203" s="133">
        <v>100</v>
      </c>
    </row>
    <row r="204" spans="1:14" s="84" customFormat="1" ht="42.4">
      <c r="A204" s="232" t="s">
        <v>70</v>
      </c>
      <c r="B204" s="90" t="s">
        <v>12</v>
      </c>
      <c r="C204" s="133">
        <v>500</v>
      </c>
      <c r="D204" s="81"/>
      <c r="E204" s="81"/>
      <c r="F204" s="81"/>
      <c r="G204" s="81"/>
      <c r="H204" s="81"/>
      <c r="I204" s="81"/>
    </row>
    <row r="205" spans="1:14" s="84" customFormat="1">
      <c r="A205" s="229"/>
      <c r="B205" s="79" t="s">
        <v>13</v>
      </c>
      <c r="C205" s="133">
        <v>500</v>
      </c>
      <c r="D205" s="81"/>
      <c r="E205" s="81"/>
      <c r="F205" s="81"/>
      <c r="G205" s="81"/>
      <c r="H205" s="81"/>
      <c r="I205" s="81"/>
    </row>
    <row r="206" spans="1:14" s="84" customFormat="1" ht="28.5" customHeight="1">
      <c r="A206" s="232" t="s">
        <v>71</v>
      </c>
      <c r="B206" s="147" t="s">
        <v>12</v>
      </c>
      <c r="C206" s="133">
        <v>500</v>
      </c>
      <c r="L206" s="163"/>
    </row>
    <row r="207" spans="1:14" s="84" customFormat="1">
      <c r="A207" s="185"/>
      <c r="B207" s="148" t="s">
        <v>13</v>
      </c>
      <c r="C207" s="133">
        <v>500</v>
      </c>
    </row>
    <row r="208" spans="1:14" s="84" customFormat="1" ht="28.5" customHeight="1">
      <c r="A208" s="230" t="s">
        <v>72</v>
      </c>
      <c r="B208" s="147" t="s">
        <v>12</v>
      </c>
      <c r="C208" s="133">
        <v>1800</v>
      </c>
      <c r="L208" s="163"/>
    </row>
    <row r="209" spans="1:4" s="83" customFormat="1">
      <c r="A209" s="152"/>
      <c r="B209" s="144" t="s">
        <v>13</v>
      </c>
      <c r="C209" s="207">
        <v>1800</v>
      </c>
    </row>
    <row r="210" spans="1:4" ht="12.4">
      <c r="A210" s="269" t="s">
        <v>73</v>
      </c>
      <c r="B210" s="270"/>
      <c r="C210" s="271"/>
    </row>
    <row r="211" spans="1:4" s="174" customFormat="1" ht="15">
      <c r="A211" s="181" t="s">
        <v>11</v>
      </c>
      <c r="B211" s="182" t="s">
        <v>12</v>
      </c>
      <c r="C211" s="189">
        <f>C213+C223</f>
        <v>11781</v>
      </c>
    </row>
    <row r="212" spans="1:4">
      <c r="A212" s="32"/>
      <c r="B212" s="30" t="s">
        <v>13</v>
      </c>
      <c r="C212" s="149">
        <f>C214+C224</f>
        <v>11781</v>
      </c>
    </row>
    <row r="213" spans="1:4">
      <c r="A213" s="26" t="s">
        <v>14</v>
      </c>
      <c r="B213" s="13" t="s">
        <v>12</v>
      </c>
      <c r="C213" s="146">
        <f>C215</f>
        <v>8676</v>
      </c>
    </row>
    <row r="214" spans="1:4">
      <c r="A214" s="10" t="s">
        <v>15</v>
      </c>
      <c r="B214" s="14" t="s">
        <v>13</v>
      </c>
      <c r="C214" s="146">
        <f>C216</f>
        <v>8676</v>
      </c>
    </row>
    <row r="215" spans="1:4">
      <c r="A215" s="35" t="s">
        <v>17</v>
      </c>
      <c r="B215" s="6" t="s">
        <v>12</v>
      </c>
      <c r="C215" s="146">
        <f>C217+C221</f>
        <v>8676</v>
      </c>
    </row>
    <row r="216" spans="1:4">
      <c r="A216" s="11"/>
      <c r="B216" s="7" t="s">
        <v>13</v>
      </c>
      <c r="C216" s="146">
        <f>C218+C222</f>
        <v>8676</v>
      </c>
    </row>
    <row r="217" spans="1:4">
      <c r="A217" s="21" t="s">
        <v>18</v>
      </c>
      <c r="B217" s="5" t="s">
        <v>12</v>
      </c>
      <c r="C217" s="146">
        <f>C219</f>
        <v>2760</v>
      </c>
    </row>
    <row r="218" spans="1:4">
      <c r="A218" s="9"/>
      <c r="B218" s="7" t="s">
        <v>13</v>
      </c>
      <c r="C218" s="146">
        <f>C220</f>
        <v>2760</v>
      </c>
    </row>
    <row r="219" spans="1:4">
      <c r="A219" s="23" t="s">
        <v>20</v>
      </c>
      <c r="B219" s="6" t="s">
        <v>12</v>
      </c>
      <c r="C219" s="146">
        <f>C308+C427</f>
        <v>2760</v>
      </c>
    </row>
    <row r="220" spans="1:4">
      <c r="A220" s="9"/>
      <c r="B220" s="7" t="s">
        <v>13</v>
      </c>
      <c r="C220" s="146">
        <f>C309+C428</f>
        <v>2760</v>
      </c>
      <c r="D220" s="19" t="e">
        <f>#REF!+#REF!+D309+#REF!</f>
        <v>#REF!</v>
      </c>
    </row>
    <row r="221" spans="1:4">
      <c r="A221" s="23" t="s">
        <v>21</v>
      </c>
      <c r="B221" s="6" t="s">
        <v>12</v>
      </c>
      <c r="C221" s="146">
        <f>C407+C429</f>
        <v>5916</v>
      </c>
    </row>
    <row r="222" spans="1:4">
      <c r="A222" s="9"/>
      <c r="B222" s="7" t="s">
        <v>13</v>
      </c>
      <c r="C222" s="146">
        <f>C408+C430</f>
        <v>5916</v>
      </c>
    </row>
    <row r="223" spans="1:4" s="174" customFormat="1">
      <c r="A223" s="175" t="s">
        <v>22</v>
      </c>
      <c r="B223" s="176" t="s">
        <v>12</v>
      </c>
      <c r="C223" s="189">
        <f>C227</f>
        <v>3105</v>
      </c>
    </row>
    <row r="224" spans="1:4" s="174" customFormat="1">
      <c r="A224" s="171" t="s">
        <v>15</v>
      </c>
      <c r="B224" s="177" t="s">
        <v>13</v>
      </c>
      <c r="C224" s="189">
        <f>C228</f>
        <v>3105</v>
      </c>
    </row>
    <row r="225" spans="1:11" s="174" customFormat="1" hidden="1">
      <c r="A225" s="178" t="s">
        <v>74</v>
      </c>
      <c r="B225" s="179" t="s">
        <v>12</v>
      </c>
      <c r="C225" s="191"/>
    </row>
    <row r="226" spans="1:11" s="174" customFormat="1" hidden="1">
      <c r="A226" s="180"/>
      <c r="B226" s="177" t="s">
        <v>13</v>
      </c>
      <c r="C226" s="191"/>
    </row>
    <row r="227" spans="1:11">
      <c r="A227" s="12" t="s">
        <v>17</v>
      </c>
      <c r="B227" s="6" t="s">
        <v>12</v>
      </c>
      <c r="C227" s="146">
        <f>C229</f>
        <v>3105</v>
      </c>
    </row>
    <row r="228" spans="1:11">
      <c r="A228" s="11"/>
      <c r="B228" s="7" t="s">
        <v>13</v>
      </c>
      <c r="C228" s="146">
        <f>C230</f>
        <v>3105</v>
      </c>
    </row>
    <row r="229" spans="1:11">
      <c r="A229" s="12" t="s">
        <v>18</v>
      </c>
      <c r="B229" s="5" t="s">
        <v>12</v>
      </c>
      <c r="C229" s="146">
        <f>C231+C233+C235</f>
        <v>3105</v>
      </c>
    </row>
    <row r="230" spans="1:11">
      <c r="A230" s="9"/>
      <c r="B230" s="7" t="s">
        <v>13</v>
      </c>
      <c r="C230" s="146">
        <f>C232+C234+C236</f>
        <v>3105</v>
      </c>
    </row>
    <row r="231" spans="1:11">
      <c r="A231" s="27" t="s">
        <v>23</v>
      </c>
      <c r="B231" s="5" t="s">
        <v>12</v>
      </c>
      <c r="C231" s="146">
        <f>C249</f>
        <v>1223</v>
      </c>
    </row>
    <row r="232" spans="1:11">
      <c r="A232" s="9"/>
      <c r="B232" s="7" t="s">
        <v>13</v>
      </c>
      <c r="C232" s="146">
        <f>C250</f>
        <v>1223</v>
      </c>
    </row>
    <row r="233" spans="1:11" s="43" customFormat="1">
      <c r="A233" s="23" t="s">
        <v>24</v>
      </c>
      <c r="B233" s="56" t="s">
        <v>12</v>
      </c>
      <c r="C233" s="146">
        <f>C251</f>
        <v>15</v>
      </c>
    </row>
    <row r="234" spans="1:11" s="43" customFormat="1">
      <c r="A234" s="10"/>
      <c r="B234" s="40" t="s">
        <v>13</v>
      </c>
      <c r="C234" s="146">
        <f>C252</f>
        <v>15</v>
      </c>
    </row>
    <row r="235" spans="1:11">
      <c r="A235" s="23" t="s">
        <v>20</v>
      </c>
      <c r="B235" s="6" t="s">
        <v>12</v>
      </c>
      <c r="C235" s="146">
        <f>C316+C437</f>
        <v>1867</v>
      </c>
    </row>
    <row r="236" spans="1:11">
      <c r="A236" s="9"/>
      <c r="B236" s="7" t="s">
        <v>13</v>
      </c>
      <c r="C236" s="146">
        <f>C317+C438</f>
        <v>1867</v>
      </c>
    </row>
    <row r="237" spans="1:11">
      <c r="A237" s="46" t="s">
        <v>75</v>
      </c>
      <c r="B237" s="47"/>
      <c r="C237" s="200"/>
      <c r="D237" s="44"/>
      <c r="E237" s="44"/>
      <c r="F237" s="44"/>
      <c r="G237" s="44"/>
      <c r="H237" s="44"/>
      <c r="I237" s="44"/>
      <c r="K237" s="43"/>
    </row>
    <row r="238" spans="1:11">
      <c r="A238" s="68" t="s">
        <v>30</v>
      </c>
      <c r="B238" s="111"/>
      <c r="C238" s="146"/>
      <c r="D238" s="44"/>
      <c r="E238" s="44"/>
      <c r="F238" s="44"/>
      <c r="G238" s="44"/>
      <c r="H238" s="44"/>
      <c r="I238" s="48"/>
    </row>
    <row r="239" spans="1:11" s="174" customFormat="1">
      <c r="A239" s="172" t="s">
        <v>59</v>
      </c>
      <c r="B239" s="170" t="s">
        <v>12</v>
      </c>
      <c r="C239" s="146">
        <f>C241</f>
        <v>1238</v>
      </c>
      <c r="D239" s="173"/>
      <c r="E239" s="173"/>
      <c r="F239" s="173"/>
      <c r="G239" s="173"/>
      <c r="H239" s="173"/>
      <c r="I239" s="173"/>
    </row>
    <row r="240" spans="1:11">
      <c r="A240" s="10"/>
      <c r="B240" s="40" t="s">
        <v>13</v>
      </c>
      <c r="C240" s="146">
        <f>C242</f>
        <v>1238</v>
      </c>
      <c r="D240" s="42"/>
      <c r="E240" s="42"/>
      <c r="F240" s="42"/>
      <c r="G240" s="42"/>
      <c r="H240" s="42"/>
      <c r="I240" s="42"/>
    </row>
    <row r="241" spans="1:9">
      <c r="A241" s="33" t="s">
        <v>22</v>
      </c>
      <c r="B241" s="56" t="s">
        <v>12</v>
      </c>
      <c r="C241" s="135">
        <f>C245</f>
        <v>1238</v>
      </c>
      <c r="D241" s="42"/>
      <c r="E241" s="42"/>
      <c r="F241" s="42"/>
      <c r="G241" s="42"/>
      <c r="H241" s="42"/>
      <c r="I241" s="42"/>
    </row>
    <row r="242" spans="1:9">
      <c r="A242" s="10" t="s">
        <v>15</v>
      </c>
      <c r="B242" s="40" t="s">
        <v>13</v>
      </c>
      <c r="C242" s="135">
        <f>C246</f>
        <v>1238</v>
      </c>
      <c r="D242" s="42"/>
      <c r="E242" s="42"/>
      <c r="F242" s="42"/>
      <c r="G242" s="42"/>
      <c r="H242" s="42"/>
      <c r="I242" s="42"/>
    </row>
    <row r="243" spans="1:9" hidden="1">
      <c r="A243" s="57" t="s">
        <v>74</v>
      </c>
      <c r="B243" s="6" t="s">
        <v>12</v>
      </c>
      <c r="C243" s="146"/>
    </row>
    <row r="244" spans="1:9" hidden="1">
      <c r="A244" s="9"/>
      <c r="B244" s="7" t="s">
        <v>13</v>
      </c>
      <c r="C244" s="146"/>
    </row>
    <row r="245" spans="1:9">
      <c r="A245" s="12" t="s">
        <v>17</v>
      </c>
      <c r="B245" s="6" t="s">
        <v>12</v>
      </c>
      <c r="C245" s="146">
        <f>C247</f>
        <v>1238</v>
      </c>
      <c r="D245" s="42"/>
      <c r="E245" s="42"/>
      <c r="F245" s="42"/>
      <c r="G245" s="42"/>
      <c r="H245" s="42"/>
      <c r="I245" s="42"/>
    </row>
    <row r="246" spans="1:9">
      <c r="A246" s="11"/>
      <c r="B246" s="7" t="s">
        <v>13</v>
      </c>
      <c r="C246" s="146">
        <f>C248</f>
        <v>1238</v>
      </c>
      <c r="D246" s="42"/>
      <c r="E246" s="42"/>
      <c r="F246" s="42"/>
      <c r="G246" s="42"/>
      <c r="H246" s="42"/>
      <c r="I246" s="42"/>
    </row>
    <row r="247" spans="1:9">
      <c r="A247" s="35" t="s">
        <v>67</v>
      </c>
      <c r="B247" s="13" t="s">
        <v>12</v>
      </c>
      <c r="C247" s="146">
        <f>C249+C251</f>
        <v>1238</v>
      </c>
    </row>
    <row r="248" spans="1:9">
      <c r="A248" s="10"/>
      <c r="B248" s="14" t="s">
        <v>13</v>
      </c>
      <c r="C248" s="146">
        <f>C250+C252</f>
        <v>1238</v>
      </c>
    </row>
    <row r="249" spans="1:9">
      <c r="A249" s="27" t="s">
        <v>23</v>
      </c>
      <c r="B249" s="6" t="s">
        <v>12</v>
      </c>
      <c r="C249" s="146">
        <f>C262</f>
        <v>1223</v>
      </c>
    </row>
    <row r="250" spans="1:9">
      <c r="A250" s="9"/>
      <c r="B250" s="7" t="s">
        <v>13</v>
      </c>
      <c r="C250" s="146">
        <f>C263</f>
        <v>1223</v>
      </c>
    </row>
    <row r="251" spans="1:9" s="43" customFormat="1">
      <c r="A251" s="23" t="s">
        <v>24</v>
      </c>
      <c r="B251" s="56" t="s">
        <v>12</v>
      </c>
      <c r="C251" s="146">
        <f>C288</f>
        <v>15</v>
      </c>
    </row>
    <row r="252" spans="1:9" s="43" customFormat="1">
      <c r="A252" s="10"/>
      <c r="B252" s="40" t="s">
        <v>13</v>
      </c>
      <c r="C252" s="146">
        <f>C289</f>
        <v>15</v>
      </c>
    </row>
    <row r="253" spans="1:9" s="43" customFormat="1" ht="12.4">
      <c r="A253" s="258" t="s">
        <v>62</v>
      </c>
      <c r="B253" s="259"/>
      <c r="C253" s="260"/>
    </row>
    <row r="254" spans="1:9" s="44" customFormat="1">
      <c r="A254" s="58" t="s">
        <v>30</v>
      </c>
      <c r="B254" s="67" t="s">
        <v>12</v>
      </c>
      <c r="C254" s="149">
        <f t="shared" ref="C254:C259" si="10">C256</f>
        <v>1238</v>
      </c>
      <c r="E254" s="60"/>
    </row>
    <row r="255" spans="1:9" s="44" customFormat="1">
      <c r="A255" s="69" t="s">
        <v>38</v>
      </c>
      <c r="B255" s="70" t="s">
        <v>13</v>
      </c>
      <c r="C255" s="149">
        <f t="shared" si="10"/>
        <v>1238</v>
      </c>
      <c r="E255" s="60"/>
    </row>
    <row r="256" spans="1:9" s="43" customFormat="1">
      <c r="A256" s="26" t="s">
        <v>22</v>
      </c>
      <c r="B256" s="13" t="s">
        <v>12</v>
      </c>
      <c r="C256" s="133">
        <f>C258</f>
        <v>1238</v>
      </c>
    </row>
    <row r="257" spans="1:9" s="43" customFormat="1">
      <c r="A257" s="10" t="s">
        <v>15</v>
      </c>
      <c r="B257" s="14" t="s">
        <v>13</v>
      </c>
      <c r="C257" s="133">
        <f>C259</f>
        <v>1238</v>
      </c>
    </row>
    <row r="258" spans="1:9" s="43" customFormat="1">
      <c r="A258" s="12" t="s">
        <v>17</v>
      </c>
      <c r="B258" s="56" t="s">
        <v>12</v>
      </c>
      <c r="C258" s="135">
        <f t="shared" si="10"/>
        <v>1238</v>
      </c>
      <c r="D258" s="42"/>
      <c r="E258" s="42"/>
      <c r="F258" s="42"/>
      <c r="G258" s="42"/>
      <c r="H258" s="42"/>
      <c r="I258" s="42"/>
    </row>
    <row r="259" spans="1:9" s="43" customFormat="1">
      <c r="A259" s="11"/>
      <c r="B259" s="40" t="s">
        <v>13</v>
      </c>
      <c r="C259" s="135">
        <f t="shared" si="10"/>
        <v>1238</v>
      </c>
      <c r="D259" s="42"/>
      <c r="E259" s="42"/>
      <c r="F259" s="42"/>
      <c r="G259" s="42"/>
      <c r="H259" s="42"/>
      <c r="I259" s="42"/>
    </row>
    <row r="260" spans="1:9" s="43" customFormat="1">
      <c r="A260" s="35" t="s">
        <v>67</v>
      </c>
      <c r="B260" s="13" t="s">
        <v>12</v>
      </c>
      <c r="C260" s="146">
        <f>C262+C288</f>
        <v>1238</v>
      </c>
    </row>
    <row r="261" spans="1:9" s="43" customFormat="1">
      <c r="A261" s="10"/>
      <c r="B261" s="14" t="s">
        <v>13</v>
      </c>
      <c r="C261" s="146">
        <f>C263+C289</f>
        <v>1238</v>
      </c>
      <c r="D261" s="45">
        <f>D263</f>
        <v>0</v>
      </c>
    </row>
    <row r="262" spans="1:9" s="43" customFormat="1">
      <c r="A262" s="27" t="s">
        <v>23</v>
      </c>
      <c r="B262" s="56" t="s">
        <v>12</v>
      </c>
      <c r="C262" s="146">
        <f>C264</f>
        <v>1223</v>
      </c>
    </row>
    <row r="263" spans="1:9" s="43" customFormat="1">
      <c r="A263" s="10"/>
      <c r="B263" s="40" t="s">
        <v>13</v>
      </c>
      <c r="C263" s="146">
        <f>C265</f>
        <v>1223</v>
      </c>
    </row>
    <row r="264" spans="1:9" s="60" customFormat="1">
      <c r="A264" s="156" t="s">
        <v>76</v>
      </c>
      <c r="B264" s="28" t="s">
        <v>12</v>
      </c>
      <c r="C264" s="149">
        <f>C266+C268+C270+C272+C274+C276+C278+C280+C282+C284+C286</f>
        <v>1223</v>
      </c>
    </row>
    <row r="265" spans="1:9" s="60" customFormat="1">
      <c r="A265" s="32"/>
      <c r="B265" s="30" t="s">
        <v>13</v>
      </c>
      <c r="C265" s="149">
        <f>C267+C269+C271+C273+C275+C277+C279+C281+C283+C285+C287</f>
        <v>1223</v>
      </c>
      <c r="D265" s="29" t="e">
        <f>D267+#REF!+#REF!+#REF!+#REF!+#REF!+#REF!+#REF!+#REF!+#REF!+#REF!</f>
        <v>#REF!</v>
      </c>
    </row>
    <row r="266" spans="1:9" s="84" customFormat="1" ht="18.75" customHeight="1">
      <c r="A266" s="235" t="s">
        <v>77</v>
      </c>
      <c r="B266" s="90" t="s">
        <v>12</v>
      </c>
      <c r="C266" s="133">
        <v>19</v>
      </c>
    </row>
    <row r="267" spans="1:9" s="84" customFormat="1">
      <c r="A267" s="120"/>
      <c r="B267" s="79" t="s">
        <v>13</v>
      </c>
      <c r="C267" s="133">
        <v>19</v>
      </c>
    </row>
    <row r="268" spans="1:9" s="84" customFormat="1" ht="18.75" customHeight="1">
      <c r="A268" s="236" t="s">
        <v>78</v>
      </c>
      <c r="B268" s="90" t="s">
        <v>12</v>
      </c>
      <c r="C268" s="133">
        <v>200</v>
      </c>
    </row>
    <row r="269" spans="1:9" s="84" customFormat="1">
      <c r="A269" s="120"/>
      <c r="B269" s="79" t="s">
        <v>13</v>
      </c>
      <c r="C269" s="133">
        <v>200</v>
      </c>
    </row>
    <row r="270" spans="1:9" s="84" customFormat="1" ht="18.75" customHeight="1">
      <c r="A270" s="236" t="s">
        <v>79</v>
      </c>
      <c r="B270" s="90" t="s">
        <v>12</v>
      </c>
      <c r="C270" s="133">
        <v>200</v>
      </c>
    </row>
    <row r="271" spans="1:9" s="84" customFormat="1">
      <c r="A271" s="120"/>
      <c r="B271" s="79" t="s">
        <v>13</v>
      </c>
      <c r="C271" s="133">
        <v>200</v>
      </c>
    </row>
    <row r="272" spans="1:9" s="84" customFormat="1" ht="18.75" customHeight="1">
      <c r="A272" s="236" t="s">
        <v>80</v>
      </c>
      <c r="B272" s="90" t="s">
        <v>12</v>
      </c>
      <c r="C272" s="133">
        <v>25</v>
      </c>
    </row>
    <row r="273" spans="1:3" s="84" customFormat="1">
      <c r="A273" s="120"/>
      <c r="B273" s="79" t="s">
        <v>13</v>
      </c>
      <c r="C273" s="133">
        <v>25</v>
      </c>
    </row>
    <row r="274" spans="1:3" s="84" customFormat="1" ht="18.75" customHeight="1">
      <c r="A274" s="237" t="s">
        <v>81</v>
      </c>
      <c r="B274" s="90" t="s">
        <v>12</v>
      </c>
      <c r="C274" s="133">
        <v>330</v>
      </c>
    </row>
    <row r="275" spans="1:3" s="84" customFormat="1">
      <c r="A275" s="120"/>
      <c r="B275" s="79" t="s">
        <v>13</v>
      </c>
      <c r="C275" s="133">
        <v>330</v>
      </c>
    </row>
    <row r="276" spans="1:3" s="84" customFormat="1" ht="18.75" customHeight="1">
      <c r="A276" s="237" t="s">
        <v>82</v>
      </c>
      <c r="B276" s="90" t="s">
        <v>12</v>
      </c>
      <c r="C276" s="133">
        <v>330</v>
      </c>
    </row>
    <row r="277" spans="1:3" s="84" customFormat="1">
      <c r="A277" s="120"/>
      <c r="B277" s="79" t="s">
        <v>13</v>
      </c>
      <c r="C277" s="133">
        <v>330</v>
      </c>
    </row>
    <row r="278" spans="1:3" s="84" customFormat="1" ht="16.5" customHeight="1">
      <c r="A278" s="237" t="s">
        <v>83</v>
      </c>
      <c r="B278" s="90" t="s">
        <v>12</v>
      </c>
      <c r="C278" s="133">
        <v>10</v>
      </c>
    </row>
    <row r="279" spans="1:3" s="84" customFormat="1">
      <c r="A279" s="120"/>
      <c r="B279" s="79" t="s">
        <v>13</v>
      </c>
      <c r="C279" s="133">
        <v>10</v>
      </c>
    </row>
    <row r="280" spans="1:3" s="84" customFormat="1" ht="18.75" customHeight="1">
      <c r="A280" s="237" t="s">
        <v>84</v>
      </c>
      <c r="B280" s="90" t="s">
        <v>12</v>
      </c>
      <c r="C280" s="133">
        <v>9</v>
      </c>
    </row>
    <row r="281" spans="1:3" s="84" customFormat="1">
      <c r="A281" s="120"/>
      <c r="B281" s="79" t="s">
        <v>13</v>
      </c>
      <c r="C281" s="133">
        <v>9</v>
      </c>
    </row>
    <row r="282" spans="1:3" s="84" customFormat="1" ht="18.75" customHeight="1">
      <c r="A282" s="237" t="s">
        <v>85</v>
      </c>
      <c r="B282" s="90" t="s">
        <v>12</v>
      </c>
      <c r="C282" s="133">
        <v>40</v>
      </c>
    </row>
    <row r="283" spans="1:3" s="84" customFormat="1" ht="15.4">
      <c r="A283" s="233"/>
      <c r="B283" s="79" t="s">
        <v>13</v>
      </c>
      <c r="C283" s="133">
        <v>40</v>
      </c>
    </row>
    <row r="284" spans="1:3" s="84" customFormat="1" ht="18.75" customHeight="1">
      <c r="A284" s="237" t="s">
        <v>86</v>
      </c>
      <c r="B284" s="90" t="s">
        <v>12</v>
      </c>
      <c r="C284" s="133">
        <v>54</v>
      </c>
    </row>
    <row r="285" spans="1:3" s="84" customFormat="1" ht="16.5" customHeight="1">
      <c r="A285" s="120"/>
      <c r="B285" s="79" t="s">
        <v>13</v>
      </c>
      <c r="C285" s="133">
        <v>54</v>
      </c>
    </row>
    <row r="286" spans="1:3" s="84" customFormat="1" ht="18.75" customHeight="1">
      <c r="A286" s="234" t="s">
        <v>87</v>
      </c>
      <c r="B286" s="90" t="s">
        <v>12</v>
      </c>
      <c r="C286" s="133">
        <v>6</v>
      </c>
    </row>
    <row r="287" spans="1:3" s="84" customFormat="1" ht="15.4">
      <c r="A287" s="225"/>
      <c r="B287" s="79" t="s">
        <v>13</v>
      </c>
      <c r="C287" s="133">
        <v>6</v>
      </c>
    </row>
    <row r="288" spans="1:3" s="43" customFormat="1">
      <c r="A288" s="23" t="s">
        <v>24</v>
      </c>
      <c r="B288" s="56" t="s">
        <v>12</v>
      </c>
      <c r="C288" s="146">
        <f>C290</f>
        <v>15</v>
      </c>
    </row>
    <row r="289" spans="1:4" s="43" customFormat="1">
      <c r="A289" s="10"/>
      <c r="B289" s="40" t="s">
        <v>13</v>
      </c>
      <c r="C289" s="146">
        <f>C291</f>
        <v>15</v>
      </c>
    </row>
    <row r="290" spans="1:4" s="60" customFormat="1">
      <c r="A290" s="156" t="s">
        <v>76</v>
      </c>
      <c r="B290" s="28" t="s">
        <v>12</v>
      </c>
      <c r="C290" s="149">
        <f>C292+C294+C296</f>
        <v>15</v>
      </c>
    </row>
    <row r="291" spans="1:4" s="60" customFormat="1">
      <c r="A291" s="32"/>
      <c r="B291" s="30" t="s">
        <v>13</v>
      </c>
      <c r="C291" s="149">
        <f>C293+C295+C297</f>
        <v>15</v>
      </c>
      <c r="D291" s="29" t="e">
        <f>D293+#REF!+#REF!+#REF!+#REF!+#REF!+#REF!+#REF!+#REF!+#REF!+#REF!</f>
        <v>#REF!</v>
      </c>
    </row>
    <row r="292" spans="1:4" s="84" customFormat="1" ht="16.5" customHeight="1">
      <c r="A292" s="237" t="s">
        <v>88</v>
      </c>
      <c r="B292" s="90" t="s">
        <v>12</v>
      </c>
      <c r="C292" s="133">
        <v>5</v>
      </c>
    </row>
    <row r="293" spans="1:4" s="84" customFormat="1" ht="16.5" customHeight="1">
      <c r="A293" s="120"/>
      <c r="B293" s="79" t="s">
        <v>13</v>
      </c>
      <c r="C293" s="133">
        <v>5</v>
      </c>
    </row>
    <row r="294" spans="1:4" s="84" customFormat="1" ht="18.75" customHeight="1">
      <c r="A294" s="237" t="s">
        <v>89</v>
      </c>
      <c r="B294" s="90" t="s">
        <v>12</v>
      </c>
      <c r="C294" s="133">
        <v>5</v>
      </c>
    </row>
    <row r="295" spans="1:4" s="84" customFormat="1" ht="15.4">
      <c r="A295" s="233"/>
      <c r="B295" s="79" t="s">
        <v>13</v>
      </c>
      <c r="C295" s="133">
        <v>5</v>
      </c>
    </row>
    <row r="296" spans="1:4" s="84" customFormat="1" ht="18.75" customHeight="1">
      <c r="A296" s="237" t="s">
        <v>90</v>
      </c>
      <c r="B296" s="90" t="s">
        <v>12</v>
      </c>
      <c r="C296" s="133">
        <v>5</v>
      </c>
    </row>
    <row r="297" spans="1:4" s="84" customFormat="1" ht="16.5" customHeight="1">
      <c r="A297" s="120"/>
      <c r="B297" s="79" t="s">
        <v>13</v>
      </c>
      <c r="C297" s="133">
        <v>5</v>
      </c>
    </row>
    <row r="298" spans="1:4" ht="16.5" customHeight="1">
      <c r="A298" s="272" t="s">
        <v>91</v>
      </c>
      <c r="B298" s="272"/>
      <c r="C298" s="272"/>
    </row>
    <row r="299" spans="1:4" ht="12.4">
      <c r="A299" s="273" t="s">
        <v>30</v>
      </c>
      <c r="B299" s="273"/>
      <c r="C299" s="273"/>
    </row>
    <row r="300" spans="1:4">
      <c r="A300" s="115" t="s">
        <v>59</v>
      </c>
      <c r="B300" s="5" t="s">
        <v>12</v>
      </c>
      <c r="C300" s="146">
        <f>C302+C310</f>
        <v>1977</v>
      </c>
    </row>
    <row r="301" spans="1:4">
      <c r="A301" s="9"/>
      <c r="B301" s="7" t="s">
        <v>13</v>
      </c>
      <c r="C301" s="146">
        <f>C303+C311</f>
        <v>1977</v>
      </c>
    </row>
    <row r="302" spans="1:4">
      <c r="A302" s="26" t="s">
        <v>27</v>
      </c>
      <c r="B302" s="6" t="s">
        <v>12</v>
      </c>
      <c r="C302" s="135">
        <f t="shared" ref="C302:C307" si="11">C304</f>
        <v>1790</v>
      </c>
    </row>
    <row r="303" spans="1:4">
      <c r="A303" s="9" t="s">
        <v>60</v>
      </c>
      <c r="B303" s="7" t="s">
        <v>13</v>
      </c>
      <c r="C303" s="135">
        <f t="shared" si="11"/>
        <v>1790</v>
      </c>
    </row>
    <row r="304" spans="1:4">
      <c r="A304" s="12" t="s">
        <v>17</v>
      </c>
      <c r="B304" s="6" t="s">
        <v>12</v>
      </c>
      <c r="C304" s="146">
        <f t="shared" si="11"/>
        <v>1790</v>
      </c>
    </row>
    <row r="305" spans="1:9">
      <c r="A305" s="11"/>
      <c r="B305" s="7" t="s">
        <v>13</v>
      </c>
      <c r="C305" s="146">
        <f t="shared" si="11"/>
        <v>1790</v>
      </c>
    </row>
    <row r="306" spans="1:9">
      <c r="A306" s="66" t="s">
        <v>67</v>
      </c>
      <c r="B306" s="13" t="s">
        <v>12</v>
      </c>
      <c r="C306" s="146">
        <f t="shared" si="11"/>
        <v>1790</v>
      </c>
    </row>
    <row r="307" spans="1:9">
      <c r="A307" s="23"/>
      <c r="B307" s="14" t="s">
        <v>13</v>
      </c>
      <c r="C307" s="146">
        <f t="shared" si="11"/>
        <v>1790</v>
      </c>
    </row>
    <row r="308" spans="1:9">
      <c r="A308" s="31" t="s">
        <v>20</v>
      </c>
      <c r="B308" s="13" t="s">
        <v>12</v>
      </c>
      <c r="C308" s="146">
        <f>C327++C363+C396</f>
        <v>1790</v>
      </c>
    </row>
    <row r="309" spans="1:9">
      <c r="A309" s="10"/>
      <c r="B309" s="14" t="s">
        <v>13</v>
      </c>
      <c r="C309" s="146">
        <f>C328++C364+C397</f>
        <v>1790</v>
      </c>
    </row>
    <row r="310" spans="1:9">
      <c r="A310" s="116" t="s">
        <v>22</v>
      </c>
      <c r="B310" s="13" t="s">
        <v>12</v>
      </c>
      <c r="C310" s="135">
        <f t="shared" ref="C310:C315" si="12">C312</f>
        <v>187</v>
      </c>
    </row>
    <row r="311" spans="1:9">
      <c r="A311" s="10" t="s">
        <v>15</v>
      </c>
      <c r="B311" s="14" t="s">
        <v>13</v>
      </c>
      <c r="C311" s="135">
        <f t="shared" si="12"/>
        <v>187</v>
      </c>
    </row>
    <row r="312" spans="1:9">
      <c r="A312" s="12" t="s">
        <v>17</v>
      </c>
      <c r="B312" s="6" t="s">
        <v>12</v>
      </c>
      <c r="C312" s="146">
        <f t="shared" si="12"/>
        <v>187</v>
      </c>
    </row>
    <row r="313" spans="1:9">
      <c r="A313" s="11"/>
      <c r="B313" s="7" t="s">
        <v>13</v>
      </c>
      <c r="C313" s="146">
        <f t="shared" si="12"/>
        <v>187</v>
      </c>
    </row>
    <row r="314" spans="1:9">
      <c r="A314" s="66" t="s">
        <v>67</v>
      </c>
      <c r="B314" s="13" t="s">
        <v>12</v>
      </c>
      <c r="C314" s="146">
        <f t="shared" si="12"/>
        <v>187</v>
      </c>
    </row>
    <row r="315" spans="1:9">
      <c r="A315" s="23"/>
      <c r="B315" s="14" t="s">
        <v>13</v>
      </c>
      <c r="C315" s="146">
        <f t="shared" si="12"/>
        <v>187</v>
      </c>
    </row>
    <row r="316" spans="1:9">
      <c r="A316" s="31" t="s">
        <v>20</v>
      </c>
      <c r="B316" s="13" t="s">
        <v>12</v>
      </c>
      <c r="C316" s="146">
        <f>C346</f>
        <v>187</v>
      </c>
    </row>
    <row r="317" spans="1:9">
      <c r="A317" s="10"/>
      <c r="B317" s="14" t="s">
        <v>13</v>
      </c>
      <c r="C317" s="146">
        <f>C347</f>
        <v>187</v>
      </c>
    </row>
    <row r="318" spans="1:9">
      <c r="A318" s="124" t="s">
        <v>29</v>
      </c>
      <c r="B318" s="125"/>
      <c r="C318" s="195"/>
      <c r="D318" s="94"/>
      <c r="E318" s="95"/>
      <c r="F318" s="94"/>
      <c r="G318" s="94"/>
      <c r="H318" s="94"/>
      <c r="I318" s="94"/>
    </row>
    <row r="319" spans="1:9">
      <c r="A319" s="114" t="s">
        <v>30</v>
      </c>
      <c r="B319" s="55" t="s">
        <v>12</v>
      </c>
      <c r="C319" s="146">
        <f t="shared" ref="C319:C326" si="13">C321</f>
        <v>1011</v>
      </c>
      <c r="D319" s="96"/>
      <c r="E319" s="96"/>
      <c r="F319" s="96"/>
      <c r="G319" s="96"/>
      <c r="H319" s="96"/>
      <c r="I319" s="96"/>
    </row>
    <row r="320" spans="1:9">
      <c r="A320" s="22" t="s">
        <v>31</v>
      </c>
      <c r="B320" s="14" t="s">
        <v>13</v>
      </c>
      <c r="C320" s="146">
        <f t="shared" si="13"/>
        <v>1011</v>
      </c>
    </row>
    <row r="321" spans="1:14">
      <c r="A321" s="110" t="s">
        <v>32</v>
      </c>
      <c r="B321" s="13" t="s">
        <v>12</v>
      </c>
      <c r="C321" s="135">
        <f t="shared" si="13"/>
        <v>1011</v>
      </c>
    </row>
    <row r="322" spans="1:14">
      <c r="A322" s="22" t="s">
        <v>33</v>
      </c>
      <c r="B322" s="14" t="s">
        <v>13</v>
      </c>
      <c r="C322" s="135">
        <f t="shared" si="13"/>
        <v>1011</v>
      </c>
    </row>
    <row r="323" spans="1:14">
      <c r="A323" s="12" t="s">
        <v>17</v>
      </c>
      <c r="B323" s="6" t="s">
        <v>12</v>
      </c>
      <c r="C323" s="146">
        <f t="shared" si="13"/>
        <v>1011</v>
      </c>
      <c r="D323" s="42"/>
      <c r="E323" s="42"/>
      <c r="F323" s="42"/>
      <c r="G323" s="42"/>
      <c r="H323" s="42"/>
      <c r="I323" s="42"/>
    </row>
    <row r="324" spans="1:14">
      <c r="A324" s="11"/>
      <c r="B324" s="7" t="s">
        <v>13</v>
      </c>
      <c r="C324" s="146">
        <f t="shared" si="13"/>
        <v>1011</v>
      </c>
      <c r="D324" s="42"/>
      <c r="E324" s="42"/>
      <c r="F324" s="42"/>
      <c r="G324" s="42"/>
      <c r="H324" s="42"/>
      <c r="I324" s="42"/>
    </row>
    <row r="325" spans="1:14">
      <c r="A325" s="35" t="s">
        <v>67</v>
      </c>
      <c r="B325" s="13" t="s">
        <v>12</v>
      </c>
      <c r="C325" s="146">
        <f t="shared" si="13"/>
        <v>1011</v>
      </c>
    </row>
    <row r="326" spans="1:14">
      <c r="A326" s="10"/>
      <c r="B326" s="14" t="s">
        <v>13</v>
      </c>
      <c r="C326" s="146">
        <f t="shared" si="13"/>
        <v>1011</v>
      </c>
    </row>
    <row r="327" spans="1:14">
      <c r="A327" s="31" t="s">
        <v>20</v>
      </c>
      <c r="B327" s="13" t="s">
        <v>12</v>
      </c>
      <c r="C327" s="146">
        <f>C329+C331+C333+C335</f>
        <v>1011</v>
      </c>
    </row>
    <row r="328" spans="1:14">
      <c r="A328" s="10"/>
      <c r="B328" s="14" t="s">
        <v>13</v>
      </c>
      <c r="C328" s="146">
        <f>C330+C332+C334+C336</f>
        <v>1011</v>
      </c>
    </row>
    <row r="329" spans="1:14" s="84" customFormat="1" ht="147" customHeight="1">
      <c r="A329" s="218" t="s">
        <v>92</v>
      </c>
      <c r="B329" s="90" t="s">
        <v>12</v>
      </c>
      <c r="C329" s="133">
        <v>230</v>
      </c>
    </row>
    <row r="330" spans="1:14" s="84" customFormat="1" ht="22.5" customHeight="1">
      <c r="A330" s="120"/>
      <c r="B330" s="79" t="s">
        <v>13</v>
      </c>
      <c r="C330" s="133">
        <v>230</v>
      </c>
    </row>
    <row r="331" spans="1:14" s="84" customFormat="1" ht="145.5" customHeight="1">
      <c r="A331" s="218" t="s">
        <v>93</v>
      </c>
      <c r="B331" s="90" t="s">
        <v>12</v>
      </c>
      <c r="C331" s="133">
        <v>291</v>
      </c>
      <c r="N331" s="163"/>
    </row>
    <row r="332" spans="1:14" s="84" customFormat="1">
      <c r="A332" s="120"/>
      <c r="B332" s="79" t="s">
        <v>13</v>
      </c>
      <c r="C332" s="133">
        <v>291</v>
      </c>
    </row>
    <row r="333" spans="1:14" s="84" customFormat="1" ht="145.5" customHeight="1">
      <c r="A333" s="218" t="s">
        <v>94</v>
      </c>
      <c r="B333" s="90" t="s">
        <v>12</v>
      </c>
      <c r="C333" s="133">
        <v>291</v>
      </c>
    </row>
    <row r="334" spans="1:14" s="84" customFormat="1">
      <c r="A334" s="120"/>
      <c r="B334" s="79" t="s">
        <v>13</v>
      </c>
      <c r="C334" s="133">
        <v>291</v>
      </c>
    </row>
    <row r="335" spans="1:14" s="84" customFormat="1" ht="144" customHeight="1">
      <c r="A335" s="218" t="s">
        <v>95</v>
      </c>
      <c r="B335" s="90" t="s">
        <v>12</v>
      </c>
      <c r="C335" s="133">
        <v>199</v>
      </c>
    </row>
    <row r="336" spans="1:14" s="84" customFormat="1">
      <c r="A336" s="120"/>
      <c r="B336" s="79" t="s">
        <v>13</v>
      </c>
      <c r="C336" s="146">
        <v>199</v>
      </c>
    </row>
    <row r="337" spans="1:5" ht="12.4">
      <c r="A337" s="258" t="s">
        <v>62</v>
      </c>
      <c r="B337" s="259"/>
      <c r="C337" s="260"/>
      <c r="E337" s="43"/>
    </row>
    <row r="338" spans="1:5">
      <c r="A338" s="20" t="s">
        <v>30</v>
      </c>
      <c r="B338" s="5" t="s">
        <v>12</v>
      </c>
      <c r="C338" s="133">
        <f t="shared" ref="C338:C345" si="14">C340</f>
        <v>187</v>
      </c>
    </row>
    <row r="339" spans="1:5">
      <c r="A339" s="22" t="s">
        <v>38</v>
      </c>
      <c r="B339" s="7" t="s">
        <v>13</v>
      </c>
      <c r="C339" s="133">
        <f t="shared" si="14"/>
        <v>187</v>
      </c>
    </row>
    <row r="340" spans="1:5">
      <c r="A340" s="26" t="s">
        <v>96</v>
      </c>
      <c r="B340" s="13" t="s">
        <v>12</v>
      </c>
      <c r="C340" s="149">
        <f t="shared" si="14"/>
        <v>187</v>
      </c>
    </row>
    <row r="341" spans="1:5">
      <c r="A341" s="9" t="s">
        <v>60</v>
      </c>
      <c r="B341" s="14" t="s">
        <v>13</v>
      </c>
      <c r="C341" s="149">
        <f t="shared" si="14"/>
        <v>187</v>
      </c>
    </row>
    <row r="342" spans="1:5">
      <c r="A342" s="12" t="s">
        <v>17</v>
      </c>
      <c r="B342" s="6" t="s">
        <v>12</v>
      </c>
      <c r="C342" s="133">
        <f t="shared" si="14"/>
        <v>187</v>
      </c>
    </row>
    <row r="343" spans="1:5">
      <c r="A343" s="11"/>
      <c r="B343" s="7" t="s">
        <v>13</v>
      </c>
      <c r="C343" s="133">
        <f t="shared" si="14"/>
        <v>187</v>
      </c>
    </row>
    <row r="344" spans="1:5">
      <c r="A344" s="66" t="s">
        <v>67</v>
      </c>
      <c r="B344" s="6" t="s">
        <v>12</v>
      </c>
      <c r="C344" s="133">
        <f t="shared" si="14"/>
        <v>187</v>
      </c>
    </row>
    <row r="345" spans="1:5">
      <c r="A345" s="10"/>
      <c r="B345" s="7" t="s">
        <v>13</v>
      </c>
      <c r="C345" s="133">
        <f t="shared" si="14"/>
        <v>187</v>
      </c>
    </row>
    <row r="346" spans="1:5" s="60" customFormat="1" ht="15.75" customHeight="1">
      <c r="A346" s="205" t="s">
        <v>20</v>
      </c>
      <c r="B346" s="28" t="s">
        <v>12</v>
      </c>
      <c r="C346" s="149">
        <f>C348+C352</f>
        <v>187</v>
      </c>
    </row>
    <row r="347" spans="1:5" s="60" customFormat="1" ht="16.5" customHeight="1">
      <c r="A347" s="32"/>
      <c r="B347" s="30" t="s">
        <v>13</v>
      </c>
      <c r="C347" s="149">
        <f>C349+C353</f>
        <v>187</v>
      </c>
    </row>
    <row r="348" spans="1:5" s="60" customFormat="1" ht="15">
      <c r="A348" s="223" t="s">
        <v>97</v>
      </c>
      <c r="B348" s="28" t="s">
        <v>12</v>
      </c>
      <c r="C348" s="135">
        <f>C350</f>
        <v>37</v>
      </c>
    </row>
    <row r="349" spans="1:5" s="60" customFormat="1">
      <c r="A349" s="32"/>
      <c r="B349" s="30" t="s">
        <v>13</v>
      </c>
      <c r="C349" s="135">
        <f>C351</f>
        <v>37</v>
      </c>
    </row>
    <row r="350" spans="1:5" s="84" customFormat="1" ht="28.35">
      <c r="A350" s="238" t="s">
        <v>98</v>
      </c>
      <c r="B350" s="90" t="s">
        <v>12</v>
      </c>
      <c r="C350" s="133">
        <v>37</v>
      </c>
    </row>
    <row r="351" spans="1:5" s="84" customFormat="1">
      <c r="A351" s="120"/>
      <c r="B351" s="79" t="s">
        <v>13</v>
      </c>
      <c r="C351" s="133">
        <v>37</v>
      </c>
    </row>
    <row r="352" spans="1:5" s="60" customFormat="1">
      <c r="A352" s="156" t="s">
        <v>99</v>
      </c>
      <c r="B352" s="28" t="s">
        <v>12</v>
      </c>
      <c r="C352" s="135">
        <f>C354</f>
        <v>150</v>
      </c>
    </row>
    <row r="353" spans="1:9" s="60" customFormat="1">
      <c r="A353" s="32"/>
      <c r="B353" s="30" t="s">
        <v>13</v>
      </c>
      <c r="C353" s="135">
        <f>C355</f>
        <v>150</v>
      </c>
    </row>
    <row r="354" spans="1:9" s="84" customFormat="1" ht="42.4">
      <c r="A354" s="239" t="s">
        <v>100</v>
      </c>
      <c r="B354" s="90" t="s">
        <v>12</v>
      </c>
      <c r="C354" s="133">
        <v>150</v>
      </c>
    </row>
    <row r="355" spans="1:9" s="84" customFormat="1">
      <c r="A355" s="120"/>
      <c r="B355" s="79" t="s">
        <v>13</v>
      </c>
      <c r="C355" s="133">
        <v>150</v>
      </c>
    </row>
    <row r="356" spans="1:9" ht="12.4">
      <c r="A356" s="247" t="s">
        <v>101</v>
      </c>
      <c r="B356" s="247"/>
      <c r="C356" s="247"/>
    </row>
    <row r="357" spans="1:9">
      <c r="A357" s="21" t="s">
        <v>30</v>
      </c>
      <c r="B357" s="13" t="s">
        <v>12</v>
      </c>
      <c r="C357" s="146">
        <f>C359</f>
        <v>148</v>
      </c>
      <c r="E357" s="61"/>
    </row>
    <row r="358" spans="1:9">
      <c r="A358" s="22" t="s">
        <v>38</v>
      </c>
      <c r="B358" s="14" t="s">
        <v>13</v>
      </c>
      <c r="C358" s="146">
        <f>C360</f>
        <v>148</v>
      </c>
      <c r="E358" s="61"/>
    </row>
    <row r="359" spans="1:9" s="61" customFormat="1">
      <c r="A359" s="73" t="s">
        <v>27</v>
      </c>
      <c r="B359" s="118" t="s">
        <v>12</v>
      </c>
      <c r="C359" s="135">
        <f>C361</f>
        <v>148</v>
      </c>
      <c r="D359"/>
      <c r="E359"/>
      <c r="F359"/>
      <c r="G359"/>
      <c r="H359"/>
      <c r="I359"/>
    </row>
    <row r="360" spans="1:9" s="61" customFormat="1">
      <c r="A360" s="62" t="s">
        <v>60</v>
      </c>
      <c r="B360" s="71" t="s">
        <v>13</v>
      </c>
      <c r="C360" s="135">
        <f>C362</f>
        <v>148</v>
      </c>
    </row>
    <row r="361" spans="1:9">
      <c r="A361" s="12" t="s">
        <v>17</v>
      </c>
      <c r="B361" s="6" t="s">
        <v>12</v>
      </c>
      <c r="C361" s="146">
        <f t="shared" ref="C361:C362" si="15">C363</f>
        <v>148</v>
      </c>
    </row>
    <row r="362" spans="1:9">
      <c r="A362" s="11"/>
      <c r="B362" s="7" t="s">
        <v>13</v>
      </c>
      <c r="C362" s="146">
        <f t="shared" si="15"/>
        <v>148</v>
      </c>
    </row>
    <row r="363" spans="1:9" s="61" customFormat="1">
      <c r="A363" s="123" t="s">
        <v>20</v>
      </c>
      <c r="B363" s="55" t="s">
        <v>12</v>
      </c>
      <c r="C363" s="146">
        <f>C365+C369</f>
        <v>148</v>
      </c>
    </row>
    <row r="364" spans="1:9" s="61" customFormat="1">
      <c r="A364" s="122"/>
      <c r="B364" s="40" t="s">
        <v>13</v>
      </c>
      <c r="C364" s="146">
        <f>C366+C370</f>
        <v>148</v>
      </c>
    </row>
    <row r="365" spans="1:9" s="84" customFormat="1" ht="25.5" customHeight="1">
      <c r="A365" s="136" t="s">
        <v>102</v>
      </c>
      <c r="B365" s="90" t="s">
        <v>12</v>
      </c>
      <c r="C365" s="146">
        <f>C367</f>
        <v>19</v>
      </c>
    </row>
    <row r="366" spans="1:9" s="84" customFormat="1" ht="15.75" customHeight="1">
      <c r="A366" s="120"/>
      <c r="B366" s="79" t="s">
        <v>13</v>
      </c>
      <c r="C366" s="146">
        <f>C368</f>
        <v>19</v>
      </c>
    </row>
    <row r="367" spans="1:9" s="84" customFormat="1" ht="18" customHeight="1">
      <c r="A367" s="241" t="s">
        <v>103</v>
      </c>
      <c r="B367" s="90" t="s">
        <v>12</v>
      </c>
      <c r="C367" s="133">
        <v>19</v>
      </c>
    </row>
    <row r="368" spans="1:9" s="84" customFormat="1" ht="18.75" customHeight="1">
      <c r="A368" s="120"/>
      <c r="B368" s="79" t="s">
        <v>13</v>
      </c>
      <c r="C368" s="133">
        <v>19</v>
      </c>
    </row>
    <row r="369" spans="1:14" s="84" customFormat="1" ht="27.75" customHeight="1">
      <c r="A369" s="224" t="s">
        <v>104</v>
      </c>
      <c r="B369" s="90" t="s">
        <v>12</v>
      </c>
      <c r="C369" s="133">
        <f>C371+C373+C375+C377+C379+C381+C383+C385+C387</f>
        <v>129</v>
      </c>
      <c r="M369" s="163">
        <f>C372+C374+C376</f>
        <v>85</v>
      </c>
    </row>
    <row r="370" spans="1:14" s="84" customFormat="1" ht="15.75" customHeight="1">
      <c r="A370" s="120"/>
      <c r="B370" s="79" t="s">
        <v>13</v>
      </c>
      <c r="C370" s="133">
        <f>C372+C374+C376+C378+C380+C382+C384+C386+C388</f>
        <v>129</v>
      </c>
      <c r="M370" s="84">
        <f>129-85</f>
        <v>44</v>
      </c>
      <c r="N370" s="84">
        <f>44+528</f>
        <v>572</v>
      </c>
    </row>
    <row r="371" spans="1:14" s="84" customFormat="1" ht="30.75" customHeight="1">
      <c r="A371" s="240" t="s">
        <v>105</v>
      </c>
      <c r="B371" s="90" t="s">
        <v>12</v>
      </c>
      <c r="C371" s="133">
        <v>18</v>
      </c>
    </row>
    <row r="372" spans="1:14" s="84" customFormat="1" ht="18.75" customHeight="1">
      <c r="A372" s="120"/>
      <c r="B372" s="79" t="s">
        <v>13</v>
      </c>
      <c r="C372" s="133">
        <v>18</v>
      </c>
    </row>
    <row r="373" spans="1:14" s="84" customFormat="1" ht="29.25" customHeight="1">
      <c r="A373" s="240" t="s">
        <v>106</v>
      </c>
      <c r="B373" s="90" t="s">
        <v>12</v>
      </c>
      <c r="C373" s="133">
        <v>56</v>
      </c>
    </row>
    <row r="374" spans="1:14" s="84" customFormat="1" ht="18.75" customHeight="1">
      <c r="A374" s="120"/>
      <c r="B374" s="79" t="s">
        <v>13</v>
      </c>
      <c r="C374" s="133">
        <v>56</v>
      </c>
    </row>
    <row r="375" spans="1:14" s="84" customFormat="1" ht="32.25" customHeight="1">
      <c r="A375" s="240" t="s">
        <v>107</v>
      </c>
      <c r="B375" s="90" t="s">
        <v>12</v>
      </c>
      <c r="C375" s="133">
        <v>11</v>
      </c>
    </row>
    <row r="376" spans="1:14" s="84" customFormat="1" ht="18.75" customHeight="1">
      <c r="A376" s="120"/>
      <c r="B376" s="79" t="s">
        <v>13</v>
      </c>
      <c r="C376" s="133">
        <v>11</v>
      </c>
    </row>
    <row r="377" spans="1:14" s="84" customFormat="1" ht="21" customHeight="1">
      <c r="A377" s="242" t="s">
        <v>108</v>
      </c>
      <c r="B377" s="90" t="s">
        <v>12</v>
      </c>
      <c r="C377" s="133">
        <v>3</v>
      </c>
    </row>
    <row r="378" spans="1:14" s="84" customFormat="1" ht="18.75" customHeight="1">
      <c r="A378" s="120"/>
      <c r="B378" s="79" t="s">
        <v>13</v>
      </c>
      <c r="C378" s="133">
        <v>3</v>
      </c>
    </row>
    <row r="379" spans="1:14" s="84" customFormat="1" ht="72" customHeight="1">
      <c r="A379" s="243" t="s">
        <v>109</v>
      </c>
      <c r="B379" s="90" t="s">
        <v>12</v>
      </c>
      <c r="C379" s="133">
        <v>10</v>
      </c>
    </row>
    <row r="380" spans="1:14" s="84" customFormat="1" ht="18.75" customHeight="1">
      <c r="A380" s="120"/>
      <c r="B380" s="79" t="s">
        <v>13</v>
      </c>
      <c r="C380" s="133">
        <v>10</v>
      </c>
    </row>
    <row r="381" spans="1:14" s="84" customFormat="1" ht="21.75" customHeight="1">
      <c r="A381" s="244" t="s">
        <v>110</v>
      </c>
      <c r="B381" s="90" t="s">
        <v>12</v>
      </c>
      <c r="C381" s="133">
        <v>4</v>
      </c>
    </row>
    <row r="382" spans="1:14" s="84" customFormat="1" ht="18.75" customHeight="1">
      <c r="A382" s="120"/>
      <c r="B382" s="79" t="s">
        <v>13</v>
      </c>
      <c r="C382" s="133">
        <v>4</v>
      </c>
    </row>
    <row r="383" spans="1:14" s="84" customFormat="1" ht="21" customHeight="1">
      <c r="A383" s="244" t="s">
        <v>111</v>
      </c>
      <c r="B383" s="90" t="s">
        <v>12</v>
      </c>
      <c r="C383" s="133">
        <v>3</v>
      </c>
    </row>
    <row r="384" spans="1:14" s="84" customFormat="1" ht="18.75" customHeight="1">
      <c r="A384" s="120"/>
      <c r="B384" s="79" t="s">
        <v>13</v>
      </c>
      <c r="C384" s="133">
        <v>3</v>
      </c>
    </row>
    <row r="385" spans="1:9" s="84" customFormat="1" ht="21" customHeight="1">
      <c r="A385" s="216" t="s">
        <v>112</v>
      </c>
      <c r="B385" s="90" t="s">
        <v>12</v>
      </c>
      <c r="C385" s="133">
        <v>5</v>
      </c>
    </row>
    <row r="386" spans="1:9" s="84" customFormat="1" ht="18.75" customHeight="1">
      <c r="A386" s="120"/>
      <c r="B386" s="79" t="s">
        <v>13</v>
      </c>
      <c r="C386" s="133">
        <v>5</v>
      </c>
    </row>
    <row r="387" spans="1:9" s="84" customFormat="1" ht="21" customHeight="1">
      <c r="A387" s="216" t="s">
        <v>113</v>
      </c>
      <c r="B387" s="90" t="s">
        <v>12</v>
      </c>
      <c r="C387" s="133">
        <v>19</v>
      </c>
    </row>
    <row r="388" spans="1:9" s="84" customFormat="1" ht="18.75" customHeight="1">
      <c r="A388" s="120"/>
      <c r="B388" s="79" t="s">
        <v>13</v>
      </c>
      <c r="C388" s="133">
        <v>19</v>
      </c>
    </row>
    <row r="389" spans="1:9" s="43" customFormat="1">
      <c r="A389" s="50" t="s">
        <v>114</v>
      </c>
      <c r="B389" s="51"/>
      <c r="C389" s="198"/>
      <c r="D389" s="248"/>
      <c r="E389" s="248"/>
      <c r="F389" s="249"/>
      <c r="G389" s="249"/>
      <c r="H389" s="249"/>
      <c r="I389" s="249"/>
    </row>
    <row r="390" spans="1:9" s="84" customFormat="1">
      <c r="A390" s="117" t="s">
        <v>30</v>
      </c>
      <c r="B390" s="157" t="s">
        <v>12</v>
      </c>
      <c r="C390" s="146">
        <f t="shared" ref="C390:C391" si="16">C392</f>
        <v>631</v>
      </c>
      <c r="D390" s="43"/>
      <c r="E390" s="43"/>
      <c r="F390" s="43"/>
      <c r="G390" s="43"/>
      <c r="H390" s="43"/>
      <c r="I390" s="43"/>
    </row>
    <row r="391" spans="1:9" s="84" customFormat="1">
      <c r="A391" s="72" t="s">
        <v>38</v>
      </c>
      <c r="B391" s="158" t="s">
        <v>13</v>
      </c>
      <c r="C391" s="146">
        <f t="shared" si="16"/>
        <v>631</v>
      </c>
      <c r="D391" s="43"/>
      <c r="E391" s="43"/>
      <c r="F391" s="43"/>
      <c r="G391" s="43"/>
      <c r="H391" s="43"/>
      <c r="I391" s="43"/>
    </row>
    <row r="392" spans="1:9" s="84" customFormat="1">
      <c r="A392" s="73" t="s">
        <v>27</v>
      </c>
      <c r="B392" s="159" t="s">
        <v>12</v>
      </c>
      <c r="C392" s="135">
        <f t="shared" ref="C392:C397" si="17">C394</f>
        <v>631</v>
      </c>
      <c r="D392" s="43"/>
      <c r="E392" s="43"/>
      <c r="F392" s="43"/>
      <c r="G392" s="43"/>
      <c r="H392" s="43"/>
      <c r="I392" s="43"/>
    </row>
    <row r="393" spans="1:9" s="84" customFormat="1">
      <c r="A393" s="120" t="s">
        <v>60</v>
      </c>
      <c r="B393" s="79" t="s">
        <v>13</v>
      </c>
      <c r="C393" s="135">
        <f t="shared" si="17"/>
        <v>631</v>
      </c>
    </row>
    <row r="394" spans="1:9">
      <c r="A394" s="12" t="s">
        <v>17</v>
      </c>
      <c r="B394" s="6" t="s">
        <v>12</v>
      </c>
      <c r="C394" s="146">
        <f t="shared" si="17"/>
        <v>631</v>
      </c>
    </row>
    <row r="395" spans="1:9">
      <c r="A395" s="11"/>
      <c r="B395" s="7" t="s">
        <v>13</v>
      </c>
      <c r="C395" s="146">
        <f t="shared" si="17"/>
        <v>631</v>
      </c>
    </row>
    <row r="396" spans="1:9" s="61" customFormat="1" ht="15" customHeight="1">
      <c r="A396" s="123" t="s">
        <v>20</v>
      </c>
      <c r="B396" s="55" t="s">
        <v>12</v>
      </c>
      <c r="C396" s="146">
        <f t="shared" si="17"/>
        <v>631</v>
      </c>
    </row>
    <row r="397" spans="1:9" s="61" customFormat="1" ht="15" customHeight="1">
      <c r="A397" s="122"/>
      <c r="B397" s="40" t="s">
        <v>13</v>
      </c>
      <c r="C397" s="146">
        <f t="shared" si="17"/>
        <v>631</v>
      </c>
    </row>
    <row r="398" spans="1:9" s="84" customFormat="1" ht="28.35">
      <c r="A398" s="169" t="s">
        <v>115</v>
      </c>
      <c r="B398" s="90" t="s">
        <v>12</v>
      </c>
      <c r="C398" s="133">
        <v>631</v>
      </c>
    </row>
    <row r="399" spans="1:9" s="84" customFormat="1">
      <c r="A399" s="120"/>
      <c r="B399" s="79" t="s">
        <v>13</v>
      </c>
      <c r="C399" s="133">
        <v>631</v>
      </c>
    </row>
    <row r="400" spans="1:9" s="61" customFormat="1" ht="14.25" customHeight="1">
      <c r="A400" s="92" t="s">
        <v>116</v>
      </c>
      <c r="B400" s="93"/>
      <c r="C400" s="201"/>
      <c r="D400" s="102"/>
      <c r="E400" s="88"/>
      <c r="F400" s="102"/>
      <c r="G400" s="102"/>
      <c r="H400" s="102"/>
      <c r="I400" s="102"/>
    </row>
    <row r="401" spans="1:9" s="61" customFormat="1" ht="15.75" customHeight="1">
      <c r="A401" s="100" t="s">
        <v>30</v>
      </c>
      <c r="B401" s="101" t="s">
        <v>12</v>
      </c>
      <c r="C401" s="190">
        <f t="shared" ref="C401:C406" si="18">C403</f>
        <v>3000</v>
      </c>
      <c r="D401" s="96"/>
      <c r="E401" s="119"/>
      <c r="F401" s="96"/>
      <c r="G401" s="96"/>
      <c r="H401" s="96"/>
      <c r="I401" s="96"/>
    </row>
    <row r="402" spans="1:9" s="61" customFormat="1" ht="15.75" customHeight="1">
      <c r="A402" s="9" t="s">
        <v>59</v>
      </c>
      <c r="B402" s="40" t="s">
        <v>13</v>
      </c>
      <c r="C402" s="190">
        <f t="shared" si="18"/>
        <v>3000</v>
      </c>
      <c r="D402" s="42"/>
      <c r="E402" s="81"/>
      <c r="F402" s="42" t="e">
        <f>F404+#REF!</f>
        <v>#REF!</v>
      </c>
      <c r="G402" s="42" t="e">
        <f>G404+#REF!</f>
        <v>#REF!</v>
      </c>
      <c r="H402" s="42" t="e">
        <f>H404+#REF!</f>
        <v>#REF!</v>
      </c>
      <c r="I402" s="42" t="e">
        <f>I404+#REF!</f>
        <v>#REF!</v>
      </c>
    </row>
    <row r="403" spans="1:9" s="61" customFormat="1" ht="15" customHeight="1">
      <c r="A403" s="33" t="s">
        <v>27</v>
      </c>
      <c r="B403" s="55" t="s">
        <v>12</v>
      </c>
      <c r="C403" s="202">
        <f t="shared" si="18"/>
        <v>3000</v>
      </c>
    </row>
    <row r="404" spans="1:9" s="61" customFormat="1" ht="15" customHeight="1">
      <c r="A404" s="9" t="s">
        <v>60</v>
      </c>
      <c r="B404" s="40" t="s">
        <v>13</v>
      </c>
      <c r="C404" s="202">
        <f t="shared" si="18"/>
        <v>3000</v>
      </c>
    </row>
    <row r="405" spans="1:9" s="61" customFormat="1" ht="13.5" customHeight="1">
      <c r="A405" s="12" t="s">
        <v>17</v>
      </c>
      <c r="B405" s="55" t="s">
        <v>12</v>
      </c>
      <c r="C405" s="190">
        <f t="shared" si="18"/>
        <v>3000</v>
      </c>
    </row>
    <row r="406" spans="1:9" s="61" customFormat="1" ht="14.25" customHeight="1">
      <c r="A406" s="11"/>
      <c r="B406" s="40" t="s">
        <v>13</v>
      </c>
      <c r="C406" s="190">
        <f t="shared" si="18"/>
        <v>3000</v>
      </c>
    </row>
    <row r="407" spans="1:9" s="61" customFormat="1" ht="15" customHeight="1">
      <c r="A407" s="250" t="s">
        <v>117</v>
      </c>
      <c r="B407" s="55" t="s">
        <v>12</v>
      </c>
      <c r="C407" s="190">
        <f>C416</f>
        <v>3000</v>
      </c>
    </row>
    <row r="408" spans="1:9" s="61" customFormat="1" ht="15" customHeight="1">
      <c r="A408" s="251"/>
      <c r="B408" s="40" t="s">
        <v>13</v>
      </c>
      <c r="C408" s="190">
        <f>C417</f>
        <v>3000</v>
      </c>
    </row>
    <row r="409" spans="1:9">
      <c r="A409" s="124" t="s">
        <v>29</v>
      </c>
      <c r="B409" s="125"/>
      <c r="C409" s="195"/>
      <c r="D409" s="98"/>
      <c r="E409" s="103"/>
      <c r="F409" s="98"/>
      <c r="G409" s="98"/>
      <c r="H409" s="98"/>
      <c r="I409" s="99"/>
    </row>
    <row r="410" spans="1:9" s="61" customFormat="1" ht="15.75" customHeight="1">
      <c r="A410" s="104" t="s">
        <v>30</v>
      </c>
      <c r="B410" s="55" t="s">
        <v>12</v>
      </c>
      <c r="C410" s="190">
        <f t="shared" ref="C410:C415" si="19">C412</f>
        <v>3000</v>
      </c>
    </row>
    <row r="411" spans="1:9" s="61" customFormat="1" ht="15.75" customHeight="1">
      <c r="A411" s="105" t="s">
        <v>38</v>
      </c>
      <c r="B411" s="40" t="s">
        <v>13</v>
      </c>
      <c r="C411" s="190">
        <f t="shared" si="19"/>
        <v>3000</v>
      </c>
    </row>
    <row r="412" spans="1:9" s="61" customFormat="1" ht="15" customHeight="1">
      <c r="A412" s="106" t="s">
        <v>27</v>
      </c>
      <c r="B412" s="55" t="s">
        <v>12</v>
      </c>
      <c r="C412" s="202">
        <f t="shared" si="19"/>
        <v>3000</v>
      </c>
    </row>
    <row r="413" spans="1:9" s="61" customFormat="1" ht="15" customHeight="1">
      <c r="A413" s="107" t="s">
        <v>60</v>
      </c>
      <c r="B413" s="40" t="s">
        <v>13</v>
      </c>
      <c r="C413" s="202">
        <f t="shared" si="19"/>
        <v>3000</v>
      </c>
    </row>
    <row r="414" spans="1:9" s="61" customFormat="1" ht="13.5" customHeight="1">
      <c r="A414" s="250" t="s">
        <v>17</v>
      </c>
      <c r="B414" s="55" t="s">
        <v>12</v>
      </c>
      <c r="C414" s="190">
        <f t="shared" si="19"/>
        <v>3000</v>
      </c>
    </row>
    <row r="415" spans="1:9" s="61" customFormat="1" ht="14.25" customHeight="1">
      <c r="A415" s="251"/>
      <c r="B415" s="40" t="s">
        <v>13</v>
      </c>
      <c r="C415" s="190">
        <f t="shared" si="19"/>
        <v>3000</v>
      </c>
    </row>
    <row r="416" spans="1:9" s="61" customFormat="1" ht="15.75" customHeight="1">
      <c r="A416" s="252" t="s">
        <v>21</v>
      </c>
      <c r="B416" s="55" t="s">
        <v>12</v>
      </c>
      <c r="C416" s="190">
        <f>C418</f>
        <v>3000</v>
      </c>
    </row>
    <row r="417" spans="1:11" s="61" customFormat="1" ht="15.75" customHeight="1">
      <c r="A417" s="253"/>
      <c r="B417" s="40" t="s">
        <v>13</v>
      </c>
      <c r="C417" s="190">
        <f>C419</f>
        <v>3000</v>
      </c>
    </row>
    <row r="418" spans="1:11" s="84" customFormat="1" ht="14.25" customHeight="1">
      <c r="A418" s="254" t="s">
        <v>118</v>
      </c>
      <c r="B418" s="147" t="s">
        <v>12</v>
      </c>
      <c r="C418" s="186">
        <v>3000</v>
      </c>
    </row>
    <row r="419" spans="1:11" s="84" customFormat="1" ht="14.25" customHeight="1">
      <c r="A419" s="255"/>
      <c r="B419" s="148" t="s">
        <v>13</v>
      </c>
      <c r="C419" s="186">
        <v>3000</v>
      </c>
    </row>
    <row r="420" spans="1:11">
      <c r="A420" s="82" t="s">
        <v>119</v>
      </c>
      <c r="B420" s="47"/>
      <c r="C420" s="200"/>
      <c r="D420" s="44"/>
      <c r="E420" s="44"/>
      <c r="F420" s="44"/>
      <c r="G420" s="44"/>
      <c r="H420" s="44"/>
      <c r="I420" s="44"/>
      <c r="K420" s="43"/>
    </row>
    <row r="421" spans="1:11">
      <c r="A421" s="68" t="s">
        <v>30</v>
      </c>
      <c r="B421" s="55" t="s">
        <v>12</v>
      </c>
      <c r="C421" s="146">
        <f>C423+C431</f>
        <v>5566</v>
      </c>
      <c r="D421" s="44"/>
      <c r="E421" s="44"/>
      <c r="F421" s="44"/>
      <c r="G421" s="44"/>
      <c r="H421" s="44"/>
      <c r="I421" s="48"/>
    </row>
    <row r="422" spans="1:11">
      <c r="A422" s="10" t="s">
        <v>59</v>
      </c>
      <c r="B422" s="40" t="s">
        <v>13</v>
      </c>
      <c r="C422" s="146">
        <f>C424+C432</f>
        <v>5566</v>
      </c>
      <c r="D422" s="42"/>
      <c r="E422" s="42"/>
      <c r="F422" s="42"/>
      <c r="G422" s="42"/>
      <c r="H422" s="42"/>
      <c r="I422" s="42"/>
    </row>
    <row r="423" spans="1:11">
      <c r="A423" s="26" t="s">
        <v>27</v>
      </c>
      <c r="B423" s="56" t="s">
        <v>12</v>
      </c>
      <c r="C423" s="135">
        <f>C425</f>
        <v>3886</v>
      </c>
      <c r="D423" s="42"/>
      <c r="E423" s="42"/>
      <c r="F423" s="42"/>
      <c r="G423" s="42"/>
      <c r="H423" s="42"/>
      <c r="I423" s="42"/>
    </row>
    <row r="424" spans="1:11">
      <c r="A424" s="10" t="s">
        <v>60</v>
      </c>
      <c r="B424" s="40" t="s">
        <v>13</v>
      </c>
      <c r="C424" s="135">
        <f>C426</f>
        <v>3886</v>
      </c>
      <c r="D424" s="42"/>
      <c r="E424" s="42"/>
      <c r="F424" s="42"/>
      <c r="G424" s="42"/>
      <c r="H424" s="42"/>
      <c r="I424" s="42"/>
    </row>
    <row r="425" spans="1:11">
      <c r="A425" s="12" t="s">
        <v>17</v>
      </c>
      <c r="B425" s="6" t="s">
        <v>12</v>
      </c>
      <c r="C425" s="146">
        <f>C427+C429</f>
        <v>3886</v>
      </c>
      <c r="D425" s="42"/>
      <c r="E425" s="42"/>
      <c r="F425" s="42"/>
      <c r="G425" s="42"/>
      <c r="H425" s="42"/>
      <c r="I425" s="42"/>
    </row>
    <row r="426" spans="1:11">
      <c r="A426" s="11"/>
      <c r="B426" s="7" t="s">
        <v>13</v>
      </c>
      <c r="C426" s="146">
        <f>C428+C430</f>
        <v>3886</v>
      </c>
      <c r="D426" s="42"/>
      <c r="E426" s="42"/>
      <c r="F426" s="42"/>
      <c r="G426" s="42"/>
      <c r="H426" s="42"/>
      <c r="I426" s="42"/>
    </row>
    <row r="427" spans="1:11" s="61" customFormat="1">
      <c r="A427" s="123" t="s">
        <v>20</v>
      </c>
      <c r="B427" s="55" t="s">
        <v>12</v>
      </c>
      <c r="C427" s="146">
        <f>C476</f>
        <v>970</v>
      </c>
    </row>
    <row r="428" spans="1:11" s="61" customFormat="1">
      <c r="A428" s="122"/>
      <c r="B428" s="40" t="s">
        <v>13</v>
      </c>
      <c r="C428" s="146">
        <f>C477</f>
        <v>970</v>
      </c>
    </row>
    <row r="429" spans="1:11">
      <c r="A429" s="12" t="s">
        <v>21</v>
      </c>
      <c r="B429" s="56" t="s">
        <v>12</v>
      </c>
      <c r="C429" s="146">
        <f>C446</f>
        <v>2916</v>
      </c>
      <c r="D429" s="42"/>
      <c r="E429" s="42"/>
      <c r="F429" s="42"/>
      <c r="G429" s="42"/>
      <c r="H429" s="42"/>
      <c r="I429" s="42"/>
    </row>
    <row r="430" spans="1:11">
      <c r="A430" s="11"/>
      <c r="B430" s="40" t="s">
        <v>13</v>
      </c>
      <c r="C430" s="146">
        <f>C447</f>
        <v>2916</v>
      </c>
      <c r="D430" s="42"/>
      <c r="E430" s="42"/>
      <c r="F430" s="42"/>
      <c r="G430" s="42"/>
      <c r="H430" s="42"/>
      <c r="I430" s="42"/>
    </row>
    <row r="431" spans="1:11">
      <c r="A431" s="26" t="s">
        <v>96</v>
      </c>
      <c r="B431" s="13" t="s">
        <v>12</v>
      </c>
      <c r="C431" s="149">
        <f t="shared" ref="C431:C436" si="20">C433</f>
        <v>1680</v>
      </c>
    </row>
    <row r="432" spans="1:11">
      <c r="A432" s="9" t="s">
        <v>60</v>
      </c>
      <c r="B432" s="14" t="s">
        <v>13</v>
      </c>
      <c r="C432" s="149">
        <f t="shared" si="20"/>
        <v>1680</v>
      </c>
    </row>
    <row r="433" spans="1:9">
      <c r="A433" s="12" t="s">
        <v>17</v>
      </c>
      <c r="B433" s="6" t="s">
        <v>12</v>
      </c>
      <c r="C433" s="133">
        <f t="shared" si="20"/>
        <v>1680</v>
      </c>
    </row>
    <row r="434" spans="1:9">
      <c r="A434" s="11"/>
      <c r="B434" s="7" t="s">
        <v>13</v>
      </c>
      <c r="C434" s="133">
        <f t="shared" si="20"/>
        <v>1680</v>
      </c>
    </row>
    <row r="435" spans="1:9">
      <c r="A435" s="66" t="s">
        <v>67</v>
      </c>
      <c r="B435" s="6" t="s">
        <v>12</v>
      </c>
      <c r="C435" s="133">
        <f t="shared" si="20"/>
        <v>1680</v>
      </c>
    </row>
    <row r="436" spans="1:9">
      <c r="A436" s="10"/>
      <c r="B436" s="7" t="s">
        <v>13</v>
      </c>
      <c r="C436" s="133">
        <f t="shared" si="20"/>
        <v>1680</v>
      </c>
    </row>
    <row r="437" spans="1:9" s="84" customFormat="1" ht="15.75" customHeight="1">
      <c r="A437" s="217" t="s">
        <v>20</v>
      </c>
      <c r="B437" s="90" t="s">
        <v>12</v>
      </c>
      <c r="C437" s="133">
        <f>C461</f>
        <v>1680</v>
      </c>
    </row>
    <row r="438" spans="1:9" s="84" customFormat="1" ht="16.5" customHeight="1">
      <c r="A438" s="120"/>
      <c r="B438" s="79" t="s">
        <v>13</v>
      </c>
      <c r="C438" s="133">
        <f>C462</f>
        <v>1680</v>
      </c>
    </row>
    <row r="439" spans="1:9">
      <c r="A439" s="124" t="s">
        <v>120</v>
      </c>
      <c r="B439" s="125"/>
      <c r="C439" s="195"/>
      <c r="D439" s="94"/>
      <c r="E439" s="95"/>
      <c r="F439" s="94"/>
      <c r="G439" s="94"/>
      <c r="H439" s="94"/>
      <c r="I439" s="94"/>
    </row>
    <row r="440" spans="1:9">
      <c r="A440" s="114" t="s">
        <v>30</v>
      </c>
      <c r="B440" s="55" t="s">
        <v>12</v>
      </c>
      <c r="C440" s="146">
        <f t="shared" ref="C440:C449" si="21">C442</f>
        <v>2916</v>
      </c>
      <c r="D440" s="96"/>
      <c r="E440" s="96"/>
      <c r="F440" s="96"/>
      <c r="G440" s="96"/>
      <c r="H440" s="96"/>
      <c r="I440" s="96"/>
    </row>
    <row r="441" spans="1:9">
      <c r="A441" s="22" t="s">
        <v>31</v>
      </c>
      <c r="B441" s="14" t="s">
        <v>13</v>
      </c>
      <c r="C441" s="146">
        <f t="shared" si="21"/>
        <v>2916</v>
      </c>
    </row>
    <row r="442" spans="1:9">
      <c r="A442" s="110" t="s">
        <v>32</v>
      </c>
      <c r="B442" s="13" t="s">
        <v>12</v>
      </c>
      <c r="C442" s="135">
        <f t="shared" si="21"/>
        <v>2916</v>
      </c>
    </row>
    <row r="443" spans="1:9">
      <c r="A443" s="22" t="s">
        <v>33</v>
      </c>
      <c r="B443" s="14" t="s">
        <v>13</v>
      </c>
      <c r="C443" s="135">
        <f t="shared" si="21"/>
        <v>2916</v>
      </c>
    </row>
    <row r="444" spans="1:9">
      <c r="A444" s="12" t="s">
        <v>17</v>
      </c>
      <c r="B444" s="6" t="s">
        <v>12</v>
      </c>
      <c r="C444" s="149">
        <f>C446</f>
        <v>2916</v>
      </c>
      <c r="D444" s="42"/>
      <c r="E444" s="42"/>
      <c r="F444" s="42"/>
      <c r="G444" s="42"/>
      <c r="H444" s="42"/>
      <c r="I444" s="42"/>
    </row>
    <row r="445" spans="1:9">
      <c r="A445" s="11"/>
      <c r="B445" s="7" t="s">
        <v>13</v>
      </c>
      <c r="C445" s="149">
        <f>C447</f>
        <v>2916</v>
      </c>
      <c r="D445" s="42"/>
      <c r="E445" s="42"/>
      <c r="F445" s="42"/>
      <c r="G445" s="42"/>
      <c r="H445" s="42"/>
      <c r="I445" s="42"/>
    </row>
    <row r="446" spans="1:9" s="60" customFormat="1">
      <c r="A446" s="150" t="s">
        <v>21</v>
      </c>
      <c r="B446" s="28" t="s">
        <v>12</v>
      </c>
      <c r="C446" s="149">
        <f t="shared" si="21"/>
        <v>2916</v>
      </c>
      <c r="D446" s="64"/>
      <c r="E446" s="64"/>
      <c r="F446" s="64"/>
      <c r="G446" s="64"/>
      <c r="H446" s="64"/>
      <c r="I446" s="64"/>
    </row>
    <row r="447" spans="1:9" s="60" customFormat="1">
      <c r="A447" s="32"/>
      <c r="B447" s="30" t="s">
        <v>13</v>
      </c>
      <c r="C447" s="149">
        <f>C449</f>
        <v>2916</v>
      </c>
      <c r="D447" s="64"/>
      <c r="E447" s="64"/>
      <c r="F447" s="64"/>
      <c r="G447" s="64"/>
      <c r="H447" s="64"/>
      <c r="I447" s="64"/>
    </row>
    <row r="448" spans="1:9" s="60" customFormat="1">
      <c r="A448" s="76" t="s">
        <v>121</v>
      </c>
      <c r="B448" s="28" t="s">
        <v>12</v>
      </c>
      <c r="C448" s="149">
        <f t="shared" si="21"/>
        <v>2916</v>
      </c>
      <c r="D448" s="64"/>
      <c r="E448" s="64"/>
      <c r="F448" s="64"/>
      <c r="G448" s="64"/>
      <c r="H448" s="64"/>
      <c r="I448" s="64"/>
    </row>
    <row r="449" spans="1:9" s="60" customFormat="1">
      <c r="A449" s="32"/>
      <c r="B449" s="30" t="s">
        <v>13</v>
      </c>
      <c r="C449" s="149">
        <f t="shared" si="21"/>
        <v>2916</v>
      </c>
      <c r="D449" s="64"/>
      <c r="E449" s="64"/>
      <c r="F449" s="64"/>
      <c r="G449" s="64"/>
      <c r="H449" s="64"/>
      <c r="I449" s="64"/>
    </row>
    <row r="450" spans="1:9" s="84" customFormat="1" ht="30.75" customHeight="1">
      <c r="A450" s="219" t="s">
        <v>122</v>
      </c>
      <c r="B450" s="90" t="s">
        <v>12</v>
      </c>
      <c r="C450" s="133">
        <v>2916</v>
      </c>
      <c r="D450" s="81"/>
      <c r="E450" s="81"/>
      <c r="F450" s="81"/>
      <c r="G450" s="81"/>
      <c r="H450" s="81"/>
      <c r="I450" s="81"/>
    </row>
    <row r="451" spans="1:9" s="15" customFormat="1">
      <c r="A451" s="22"/>
      <c r="B451" s="14" t="s">
        <v>13</v>
      </c>
      <c r="C451" s="146">
        <v>2916</v>
      </c>
      <c r="D451" s="41"/>
      <c r="E451" s="41"/>
      <c r="F451" s="41"/>
      <c r="G451" s="41"/>
      <c r="H451" s="41"/>
      <c r="I451" s="41"/>
    </row>
    <row r="452" spans="1:9" ht="12.4">
      <c r="A452" s="258" t="s">
        <v>62</v>
      </c>
      <c r="B452" s="259"/>
      <c r="C452" s="260"/>
      <c r="E452" s="43"/>
    </row>
    <row r="453" spans="1:9">
      <c r="A453" s="20" t="s">
        <v>30</v>
      </c>
      <c r="B453" s="5" t="s">
        <v>12</v>
      </c>
      <c r="C453" s="133">
        <f t="shared" ref="C453:C460" si="22">C455</f>
        <v>1680</v>
      </c>
    </row>
    <row r="454" spans="1:9">
      <c r="A454" s="22" t="s">
        <v>38</v>
      </c>
      <c r="B454" s="7" t="s">
        <v>13</v>
      </c>
      <c r="C454" s="133">
        <f t="shared" si="22"/>
        <v>1680</v>
      </c>
    </row>
    <row r="455" spans="1:9">
      <c r="A455" s="26" t="s">
        <v>96</v>
      </c>
      <c r="B455" s="13" t="s">
        <v>12</v>
      </c>
      <c r="C455" s="149">
        <f t="shared" si="22"/>
        <v>1680</v>
      </c>
    </row>
    <row r="456" spans="1:9">
      <c r="A456" s="9" t="s">
        <v>60</v>
      </c>
      <c r="B456" s="14" t="s">
        <v>13</v>
      </c>
      <c r="C456" s="149">
        <f t="shared" si="22"/>
        <v>1680</v>
      </c>
    </row>
    <row r="457" spans="1:9">
      <c r="A457" s="12" t="s">
        <v>17</v>
      </c>
      <c r="B457" s="6" t="s">
        <v>12</v>
      </c>
      <c r="C457" s="133">
        <f t="shared" si="22"/>
        <v>1680</v>
      </c>
    </row>
    <row r="458" spans="1:9">
      <c r="A458" s="11"/>
      <c r="B458" s="7" t="s">
        <v>13</v>
      </c>
      <c r="C458" s="133">
        <f t="shared" si="22"/>
        <v>1680</v>
      </c>
    </row>
    <row r="459" spans="1:9">
      <c r="A459" s="66" t="s">
        <v>67</v>
      </c>
      <c r="B459" s="6" t="s">
        <v>12</v>
      </c>
      <c r="C459" s="133">
        <f t="shared" si="22"/>
        <v>1680</v>
      </c>
    </row>
    <row r="460" spans="1:9">
      <c r="A460" s="10"/>
      <c r="B460" s="7" t="s">
        <v>13</v>
      </c>
      <c r="C460" s="133">
        <f t="shared" si="22"/>
        <v>1680</v>
      </c>
    </row>
    <row r="461" spans="1:9" s="60" customFormat="1" ht="15.75" customHeight="1">
      <c r="A461" s="205" t="s">
        <v>20</v>
      </c>
      <c r="B461" s="28" t="s">
        <v>12</v>
      </c>
      <c r="C461" s="149">
        <f>C463</f>
        <v>1680</v>
      </c>
    </row>
    <row r="462" spans="1:9" s="60" customFormat="1" ht="16.5" customHeight="1">
      <c r="A462" s="32"/>
      <c r="B462" s="30" t="s">
        <v>13</v>
      </c>
      <c r="C462" s="149">
        <f>C464</f>
        <v>1680</v>
      </c>
    </row>
    <row r="463" spans="1:9" s="60" customFormat="1">
      <c r="A463" s="156" t="s">
        <v>76</v>
      </c>
      <c r="B463" s="28" t="s">
        <v>12</v>
      </c>
      <c r="C463" s="135">
        <f>C465+C467</f>
        <v>1680</v>
      </c>
    </row>
    <row r="464" spans="1:9" s="60" customFormat="1">
      <c r="A464" s="32"/>
      <c r="B464" s="30" t="s">
        <v>13</v>
      </c>
      <c r="C464" s="135">
        <f>C466+C468</f>
        <v>1680</v>
      </c>
    </row>
    <row r="465" spans="1:9" s="84" customFormat="1" ht="15.4">
      <c r="A465" s="242" t="s">
        <v>123</v>
      </c>
      <c r="B465" s="90" t="s">
        <v>12</v>
      </c>
      <c r="C465" s="133">
        <v>680</v>
      </c>
    </row>
    <row r="466" spans="1:9" s="84" customFormat="1">
      <c r="A466" s="120"/>
      <c r="B466" s="79" t="s">
        <v>13</v>
      </c>
      <c r="C466" s="133">
        <v>680</v>
      </c>
    </row>
    <row r="467" spans="1:9" s="84" customFormat="1">
      <c r="A467" s="237" t="s">
        <v>124</v>
      </c>
      <c r="B467" s="90" t="s">
        <v>12</v>
      </c>
      <c r="C467" s="133">
        <v>1000</v>
      </c>
    </row>
    <row r="468" spans="1:9" s="84" customFormat="1">
      <c r="A468" s="120"/>
      <c r="B468" s="79" t="s">
        <v>13</v>
      </c>
      <c r="C468" s="133">
        <v>1000</v>
      </c>
    </row>
    <row r="469" spans="1:9" ht="12.4">
      <c r="A469" s="247" t="s">
        <v>101</v>
      </c>
      <c r="B469" s="247"/>
      <c r="C469" s="247"/>
    </row>
    <row r="470" spans="1:9">
      <c r="A470" s="21" t="s">
        <v>30</v>
      </c>
      <c r="B470" s="13" t="s">
        <v>12</v>
      </c>
      <c r="C470" s="146">
        <f>C472</f>
        <v>970</v>
      </c>
      <c r="E470" s="61"/>
    </row>
    <row r="471" spans="1:9">
      <c r="A471" s="22" t="s">
        <v>38</v>
      </c>
      <c r="B471" s="14" t="s">
        <v>13</v>
      </c>
      <c r="C471" s="146">
        <f>C473</f>
        <v>970</v>
      </c>
      <c r="E471" s="61"/>
    </row>
    <row r="472" spans="1:9" s="61" customFormat="1">
      <c r="A472" s="73" t="s">
        <v>27</v>
      </c>
      <c r="B472" s="118" t="s">
        <v>12</v>
      </c>
      <c r="C472" s="135">
        <f>C474</f>
        <v>970</v>
      </c>
      <c r="D472"/>
      <c r="E472"/>
      <c r="F472"/>
      <c r="G472"/>
      <c r="H472"/>
      <c r="I472"/>
    </row>
    <row r="473" spans="1:9" s="61" customFormat="1">
      <c r="A473" s="62" t="s">
        <v>60</v>
      </c>
      <c r="B473" s="71" t="s">
        <v>13</v>
      </c>
      <c r="C473" s="135">
        <f>C475</f>
        <v>970</v>
      </c>
    </row>
    <row r="474" spans="1:9">
      <c r="A474" s="12" t="s">
        <v>17</v>
      </c>
      <c r="B474" s="6" t="s">
        <v>12</v>
      </c>
      <c r="C474" s="146">
        <f t="shared" ref="C474:C475" si="23">C476</f>
        <v>970</v>
      </c>
    </row>
    <row r="475" spans="1:9">
      <c r="A475" s="11"/>
      <c r="B475" s="7" t="s">
        <v>13</v>
      </c>
      <c r="C475" s="146">
        <f t="shared" si="23"/>
        <v>970</v>
      </c>
    </row>
    <row r="476" spans="1:9" s="61" customFormat="1">
      <c r="A476" s="123" t="s">
        <v>20</v>
      </c>
      <c r="B476" s="55" t="s">
        <v>12</v>
      </c>
      <c r="C476" s="146">
        <f>C478+C482</f>
        <v>970</v>
      </c>
    </row>
    <row r="477" spans="1:9" s="61" customFormat="1">
      <c r="A477" s="122"/>
      <c r="B477" s="40" t="s">
        <v>13</v>
      </c>
      <c r="C477" s="146">
        <f>C479+C483</f>
        <v>970</v>
      </c>
    </row>
    <row r="478" spans="1:9" s="84" customFormat="1" ht="27.75" customHeight="1">
      <c r="A478" s="220" t="s">
        <v>102</v>
      </c>
      <c r="B478" s="90" t="s">
        <v>12</v>
      </c>
      <c r="C478" s="146">
        <f>C480</f>
        <v>442</v>
      </c>
    </row>
    <row r="479" spans="1:9" s="84" customFormat="1" ht="15.75" customHeight="1">
      <c r="A479" s="120"/>
      <c r="B479" s="79" t="s">
        <v>13</v>
      </c>
      <c r="C479" s="146">
        <f>C481</f>
        <v>442</v>
      </c>
    </row>
    <row r="480" spans="1:9" s="84" customFormat="1" ht="18.75" customHeight="1">
      <c r="A480" s="215" t="s">
        <v>125</v>
      </c>
      <c r="B480" s="90" t="s">
        <v>12</v>
      </c>
      <c r="C480" s="133">
        <v>442</v>
      </c>
    </row>
    <row r="481" spans="1:3" s="84" customFormat="1" ht="18.75" customHeight="1">
      <c r="A481" s="120"/>
      <c r="B481" s="79" t="s">
        <v>13</v>
      </c>
      <c r="C481" s="133">
        <v>442</v>
      </c>
    </row>
    <row r="482" spans="1:3" s="84" customFormat="1" ht="27.75" customHeight="1">
      <c r="A482" s="224" t="s">
        <v>126</v>
      </c>
      <c r="B482" s="90" t="s">
        <v>12</v>
      </c>
      <c r="C482" s="133">
        <f>C484+C486+C488+C490+C492+C494+C496+C498+C500+C502+C504+C506</f>
        <v>528</v>
      </c>
    </row>
    <row r="483" spans="1:3" s="84" customFormat="1" ht="15.75" customHeight="1">
      <c r="A483" s="120"/>
      <c r="B483" s="79" t="s">
        <v>13</v>
      </c>
      <c r="C483" s="133">
        <f>C485+C487+C489+C491+C493+C495+C497+C499+C501+C503+C505+C507</f>
        <v>528</v>
      </c>
    </row>
    <row r="484" spans="1:3" s="84" customFormat="1" ht="19.5" customHeight="1">
      <c r="A484" s="242" t="s">
        <v>127</v>
      </c>
      <c r="B484" s="90" t="s">
        <v>12</v>
      </c>
      <c r="C484" s="133">
        <v>85</v>
      </c>
    </row>
    <row r="485" spans="1:3" s="84" customFormat="1" ht="18.75" customHeight="1">
      <c r="A485" s="120"/>
      <c r="B485" s="79" t="s">
        <v>13</v>
      </c>
      <c r="C485" s="133">
        <v>85</v>
      </c>
    </row>
    <row r="486" spans="1:3" s="84" customFormat="1" ht="18" customHeight="1">
      <c r="A486" s="216" t="s">
        <v>128</v>
      </c>
      <c r="B486" s="90" t="s">
        <v>12</v>
      </c>
      <c r="C486" s="133">
        <v>20</v>
      </c>
    </row>
    <row r="487" spans="1:3" s="84" customFormat="1" ht="18.75" customHeight="1">
      <c r="A487" s="120"/>
      <c r="B487" s="79" t="s">
        <v>13</v>
      </c>
      <c r="C487" s="133">
        <v>20</v>
      </c>
    </row>
    <row r="488" spans="1:3" s="84" customFormat="1" ht="19.5" customHeight="1">
      <c r="A488" s="216" t="s">
        <v>129</v>
      </c>
      <c r="B488" s="90" t="s">
        <v>12</v>
      </c>
      <c r="C488" s="133">
        <v>7</v>
      </c>
    </row>
    <row r="489" spans="1:3" s="84" customFormat="1" ht="18.75" customHeight="1">
      <c r="A489" s="120"/>
      <c r="B489" s="79" t="s">
        <v>13</v>
      </c>
      <c r="C489" s="133">
        <v>7</v>
      </c>
    </row>
    <row r="490" spans="1:3" s="84" customFormat="1" ht="20.25" customHeight="1">
      <c r="A490" s="244" t="s">
        <v>130</v>
      </c>
      <c r="B490" s="90" t="s">
        <v>12</v>
      </c>
      <c r="C490" s="133">
        <v>37</v>
      </c>
    </row>
    <row r="491" spans="1:3" s="84" customFormat="1" ht="18.75" customHeight="1">
      <c r="A491" s="120"/>
      <c r="B491" s="79" t="s">
        <v>13</v>
      </c>
      <c r="C491" s="133">
        <v>37</v>
      </c>
    </row>
    <row r="492" spans="1:3" s="84" customFormat="1" ht="30.75" customHeight="1">
      <c r="A492" s="244" t="s">
        <v>131</v>
      </c>
      <c r="B492" s="90" t="s">
        <v>12</v>
      </c>
      <c r="C492" s="133">
        <v>17</v>
      </c>
    </row>
    <row r="493" spans="1:3" s="84" customFormat="1" ht="18.75" customHeight="1">
      <c r="A493" s="120"/>
      <c r="B493" s="79" t="s">
        <v>13</v>
      </c>
      <c r="C493" s="133">
        <v>17</v>
      </c>
    </row>
    <row r="494" spans="1:3" s="84" customFormat="1" ht="21" customHeight="1">
      <c r="A494" s="244" t="s">
        <v>132</v>
      </c>
      <c r="B494" s="90" t="s">
        <v>12</v>
      </c>
      <c r="C494" s="133">
        <v>27</v>
      </c>
    </row>
    <row r="495" spans="1:3" s="84" customFormat="1" ht="18.75" customHeight="1">
      <c r="A495" s="120"/>
      <c r="B495" s="79" t="s">
        <v>13</v>
      </c>
      <c r="C495" s="133">
        <v>27</v>
      </c>
    </row>
    <row r="496" spans="1:3" s="84" customFormat="1" ht="30.75" customHeight="1">
      <c r="A496" s="244" t="s">
        <v>133</v>
      </c>
      <c r="B496" s="90" t="s">
        <v>12</v>
      </c>
      <c r="C496" s="133">
        <v>6</v>
      </c>
    </row>
    <row r="497" spans="1:15" s="84" customFormat="1" ht="18.75" customHeight="1">
      <c r="A497" s="120"/>
      <c r="B497" s="79" t="s">
        <v>13</v>
      </c>
      <c r="C497" s="133">
        <v>6</v>
      </c>
    </row>
    <row r="498" spans="1:15" s="84" customFormat="1" ht="20.25" customHeight="1">
      <c r="A498" s="216" t="s">
        <v>134</v>
      </c>
      <c r="B498" s="90" t="s">
        <v>12</v>
      </c>
      <c r="C498" s="133">
        <v>52</v>
      </c>
    </row>
    <row r="499" spans="1:15" s="84" customFormat="1" ht="18.75" customHeight="1">
      <c r="A499" s="120"/>
      <c r="B499" s="79" t="s">
        <v>13</v>
      </c>
      <c r="C499" s="133">
        <v>52</v>
      </c>
    </row>
    <row r="500" spans="1:15" s="84" customFormat="1" ht="19.5" customHeight="1">
      <c r="A500" s="216" t="s">
        <v>135</v>
      </c>
      <c r="B500" s="90" t="s">
        <v>12</v>
      </c>
      <c r="C500" s="133">
        <v>14</v>
      </c>
    </row>
    <row r="501" spans="1:15" s="84" customFormat="1" ht="18.75" customHeight="1">
      <c r="A501" s="120"/>
      <c r="B501" s="79" t="s">
        <v>13</v>
      </c>
      <c r="C501" s="133">
        <v>14</v>
      </c>
    </row>
    <row r="502" spans="1:15" s="84" customFormat="1" ht="21.75" customHeight="1">
      <c r="A502" s="216" t="s">
        <v>136</v>
      </c>
      <c r="B502" s="90" t="s">
        <v>12</v>
      </c>
      <c r="C502" s="133">
        <v>14</v>
      </c>
    </row>
    <row r="503" spans="1:15" s="84" customFormat="1" ht="18.75" customHeight="1">
      <c r="A503" s="120"/>
      <c r="B503" s="79" t="s">
        <v>13</v>
      </c>
      <c r="C503" s="133">
        <v>14</v>
      </c>
    </row>
    <row r="504" spans="1:15" s="84" customFormat="1" ht="30.75" customHeight="1">
      <c r="A504" s="244" t="s">
        <v>137</v>
      </c>
      <c r="B504" s="90" t="s">
        <v>12</v>
      </c>
      <c r="C504" s="133">
        <v>172</v>
      </c>
    </row>
    <row r="505" spans="1:15" s="84" customFormat="1" ht="18.75" customHeight="1">
      <c r="A505" s="120"/>
      <c r="B505" s="79" t="s">
        <v>13</v>
      </c>
      <c r="C505" s="133">
        <v>172</v>
      </c>
    </row>
    <row r="506" spans="1:15" s="84" customFormat="1" ht="21" customHeight="1">
      <c r="A506" s="244" t="s">
        <v>138</v>
      </c>
      <c r="B506" s="90" t="s">
        <v>12</v>
      </c>
      <c r="C506" s="133">
        <v>77</v>
      </c>
      <c r="O506" s="84">
        <f>572+69767</f>
        <v>70339</v>
      </c>
    </row>
    <row r="507" spans="1:15" s="84" customFormat="1" ht="18.75" customHeight="1">
      <c r="A507" s="120"/>
      <c r="B507" s="79" t="s">
        <v>13</v>
      </c>
      <c r="C507" s="133">
        <v>77</v>
      </c>
    </row>
    <row r="508" spans="1:15" s="15" customFormat="1">
      <c r="B508" s="134"/>
      <c r="C508" s="203"/>
      <c r="D508" s="41"/>
      <c r="E508" s="41"/>
      <c r="F508" s="41"/>
      <c r="G508" s="41"/>
      <c r="H508" s="41"/>
      <c r="I508" s="41"/>
    </row>
    <row r="509" spans="1:15" s="15" customFormat="1">
      <c r="B509" s="134"/>
      <c r="C509" s="203"/>
      <c r="D509" s="41"/>
      <c r="E509" s="41"/>
      <c r="F509" s="41"/>
      <c r="G509" s="41"/>
      <c r="H509" s="41"/>
      <c r="I509" s="41"/>
    </row>
    <row r="510" spans="1:15" s="15" customFormat="1">
      <c r="B510" s="134"/>
      <c r="C510" s="203"/>
      <c r="D510" s="41"/>
      <c r="E510" s="41"/>
      <c r="F510" s="41"/>
      <c r="G510" s="41"/>
      <c r="H510" s="41"/>
      <c r="I510" s="41"/>
    </row>
    <row r="511" spans="1:15" ht="15.75" customHeight="1">
      <c r="A511" s="256"/>
      <c r="B511" s="257"/>
      <c r="C511" s="257"/>
    </row>
    <row r="512" spans="1:15" ht="15.75" customHeight="1">
      <c r="A512" s="245"/>
      <c r="B512" s="246"/>
      <c r="C512" s="246"/>
    </row>
    <row r="513" spans="1:53">
      <c r="A513" s="131"/>
      <c r="B513" s="132"/>
      <c r="C513" s="204"/>
    </row>
    <row r="514" spans="1:53">
      <c r="A514" s="131"/>
      <c r="B514" s="132"/>
      <c r="C514" s="204"/>
    </row>
    <row r="515" spans="1:53">
      <c r="A515" s="131"/>
      <c r="B515" s="132"/>
      <c r="C515" s="204"/>
    </row>
    <row r="516" spans="1:53">
      <c r="A516" s="43"/>
    </row>
    <row r="517" spans="1:53">
      <c r="A517" s="43"/>
    </row>
    <row r="518" spans="1:53" s="1" customFormat="1">
      <c r="A518" s="43"/>
      <c r="C518" s="187"/>
      <c r="D518"/>
      <c r="E518"/>
      <c r="F518"/>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row>
    <row r="525" spans="1:53" s="1" customFormat="1">
      <c r="A525" s="15"/>
      <c r="C525" s="187"/>
      <c r="D525"/>
      <c r="E525"/>
      <c r="F525"/>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row>
    <row r="526" spans="1:53" s="1" customFormat="1">
      <c r="A526" s="15"/>
      <c r="C526" s="187"/>
      <c r="D526"/>
      <c r="E526"/>
      <c r="F526"/>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row>
  </sheetData>
  <mergeCells count="24">
    <mergeCell ref="A1:C1"/>
    <mergeCell ref="A2:C2"/>
    <mergeCell ref="A7:C7"/>
    <mergeCell ref="C9:C11"/>
    <mergeCell ref="A337:C337"/>
    <mergeCell ref="A74:C74"/>
    <mergeCell ref="A98:C98"/>
    <mergeCell ref="A117:A118"/>
    <mergeCell ref="A210:C210"/>
    <mergeCell ref="A191:C191"/>
    <mergeCell ref="A253:C253"/>
    <mergeCell ref="A298:C298"/>
    <mergeCell ref="A299:C299"/>
    <mergeCell ref="A159:C159"/>
    <mergeCell ref="A512:C512"/>
    <mergeCell ref="A356:C356"/>
    <mergeCell ref="D389:I389"/>
    <mergeCell ref="A407:A408"/>
    <mergeCell ref="A414:A415"/>
    <mergeCell ref="A416:A417"/>
    <mergeCell ref="A418:A419"/>
    <mergeCell ref="A511:C511"/>
    <mergeCell ref="A469:C469"/>
    <mergeCell ref="A452:C452"/>
  </mergeCells>
  <pageMargins left="0.70866141732283472" right="0.70866141732283472" top="0.55118110236220474" bottom="0.55118110236220474" header="0.31496062992125984" footer="0.31496062992125984"/>
  <pageSetup paperSize="9" scale="95" orientation="portrait"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C5A35-D1AA-474E-80FC-F00C1C3F2861}"/>
</file>

<file path=customXml/itemProps2.xml><?xml version="1.0" encoding="utf-8"?>
<ds:datastoreItem xmlns:ds="http://schemas.openxmlformats.org/officeDocument/2006/customXml" ds:itemID="{F7200658-BF3A-4BC5-9ACF-2CF6C86CC728}"/>
</file>

<file path=customXml/itemProps3.xml><?xml version="1.0" encoding="utf-8"?>
<ds:datastoreItem xmlns:ds="http://schemas.openxmlformats.org/officeDocument/2006/customXml" ds:itemID="{09877F32-77FB-4B00-8118-B8A4D944B797}"/>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2026-05-22T18:32:08Z</dcterms:modified>
  <cp:category/>
  <cp:contentStatus/>
</cp:coreProperties>
</file>