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24226"/>
  <mc:AlternateContent xmlns:mc="http://schemas.openxmlformats.org/markup-compatibility/2006">
    <mc:Choice Requires="x15">
      <x15ac:absPath xmlns:x15ac="http://schemas.microsoft.com/office/spreadsheetml/2010/11/ac" url="D:\INVESTITII 2026\INITIAL BUGET 2026\"/>
    </mc:Choice>
  </mc:AlternateContent>
  <xr:revisionPtr revIDLastSave="0" documentId="8_{2ED039BF-13B1-4906-BEBF-81A793F60AD9}" xr6:coauthVersionLast="47" xr6:coauthVersionMax="47" xr10:uidLastSave="{00000000-0000-0000-0000-000000000000}"/>
  <bookViews>
    <workbookView xWindow="-120" yWindow="-120" windowWidth="29040" windowHeight="15720" xr2:uid="{1D47AD0B-0E66-4F5C-B238-09BC0FE00A5C}"/>
  </bookViews>
  <sheets>
    <sheet name="07.05.2026" sheetId="1" r:id="rId1"/>
  </sheets>
  <definedNames>
    <definedName name="_xlnm._FilterDatabase" localSheetId="0" hidden="1">'07.05.2026'!$A$6:$BI$249</definedName>
    <definedName name="_xlnm.Print_Titles" localSheetId="0">'07.05.2026'!$6:$8</definedName>
    <definedName name="_xlnm.Print_Area" localSheetId="0">'07.05.2026'!$A$1:$BI$279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40" i="1" l="1"/>
  <c r="E230" i="1"/>
  <c r="E229" i="1"/>
  <c r="E243" i="1"/>
  <c r="E221" i="1" l="1"/>
  <c r="E38" i="1" l="1"/>
  <c r="E37" i="1" s="1"/>
  <c r="E216" i="1"/>
  <c r="E218" i="1"/>
  <c r="E213" i="1"/>
  <c r="E123" i="1" l="1"/>
  <c r="E195" i="1" l="1"/>
  <c r="E78" i="1" l="1"/>
  <c r="E51" i="1" l="1"/>
  <c r="E12" i="1"/>
  <c r="E22" i="1"/>
  <c r="E21" i="1" s="1"/>
  <c r="E25" i="1"/>
  <c r="E27" i="1"/>
  <c r="E60" i="1"/>
  <c r="E59" i="1" s="1"/>
  <c r="E63" i="1"/>
  <c r="E62" i="1" s="1"/>
  <c r="E65" i="1"/>
  <c r="E71" i="1"/>
  <c r="E70" i="1" s="1"/>
  <c r="E75" i="1"/>
  <c r="E77" i="1"/>
  <c r="E81" i="1"/>
  <c r="E80" i="1" s="1"/>
  <c r="E84" i="1"/>
  <c r="E83" i="1" s="1"/>
  <c r="E100" i="1"/>
  <c r="E133" i="1"/>
  <c r="E137" i="1"/>
  <c r="E139" i="1"/>
  <c r="E158" i="1"/>
  <c r="E160" i="1"/>
  <c r="E164" i="1"/>
  <c r="E163" i="1" s="1"/>
  <c r="E168" i="1"/>
  <c r="E171" i="1"/>
  <c r="E177" i="1"/>
  <c r="E182" i="1"/>
  <c r="E181" i="1" s="1"/>
  <c r="E184" i="1"/>
  <c r="E188" i="1"/>
  <c r="E190" i="1"/>
  <c r="E193" i="1"/>
  <c r="E200" i="1"/>
  <c r="E202" i="1"/>
  <c r="E205" i="1"/>
  <c r="E208" i="1"/>
  <c r="E207" i="1" s="1"/>
  <c r="E225" i="1"/>
  <c r="E224" i="1" s="1"/>
  <c r="E234" i="1"/>
  <c r="E233" i="1" s="1"/>
  <c r="E228" i="1" s="1"/>
  <c r="E237" i="1"/>
  <c r="E236" i="1" s="1"/>
  <c r="E245" i="1"/>
  <c r="E247" i="1"/>
  <c r="E74" i="1" l="1"/>
  <c r="E30" i="1"/>
  <c r="E29" i="1" s="1"/>
  <c r="E242" i="1"/>
  <c r="E239" i="1" s="1"/>
  <c r="E24" i="1"/>
  <c r="E187" i="1"/>
  <c r="E211" i="1"/>
  <c r="E210" i="1" s="1"/>
  <c r="E175" i="1"/>
  <c r="E220" i="1"/>
  <c r="E90" i="1"/>
  <c r="E89" i="1" s="1"/>
  <c r="E143" i="1"/>
  <c r="E142" i="1" s="1"/>
  <c r="E11" i="1" l="1"/>
  <c r="E50" i="1"/>
  <c r="E167" i="1"/>
  <c r="E166" i="1" s="1"/>
  <c r="E88" i="1"/>
  <c r="E186" i="1"/>
  <c r="E86" i="1" l="1"/>
  <c r="E10" i="1"/>
  <c r="E9" i="1" l="1"/>
</calcChain>
</file>

<file path=xl/sharedStrings.xml><?xml version="1.0" encoding="utf-8"?>
<sst xmlns="http://schemas.openxmlformats.org/spreadsheetml/2006/main" count="424" uniqueCount="233">
  <si>
    <t xml:space="preserve"> JUDETUL ARGES</t>
  </si>
  <si>
    <t>Anexa 1b          la HCJ nr. 157 /   07.05.2026</t>
  </si>
  <si>
    <t>LISTA pozitiei  "Alte cheltuieli de investitii" defalcata pe categorii de bunuri pe anul 2026</t>
  </si>
  <si>
    <t>mii lei</t>
  </si>
  <si>
    <t>UM</t>
  </si>
  <si>
    <t>Cant.</t>
  </si>
  <si>
    <t>Valoare</t>
  </si>
  <si>
    <t xml:space="preserve">               TOTAL - TITLUL 70 CHELTUIELI DE CAPITAL</t>
  </si>
  <si>
    <t>b. DOTARI INDEPENDENTE</t>
  </si>
  <si>
    <t>AUTORITATI EXECUTIVE</t>
  </si>
  <si>
    <t>51.02</t>
  </si>
  <si>
    <t>Sistem desktop  PC + monitor</t>
  </si>
  <si>
    <t>buc.</t>
  </si>
  <si>
    <t>Licenta Microsoft Windows 11 PRO OEM</t>
  </si>
  <si>
    <t>Imprimanta laser color</t>
  </si>
  <si>
    <t>Aparat foto</t>
  </si>
  <si>
    <t>Kit productie si promovare teren si streaming</t>
  </si>
  <si>
    <t>Kit activitate sala sedinte</t>
  </si>
  <si>
    <t xml:space="preserve">Sistem desktop  PC </t>
  </si>
  <si>
    <t>ALTE SERVICII PUBLICE GENERALE</t>
  </si>
  <si>
    <t>54.02</t>
  </si>
  <si>
    <t>DIRECTIA JUDETEANA PENTRU EVIDENTA PERSOANELOR PITESTI</t>
  </si>
  <si>
    <t>Pachet Licenta Antivirus Microsoft Windows 11 Pro +Licenta Microsoft Windows  Office  2021 Pro Plus</t>
  </si>
  <si>
    <t>ORDINE PUBLICA SI SIGURANTA NATIONALA</t>
  </si>
  <si>
    <t>61.02</t>
  </si>
  <si>
    <t>SERVICIUL PUBLIC JUDETEAN SALVAMONT ARGES</t>
  </si>
  <si>
    <t>Dotare cu mobilier Baza de Salvare  Montana cota 2000 Transfăgărășan</t>
  </si>
  <si>
    <t>INSPECTORATUL PENTRU SITUATII DE URGENTA ARGES</t>
  </si>
  <si>
    <t xml:space="preserve">Cisterna transport apa potabila cu sistem </t>
  </si>
  <si>
    <t>CULTURA, RECREERE SI RELIGIE</t>
  </si>
  <si>
    <t>67.02</t>
  </si>
  <si>
    <t>TEATRUL "AL. DAVILA" PITESTI</t>
  </si>
  <si>
    <t>Sistem iluminat scenă Sala Așchiuță</t>
  </si>
  <si>
    <t>Sistem sonorizare scenă Sala Așchiuță</t>
  </si>
  <si>
    <t>Sistem mecanică scenă Sala Așchiuță</t>
  </si>
  <si>
    <t>Sistem intercom Sala Așchiuță</t>
  </si>
  <si>
    <t>Cărucior pupitre pro</t>
  </si>
  <si>
    <t>Sistem ecran Led -100 mp</t>
  </si>
  <si>
    <t xml:space="preserve">ASISTENTA SOCIALA </t>
  </si>
  <si>
    <t>68.02</t>
  </si>
  <si>
    <t>Unitatea de Asistenta Medico-Sociala Dedulesti</t>
  </si>
  <si>
    <t>Statie clorinare</t>
  </si>
  <si>
    <t>Pat spital electric</t>
  </si>
  <si>
    <t>Masa transport decedati</t>
  </si>
  <si>
    <t>Masa mare sala sedinte</t>
  </si>
  <si>
    <t>Masa tratament</t>
  </si>
  <si>
    <t>Mobila bucatarie echipata</t>
  </si>
  <si>
    <t>Dulap vestiar ingrijitor curatenie</t>
  </si>
  <si>
    <t>Dulap pentru depozitat materiale de curatenie</t>
  </si>
  <si>
    <t>Dula depozitat lenjerii</t>
  </si>
  <si>
    <t>Televizor 65" 164CM</t>
  </si>
  <si>
    <t>Sistem PC</t>
  </si>
  <si>
    <t>c. CHELTUIELI AFERENTE STUDIILOR DE PREFEZABILITATE, FEZABILITATE, A PROIECTELOR SI ALTOR STUDII AFERENTE OBIECTIVELOR DE INVESTITII</t>
  </si>
  <si>
    <t>Studiu si asigurare de asistenta tehnica pentru realizarea Planului de mentinere a calitatii aerului in judetul Arges 2025-2029</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</si>
  <si>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</si>
  <si>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</si>
  <si>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659: PITEȘTI – BRADU – SUSENI – GLIGANU DE SUS – BÂRLOGU – NEGRAȘI – MOZĂCENI – LIM. JUD. DÂMBOVIȚA, KM 0+000-58+320; L=58,320 KM</t>
  </si>
  <si>
    <t>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679: Păduroiu (DN67B) - Lipia – Popești - Lunca Corbului – Pădureți – Ciești - Fâlfani - Cotmeana – Malu - Bârla - Lim. Jud. Olt, km 0+000-48.222; L=47,670 km</t>
  </si>
  <si>
    <t>Prestarea serviciilor de proiectare faza-Studiu de fezabilitate (Tema de proiectare, studii topografice, planuri amplasament vizate O.C.P.I., studii geotehnice verificate A.F., documentații necesare obținerii Certificatelor de Urbanism și a avizelor solicitate prin acestea, studii de soluții, A.T.R.-uri, Studiu de Fezabilitate pentru obiectivul de investitii:"ÎNFIINȚARE PARCURI FOTOVOLTAICE CU CAPACITĂȚI DE STOCARE INTEGRATE PENTRU CONSUMUL PROPRIU AL CONSILIULUI JUDEȚEAN ARGEȘ ȘI AL PARTENERILOR IMPLICAȚI</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</si>
  <si>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</si>
  <si>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BIBLIOTECA JUDETEANA " DINICU GOLESCU" PITESTI</t>
  </si>
  <si>
    <t>Servicii de intocmire a documentatiei in vederea obtinerii autorizatiei ISU pentru cladirea publica  Biblioteca Judeteana Arges</t>
  </si>
  <si>
    <t xml:space="preserve">Directia Generala de Asistenta Sociala si Protectia Copilului Arges </t>
  </si>
  <si>
    <t>Expertiza tehnica pentru cerinta esentiala de calitate in constructii securitate la incendiu, CC si CI, in cadrul proiectului Complex de 4 Locuinte Protejate si Centru de Zi, Comuna Ciofrageni , Judetul Arges</t>
  </si>
  <si>
    <t>TRANSPORTURI</t>
  </si>
  <si>
    <t>84.02</t>
  </si>
  <si>
    <t xml:space="preserve"> Elaborare Studiu de Fezabilitate pentru obiectivul de investitii "Drum expres A1 - Pitesti - Mioveni </t>
  </si>
  <si>
    <t>Elaborare documentatii tehnice pentru obtinere Autorizatie de gospodarire a apelor "Pod pe DJ 741 Piteşti-Valea Mare-Făgetu-Mioveni, km 2+060, peste pârâul Valea Mare (Ploscaru), la Ştefăneşti"</t>
  </si>
  <si>
    <t>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</si>
  <si>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21+140, L=6,140 Km, comunele Caldararu si Raca, judetul Arges"</t>
  </si>
  <si>
    <t>d.CHELTUIELI DE EXPERTIZA , PROIECTARE SI DE EXECUTIE PRIVIND CONSOLIDARILE</t>
  </si>
  <si>
    <t>AUTORITATI EXECUTIVE SI LEGISLATIVE</t>
  </si>
  <si>
    <t>Consolidare si reabilitare Spital Judetean de Urgenta Pitesti</t>
  </si>
  <si>
    <t>Consolidare si reabilitare corp C3, apartinand Centrului de Diagnostic si Tratament, Bdl. I.C.Bratianu, nr.62, Municipiul Pitesti, Judetul Arges</t>
  </si>
  <si>
    <t>e. ALTE CHELTUIELI ASIMILATE INVESTITIILOR ( inclusiv reparatii capitale)</t>
  </si>
  <si>
    <t>Sistem de alimentare cu apa "Mancioiu" - captare, inmagazinare si transport apa catre UAT Cuca si UAT Moraresti</t>
  </si>
  <si>
    <t>Reabilitare Bază de Salvare Montană cota 2000 Transfăgărășan, județul Argeș</t>
  </si>
  <si>
    <t xml:space="preserve"> INVATAMANT</t>
  </si>
  <si>
    <t xml:space="preserve"> 65.02</t>
  </si>
  <si>
    <t>Centrul Scolar de Educatie Incluziva "Sfanta Filofteia" Stefanesti</t>
  </si>
  <si>
    <t>Modificari interioare si exterioare, schimbare functie camera hidromasaj, uscatorie in sali de clasa si magazie</t>
  </si>
  <si>
    <t>MUZEUL JUDETEAN ARGES</t>
  </si>
  <si>
    <t>Reamenajare spatii destinate expozitiilor permanente din cadrul Muzeul Judetean Arges</t>
  </si>
  <si>
    <t>VENITURI PROPRII</t>
  </si>
  <si>
    <t>a. ACHIZITII IMOBILE</t>
  </si>
  <si>
    <t>SANATATE</t>
  </si>
  <si>
    <t>66.10</t>
  </si>
  <si>
    <t>Spitalul Judetean de Urgenta Pitesti</t>
  </si>
  <si>
    <t>Ecograf ATI (sonda liniara, convexa, phased array)</t>
  </si>
  <si>
    <t>Ventilator pacient</t>
  </si>
  <si>
    <t>Statie centrala de monitorizare</t>
  </si>
  <si>
    <t>Aparat hemodializa acuti</t>
  </si>
  <si>
    <t>Monitor functii vitale</t>
  </si>
  <si>
    <t>Paturi ATI</t>
  </si>
  <si>
    <t>Aparat anestezie</t>
  </si>
  <si>
    <t>Aspirator chirurgical</t>
  </si>
  <si>
    <t>Statie dedurizare apa</t>
  </si>
  <si>
    <t>Spitalul de Pediatrie Pitesti</t>
  </si>
  <si>
    <t>Analizor automat de hematologie</t>
  </si>
  <si>
    <t>Analizor automat pentru coagulare</t>
  </si>
  <si>
    <t xml:space="preserve">Centrifuga de laborator cu capacitate de 28 probe </t>
  </si>
  <si>
    <t>Masa de operatie echipata pentru ortopedie cu sistem de incalzire a pacientului si sistem tourniquet</t>
  </si>
  <si>
    <t>Sistem electrochirurgical cu sigilare vasculara si argon</t>
  </si>
  <si>
    <t>Aparat radiofrecventa 4 MHZ</t>
  </si>
  <si>
    <t>Ecograf</t>
  </si>
  <si>
    <t xml:space="preserve">Pompa Infuzomat </t>
  </si>
  <si>
    <t xml:space="preserve">Sistem de radiografie panoramica digitala dentar </t>
  </si>
  <si>
    <t>Frigider medicamente 97 l</t>
  </si>
  <si>
    <t>Frigider depozitare medicamente 420 l</t>
  </si>
  <si>
    <t xml:space="preserve">Masina profesionala de spalat rufe pe abur </t>
  </si>
  <si>
    <t xml:space="preserve">Presa pneumatica de calcat rufe cu abur </t>
  </si>
  <si>
    <t xml:space="preserve">Calandru profesional cu abur </t>
  </si>
  <si>
    <t>Analizor de urini</t>
  </si>
  <si>
    <t xml:space="preserve">Aspirator chirurgical mobil </t>
  </si>
  <si>
    <t>Fierăstrău profesional electric ortopedic cu aspirație</t>
  </si>
  <si>
    <t xml:space="preserve">Lampă de operație cu 2 cupole și pregătire camera </t>
  </si>
  <si>
    <t>Monitor funcții vitale</t>
  </si>
  <si>
    <t xml:space="preserve">Monitor funcții vitale cu modul de transport </t>
  </si>
  <si>
    <t xml:space="preserve">Monitor funcții vitale cu modul multimasuratori </t>
  </si>
  <si>
    <t xml:space="preserve">Stație centrală de monitorizare cu 12 licențe </t>
  </si>
  <si>
    <t>Spitalul de Boli Cronice si Geriatrie Stefanesti</t>
  </si>
  <si>
    <t>Aparat cu 2 canale laser, US si support pentru aparat</t>
  </si>
  <si>
    <t xml:space="preserve">Paturi spital rabatabile, cu gratar </t>
  </si>
  <si>
    <t>Concentrator oxigen</t>
  </si>
  <si>
    <t>Frigider de morga 3  locuri</t>
  </si>
  <si>
    <t xml:space="preserve">Combina electroterapie </t>
  </si>
  <si>
    <t>Carucior tratament</t>
  </si>
  <si>
    <t>Echipament firewall cu minim protectii de tipul firewall,  IPS, application control, filtrare web, antivirus, antispam</t>
  </si>
  <si>
    <t>Licenta permanenta pentru platforma de gestionare a bazelor de date tip Sql Server 2025</t>
  </si>
  <si>
    <t>Licenta permanenta pentru pachet aplicatii de birou tip Office 2024</t>
  </si>
  <si>
    <t>Spitalul de Recuperare Bradet</t>
  </si>
  <si>
    <t>Cada hidroterapie</t>
  </si>
  <si>
    <t>Aparat teste sanitatie pentru maini</t>
  </si>
  <si>
    <t>Masina de curatat cartofi</t>
  </si>
  <si>
    <t>Spitalul Orasenesc "Regele Carol I" Costesti</t>
  </si>
  <si>
    <t>Agitator trombocite</t>
  </si>
  <si>
    <t>Spitalul de Recuperare si Boli Cronice Valea Iasului</t>
  </si>
  <si>
    <t>Combina Fizioterapie : Electroterapie 2 canale, Ultrasunete 1 canal, Laser 1 canal cu sonda tip dus</t>
  </si>
  <si>
    <t>Automatizare tablou electric pentru protectie pompa submersibila</t>
  </si>
  <si>
    <t>67.10</t>
  </si>
  <si>
    <t>Muzeul Judetean Arges</t>
  </si>
  <si>
    <t>ROTOPERCUTOR</t>
  </si>
  <si>
    <t xml:space="preserve">Dispenser automat pt botosei expozitii  </t>
  </si>
  <si>
    <t>LICENTA MICROSOFT WINDOWS 11</t>
  </si>
  <si>
    <t xml:space="preserve">LICENTA MICROSOFT OFFICE PROFESSIONAL PLUS </t>
  </si>
  <si>
    <t>LICENTA Bris CAD arheologie</t>
  </si>
  <si>
    <t>HARTA TACTILA</t>
  </si>
  <si>
    <t>Unitate de control trimble arheologie</t>
  </si>
  <si>
    <t>Bazin cu ultrasunete</t>
  </si>
  <si>
    <t>Licenta Photoshop</t>
  </si>
  <si>
    <t xml:space="preserve">LICENTA Win pro </t>
  </si>
  <si>
    <t>Spectrometru performant</t>
  </si>
  <si>
    <t xml:space="preserve">Microscop performant </t>
  </si>
  <si>
    <t>Laptop</t>
  </si>
  <si>
    <t>Aer conditionat</t>
  </si>
  <si>
    <t>MUZEUL VITICULTURII SI POMICULTURII GOLESTI</t>
  </si>
  <si>
    <t>Panou de informare</t>
  </si>
  <si>
    <t>CENTRUL "DOINA ARGESULUI"</t>
  </si>
  <si>
    <t>Microfon voce</t>
  </si>
  <si>
    <t>Stagebox</t>
  </si>
  <si>
    <t>Unitatea de Asistenta Medico-Sociala Calinesti</t>
  </si>
  <si>
    <t>Uscator rufe profesional</t>
  </si>
  <si>
    <t xml:space="preserve">SANATATE </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</si>
  <si>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</si>
  <si>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</si>
  <si>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 xml:space="preserve">Elaborare expertiza tehnica instalatii electrice  </t>
  </si>
  <si>
    <t xml:space="preserve">Elaborare expertiza tehnica instalatii sanitare </t>
  </si>
  <si>
    <t xml:space="preserve">Elaborare expertiza tehnica instalatii termice </t>
  </si>
  <si>
    <t>SPITALUL DE PNEUMOFTIZIOLOGIE LEORDENI</t>
  </si>
  <si>
    <t xml:space="preserve">Elaborare studiu de fezabilitate pentru sistem canalizare </t>
  </si>
  <si>
    <t>Proiect, avize, autorizatii si asistenta tehnica amenajare parc agrement</t>
  </si>
  <si>
    <t xml:space="preserve"> Documentatii in vederea obtinerii autorizatiei de  securitate la incendiu</t>
  </si>
  <si>
    <t>Proiect, Avize, autorizatii si asistenta tehnica “Lucrari de construire in vederea conformarii imobilului la cerinta esentiala de calitate "Securitate la incendiu"</t>
  </si>
  <si>
    <t xml:space="preserve">Cheltulieli pentru proiectare si asistanta tehnica pentru obiectivul de investitii: Consolidarea si modernizarea imobilului situat in str.Domnita Balasa, nr.19, apartinand  Teatrului Davila Pitesti, denumita Sala Aschiuță, judetul Arges   </t>
  </si>
  <si>
    <t>d.CHELTUIELI DE EXPERTIZA, PROIECTARE SI DE EXECUTIE PRIVIND CONSOLIDARILE</t>
  </si>
  <si>
    <t>Reabilitare si reparatii pasaj subteran de legatura si canivou-sediul central al Spitalului Judetean de Urgenta Pitesti</t>
  </si>
  <si>
    <t>SPITALUL DE BOLI CRONICE SI GERIATRIE STEFANESTI</t>
  </si>
  <si>
    <t xml:space="preserve">Bazin de apa potabila 25mc suprateran cu statie de clorinare </t>
  </si>
  <si>
    <t>Container metalic cu doua compartimente pentru depozitare (3x4m)</t>
  </si>
  <si>
    <t>Lucrari de construire in vederea conformarii imobilului la cerinta esentiala de calitate "Securitate la incendiu"</t>
  </si>
  <si>
    <t>Servicii proiectare si executie lucrari modernizare sectia Chirurgie etaj 2</t>
  </si>
  <si>
    <t xml:space="preserve">Lucrari modernizare terasa </t>
  </si>
  <si>
    <t>Lucrari modernizare instalatie recuperare condens si traseu abur centrala termica</t>
  </si>
  <si>
    <t>Lucrări de reparații capitale secția ATI" la Spitalul de Pediatrie Pitești</t>
  </si>
  <si>
    <t>Punere in functiune si racordare PTAB 20 KV</t>
  </si>
  <si>
    <t>Spitalul de Psihiatrie "Sf.Maria" Vedea</t>
  </si>
  <si>
    <t xml:space="preserve"> Extindere spital pentru Terapie ocupațională si recuperare in sistem Ambulatoriu, Spital de Psihiatrie „Sf. Maria""</t>
  </si>
  <si>
    <t>Amenajare parcare la Spitalul de Psihiatrie „Sfânta Maria"Vedea</t>
  </si>
  <si>
    <t xml:space="preserve">Furnizare sistem alertare-butoane de panica - destinat sigurantei pacientului </t>
  </si>
  <si>
    <t>Bazin chimic laborator</t>
  </si>
  <si>
    <t>ASIGURARI SI ASISTENTA SOCIALA</t>
  </si>
  <si>
    <t>68.10</t>
  </si>
  <si>
    <t>UNITATEA DE ASISTENTA MEDICO SOCIALA SUICI</t>
  </si>
  <si>
    <t>Reabilitare, Modernizare și Extindere Pavilion D+P+1E</t>
  </si>
  <si>
    <t>Achizitie si montare butoane de panica pentru pacienti</t>
  </si>
  <si>
    <t>Lucrari de reabilitare in vederea obtinerii autorizatiei la incendiu</t>
  </si>
  <si>
    <t>Unitatea de Asistenta Medico-Sociala Domnesti</t>
  </si>
  <si>
    <t xml:space="preserve">Sistem buton de panica pentru pacienti </t>
  </si>
  <si>
    <t>Unitatea de Asistenta Medico-Sociala Rucar</t>
  </si>
  <si>
    <t>Sistem de avertizare /alertare (buton de panica) "Nurse call"</t>
  </si>
  <si>
    <t xml:space="preserve"> TITLUL X -  PROIECTE CU FINANTARE DIN FONDURI EXTERNE NERAMBURSABILE </t>
  </si>
  <si>
    <t>Cap. 51.02/51.07 - AUTORITATI EXECUTIVE</t>
  </si>
  <si>
    <t>Dotarea cu echipamente a laboratorului de anatomie patologica din cadrul Spitalului Judetean de Urgenta Pitesti</t>
  </si>
  <si>
    <t>Laborator de Radioterapie Spitalul Judetean de Urgenta Pitesti</t>
  </si>
  <si>
    <t>CAPITOLUL 65.02 INVATAMANT</t>
  </si>
  <si>
    <t>Centrul Judetean de Resurse si Asistenta Educationala Arges</t>
  </si>
  <si>
    <t>Îmbunătățirea serviciilor de educație timpurie în Județul Argeș SMIS 338722, CJRAE partener 1</t>
  </si>
  <si>
    <t>Îmbunătățirea serviciilor de educație timpurie în Județul Argeș SMIS 338722, Judetul Arges partener 2</t>
  </si>
  <si>
    <t>Cap. 66.10 - SANATATE</t>
  </si>
  <si>
    <t>SPITALUL JUDETEAN DE URGENTA PITESTI</t>
  </si>
  <si>
    <t xml:space="preserve">56 Proiecte cu finantare din fonduri externe nerambursabile postaderare </t>
  </si>
  <si>
    <t>Controlul cancerului de col uterin prin Acces echitabil la servicii de calitate-Consolidarea capacitatii programului national de screening-CLARA  cod MySMIS 2021- 353063</t>
  </si>
  <si>
    <t>Dotarea Spitalului Judetean de Urgenta Pitesti cu echipamanete medicale catre trateaza pacienti cardiaci critici cod MySMIS- 351754</t>
  </si>
  <si>
    <t>Lucrări de reabilitare saloane și grupuri sanitare, săli de tratament, dotări cu echipamente medicale și nemedicale</t>
  </si>
  <si>
    <t>Cap. 67.02 - CULTURA, RECREERE SI RELIGIE</t>
  </si>
  <si>
    <t>Biblioteca Judeteana " Dinicu Golescu" Pitesti</t>
  </si>
  <si>
    <t>Proiectul " Centrul Europe Direct"  Arges</t>
  </si>
  <si>
    <t>Titlul XI Proiecte cu finanțare din sumele reprezentând asistența financiară nerambursabilă aferentă PNRR</t>
  </si>
  <si>
    <t>Titlul XII Proiecte cu finanțare din sumele reprezentând asistența financiară nerambursabilă aferentă PNRR ( cod 60.01 la 60.03)</t>
  </si>
  <si>
    <t>Elaborarea Planului de Amenajare a Teritoriului Judetean (P.A.T.J.) Arges</t>
  </si>
  <si>
    <t>Achiziție de echipamente software, hardware și IT</t>
  </si>
  <si>
    <t>Dezvoltarea sistemului informatic și a infrastructurii digitale a SPITALULUI DE PEDIATRIE PITEŞTI</t>
  </si>
  <si>
    <t xml:space="preserve">Achiziție de Echipamente și materiale destinate reducerii riscului de infecții nosocomiale </t>
  </si>
  <si>
    <t>Consolidarea investitiilor in sisteme informatice si in frastructura digitala a Spitalului Orasenesc Regele Carol I Costesti</t>
  </si>
  <si>
    <t xml:space="preserve"> PREŞEDINTE,</t>
  </si>
  <si>
    <t xml:space="preserve">     ION MȊNZȊNĂ      </t>
  </si>
  <si>
    <t xml:space="preserve">                                                                            DIRECTOR EXECUTIV,</t>
  </si>
  <si>
    <t xml:space="preserve">                                                                             CARMEN MOCANU</t>
  </si>
  <si>
    <t xml:space="preserve">      Şef Serviciu Buget,</t>
  </si>
  <si>
    <t xml:space="preserve">        Venituri, Impozite şi Taxe </t>
  </si>
  <si>
    <t xml:space="preserve">        Larisa Zamfir</t>
  </si>
  <si>
    <t xml:space="preserve">  Ȋntocmit,</t>
  </si>
  <si>
    <t xml:space="preserve"> Sabina  Bocioacă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</si>
</sst>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35">
    <font>
      <sz val="10"/>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sz val="12"/>
      <name val="Times New Roman"/>
      <family val="1"/>
      <charset val="238"/>
    </font>
    <font>
      <sz val="12"/>
      <color theme="1"/>
      <name val="Times New Roman"/>
      <family val="1"/>
    </font>
    <font>
      <b/>
      <sz val="12"/>
      <color theme="1"/>
      <name val="Times New Roman"/>
      <family val="1"/>
    </font>
    <font>
      <sz val="12"/>
      <color theme="1"/>
      <name val="Times New Roman"/>
      <family val="1"/>
      <charset val="238"/>
    </font>
    <font>
      <b/>
      <sz val="11"/>
      <color theme="1"/>
      <name val="Times New Roman"/>
      <family val="1"/>
    </font>
    <font>
      <sz val="11"/>
      <color theme="1"/>
      <name val="Calibri"/>
      <family val="2"/>
      <scheme val="minor"/>
    </font>
    <font>
      <b/>
      <u/>
      <sz val="12"/>
      <color theme="1"/>
      <name val="Times New Roman"/>
      <family val="1"/>
    </font>
    <font>
      <sz val="10"/>
      <name val="Arial"/>
      <family val="2"/>
    </font>
    <font>
      <b/>
      <sz val="12"/>
      <color rgb="FFFF0000"/>
      <name val="Times New Roman"/>
      <family val="1"/>
    </font>
    <font>
      <sz val="12"/>
      <color rgb="FFFF0000"/>
      <name val="Times New Roman"/>
      <family val="1"/>
    </font>
    <font>
      <sz val="12"/>
      <color rgb="FFFF0000"/>
      <name val="Times New Roman"/>
      <family val="1"/>
      <charset val="238"/>
    </font>
    <font>
      <sz val="10"/>
      <color rgb="FFFF0000"/>
      <name val="Arial"/>
      <family val="2"/>
      <charset val="238"/>
    </font>
    <font>
      <b/>
      <u/>
      <sz val="12"/>
      <color rgb="FFFF0000"/>
      <name val="Times New Roman"/>
      <family val="1"/>
    </font>
    <font>
      <u/>
      <sz val="12"/>
      <color rgb="FFFF0000"/>
      <name val="Times New Roman"/>
      <family val="1"/>
    </font>
    <font>
      <b/>
      <sz val="12"/>
      <name val="Times New Roman"/>
      <family val="1"/>
    </font>
    <font>
      <sz val="12"/>
      <name val="Times New Roman"/>
      <family val="1"/>
    </font>
    <font>
      <b/>
      <sz val="11"/>
      <name val="Times New Roman"/>
      <family val="1"/>
    </font>
    <font>
      <sz val="11"/>
      <color theme="1"/>
      <name val="Times New Roman"/>
      <family val="1"/>
    </font>
    <font>
      <b/>
      <u/>
      <sz val="12"/>
      <name val="Times New Roman"/>
      <family val="1"/>
    </font>
    <font>
      <u/>
      <sz val="12"/>
      <name val="Times New Roman"/>
      <family val="1"/>
    </font>
    <font>
      <u/>
      <sz val="12"/>
      <color theme="1"/>
      <name val="Times New Roman"/>
      <family val="1"/>
    </font>
    <font>
      <b/>
      <sz val="12"/>
      <color theme="1"/>
      <name val="Times New Roman"/>
      <family val="1"/>
      <charset val="238"/>
    </font>
    <font>
      <i/>
      <sz val="8"/>
      <color theme="1"/>
      <name val="Arial"/>
      <family val="2"/>
      <charset val="238"/>
    </font>
    <font>
      <b/>
      <sz val="12"/>
      <name val="Times New Roman"/>
      <family val="1"/>
      <charset val="238"/>
    </font>
    <font>
      <b/>
      <i/>
      <sz val="12"/>
      <name val="Times New Roman"/>
      <family val="1"/>
    </font>
    <font>
      <u/>
      <sz val="12"/>
      <name val="Times New Roman"/>
      <family val="1"/>
      <charset val="238"/>
    </font>
    <font>
      <b/>
      <i/>
      <sz val="12"/>
      <name val="Times New Roman"/>
      <family val="1"/>
      <charset val="238"/>
    </font>
    <font>
      <b/>
      <u/>
      <sz val="12"/>
      <name val="Times New Roman"/>
      <family val="1"/>
      <charset val="238"/>
    </font>
    <font>
      <sz val="11"/>
      <name val="Times New Roman"/>
      <family val="1"/>
      <charset val="238"/>
    </font>
    <font>
      <b/>
      <i/>
      <sz val="12"/>
      <color theme="1"/>
      <name val="Times New Roman"/>
      <family val="1"/>
    </font>
    <font>
      <b/>
      <i/>
      <sz val="10"/>
      <name val="Arial"/>
      <family val="2"/>
      <charset val="238"/>
    </font>
  </fonts>
  <fills count="10">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17">
    <xf numFmtId="0" fontId="0" fillId="0" borderId="0"/>
    <xf numFmtId="44" fontId="3"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2" fillId="0" borderId="0"/>
    <xf numFmtId="0" fontId="9" fillId="0" borderId="0"/>
    <xf numFmtId="0" fontId="2" fillId="0" borderId="0"/>
    <xf numFmtId="0" fontId="3" fillId="0" borderId="0"/>
    <xf numFmtId="0" fontId="2" fillId="0" borderId="0"/>
    <xf numFmtId="0" fontId="3" fillId="0" borderId="0"/>
    <xf numFmtId="0" fontId="9" fillId="0" borderId="0"/>
    <xf numFmtId="0" fontId="11" fillId="0" borderId="0"/>
    <xf numFmtId="0" fontId="1" fillId="0" borderId="0"/>
    <xf numFmtId="0" fontId="11" fillId="0" borderId="0"/>
  </cellStyleXfs>
  <cellXfs count="343">
    <xf numFmtId="0" fontId="0" fillId="0" borderId="0" xfId="0"/>
    <xf numFmtId="0" fontId="5" fillId="2" borderId="0" xfId="0" applyFont="1" applyFill="1"/>
    <xf numFmtId="0" fontId="6" fillId="2" borderId="0" xfId="0" applyFont="1" applyFill="1" applyAlignment="1">
      <alignment horizontal="right"/>
    </xf>
    <xf numFmtId="0" fontId="5" fillId="0" borderId="0" xfId="0" applyFont="1" applyAlignment="1">
      <alignment horizontal="right"/>
    </xf>
    <xf numFmtId="0" fontId="5" fillId="2" borderId="0" xfId="0" applyFont="1" applyFill="1" applyAlignment="1">
      <alignment horizontal="center"/>
    </xf>
    <xf numFmtId="0" fontId="5" fillId="0" borderId="0" xfId="0" applyFont="1" applyAlignment="1">
      <alignment horizontal="center"/>
    </xf>
    <xf numFmtId="0" fontId="5" fillId="2" borderId="1" xfId="0" applyFont="1" applyFill="1" applyBorder="1" applyAlignment="1">
      <alignment horizontal="center"/>
    </xf>
    <xf numFmtId="4" fontId="5" fillId="2" borderId="1" xfId="0" applyNumberFormat="1" applyFont="1" applyFill="1" applyBorder="1" applyAlignment="1">
      <alignment horizontal="right"/>
    </xf>
    <xf numFmtId="0" fontId="5" fillId="2" borderId="1" xfId="4" applyFont="1" applyFill="1" applyBorder="1" applyAlignment="1">
      <alignment wrapText="1"/>
    </xf>
    <xf numFmtId="0" fontId="7" fillId="2" borderId="1" xfId="4" applyFont="1" applyFill="1" applyBorder="1" applyAlignment="1">
      <alignment wrapText="1"/>
    </xf>
    <xf numFmtId="0" fontId="5" fillId="2" borderId="0" xfId="0" applyFont="1" applyFill="1" applyAlignment="1">
      <alignment horizontal="right"/>
    </xf>
    <xf numFmtId="4" fontId="5" fillId="2" borderId="0" xfId="0" applyNumberFormat="1" applyFont="1" applyFill="1"/>
    <xf numFmtId="0" fontId="6" fillId="2" borderId="1" xfId="0" applyFont="1" applyFill="1" applyBorder="1" applyAlignment="1">
      <alignment wrapText="1"/>
    </xf>
    <xf numFmtId="4" fontId="5" fillId="2" borderId="0" xfId="0" applyNumberFormat="1" applyFont="1" applyFill="1" applyAlignment="1">
      <alignment horizontal="center"/>
    </xf>
    <xf numFmtId="0" fontId="6" fillId="2" borderId="0" xfId="0" applyFont="1" applyFill="1"/>
    <xf numFmtId="0" fontId="6" fillId="2" borderId="0" xfId="0" applyFont="1" applyFill="1" applyAlignment="1">
      <alignment horizontal="left"/>
    </xf>
    <xf numFmtId="4" fontId="6" fillId="2" borderId="6" xfId="0" applyNumberFormat="1" applyFont="1" applyFill="1" applyBorder="1" applyAlignment="1">
      <alignment horizontal="right"/>
    </xf>
    <xf numFmtId="2" fontId="5" fillId="2" borderId="0" xfId="0" applyNumberFormat="1" applyFont="1" applyFill="1"/>
    <xf numFmtId="4" fontId="6" fillId="7" borderId="1" xfId="0" applyNumberFormat="1" applyFont="1" applyFill="1" applyBorder="1" applyAlignment="1">
      <alignment horizontal="right"/>
    </xf>
    <xf numFmtId="0" fontId="6" fillId="7" borderId="1" xfId="0" applyFont="1" applyFill="1" applyBorder="1" applyAlignment="1">
      <alignment wrapText="1"/>
    </xf>
    <xf numFmtId="0" fontId="5" fillId="0" borderId="1" xfId="0" applyFont="1" applyBorder="1" applyAlignment="1">
      <alignment horizontal="center"/>
    </xf>
    <xf numFmtId="0" fontId="10" fillId="2" borderId="0" xfId="0" applyFont="1" applyFill="1" applyAlignment="1">
      <alignment wrapText="1"/>
    </xf>
    <xf numFmtId="0" fontId="5" fillId="2" borderId="5" xfId="0" applyFont="1" applyFill="1" applyBorder="1" applyAlignment="1">
      <alignment horizontal="center"/>
    </xf>
    <xf numFmtId="4" fontId="6" fillId="7" borderId="6" xfId="0" applyNumberFormat="1" applyFont="1" applyFill="1" applyBorder="1" applyAlignment="1">
      <alignment horizontal="right"/>
    </xf>
    <xf numFmtId="4" fontId="5" fillId="2" borderId="1" xfId="8" applyNumberFormat="1" applyFont="1" applyFill="1" applyBorder="1" applyAlignment="1">
      <alignment horizontal="right"/>
    </xf>
    <xf numFmtId="0" fontId="7" fillId="2" borderId="1" xfId="11" applyFont="1" applyFill="1" applyBorder="1" applyAlignment="1">
      <alignment horizontal="center"/>
    </xf>
    <xf numFmtId="0" fontId="6" fillId="2" borderId="0" xfId="0" applyFont="1" applyFill="1" applyAlignment="1">
      <alignment horizontal="center"/>
    </xf>
    <xf numFmtId="2" fontId="6" fillId="2" borderId="0" xfId="0" applyNumberFormat="1" applyFont="1" applyFill="1" applyAlignment="1">
      <alignment horizontal="right"/>
    </xf>
    <xf numFmtId="4" fontId="6" fillId="6" borderId="1" xfId="0" applyNumberFormat="1" applyFont="1" applyFill="1" applyBorder="1" applyAlignment="1">
      <alignment wrapText="1"/>
    </xf>
    <xf numFmtId="0" fontId="6" fillId="6" borderId="1" xfId="0" applyFont="1" applyFill="1" applyBorder="1" applyAlignment="1">
      <alignment wrapText="1"/>
    </xf>
    <xf numFmtId="0" fontId="6" fillId="6" borderId="1" xfId="0" applyFont="1" applyFill="1" applyBorder="1" applyAlignment="1">
      <alignment horizontal="center" wrapText="1"/>
    </xf>
    <xf numFmtId="0" fontId="5" fillId="6" borderId="0" xfId="0" applyFont="1" applyFill="1"/>
    <xf numFmtId="0" fontId="8" fillId="6" borderId="1" xfId="3" applyFont="1" applyFill="1" applyBorder="1"/>
    <xf numFmtId="2" fontId="6" fillId="7" borderId="7" xfId="0" applyNumberFormat="1" applyFont="1" applyFill="1" applyBorder="1" applyAlignment="1">
      <alignment horizontal="center"/>
    </xf>
    <xf numFmtId="4" fontId="6" fillId="6" borderId="1" xfId="3" applyNumberFormat="1" applyFont="1" applyFill="1" applyBorder="1"/>
    <xf numFmtId="0" fontId="5" fillId="0" borderId="1" xfId="12" applyFont="1" applyBorder="1" applyAlignment="1">
      <alignment horizontal="left" vertical="top" wrapText="1"/>
    </xf>
    <xf numFmtId="0" fontId="6" fillId="6" borderId="1" xfId="0" applyFont="1" applyFill="1" applyBorder="1" applyAlignment="1">
      <alignment horizontal="center"/>
    </xf>
    <xf numFmtId="4" fontId="6" fillId="6" borderId="6" xfId="0" applyNumberFormat="1" applyFont="1" applyFill="1" applyBorder="1" applyAlignment="1">
      <alignment horizontal="right"/>
    </xf>
    <xf numFmtId="0" fontId="6" fillId="6" borderId="3" xfId="0" applyFont="1" applyFill="1" applyBorder="1" applyAlignment="1">
      <alignment horizontal="center"/>
    </xf>
    <xf numFmtId="2" fontId="6" fillId="2" borderId="0" xfId="0" applyNumberFormat="1" applyFont="1" applyFill="1"/>
    <xf numFmtId="2" fontId="6" fillId="0" borderId="0" xfId="0" applyNumberFormat="1" applyFont="1"/>
    <xf numFmtId="4" fontId="6" fillId="6" borderId="1" xfId="8" applyNumberFormat="1" applyFont="1" applyFill="1" applyBorder="1" applyAlignment="1">
      <alignment horizontal="right"/>
    </xf>
    <xf numFmtId="0" fontId="5" fillId="6" borderId="1" xfId="11" applyFont="1" applyFill="1" applyBorder="1" applyAlignment="1">
      <alignment horizontal="center"/>
    </xf>
    <xf numFmtId="2" fontId="5" fillId="2" borderId="0" xfId="0" applyNumberFormat="1" applyFont="1" applyFill="1" applyAlignment="1">
      <alignment horizontal="right"/>
    </xf>
    <xf numFmtId="4" fontId="5" fillId="0" borderId="0" xfId="0" applyNumberFormat="1" applyFont="1" applyAlignment="1">
      <alignment horizontal="right"/>
    </xf>
    <xf numFmtId="4" fontId="6" fillId="3" borderId="6" xfId="0" applyNumberFormat="1" applyFont="1" applyFill="1" applyBorder="1" applyAlignment="1">
      <alignment horizontal="right"/>
    </xf>
    <xf numFmtId="2" fontId="6" fillId="3" borderId="6" xfId="0" applyNumberFormat="1" applyFont="1" applyFill="1" applyBorder="1" applyAlignment="1">
      <alignment horizontal="center"/>
    </xf>
    <xf numFmtId="2" fontId="6" fillId="3" borderId="6" xfId="0" applyNumberFormat="1" applyFont="1" applyFill="1" applyBorder="1"/>
    <xf numFmtId="2" fontId="6" fillId="3" borderId="1" xfId="0" applyNumberFormat="1" applyFont="1" applyFill="1" applyBorder="1"/>
    <xf numFmtId="2" fontId="6" fillId="2" borderId="0" xfId="0" applyNumberFormat="1" applyFont="1" applyFill="1" applyAlignment="1">
      <alignment horizontal="center"/>
    </xf>
    <xf numFmtId="4" fontId="6" fillId="2" borderId="0" xfId="0" applyNumberFormat="1" applyFont="1" applyFill="1" applyAlignment="1">
      <alignment horizontal="left"/>
    </xf>
    <xf numFmtId="0" fontId="6" fillId="2" borderId="7" xfId="0" applyFont="1" applyFill="1" applyBorder="1" applyAlignment="1">
      <alignment horizontal="center"/>
    </xf>
    <xf numFmtId="0" fontId="6" fillId="2" borderId="3" xfId="0" applyFont="1" applyFill="1" applyBorder="1"/>
    <xf numFmtId="4" fontId="5" fillId="0" borderId="0" xfId="0" applyNumberFormat="1" applyFont="1" applyAlignment="1">
      <alignment horizontal="left"/>
    </xf>
    <xf numFmtId="4" fontId="6" fillId="2" borderId="10" xfId="0" applyNumberFormat="1" applyFont="1" applyFill="1" applyBorder="1" applyAlignment="1">
      <alignment horizontal="right"/>
    </xf>
    <xf numFmtId="0" fontId="6" fillId="2" borderId="11" xfId="0" applyFont="1" applyFill="1" applyBorder="1" applyAlignment="1">
      <alignment horizontal="center"/>
    </xf>
    <xf numFmtId="0" fontId="6" fillId="2" borderId="11" xfId="0" applyFont="1" applyFill="1" applyBorder="1"/>
    <xf numFmtId="0" fontId="5" fillId="2" borderId="12" xfId="0" applyFont="1" applyFill="1" applyBorder="1"/>
    <xf numFmtId="0" fontId="6" fillId="2" borderId="6" xfId="0" applyFont="1" applyFill="1" applyBorder="1" applyAlignment="1">
      <alignment horizontal="center"/>
    </xf>
    <xf numFmtId="0" fontId="6" fillId="2" borderId="10" xfId="0" applyFont="1" applyFill="1" applyBorder="1" applyAlignment="1">
      <alignment horizontal="right"/>
    </xf>
    <xf numFmtId="0" fontId="5" fillId="2" borderId="8" xfId="0" applyFont="1" applyFill="1" applyBorder="1"/>
    <xf numFmtId="0" fontId="12" fillId="2" borderId="0" xfId="0" applyFont="1" applyFill="1"/>
    <xf numFmtId="0" fontId="13" fillId="2" borderId="0" xfId="0" applyFont="1" applyFill="1" applyAlignment="1">
      <alignment horizontal="center"/>
    </xf>
    <xf numFmtId="0" fontId="13" fillId="2" borderId="0" xfId="0" applyFont="1" applyFill="1" applyAlignment="1">
      <alignment horizontal="right"/>
    </xf>
    <xf numFmtId="0" fontId="12" fillId="2" borderId="0" xfId="0" applyFont="1" applyFill="1" applyAlignment="1">
      <alignment horizontal="right"/>
    </xf>
    <xf numFmtId="0" fontId="13" fillId="2" borderId="0" xfId="0" applyFont="1" applyFill="1"/>
    <xf numFmtId="0" fontId="13" fillId="0" borderId="0" xfId="0" applyFont="1" applyAlignment="1">
      <alignment horizontal="center"/>
    </xf>
    <xf numFmtId="0" fontId="13" fillId="0" borderId="0" xfId="0" applyFont="1" applyAlignment="1">
      <alignment horizontal="right"/>
    </xf>
    <xf numFmtId="4" fontId="13" fillId="2" borderId="0" xfId="0" applyNumberFormat="1" applyFont="1" applyFill="1" applyAlignment="1">
      <alignment horizontal="center"/>
    </xf>
    <xf numFmtId="2" fontId="13" fillId="2" borderId="0" xfId="0" applyNumberFormat="1" applyFont="1" applyFill="1"/>
    <xf numFmtId="2" fontId="12" fillId="2" borderId="0" xfId="0" applyNumberFormat="1" applyFont="1" applyFill="1" applyAlignment="1">
      <alignment horizontal="right"/>
    </xf>
    <xf numFmtId="4" fontId="13" fillId="2" borderId="0" xfId="0" applyNumberFormat="1" applyFont="1" applyFill="1"/>
    <xf numFmtId="2" fontId="12" fillId="2" borderId="0" xfId="0" applyNumberFormat="1" applyFont="1" applyFill="1"/>
    <xf numFmtId="2" fontId="12" fillId="0" borderId="0" xfId="0" applyNumberFormat="1" applyFont="1"/>
    <xf numFmtId="0" fontId="13" fillId="2" borderId="1" xfId="0" applyFont="1" applyFill="1" applyBorder="1" applyAlignment="1">
      <alignment horizontal="center"/>
    </xf>
    <xf numFmtId="4" fontId="13" fillId="2" borderId="0" xfId="0" applyNumberFormat="1" applyFont="1" applyFill="1" applyAlignment="1">
      <alignment horizontal="right"/>
    </xf>
    <xf numFmtId="0" fontId="13" fillId="2" borderId="0" xfId="0" applyFont="1" applyFill="1" applyAlignment="1">
      <alignment horizontal="center" wrapText="1"/>
    </xf>
    <xf numFmtId="0" fontId="12" fillId="2" borderId="0" xfId="0" applyFont="1" applyFill="1" applyAlignment="1">
      <alignment wrapText="1"/>
    </xf>
    <xf numFmtId="0" fontId="16" fillId="2" borderId="0" xfId="0" applyFont="1" applyFill="1" applyAlignment="1">
      <alignment wrapText="1"/>
    </xf>
    <xf numFmtId="4" fontId="12" fillId="2" borderId="0" xfId="0" applyNumberFormat="1" applyFont="1" applyFill="1" applyAlignment="1">
      <alignment horizontal="right"/>
    </xf>
    <xf numFmtId="0" fontId="13" fillId="2" borderId="0" xfId="4" applyFont="1" applyFill="1"/>
    <xf numFmtId="0" fontId="17" fillId="2" borderId="0" xfId="0" applyFont="1" applyFill="1"/>
    <xf numFmtId="0" fontId="13" fillId="0" borderId="0" xfId="0" applyFont="1"/>
    <xf numFmtId="0" fontId="12" fillId="0" borderId="0" xfId="0" applyFont="1" applyAlignment="1">
      <alignment horizontal="right"/>
    </xf>
    <xf numFmtId="0" fontId="12" fillId="0" borderId="0" xfId="0" applyFont="1"/>
    <xf numFmtId="0" fontId="13" fillId="2" borderId="0" xfId="0" applyFont="1" applyFill="1" applyAlignment="1">
      <alignment wrapText="1"/>
    </xf>
    <xf numFmtId="4" fontId="13" fillId="2" borderId="0" xfId="4" applyNumberFormat="1" applyFont="1" applyFill="1" applyAlignment="1">
      <alignment horizontal="center" wrapText="1"/>
    </xf>
    <xf numFmtId="0" fontId="13" fillId="2" borderId="0" xfId="2" applyFont="1" applyFill="1"/>
    <xf numFmtId="0" fontId="13" fillId="2" borderId="0" xfId="4" applyFont="1" applyFill="1" applyAlignment="1">
      <alignment horizontal="center"/>
    </xf>
    <xf numFmtId="4" fontId="13" fillId="2" borderId="0" xfId="4" applyNumberFormat="1" applyFont="1" applyFill="1" applyAlignment="1">
      <alignment horizontal="center"/>
    </xf>
    <xf numFmtId="2" fontId="13" fillId="0" borderId="0" xfId="0" applyNumberFormat="1" applyFont="1" applyAlignment="1">
      <alignment horizontal="center"/>
    </xf>
    <xf numFmtId="0" fontId="14" fillId="2" borderId="0" xfId="3" applyFont="1" applyFill="1" applyAlignment="1">
      <alignment wrapText="1"/>
    </xf>
    <xf numFmtId="4" fontId="13" fillId="2" borderId="0" xfId="2" applyNumberFormat="1" applyFont="1" applyFill="1"/>
    <xf numFmtId="0" fontId="15" fillId="0" borderId="0" xfId="0" applyFont="1" applyAlignment="1">
      <alignment wrapText="1"/>
    </xf>
    <xf numFmtId="2" fontId="14" fillId="0" borderId="0" xfId="0" applyNumberFormat="1" applyFont="1" applyAlignment="1">
      <alignment horizontal="center"/>
    </xf>
    <xf numFmtId="0" fontId="14" fillId="0" borderId="0" xfId="0" applyFont="1" applyAlignment="1">
      <alignment horizontal="center"/>
    </xf>
    <xf numFmtId="0" fontId="4" fillId="2" borderId="1" xfId="4" applyFont="1" applyFill="1" applyBorder="1" applyAlignment="1">
      <alignment wrapText="1"/>
    </xf>
    <xf numFmtId="3" fontId="7" fillId="0" borderId="1" xfId="11" applyNumberFormat="1" applyFont="1" applyBorder="1" applyAlignment="1">
      <alignment horizontal="center"/>
    </xf>
    <xf numFmtId="0" fontId="4" fillId="2" borderId="1" xfId="11" applyFont="1" applyFill="1" applyBorder="1" applyAlignment="1">
      <alignment horizontal="center"/>
    </xf>
    <xf numFmtId="4" fontId="7" fillId="2" borderId="1" xfId="11" applyNumberFormat="1" applyFont="1" applyFill="1" applyBorder="1"/>
    <xf numFmtId="0" fontId="6" fillId="6" borderId="1" xfId="3" applyFont="1" applyFill="1" applyBorder="1" applyAlignment="1">
      <alignment horizontal="left"/>
    </xf>
    <xf numFmtId="0" fontId="6" fillId="6" borderId="1" xfId="3" applyFont="1" applyFill="1" applyBorder="1"/>
    <xf numFmtId="0" fontId="4" fillId="0" borderId="1" xfId="0" applyFont="1" applyBorder="1" applyAlignment="1">
      <alignment horizontal="left" vertical="top" wrapText="1"/>
    </xf>
    <xf numFmtId="0" fontId="4" fillId="0" borderId="1" xfId="12" applyFont="1" applyBorder="1" applyAlignment="1">
      <alignment horizontal="left" vertical="top" wrapText="1"/>
    </xf>
    <xf numFmtId="0" fontId="4" fillId="2" borderId="1" xfId="12" applyFont="1" applyFill="1" applyBorder="1" applyAlignment="1">
      <alignment horizontal="left" vertical="top" wrapText="1"/>
    </xf>
    <xf numFmtId="4" fontId="7" fillId="2" borderId="1" xfId="4" applyNumberFormat="1" applyFont="1" applyFill="1" applyBorder="1" applyAlignment="1">
      <alignment horizontal="right"/>
    </xf>
    <xf numFmtId="0" fontId="5" fillId="0" borderId="1" xfId="11" applyFont="1" applyBorder="1" applyAlignment="1">
      <alignment horizontal="center"/>
    </xf>
    <xf numFmtId="0" fontId="4" fillId="2" borderId="1" xfId="15" applyFont="1" applyFill="1" applyBorder="1" applyAlignment="1">
      <alignment horizontal="left" vertical="center" wrapText="1"/>
    </xf>
    <xf numFmtId="0" fontId="8" fillId="2" borderId="1" xfId="3" applyFont="1" applyFill="1" applyBorder="1"/>
    <xf numFmtId="0" fontId="5" fillId="2" borderId="3" xfId="0" applyFont="1" applyFill="1" applyBorder="1" applyAlignment="1">
      <alignment horizontal="center"/>
    </xf>
    <xf numFmtId="4" fontId="6" fillId="2" borderId="1" xfId="8" applyNumberFormat="1" applyFont="1" applyFill="1" applyBorder="1" applyAlignment="1">
      <alignment horizontal="right"/>
    </xf>
    <xf numFmtId="0" fontId="6" fillId="2" borderId="1" xfId="11" applyFont="1" applyFill="1" applyBorder="1"/>
    <xf numFmtId="0" fontId="6" fillId="2" borderId="1" xfId="0" applyFont="1" applyFill="1" applyBorder="1" applyAlignment="1">
      <alignment horizontal="center"/>
    </xf>
    <xf numFmtId="4" fontId="5" fillId="2" borderId="0" xfId="0" applyNumberFormat="1" applyFont="1" applyFill="1" applyAlignment="1">
      <alignment horizontal="right"/>
    </xf>
    <xf numFmtId="4" fontId="5" fillId="2" borderId="6" xfId="0" applyNumberFormat="1" applyFont="1" applyFill="1" applyBorder="1" applyAlignment="1">
      <alignment horizontal="right"/>
    </xf>
    <xf numFmtId="0" fontId="4" fillId="2" borderId="1" xfId="4" applyFont="1" applyFill="1" applyBorder="1" applyAlignment="1">
      <alignment horizontal="left" wrapText="1"/>
    </xf>
    <xf numFmtId="0" fontId="7" fillId="2" borderId="1" xfId="14" applyFont="1" applyFill="1" applyBorder="1" applyAlignment="1">
      <alignment vertical="center" wrapText="1"/>
    </xf>
    <xf numFmtId="0" fontId="18" fillId="2" borderId="0" xfId="0" applyFont="1" applyFill="1" applyAlignment="1">
      <alignment horizontal="left"/>
    </xf>
    <xf numFmtId="4" fontId="18" fillId="6" borderId="1" xfId="0" applyNumberFormat="1" applyFont="1" applyFill="1" applyBorder="1" applyAlignment="1">
      <alignment wrapText="1"/>
    </xf>
    <xf numFmtId="0" fontId="18" fillId="6" borderId="1" xfId="0" applyFont="1" applyFill="1" applyBorder="1" applyAlignment="1">
      <alignment horizontal="center" wrapText="1"/>
    </xf>
    <xf numFmtId="0" fontId="18" fillId="6" borderId="1" xfId="0" applyFont="1" applyFill="1" applyBorder="1" applyAlignment="1">
      <alignment wrapText="1"/>
    </xf>
    <xf numFmtId="0" fontId="19" fillId="2" borderId="0" xfId="0" applyFont="1" applyFill="1"/>
    <xf numFmtId="0" fontId="20" fillId="6" borderId="1" xfId="3" applyFont="1" applyFill="1" applyBorder="1"/>
    <xf numFmtId="0" fontId="19" fillId="2" borderId="1" xfId="0" applyFont="1" applyFill="1" applyBorder="1" applyAlignment="1">
      <alignment horizontal="center"/>
    </xf>
    <xf numFmtId="0" fontId="19" fillId="0" borderId="1" xfId="0" applyFont="1" applyBorder="1" applyAlignment="1">
      <alignment horizontal="center"/>
    </xf>
    <xf numFmtId="4" fontId="19" fillId="2" borderId="1" xfId="0" applyNumberFormat="1" applyFont="1" applyFill="1" applyBorder="1" applyAlignment="1">
      <alignment horizontal="right"/>
    </xf>
    <xf numFmtId="0" fontId="19" fillId="2" borderId="3" xfId="0" applyFont="1" applyFill="1" applyBorder="1" applyAlignment="1">
      <alignment vertical="top" wrapText="1"/>
    </xf>
    <xf numFmtId="0" fontId="19" fillId="6" borderId="0" xfId="0" applyFont="1" applyFill="1"/>
    <xf numFmtId="0" fontId="18" fillId="2" borderId="1" xfId="3" applyFont="1" applyFill="1" applyBorder="1"/>
    <xf numFmtId="4" fontId="18" fillId="2" borderId="1" xfId="0" applyNumberFormat="1" applyFont="1" applyFill="1" applyBorder="1" applyAlignment="1">
      <alignment horizontal="right"/>
    </xf>
    <xf numFmtId="0" fontId="6" fillId="7" borderId="3" xfId="0" applyFont="1" applyFill="1" applyBorder="1"/>
    <xf numFmtId="0" fontId="10" fillId="7" borderId="7" xfId="0" applyFont="1" applyFill="1" applyBorder="1"/>
    <xf numFmtId="0" fontId="6" fillId="7" borderId="7" xfId="0" applyFont="1" applyFill="1" applyBorder="1" applyAlignment="1">
      <alignment horizontal="center"/>
    </xf>
    <xf numFmtId="0" fontId="6" fillId="7" borderId="7" xfId="0" applyFont="1" applyFill="1" applyBorder="1"/>
    <xf numFmtId="0" fontId="6" fillId="2" borderId="1" xfId="0" applyFont="1" applyFill="1" applyBorder="1"/>
    <xf numFmtId="0" fontId="5" fillId="2" borderId="1" xfId="0" applyFont="1" applyFill="1" applyBorder="1"/>
    <xf numFmtId="4" fontId="6" fillId="2" borderId="1" xfId="0" applyNumberFormat="1" applyFont="1" applyFill="1" applyBorder="1"/>
    <xf numFmtId="4" fontId="6" fillId="2" borderId="0" xfId="0" applyNumberFormat="1" applyFont="1" applyFill="1" applyAlignment="1">
      <alignment horizontal="center"/>
    </xf>
    <xf numFmtId="0" fontId="6" fillId="2" borderId="5" xfId="0" applyFont="1" applyFill="1" applyBorder="1" applyAlignment="1">
      <alignment wrapText="1"/>
    </xf>
    <xf numFmtId="0" fontId="6" fillId="2" borderId="3" xfId="0" applyFont="1" applyFill="1" applyBorder="1" applyAlignment="1">
      <alignment horizontal="center"/>
    </xf>
    <xf numFmtId="4" fontId="6" fillId="2" borderId="5" xfId="0" applyNumberFormat="1" applyFont="1" applyFill="1" applyBorder="1" applyAlignment="1">
      <alignment horizontal="right"/>
    </xf>
    <xf numFmtId="4" fontId="5" fillId="2" borderId="5" xfId="0" applyNumberFormat="1" applyFont="1" applyFill="1" applyBorder="1" applyAlignment="1">
      <alignment horizontal="right"/>
    </xf>
    <xf numFmtId="0" fontId="5" fillId="0" borderId="1" xfId="16" applyFont="1" applyBorder="1" applyAlignment="1">
      <alignment wrapText="1"/>
    </xf>
    <xf numFmtId="0" fontId="5" fillId="2" borderId="1" xfId="0" applyFont="1" applyFill="1" applyBorder="1" applyAlignment="1">
      <alignment horizontal="center" wrapText="1"/>
    </xf>
    <xf numFmtId="4" fontId="6" fillId="2" borderId="0" xfId="0" applyNumberFormat="1" applyFont="1" applyFill="1" applyAlignment="1">
      <alignment horizontal="right"/>
    </xf>
    <xf numFmtId="0" fontId="5" fillId="7" borderId="1" xfId="0" applyFont="1" applyFill="1" applyBorder="1" applyAlignment="1">
      <alignment horizontal="center"/>
    </xf>
    <xf numFmtId="0" fontId="6" fillId="2" borderId="1" xfId="0" applyFont="1" applyFill="1" applyBorder="1" applyAlignment="1">
      <alignment horizontal="center" wrapText="1"/>
    </xf>
    <xf numFmtId="4" fontId="5" fillId="2" borderId="1" xfId="0" applyNumberFormat="1" applyFont="1" applyFill="1" applyBorder="1" applyAlignment="1">
      <alignment wrapText="1"/>
    </xf>
    <xf numFmtId="4" fontId="6" fillId="2" borderId="1" xfId="0" applyNumberFormat="1" applyFont="1" applyFill="1" applyBorder="1" applyAlignment="1">
      <alignment horizontal="right"/>
    </xf>
    <xf numFmtId="0" fontId="22" fillId="2" borderId="0" xfId="0" applyFont="1" applyFill="1" applyAlignment="1">
      <alignment wrapText="1"/>
    </xf>
    <xf numFmtId="0" fontId="18" fillId="2" borderId="1" xfId="0" applyFont="1" applyFill="1" applyBorder="1"/>
    <xf numFmtId="0" fontId="19" fillId="2" borderId="1" xfId="0" applyFont="1" applyFill="1" applyBorder="1" applyAlignment="1">
      <alignment horizontal="center" wrapText="1"/>
    </xf>
    <xf numFmtId="4" fontId="19" fillId="2" borderId="0" xfId="0" applyNumberFormat="1" applyFont="1" applyFill="1" applyAlignment="1">
      <alignment horizontal="center"/>
    </xf>
    <xf numFmtId="0" fontId="18" fillId="2" borderId="0" xfId="0" applyFont="1" applyFill="1" applyAlignment="1">
      <alignment horizontal="right"/>
    </xf>
    <xf numFmtId="2" fontId="19" fillId="2" borderId="0" xfId="0" applyNumberFormat="1" applyFont="1" applyFill="1"/>
    <xf numFmtId="0" fontId="4" fillId="2" borderId="1" xfId="7" applyFont="1" applyFill="1" applyBorder="1" applyAlignment="1">
      <alignment vertical="top" wrapText="1"/>
    </xf>
    <xf numFmtId="4" fontId="7" fillId="2" borderId="1" xfId="4" applyNumberFormat="1" applyFont="1" applyFill="1" applyBorder="1"/>
    <xf numFmtId="0" fontId="19" fillId="2" borderId="0" xfId="0" applyFont="1" applyFill="1" applyAlignment="1">
      <alignment horizontal="right"/>
    </xf>
    <xf numFmtId="0" fontId="23" fillId="2" borderId="0" xfId="0" applyFont="1" applyFill="1"/>
    <xf numFmtId="4" fontId="4" fillId="2" borderId="1" xfId="4" applyNumberFormat="1" applyFont="1" applyFill="1" applyBorder="1"/>
    <xf numFmtId="4" fontId="5" fillId="2" borderId="1" xfId="4" applyNumberFormat="1" applyFont="1" applyFill="1" applyBorder="1"/>
    <xf numFmtId="4" fontId="6" fillId="2" borderId="1" xfId="4" applyNumberFormat="1" applyFont="1" applyFill="1" applyBorder="1"/>
    <xf numFmtId="4" fontId="5" fillId="2" borderId="0" xfId="4" applyNumberFormat="1" applyFont="1" applyFill="1" applyAlignment="1">
      <alignment horizontal="center"/>
    </xf>
    <xf numFmtId="0" fontId="5" fillId="2" borderId="0" xfId="4" applyFont="1" applyFill="1" applyAlignment="1">
      <alignment horizontal="center"/>
    </xf>
    <xf numFmtId="0" fontId="5" fillId="2" borderId="0" xfId="4" applyFont="1" applyFill="1"/>
    <xf numFmtId="0" fontId="24" fillId="2" borderId="0" xfId="0" applyFont="1" applyFill="1"/>
    <xf numFmtId="0" fontId="5" fillId="2" borderId="1" xfId="7" applyFont="1" applyFill="1" applyBorder="1" applyAlignment="1">
      <alignment vertical="top" wrapText="1"/>
    </xf>
    <xf numFmtId="4" fontId="7" fillId="2" borderId="1" xfId="4" applyNumberFormat="1" applyFont="1" applyFill="1" applyBorder="1" applyAlignment="1">
      <alignment wrapText="1"/>
    </xf>
    <xf numFmtId="0" fontId="6" fillId="0" borderId="1" xfId="0" applyFont="1" applyBorder="1" applyAlignment="1">
      <alignment wrapText="1"/>
    </xf>
    <xf numFmtId="4" fontId="6" fillId="2" borderId="1" xfId="0" applyNumberFormat="1" applyFont="1" applyFill="1" applyBorder="1" applyAlignment="1">
      <alignment wrapText="1"/>
    </xf>
    <xf numFmtId="2" fontId="4" fillId="0" borderId="1" xfId="0" applyNumberFormat="1" applyFont="1" applyBorder="1" applyAlignment="1">
      <alignment wrapText="1"/>
    </xf>
    <xf numFmtId="4" fontId="7" fillId="2" borderId="3" xfId="4" applyNumberFormat="1" applyFont="1" applyFill="1" applyBorder="1" applyAlignment="1">
      <alignment wrapText="1"/>
    </xf>
    <xf numFmtId="1" fontId="5" fillId="2" borderId="1" xfId="0" applyNumberFormat="1" applyFont="1" applyFill="1" applyBorder="1" applyAlignment="1">
      <alignment horizontal="center"/>
    </xf>
    <xf numFmtId="0" fontId="18" fillId="2" borderId="1" xfId="0" applyFont="1" applyFill="1" applyBorder="1" applyAlignment="1">
      <alignment horizontal="center"/>
    </xf>
    <xf numFmtId="4" fontId="18" fillId="2" borderId="0" xfId="0" applyNumberFormat="1" applyFont="1" applyFill="1" applyAlignment="1">
      <alignment horizontal="center"/>
    </xf>
    <xf numFmtId="0" fontId="19" fillId="2" borderId="0" xfId="0" applyFont="1" applyFill="1" applyAlignment="1">
      <alignment horizontal="center"/>
    </xf>
    <xf numFmtId="4" fontId="19" fillId="2" borderId="0" xfId="0" applyNumberFormat="1" applyFont="1" applyFill="1" applyAlignment="1">
      <alignment horizontal="right"/>
    </xf>
    <xf numFmtId="0" fontId="19" fillId="2" borderId="0" xfId="0" applyFont="1" applyFill="1" applyAlignment="1">
      <alignment wrapText="1"/>
    </xf>
    <xf numFmtId="0" fontId="19" fillId="0" borderId="0" xfId="0" applyFont="1" applyAlignment="1">
      <alignment horizontal="right"/>
    </xf>
    <xf numFmtId="0" fontId="7" fillId="0" borderId="1" xfId="0" applyFont="1" applyBorder="1" applyAlignment="1">
      <alignment vertical="center" wrapText="1"/>
    </xf>
    <xf numFmtId="0" fontId="21" fillId="2" borderId="1" xfId="4" applyFont="1" applyFill="1" applyBorder="1" applyAlignment="1">
      <alignment horizontal="center" wrapText="1"/>
    </xf>
    <xf numFmtId="3" fontId="7" fillId="2" borderId="1" xfId="15" applyNumberFormat="1" applyFont="1" applyFill="1" applyBorder="1" applyAlignment="1">
      <alignment horizontal="center"/>
    </xf>
    <xf numFmtId="0" fontId="7" fillId="2" borderId="1" xfId="0" applyFont="1" applyFill="1" applyBorder="1" applyAlignment="1">
      <alignment wrapText="1"/>
    </xf>
    <xf numFmtId="3" fontId="7" fillId="2" borderId="1" xfId="4" applyNumberFormat="1" applyFont="1" applyFill="1" applyBorder="1" applyAlignment="1">
      <alignment horizontal="center" wrapText="1"/>
    </xf>
    <xf numFmtId="0" fontId="5" fillId="2" borderId="1" xfId="0" applyFont="1" applyFill="1" applyBorder="1" applyAlignment="1">
      <alignment wrapText="1"/>
    </xf>
    <xf numFmtId="4" fontId="5" fillId="2" borderId="9" xfId="0" applyNumberFormat="1" applyFont="1" applyFill="1" applyBorder="1" applyAlignment="1">
      <alignment wrapText="1"/>
    </xf>
    <xf numFmtId="4" fontId="25" fillId="2" borderId="1" xfId="4" applyNumberFormat="1" applyFont="1" applyFill="1" applyBorder="1"/>
    <xf numFmtId="4" fontId="5" fillId="2" borderId="1" xfId="4" applyNumberFormat="1" applyFont="1" applyFill="1" applyBorder="1" applyAlignment="1">
      <alignment wrapText="1"/>
    </xf>
    <xf numFmtId="3" fontId="5" fillId="2" borderId="1" xfId="3" applyNumberFormat="1" applyFont="1" applyFill="1" applyBorder="1" applyAlignment="1">
      <alignment horizontal="center"/>
    </xf>
    <xf numFmtId="0" fontId="6" fillId="5" borderId="3" xfId="0" applyFont="1" applyFill="1" applyBorder="1" applyAlignment="1">
      <alignment horizontal="right"/>
    </xf>
    <xf numFmtId="0" fontId="6" fillId="5" borderId="1" xfId="0" applyFont="1" applyFill="1" applyBorder="1"/>
    <xf numFmtId="4" fontId="6" fillId="5" borderId="1" xfId="0" applyNumberFormat="1" applyFont="1" applyFill="1" applyBorder="1" applyAlignment="1">
      <alignment horizontal="right"/>
    </xf>
    <xf numFmtId="0" fontId="6" fillId="2" borderId="5" xfId="3" applyFont="1" applyFill="1" applyBorder="1"/>
    <xf numFmtId="0" fontId="6" fillId="2" borderId="0" xfId="0" applyFont="1" applyFill="1" applyAlignment="1">
      <alignment wrapText="1"/>
    </xf>
    <xf numFmtId="0" fontId="6" fillId="6" borderId="5" xfId="0" applyFont="1" applyFill="1" applyBorder="1" applyAlignment="1">
      <alignment wrapText="1"/>
    </xf>
    <xf numFmtId="0" fontId="6" fillId="4" borderId="3" xfId="0" applyFont="1" applyFill="1" applyBorder="1" applyAlignment="1">
      <alignment horizontal="center"/>
    </xf>
    <xf numFmtId="0" fontId="6" fillId="4" borderId="1" xfId="0" applyFont="1" applyFill="1" applyBorder="1" applyAlignment="1">
      <alignment wrapText="1"/>
    </xf>
    <xf numFmtId="4" fontId="6" fillId="4" borderId="1" xfId="0" applyNumberFormat="1" applyFont="1" applyFill="1" applyBorder="1" applyAlignment="1">
      <alignment horizontal="right" wrapText="1"/>
    </xf>
    <xf numFmtId="0" fontId="6" fillId="6" borderId="1" xfId="11" applyFont="1" applyFill="1" applyBorder="1"/>
    <xf numFmtId="2" fontId="6" fillId="2" borderId="6" xfId="0" applyNumberFormat="1" applyFont="1" applyFill="1" applyBorder="1" applyAlignment="1">
      <alignment wrapText="1"/>
    </xf>
    <xf numFmtId="2" fontId="5" fillId="2" borderId="6" xfId="0" applyNumberFormat="1" applyFont="1" applyFill="1" applyBorder="1" applyAlignment="1">
      <alignment wrapText="1"/>
    </xf>
    <xf numFmtId="0" fontId="19" fillId="2" borderId="1" xfId="0" applyFont="1" applyFill="1" applyBorder="1" applyAlignment="1">
      <alignment wrapText="1"/>
    </xf>
    <xf numFmtId="0" fontId="19" fillId="2" borderId="1" xfId="0" applyFont="1" applyFill="1" applyBorder="1" applyAlignment="1">
      <alignment horizontal="left" wrapText="1"/>
    </xf>
    <xf numFmtId="4" fontId="5" fillId="0" borderId="6" xfId="0" applyNumberFormat="1" applyFont="1" applyBorder="1" applyAlignment="1">
      <alignment horizontal="right"/>
    </xf>
    <xf numFmtId="0" fontId="6" fillId="4" borderId="1" xfId="0" applyFont="1" applyFill="1" applyBorder="1"/>
    <xf numFmtId="0" fontId="6" fillId="4" borderId="1" xfId="0" applyFont="1" applyFill="1" applyBorder="1" applyAlignment="1">
      <alignment horizontal="center"/>
    </xf>
    <xf numFmtId="4" fontId="6" fillId="4" borderId="1" xfId="0" applyNumberFormat="1" applyFont="1" applyFill="1" applyBorder="1" applyAlignment="1">
      <alignment horizontal="right"/>
    </xf>
    <xf numFmtId="0" fontId="5" fillId="0" borderId="0" xfId="0" applyFont="1"/>
    <xf numFmtId="0" fontId="6" fillId="0" borderId="0" xfId="0" applyFont="1" applyAlignment="1">
      <alignment horizontal="right"/>
    </xf>
    <xf numFmtId="0" fontId="6" fillId="0" borderId="1" xfId="0" applyFont="1" applyBorder="1" applyAlignment="1">
      <alignment horizontal="center"/>
    </xf>
    <xf numFmtId="4" fontId="6" fillId="0" borderId="1" xfId="0" applyNumberFormat="1" applyFont="1" applyBorder="1" applyAlignment="1">
      <alignment horizontal="right"/>
    </xf>
    <xf numFmtId="0" fontId="6" fillId="0" borderId="0" xfId="0" applyFont="1"/>
    <xf numFmtId="4" fontId="8" fillId="2" borderId="1" xfId="3" applyNumberFormat="1" applyFont="1" applyFill="1" applyBorder="1"/>
    <xf numFmtId="4" fontId="6" fillId="0" borderId="1" xfId="0" applyNumberFormat="1" applyFont="1" applyBorder="1"/>
    <xf numFmtId="0" fontId="5" fillId="2" borderId="3" xfId="0" applyFont="1" applyFill="1" applyBorder="1" applyAlignment="1">
      <alignment wrapText="1"/>
    </xf>
    <xf numFmtId="4" fontId="5" fillId="2" borderId="1" xfId="15" applyNumberFormat="1" applyFont="1" applyFill="1" applyBorder="1"/>
    <xf numFmtId="2" fontId="18" fillId="2" borderId="0" xfId="0" applyNumberFormat="1" applyFont="1" applyFill="1"/>
    <xf numFmtId="0" fontId="18" fillId="2" borderId="1" xfId="3" applyFont="1" applyFill="1" applyBorder="1" applyAlignment="1">
      <alignment wrapText="1"/>
    </xf>
    <xf numFmtId="4" fontId="18" fillId="2" borderId="4" xfId="8" applyNumberFormat="1" applyFont="1" applyFill="1" applyBorder="1" applyAlignment="1">
      <alignment horizontal="right"/>
    </xf>
    <xf numFmtId="0" fontId="18" fillId="4" borderId="1" xfId="0" applyFont="1" applyFill="1" applyBorder="1"/>
    <xf numFmtId="0" fontId="18" fillId="4" borderId="1" xfId="0" applyFont="1" applyFill="1" applyBorder="1" applyAlignment="1">
      <alignment horizontal="center"/>
    </xf>
    <xf numFmtId="0" fontId="19" fillId="4" borderId="1" xfId="0" applyFont="1" applyFill="1" applyBorder="1" applyAlignment="1">
      <alignment horizontal="center" wrapText="1"/>
    </xf>
    <xf numFmtId="4" fontId="18" fillId="4" borderId="1" xfId="0" applyNumberFormat="1" applyFont="1" applyFill="1" applyBorder="1" applyAlignment="1">
      <alignment horizontal="right"/>
    </xf>
    <xf numFmtId="4" fontId="19" fillId="2" borderId="0" xfId="4" applyNumberFormat="1" applyFont="1" applyFill="1" applyAlignment="1">
      <alignment horizontal="center" wrapText="1"/>
    </xf>
    <xf numFmtId="0" fontId="19" fillId="2" borderId="0" xfId="4" applyFont="1" applyFill="1"/>
    <xf numFmtId="2" fontId="6" fillId="4" borderId="1" xfId="0" applyNumberFormat="1" applyFont="1" applyFill="1" applyBorder="1" applyAlignment="1">
      <alignment wrapText="1"/>
    </xf>
    <xf numFmtId="0" fontId="5" fillId="0" borderId="1" xfId="2" applyFont="1" applyBorder="1"/>
    <xf numFmtId="0" fontId="7" fillId="2" borderId="1" xfId="15" applyFont="1" applyFill="1" applyBorder="1"/>
    <xf numFmtId="0" fontId="25" fillId="2" borderId="0" xfId="0" applyFont="1" applyFill="1" applyAlignment="1">
      <alignment wrapText="1"/>
    </xf>
    <xf numFmtId="0" fontId="7" fillId="2" borderId="1" xfId="0" applyFont="1" applyFill="1" applyBorder="1" applyAlignment="1">
      <alignment horizontal="center"/>
    </xf>
    <xf numFmtId="4" fontId="7" fillId="0" borderId="1" xfId="0" applyNumberFormat="1" applyFont="1" applyBorder="1" applyAlignment="1">
      <alignment horizontal="right"/>
    </xf>
    <xf numFmtId="0" fontId="7" fillId="2" borderId="0" xfId="0" applyFont="1" applyFill="1"/>
    <xf numFmtId="0" fontId="26" fillId="2" borderId="0" xfId="0" applyFont="1" applyFill="1" applyAlignment="1">
      <alignment horizontal="center" wrapText="1"/>
    </xf>
    <xf numFmtId="4" fontId="7" fillId="2" borderId="0" xfId="0" applyNumberFormat="1" applyFont="1" applyFill="1"/>
    <xf numFmtId="4" fontId="4" fillId="2" borderId="1" xfId="4" applyNumberFormat="1" applyFont="1" applyFill="1" applyBorder="1" applyAlignment="1">
      <alignment horizontal="left" wrapText="1"/>
    </xf>
    <xf numFmtId="4" fontId="6" fillId="4" borderId="1" xfId="0" applyNumberFormat="1" applyFont="1" applyFill="1" applyBorder="1"/>
    <xf numFmtId="0" fontId="8" fillId="2" borderId="1" xfId="4" applyFont="1" applyFill="1" applyBorder="1"/>
    <xf numFmtId="4" fontId="4" fillId="2" borderId="1" xfId="4" applyNumberFormat="1" applyFont="1" applyFill="1" applyBorder="1" applyAlignment="1">
      <alignment wrapText="1"/>
    </xf>
    <xf numFmtId="4" fontId="4" fillId="2" borderId="4" xfId="4" applyNumberFormat="1" applyFont="1" applyFill="1" applyBorder="1" applyAlignment="1">
      <alignment wrapText="1"/>
    </xf>
    <xf numFmtId="0" fontId="6" fillId="4" borderId="1" xfId="0" applyFont="1" applyFill="1" applyBorder="1" applyAlignment="1">
      <alignment horizontal="center" wrapText="1"/>
    </xf>
    <xf numFmtId="0" fontId="18" fillId="4" borderId="1" xfId="0" applyFont="1" applyFill="1" applyBorder="1" applyAlignment="1">
      <alignment wrapText="1"/>
    </xf>
    <xf numFmtId="4" fontId="18" fillId="2" borderId="1" xfId="8" applyNumberFormat="1" applyFont="1" applyFill="1" applyBorder="1" applyAlignment="1">
      <alignment horizontal="right"/>
    </xf>
    <xf numFmtId="4" fontId="19" fillId="2" borderId="1" xfId="4" applyNumberFormat="1" applyFont="1" applyFill="1" applyBorder="1" applyAlignment="1">
      <alignment wrapText="1"/>
    </xf>
    <xf numFmtId="4" fontId="19" fillId="2" borderId="1" xfId="8" applyNumberFormat="1" applyFont="1" applyFill="1" applyBorder="1" applyAlignment="1">
      <alignment horizontal="right"/>
    </xf>
    <xf numFmtId="4" fontId="19" fillId="2" borderId="0" xfId="4" applyNumberFormat="1" applyFont="1" applyFill="1" applyAlignment="1">
      <alignment horizontal="center"/>
    </xf>
    <xf numFmtId="4" fontId="19" fillId="2" borderId="0" xfId="0" applyNumberFormat="1" applyFont="1" applyFill="1"/>
    <xf numFmtId="0" fontId="4" fillId="2" borderId="0" xfId="0" applyFont="1" applyFill="1"/>
    <xf numFmtId="4" fontId="4" fillId="2" borderId="0" xfId="4" applyNumberFormat="1" applyFont="1" applyFill="1" applyAlignment="1">
      <alignment horizontal="center"/>
    </xf>
    <xf numFmtId="4" fontId="4" fillId="2" borderId="0" xfId="0" applyNumberFormat="1" applyFont="1" applyFill="1"/>
    <xf numFmtId="0" fontId="29" fillId="2" borderId="0" xfId="0" applyFont="1" applyFill="1"/>
    <xf numFmtId="4" fontId="27" fillId="5" borderId="1" xfId="0" applyNumberFormat="1" applyFont="1" applyFill="1" applyBorder="1" applyAlignment="1">
      <alignment horizontal="right"/>
    </xf>
    <xf numFmtId="0" fontId="27" fillId="2" borderId="0" xfId="0" applyFont="1" applyFill="1"/>
    <xf numFmtId="4" fontId="27" fillId="2" borderId="0" xfId="4" applyNumberFormat="1" applyFont="1" applyFill="1" applyAlignment="1">
      <alignment horizontal="center"/>
    </xf>
    <xf numFmtId="0" fontId="27" fillId="2" borderId="0" xfId="0" applyFont="1" applyFill="1" applyAlignment="1">
      <alignment horizontal="right"/>
    </xf>
    <xf numFmtId="4" fontId="27" fillId="2" borderId="0" xfId="0" applyNumberFormat="1" applyFont="1" applyFill="1"/>
    <xf numFmtId="0" fontId="31" fillId="2" borderId="0" xfId="0" applyFont="1" applyFill="1"/>
    <xf numFmtId="0" fontId="32" fillId="2" borderId="4" xfId="0" applyFont="1" applyFill="1" applyBorder="1" applyAlignment="1">
      <alignment wrapText="1"/>
    </xf>
    <xf numFmtId="4" fontId="27" fillId="2" borderId="1" xfId="0" applyNumberFormat="1" applyFont="1" applyFill="1" applyBorder="1" applyAlignment="1">
      <alignment horizontal="right"/>
    </xf>
    <xf numFmtId="4" fontId="4" fillId="2" borderId="1" xfId="0" applyNumberFormat="1" applyFont="1" applyFill="1" applyBorder="1" applyAlignment="1">
      <alignment horizontal="right"/>
    </xf>
    <xf numFmtId="0" fontId="18" fillId="6" borderId="3" xfId="0" applyFont="1" applyFill="1" applyBorder="1" applyAlignment="1">
      <alignment horizontal="center"/>
    </xf>
    <xf numFmtId="4" fontId="18" fillId="6" borderId="6" xfId="0" applyNumberFormat="1" applyFont="1" applyFill="1" applyBorder="1" applyAlignment="1">
      <alignment horizontal="right"/>
    </xf>
    <xf numFmtId="2" fontId="18" fillId="2" borderId="0" xfId="0" applyNumberFormat="1" applyFont="1" applyFill="1" applyAlignment="1">
      <alignment horizontal="right"/>
    </xf>
    <xf numFmtId="0" fontId="20" fillId="2" borderId="1" xfId="4" applyFont="1" applyFill="1" applyBorder="1"/>
    <xf numFmtId="2" fontId="18" fillId="2" borderId="6" xfId="0" applyNumberFormat="1" applyFont="1" applyFill="1" applyBorder="1" applyAlignment="1">
      <alignment wrapText="1"/>
    </xf>
    <xf numFmtId="0" fontId="19" fillId="2" borderId="0" xfId="0" applyFont="1" applyFill="1" applyAlignment="1">
      <alignment horizontal="center" wrapText="1"/>
    </xf>
    <xf numFmtId="2" fontId="18" fillId="2" borderId="0" xfId="0" applyNumberFormat="1" applyFont="1" applyFill="1" applyAlignment="1">
      <alignment wrapText="1"/>
    </xf>
    <xf numFmtId="4" fontId="19" fillId="2" borderId="4" xfId="4" applyNumberFormat="1" applyFont="1" applyFill="1" applyBorder="1" applyAlignment="1">
      <alignment wrapText="1"/>
    </xf>
    <xf numFmtId="0" fontId="19" fillId="2" borderId="1" xfId="4" applyFont="1" applyFill="1" applyBorder="1" applyAlignment="1">
      <alignment wrapText="1"/>
    </xf>
    <xf numFmtId="4" fontId="19" fillId="2" borderId="1" xfId="0" applyNumberFormat="1" applyFont="1" applyFill="1" applyBorder="1" applyAlignment="1">
      <alignment horizontal="right" wrapText="1"/>
    </xf>
    <xf numFmtId="0" fontId="18" fillId="2" borderId="0" xfId="0" applyFont="1" applyFill="1" applyAlignment="1">
      <alignment wrapText="1"/>
    </xf>
    <xf numFmtId="0" fontId="18" fillId="6" borderId="1" xfId="3" applyFont="1" applyFill="1" applyBorder="1" applyAlignment="1">
      <alignment wrapText="1"/>
    </xf>
    <xf numFmtId="0" fontId="18" fillId="4" borderId="3" xfId="0" applyFont="1" applyFill="1" applyBorder="1" applyAlignment="1">
      <alignment horizontal="center"/>
    </xf>
    <xf numFmtId="4" fontId="18" fillId="4" borderId="1" xfId="0" applyNumberFormat="1" applyFont="1" applyFill="1" applyBorder="1" applyAlignment="1">
      <alignment horizontal="right" wrapText="1"/>
    </xf>
    <xf numFmtId="0" fontId="19" fillId="2" borderId="1" xfId="12" applyFont="1" applyFill="1" applyBorder="1" applyAlignment="1">
      <alignment horizontal="left" vertical="center" wrapText="1"/>
    </xf>
    <xf numFmtId="0" fontId="18" fillId="2" borderId="3" xfId="0" applyFont="1" applyFill="1" applyBorder="1" applyAlignment="1">
      <alignment horizontal="center"/>
    </xf>
    <xf numFmtId="0" fontId="18" fillId="2" borderId="0" xfId="0" applyFont="1" applyFill="1"/>
    <xf numFmtId="0" fontId="28" fillId="2" borderId="0" xfId="0" applyFont="1" applyFill="1" applyAlignment="1">
      <alignment horizontal="left" wrapText="1"/>
    </xf>
    <xf numFmtId="0" fontId="18" fillId="6" borderId="1" xfId="2" applyFont="1" applyFill="1" applyBorder="1"/>
    <xf numFmtId="4" fontId="18" fillId="6" borderId="1" xfId="2" applyNumberFormat="1" applyFont="1" applyFill="1" applyBorder="1"/>
    <xf numFmtId="0" fontId="18" fillId="6" borderId="1" xfId="3" applyFont="1" applyFill="1" applyBorder="1"/>
    <xf numFmtId="2" fontId="18" fillId="6" borderId="1" xfId="3" applyNumberFormat="1" applyFont="1" applyFill="1" applyBorder="1"/>
    <xf numFmtId="0" fontId="30" fillId="2" borderId="0" xfId="0" applyFont="1" applyFill="1" applyAlignment="1">
      <alignment horizontal="left" wrapText="1"/>
    </xf>
    <xf numFmtId="0" fontId="27" fillId="6" borderId="1" xfId="2" applyFont="1" applyFill="1" applyBorder="1"/>
    <xf numFmtId="4" fontId="27" fillId="6" borderId="1" xfId="2" applyNumberFormat="1" applyFont="1" applyFill="1" applyBorder="1"/>
    <xf numFmtId="0" fontId="27" fillId="2" borderId="1" xfId="7" applyFont="1" applyFill="1" applyBorder="1" applyAlignment="1">
      <alignment wrapText="1"/>
    </xf>
    <xf numFmtId="0" fontId="20" fillId="2" borderId="1" xfId="0" applyFont="1" applyFill="1" applyBorder="1"/>
    <xf numFmtId="4" fontId="18" fillId="2" borderId="1" xfId="2" applyNumberFormat="1" applyFont="1" applyFill="1" applyBorder="1"/>
    <xf numFmtId="2" fontId="19" fillId="0" borderId="0" xfId="0" applyNumberFormat="1" applyFont="1" applyAlignment="1">
      <alignment horizontal="center"/>
    </xf>
    <xf numFmtId="0" fontId="28" fillId="2" borderId="1" xfId="0" applyFont="1" applyFill="1" applyBorder="1" applyAlignment="1">
      <alignment wrapText="1"/>
    </xf>
    <xf numFmtId="4" fontId="19" fillId="2" borderId="1" xfId="2" applyNumberFormat="1" applyFont="1" applyFill="1" applyBorder="1"/>
    <xf numFmtId="2" fontId="5" fillId="0" borderId="0" xfId="0" applyNumberFormat="1" applyFont="1" applyAlignment="1">
      <alignment horizontal="center"/>
    </xf>
    <xf numFmtId="0" fontId="6" fillId="2" borderId="1" xfId="3" applyFont="1" applyFill="1" applyBorder="1"/>
    <xf numFmtId="0" fontId="5" fillId="2" borderId="3" xfId="0" applyFont="1" applyFill="1" applyBorder="1" applyAlignment="1">
      <alignment horizontal="center" wrapText="1"/>
    </xf>
    <xf numFmtId="2" fontId="5" fillId="2" borderId="0" xfId="0" applyNumberFormat="1" applyFont="1" applyFill="1" applyAlignment="1">
      <alignment horizontal="center"/>
    </xf>
    <xf numFmtId="0" fontId="4" fillId="2" borderId="1" xfId="9" applyFont="1" applyFill="1" applyBorder="1" applyAlignment="1">
      <alignment wrapText="1"/>
    </xf>
    <xf numFmtId="4" fontId="5" fillId="2" borderId="1" xfId="0" applyNumberFormat="1" applyFont="1" applyFill="1" applyBorder="1"/>
    <xf numFmtId="0" fontId="6" fillId="4" borderId="5" xfId="0" applyFont="1" applyFill="1" applyBorder="1" applyAlignment="1">
      <alignment wrapText="1"/>
    </xf>
    <xf numFmtId="0" fontId="6" fillId="2" borderId="1" xfId="2" applyFont="1" applyFill="1" applyBorder="1"/>
    <xf numFmtId="4" fontId="6" fillId="2" borderId="1" xfId="2" applyNumberFormat="1" applyFont="1" applyFill="1" applyBorder="1"/>
    <xf numFmtId="0" fontId="6" fillId="3" borderId="1" xfId="0" applyFont="1" applyFill="1" applyBorder="1"/>
    <xf numFmtId="4" fontId="4" fillId="2" borderId="1" xfId="4" applyNumberFormat="1" applyFont="1" applyFill="1" applyBorder="1" applyAlignment="1">
      <alignment horizontal="right"/>
    </xf>
    <xf numFmtId="0" fontId="4" fillId="2" borderId="1" xfId="5" applyFont="1" applyFill="1" applyBorder="1"/>
    <xf numFmtId="2" fontId="5" fillId="2" borderId="1" xfId="0" applyNumberFormat="1" applyFont="1" applyFill="1" applyBorder="1" applyAlignment="1">
      <alignment wrapText="1"/>
    </xf>
    <xf numFmtId="0" fontId="5" fillId="2" borderId="1" xfId="3" applyFont="1" applyFill="1" applyBorder="1" applyAlignment="1">
      <alignment wrapText="1"/>
    </xf>
    <xf numFmtId="4" fontId="5" fillId="2" borderId="1" xfId="2" applyNumberFormat="1" applyFont="1" applyFill="1" applyBorder="1"/>
    <xf numFmtId="0" fontId="6" fillId="0" borderId="0" xfId="0" applyFont="1" applyAlignment="1">
      <alignment horizontal="center"/>
    </xf>
    <xf numFmtId="0" fontId="6" fillId="0" borderId="0" xfId="0" applyFont="1" applyAlignment="1">
      <alignment horizontal="left"/>
    </xf>
    <xf numFmtId="0" fontId="27" fillId="2" borderId="1" xfId="2" applyFont="1" applyFill="1" applyBorder="1"/>
    <xf numFmtId="4" fontId="27" fillId="2" borderId="1" xfId="2" applyNumberFormat="1" applyFont="1" applyFill="1" applyBorder="1"/>
    <xf numFmtId="0" fontId="7" fillId="2" borderId="1" xfId="15" applyFont="1" applyFill="1" applyBorder="1" applyAlignment="1">
      <alignment wrapText="1"/>
    </xf>
    <xf numFmtId="4" fontId="4" fillId="2" borderId="1" xfId="2" applyNumberFormat="1" applyFont="1" applyFill="1" applyBorder="1"/>
    <xf numFmtId="0" fontId="25" fillId="8" borderId="1" xfId="15" applyFont="1" applyFill="1" applyBorder="1"/>
    <xf numFmtId="4" fontId="27" fillId="2" borderId="1" xfId="4" applyNumberFormat="1" applyFont="1" applyFill="1" applyBorder="1" applyAlignment="1">
      <alignment wrapText="1"/>
    </xf>
    <xf numFmtId="0" fontId="34" fillId="2" borderId="1" xfId="6" applyFont="1" applyFill="1" applyBorder="1" applyAlignment="1">
      <alignment wrapText="1"/>
    </xf>
    <xf numFmtId="4" fontId="18" fillId="9" borderId="1" xfId="2" applyNumberFormat="1" applyFont="1" applyFill="1" applyBorder="1"/>
    <xf numFmtId="2" fontId="18" fillId="9" borderId="1" xfId="3" applyNumberFormat="1" applyFont="1" applyFill="1" applyBorder="1"/>
    <xf numFmtId="4" fontId="27" fillId="9" borderId="1" xfId="2" applyNumberFormat="1" applyFont="1" applyFill="1" applyBorder="1"/>
    <xf numFmtId="0" fontId="5" fillId="2" borderId="0" xfId="3" applyFont="1" applyFill="1" applyAlignment="1">
      <alignment wrapText="1"/>
    </xf>
    <xf numFmtId="0" fontId="5" fillId="2" borderId="0" xfId="0" applyFont="1" applyFill="1" applyAlignment="1">
      <alignment horizontal="center" wrapText="1"/>
    </xf>
    <xf numFmtId="4" fontId="5" fillId="2" borderId="0" xfId="2" applyNumberFormat="1" applyFont="1" applyFill="1"/>
    <xf numFmtId="2" fontId="6" fillId="2" borderId="0" xfId="0" applyNumberFormat="1" applyFont="1" applyFill="1" applyAlignment="1">
      <alignment horizontal="left"/>
    </xf>
    <xf numFmtId="4" fontId="13" fillId="2" borderId="0" xfId="0" applyNumberFormat="1" applyFont="1" applyFill="1" applyAlignment="1">
      <alignment horizontal="left"/>
    </xf>
    <xf numFmtId="0" fontId="33" fillId="5" borderId="1" xfId="0" applyFont="1" applyFill="1" applyBorder="1" applyAlignment="1">
      <alignment horizontal="left" wrapText="1"/>
    </xf>
    <xf numFmtId="0" fontId="5" fillId="0" borderId="1" xfId="0" applyFont="1" applyBorder="1" applyAlignment="1">
      <alignment horizontal="left" wrapText="1"/>
    </xf>
    <xf numFmtId="0" fontId="13" fillId="0" borderId="2" xfId="0" applyFont="1" applyBorder="1" applyAlignment="1">
      <alignment horizontal="center"/>
    </xf>
    <xf numFmtId="0" fontId="6" fillId="0" borderId="0" xfId="0" applyFont="1" applyAlignment="1">
      <alignment horizontal="center"/>
    </xf>
    <xf numFmtId="0" fontId="6" fillId="2" borderId="0" xfId="0" applyFont="1" applyFill="1" applyAlignment="1">
      <alignment horizontal="left"/>
    </xf>
    <xf numFmtId="0" fontId="6" fillId="2" borderId="0" xfId="0" applyFont="1" applyFill="1" applyAlignment="1">
      <alignment horizontal="center"/>
    </xf>
    <xf numFmtId="0" fontId="5" fillId="2" borderId="0" xfId="0" applyFont="1" applyFill="1" applyAlignment="1">
      <alignment horizontal="center"/>
    </xf>
    <xf numFmtId="0" fontId="6" fillId="7" borderId="1" xfId="0" applyFont="1" applyFill="1" applyBorder="1" applyAlignment="1">
      <alignment wrapText="1"/>
    </xf>
    <xf numFmtId="0" fontId="5" fillId="7" borderId="1" xfId="0" applyFont="1" applyFill="1" applyBorder="1" applyAlignment="1">
      <alignment wrapText="1"/>
    </xf>
    <xf numFmtId="0" fontId="6" fillId="7" borderId="3" xfId="0" applyFont="1" applyFill="1" applyBorder="1" applyAlignment="1">
      <alignment horizontal="left" wrapText="1"/>
    </xf>
    <xf numFmtId="0" fontId="5" fillId="7" borderId="7" xfId="0" applyFont="1" applyFill="1" applyBorder="1" applyAlignment="1">
      <alignment horizontal="left" wrapText="1"/>
    </xf>
    <xf numFmtId="0" fontId="6" fillId="7" borderId="3" xfId="0" applyFont="1" applyFill="1" applyBorder="1" applyAlignment="1">
      <alignment horizontal="left"/>
    </xf>
    <xf numFmtId="0" fontId="6" fillId="7" borderId="7" xfId="0" applyFont="1" applyFill="1" applyBorder="1" applyAlignment="1">
      <alignment horizontal="left"/>
    </xf>
    <xf numFmtId="44" fontId="5" fillId="5" borderId="3" xfId="1" applyFont="1" applyFill="1" applyBorder="1" applyAlignment="1">
      <alignment horizontal="center"/>
    </xf>
    <xf numFmtId="44" fontId="5" fillId="5" borderId="6" xfId="1" applyFont="1" applyFill="1" applyBorder="1" applyAlignment="1">
      <alignment horizontal="center"/>
    </xf>
    <xf numFmtId="0" fontId="6" fillId="2" borderId="3" xfId="0" applyFont="1" applyFill="1" applyBorder="1" applyAlignment="1">
      <alignment horizontal="left"/>
    </xf>
    <xf numFmtId="0" fontId="6" fillId="2" borderId="7" xfId="0" applyFont="1" applyFill="1" applyBorder="1" applyAlignment="1">
      <alignment horizontal="left"/>
    </xf>
    <xf numFmtId="0" fontId="27" fillId="5" borderId="1" xfId="0" applyFont="1" applyFill="1" applyBorder="1" applyAlignment="1">
      <alignment horizontal="left" wrapText="1"/>
    </xf>
    <xf numFmtId="0" fontId="27" fillId="0" borderId="1" xfId="0" applyFont="1" applyBorder="1" applyAlignment="1">
      <alignment horizontal="left" wrapText="1"/>
    </xf>
    <xf numFmtId="0" fontId="6" fillId="2" borderId="3" xfId="0" applyFont="1" applyFill="1" applyBorder="1" applyAlignment="1"/>
    <xf numFmtId="0" fontId="5" fillId="2" borderId="7" xfId="0" applyFont="1" applyFill="1" applyBorder="1" applyAlignment="1"/>
  </cellXfs>
  <cellStyles count="17">
    <cellStyle name="Monedă" xfId="1" builtinId="4"/>
    <cellStyle name="Normal" xfId="0" builtinId="0"/>
    <cellStyle name="Normal 10" xfId="6" xr:uid="{DC9FD2A7-A01A-4D5F-BF1A-248E8421A29D}"/>
    <cellStyle name="Normal 2" xfId="14" xr:uid="{2434EE67-8761-44A7-A081-CC3811E64CA2}"/>
    <cellStyle name="Normal 3 2 2" xfId="8" xr:uid="{43E310E9-0765-4CAC-8B8A-CF4D5D3D7C81}"/>
    <cellStyle name="Normal 3 2 2 2" xfId="4" xr:uid="{CEDB7BC0-4653-4200-B74D-F93798C7DC14}"/>
    <cellStyle name="Normal 3 2 3" xfId="13" xr:uid="{DFC50E4F-3547-455B-A893-6338CE7F8274}"/>
    <cellStyle name="Normal 3 3" xfId="16" xr:uid="{8253A4B9-9173-43BD-A73C-03662128DA4A}"/>
    <cellStyle name="Normal 4" xfId="10" xr:uid="{21B2F0D7-C204-4C26-9A35-A059BA4B0992}"/>
    <cellStyle name="Normal 5 3" xfId="2" xr:uid="{1EB6B6DE-6AD5-4E2A-8491-6D03C28BDE45}"/>
    <cellStyle name="Normal 5 4" xfId="15" xr:uid="{FE283685-D4C4-4BA7-8219-A14A47BB632B}"/>
    <cellStyle name="Normal 5 4 2" xfId="11" xr:uid="{085F3D8A-2211-4AE8-9183-3F70F657A67C}"/>
    <cellStyle name="Normal 5 4 4 2 2" xfId="3" xr:uid="{8DAC450E-3A87-46AB-A07E-9302592AF2B7}"/>
    <cellStyle name="Normal 5 4 7 2 2" xfId="7" xr:uid="{192663EC-69FD-4A7E-9D08-4B6B32DA3C6A}"/>
    <cellStyle name="Normal 7 2 2" xfId="9" xr:uid="{C277BFE2-E618-4ABA-A29B-C27E801F1694}"/>
    <cellStyle name="Normal 9" xfId="5" xr:uid="{E4072916-1DFF-481C-BB9D-DABB851A7AF7}"/>
    <cellStyle name="Normal_Anexa F 140 146 10.07" xfId="12" xr:uid="{A24D15B1-8E4C-40E1-9299-79EE43039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2878-3B1C-431E-8BB3-9727376AB904}">
  <dimension ref="A1:BI279"/>
  <sheetViews>
    <sheetView tabSelected="1" zoomScaleNormal="100" zoomScaleSheetLayoutView="61" workbookViewId="0">
      <selection activeCell="H23" sqref="H23"/>
    </sheetView>
  </sheetViews>
  <sheetFormatPr defaultRowHeight="15.75"/>
  <cols>
    <col min="1" max="1" width="6.42578125" style="82" customWidth="1"/>
    <col min="2" max="2" width="74.42578125" style="82" customWidth="1"/>
    <col min="3" max="3" width="9.42578125" style="66" customWidth="1"/>
    <col min="4" max="4" width="8.28515625" style="62" customWidth="1"/>
    <col min="5" max="5" width="40" style="67" customWidth="1"/>
    <col min="6" max="6" width="14.5703125" style="67" customWidth="1"/>
    <col min="7" max="7" width="12.28515625" style="95" customWidth="1"/>
    <col min="8" max="8" width="44.5703125" style="64" customWidth="1"/>
    <col min="9" max="9" width="12" style="65" customWidth="1"/>
    <col min="10" max="10" width="16.28515625" style="65" customWidth="1"/>
    <col min="11" max="11" width="10.140625" style="65" bestFit="1" customWidth="1"/>
    <col min="12" max="12" width="12.28515625" style="65" customWidth="1"/>
    <col min="13" max="13" width="9.140625" style="65"/>
    <col min="14" max="14" width="9.5703125" style="65" bestFit="1" customWidth="1"/>
    <col min="15" max="15" width="9.140625" style="65"/>
    <col min="16" max="16" width="9.5703125" style="65" bestFit="1" customWidth="1"/>
    <col min="17" max="61" width="9.140625" style="65"/>
    <col min="62" max="16384" width="9.140625" style="82"/>
  </cols>
  <sheetData>
    <row r="1" spans="1:18" s="1" customFormat="1">
      <c r="A1" s="14" t="s">
        <v>0</v>
      </c>
      <c r="B1" s="14"/>
      <c r="C1" s="4"/>
      <c r="D1" s="4"/>
      <c r="E1" s="10"/>
      <c r="F1" s="10"/>
      <c r="G1" s="4"/>
      <c r="H1" s="2"/>
      <c r="I1" s="14"/>
      <c r="J1" s="14"/>
    </row>
    <row r="2" spans="1:18" s="1" customFormat="1">
      <c r="A2" s="14"/>
      <c r="B2" s="14"/>
      <c r="C2" s="326" t="s">
        <v>1</v>
      </c>
      <c r="D2" s="326"/>
      <c r="E2" s="326"/>
      <c r="F2" s="326"/>
      <c r="G2" s="5"/>
      <c r="H2" s="2"/>
      <c r="I2" s="14"/>
      <c r="J2" s="14"/>
    </row>
    <row r="3" spans="1:18" s="1" customFormat="1">
      <c r="A3" s="327"/>
      <c r="B3" s="328"/>
      <c r="C3" s="328"/>
      <c r="D3" s="328"/>
      <c r="E3" s="328"/>
      <c r="F3" s="328"/>
      <c r="G3" s="328"/>
      <c r="H3" s="328"/>
      <c r="I3" s="328"/>
      <c r="J3" s="328"/>
    </row>
    <row r="4" spans="1:18" s="1" customFormat="1">
      <c r="A4" s="327" t="s">
        <v>2</v>
      </c>
      <c r="B4" s="327"/>
      <c r="C4" s="327"/>
      <c r="D4" s="327"/>
      <c r="E4" s="327"/>
      <c r="F4" s="327"/>
      <c r="G4" s="4"/>
    </row>
    <row r="5" spans="1:18" s="1" customFormat="1">
      <c r="A5" s="26"/>
      <c r="B5" s="26"/>
      <c r="C5" s="26"/>
      <c r="D5" s="26"/>
      <c r="E5" s="26"/>
      <c r="F5" s="26"/>
      <c r="G5" s="4"/>
    </row>
    <row r="6" spans="1:18" s="1" customFormat="1">
      <c r="C6" s="4"/>
      <c r="D6" s="4"/>
      <c r="E6" s="10" t="s">
        <v>3</v>
      </c>
      <c r="F6" s="3"/>
      <c r="G6" s="4"/>
      <c r="H6" s="2"/>
      <c r="J6" s="14"/>
    </row>
    <row r="7" spans="1:18" s="1" customFormat="1" ht="15.75" customHeight="1">
      <c r="A7" s="60"/>
      <c r="B7" s="56"/>
      <c r="C7" s="55" t="s">
        <v>4</v>
      </c>
      <c r="D7" s="55" t="s">
        <v>5</v>
      </c>
      <c r="E7" s="59" t="s">
        <v>6</v>
      </c>
      <c r="G7" s="4"/>
      <c r="H7" s="326"/>
      <c r="I7" s="326"/>
      <c r="J7" s="326"/>
    </row>
    <row r="8" spans="1:18" s="1" customFormat="1" ht="15.75" customHeight="1">
      <c r="A8" s="52">
        <v>1</v>
      </c>
      <c r="B8" s="51">
        <v>2</v>
      </c>
      <c r="C8" s="51">
        <v>3</v>
      </c>
      <c r="D8" s="51">
        <v>4</v>
      </c>
      <c r="E8" s="58">
        <v>5</v>
      </c>
      <c r="G8" s="13"/>
      <c r="H8" s="2"/>
      <c r="I8" s="26"/>
      <c r="J8" s="26"/>
      <c r="K8" s="17"/>
      <c r="L8" s="27"/>
      <c r="M8" s="17"/>
    </row>
    <row r="9" spans="1:18" s="1" customFormat="1" ht="14.25" customHeight="1">
      <c r="A9" s="57"/>
      <c r="B9" s="56"/>
      <c r="C9" s="55"/>
      <c r="D9" s="55"/>
      <c r="E9" s="54">
        <f>E10+E86+E220+E239</f>
        <v>157819</v>
      </c>
      <c r="H9" s="11"/>
      <c r="I9" s="11"/>
      <c r="L9" s="53"/>
      <c r="M9" s="17"/>
      <c r="N9" s="49"/>
      <c r="O9" s="17"/>
    </row>
    <row r="10" spans="1:18" s="1" customFormat="1" ht="17.25" customHeight="1">
      <c r="A10" s="341" t="s">
        <v>7</v>
      </c>
      <c r="B10" s="342"/>
      <c r="C10" s="51"/>
      <c r="D10" s="51"/>
      <c r="E10" s="16">
        <f>E11+E74++E50+E70</f>
        <v>25648</v>
      </c>
      <c r="G10" s="13"/>
      <c r="H10" s="13"/>
      <c r="I10" s="11"/>
      <c r="J10" s="17"/>
      <c r="K10" s="17"/>
      <c r="L10" s="27"/>
      <c r="M10" s="50"/>
      <c r="N10" s="49"/>
      <c r="O10" s="39"/>
      <c r="P10" s="39"/>
      <c r="R10" s="17"/>
    </row>
    <row r="11" spans="1:18" s="1" customFormat="1" ht="15.75" customHeight="1">
      <c r="A11" s="48" t="s">
        <v>8</v>
      </c>
      <c r="B11" s="47"/>
      <c r="C11" s="46"/>
      <c r="D11" s="46"/>
      <c r="E11" s="45">
        <f>E37+E24+E12+E29+E22</f>
        <v>2561</v>
      </c>
      <c r="G11" s="13"/>
      <c r="H11" s="13"/>
      <c r="I11" s="11"/>
      <c r="J11" s="44"/>
      <c r="K11" s="11"/>
    </row>
    <row r="12" spans="1:18" s="1" customFormat="1" ht="15.75" customHeight="1">
      <c r="A12" s="40"/>
      <c r="B12" s="29" t="s">
        <v>9</v>
      </c>
      <c r="C12" s="38" t="s">
        <v>10</v>
      </c>
      <c r="D12" s="29"/>
      <c r="E12" s="37">
        <f>SUM(E13:E20)</f>
        <v>257</v>
      </c>
      <c r="G12" s="13"/>
      <c r="H12" s="13"/>
      <c r="I12" s="43"/>
      <c r="K12" s="11"/>
    </row>
    <row r="13" spans="1:18" s="65" customFormat="1" ht="15.75" customHeight="1">
      <c r="A13" s="73"/>
      <c r="B13" s="9" t="s">
        <v>11</v>
      </c>
      <c r="C13" s="6" t="s">
        <v>12</v>
      </c>
      <c r="D13" s="97">
        <v>7</v>
      </c>
      <c r="E13" s="24">
        <v>57</v>
      </c>
      <c r="G13" s="68"/>
      <c r="H13" s="68"/>
      <c r="K13" s="71"/>
    </row>
    <row r="14" spans="1:18" s="65" customFormat="1" ht="15.75" customHeight="1">
      <c r="A14" s="73"/>
      <c r="B14" s="9" t="s">
        <v>13</v>
      </c>
      <c r="C14" s="6" t="s">
        <v>12</v>
      </c>
      <c r="D14" s="97">
        <v>11</v>
      </c>
      <c r="E14" s="24">
        <v>12</v>
      </c>
      <c r="G14" s="68"/>
      <c r="H14" s="68"/>
      <c r="K14" s="71"/>
    </row>
    <row r="15" spans="1:18" s="65" customFormat="1" ht="15.75" customHeight="1">
      <c r="A15" s="73"/>
      <c r="B15" s="9" t="s">
        <v>14</v>
      </c>
      <c r="C15" s="6" t="s">
        <v>12</v>
      </c>
      <c r="D15" s="25">
        <v>1</v>
      </c>
      <c r="E15" s="24">
        <v>7</v>
      </c>
      <c r="G15" s="68"/>
      <c r="H15" s="68"/>
      <c r="K15" s="71"/>
    </row>
    <row r="16" spans="1:18" s="65" customFormat="1" ht="15.75" customHeight="1">
      <c r="A16" s="73"/>
      <c r="B16" s="9" t="s">
        <v>15</v>
      </c>
      <c r="C16" s="6" t="s">
        <v>12</v>
      </c>
      <c r="D16" s="25">
        <v>1</v>
      </c>
      <c r="E16" s="24">
        <v>19</v>
      </c>
      <c r="G16" s="68"/>
      <c r="H16" s="68"/>
      <c r="K16" s="71"/>
    </row>
    <row r="17" spans="1:12" s="65" customFormat="1" ht="15.75" customHeight="1">
      <c r="A17" s="73"/>
      <c r="B17" s="9" t="s">
        <v>15</v>
      </c>
      <c r="C17" s="6" t="s">
        <v>12</v>
      </c>
      <c r="D17" s="25">
        <v>1</v>
      </c>
      <c r="E17" s="24">
        <v>18</v>
      </c>
      <c r="G17" s="68"/>
      <c r="H17" s="68"/>
      <c r="K17" s="71"/>
    </row>
    <row r="18" spans="1:12" s="65" customFormat="1">
      <c r="A18" s="72"/>
      <c r="B18" s="9" t="s">
        <v>16</v>
      </c>
      <c r="C18" s="6" t="s">
        <v>12</v>
      </c>
      <c r="D18" s="25">
        <v>1</v>
      </c>
      <c r="E18" s="24">
        <v>75</v>
      </c>
      <c r="G18" s="68"/>
      <c r="H18" s="71"/>
      <c r="K18" s="71"/>
    </row>
    <row r="19" spans="1:12" s="65" customFormat="1" ht="15.75" customHeight="1">
      <c r="A19" s="72"/>
      <c r="B19" s="9" t="s">
        <v>17</v>
      </c>
      <c r="C19" s="6" t="s">
        <v>12</v>
      </c>
      <c r="D19" s="25">
        <v>1</v>
      </c>
      <c r="E19" s="24">
        <v>50</v>
      </c>
      <c r="G19" s="68"/>
      <c r="H19" s="71"/>
      <c r="K19" s="71"/>
    </row>
    <row r="20" spans="1:12" s="65" customFormat="1" ht="15.75" customHeight="1">
      <c r="A20" s="72"/>
      <c r="B20" s="96" t="s">
        <v>18</v>
      </c>
      <c r="C20" s="6" t="s">
        <v>12</v>
      </c>
      <c r="D20" s="98">
        <v>2</v>
      </c>
      <c r="E20" s="24">
        <v>19</v>
      </c>
      <c r="G20" s="68"/>
      <c r="H20" s="71"/>
      <c r="K20" s="71"/>
    </row>
    <row r="21" spans="1:12" s="1" customFormat="1">
      <c r="A21" s="40"/>
      <c r="B21" s="100" t="s">
        <v>19</v>
      </c>
      <c r="C21" s="36" t="s">
        <v>20</v>
      </c>
      <c r="D21" s="101"/>
      <c r="E21" s="34">
        <f>E22</f>
        <v>1</v>
      </c>
      <c r="G21" s="13"/>
      <c r="H21" s="11"/>
      <c r="K21" s="11"/>
    </row>
    <row r="22" spans="1:12" s="1" customFormat="1" ht="15.75" customHeight="1">
      <c r="A22" s="40"/>
      <c r="B22" s="32" t="s">
        <v>21</v>
      </c>
      <c r="C22" s="31"/>
      <c r="D22" s="42"/>
      <c r="E22" s="41">
        <f>SUM(E23:E23)</f>
        <v>1</v>
      </c>
      <c r="G22" s="13"/>
      <c r="H22" s="11"/>
      <c r="K22" s="11"/>
    </row>
    <row r="23" spans="1:12" s="1" customFormat="1" ht="31.5">
      <c r="A23" s="40"/>
      <c r="B23" s="8" t="s">
        <v>22</v>
      </c>
      <c r="C23" s="6" t="s">
        <v>12</v>
      </c>
      <c r="D23" s="106">
        <v>1</v>
      </c>
      <c r="E23" s="24">
        <v>1</v>
      </c>
      <c r="G23" s="13"/>
      <c r="H23" s="11"/>
    </row>
    <row r="24" spans="1:12" s="1" customFormat="1" ht="15.75" customHeight="1">
      <c r="A24" s="40"/>
      <c r="B24" s="29" t="s">
        <v>23</v>
      </c>
      <c r="C24" s="38" t="s">
        <v>24</v>
      </c>
      <c r="D24" s="29"/>
      <c r="E24" s="37">
        <f>E27+E25</f>
        <v>620</v>
      </c>
      <c r="G24" s="13"/>
      <c r="H24" s="11"/>
      <c r="K24" s="11"/>
    </row>
    <row r="25" spans="1:12" s="1" customFormat="1" ht="15.75" customHeight="1">
      <c r="A25" s="40"/>
      <c r="B25" s="108" t="s">
        <v>25</v>
      </c>
      <c r="C25" s="109"/>
      <c r="D25" s="106"/>
      <c r="E25" s="110">
        <f>SUM(E26:E26)</f>
        <v>200</v>
      </c>
      <c r="G25" s="13"/>
      <c r="H25" s="11"/>
      <c r="K25" s="11"/>
    </row>
    <row r="26" spans="1:12" s="1" customFormat="1" ht="15.75" customHeight="1">
      <c r="A26" s="40"/>
      <c r="B26" s="115" t="s">
        <v>26</v>
      </c>
      <c r="C26" s="6" t="s">
        <v>12</v>
      </c>
      <c r="D26" s="106">
        <v>1</v>
      </c>
      <c r="E26" s="24">
        <v>200</v>
      </c>
      <c r="G26" s="13"/>
      <c r="H26" s="11"/>
      <c r="K26" s="11"/>
    </row>
    <row r="27" spans="1:12" s="1" customFormat="1" ht="15.75" customHeight="1">
      <c r="A27" s="39"/>
      <c r="B27" s="111" t="s">
        <v>27</v>
      </c>
      <c r="C27" s="112"/>
      <c r="D27" s="112"/>
      <c r="E27" s="16">
        <f>SUM(E28:E28)</f>
        <v>420</v>
      </c>
      <c r="G27" s="13"/>
      <c r="H27" s="113"/>
      <c r="K27" s="11"/>
    </row>
    <row r="28" spans="1:12" s="1" customFormat="1" ht="15.75" customHeight="1">
      <c r="A28" s="39"/>
      <c r="B28" s="116" t="s">
        <v>28</v>
      </c>
      <c r="C28" s="6" t="s">
        <v>12</v>
      </c>
      <c r="D28" s="6">
        <v>2</v>
      </c>
      <c r="E28" s="114">
        <v>420</v>
      </c>
      <c r="G28" s="13"/>
      <c r="H28" s="113"/>
      <c r="K28" s="11"/>
    </row>
    <row r="29" spans="1:12" s="1" customFormat="1" ht="15.75" customHeight="1">
      <c r="A29" s="39"/>
      <c r="B29" s="29" t="s">
        <v>29</v>
      </c>
      <c r="C29" s="38" t="s">
        <v>30</v>
      </c>
      <c r="D29" s="29"/>
      <c r="E29" s="37">
        <f>E30</f>
        <v>1271</v>
      </c>
      <c r="G29" s="13"/>
      <c r="K29" s="13"/>
      <c r="L29" s="113"/>
    </row>
    <row r="30" spans="1:12" s="121" customFormat="1" ht="15.75" customHeight="1">
      <c r="A30" s="216"/>
      <c r="B30" s="217" t="s">
        <v>31</v>
      </c>
      <c r="C30" s="123" t="s">
        <v>12</v>
      </c>
      <c r="D30" s="123">
        <v>1</v>
      </c>
      <c r="E30" s="218">
        <f>SUM(E31:E36)</f>
        <v>1271</v>
      </c>
      <c r="G30" s="152"/>
      <c r="H30" s="176"/>
      <c r="K30" s="152"/>
      <c r="L30" s="176"/>
    </row>
    <row r="31" spans="1:12" s="65" customFormat="1" ht="15.75" customHeight="1">
      <c r="A31" s="72"/>
      <c r="B31" s="201" t="s">
        <v>32</v>
      </c>
      <c r="C31" s="123" t="s">
        <v>12</v>
      </c>
      <c r="D31" s="123">
        <v>1</v>
      </c>
      <c r="E31" s="215">
        <v>104</v>
      </c>
      <c r="G31" s="68"/>
      <c r="H31" s="75"/>
      <c r="K31" s="68"/>
      <c r="L31" s="75"/>
    </row>
    <row r="32" spans="1:12" s="65" customFormat="1" ht="15.75" customHeight="1">
      <c r="A32" s="72"/>
      <c r="B32" s="201" t="s">
        <v>33</v>
      </c>
      <c r="C32" s="123" t="s">
        <v>12</v>
      </c>
      <c r="D32" s="123">
        <v>1</v>
      </c>
      <c r="E32" s="147">
        <v>102</v>
      </c>
      <c r="G32" s="68"/>
      <c r="H32" s="75"/>
      <c r="K32" s="68"/>
      <c r="L32" s="75"/>
    </row>
    <row r="33" spans="1:12" s="65" customFormat="1" ht="15.75" customHeight="1">
      <c r="A33" s="72"/>
      <c r="B33" s="201" t="s">
        <v>34</v>
      </c>
      <c r="C33" s="123" t="s">
        <v>12</v>
      </c>
      <c r="D33" s="123">
        <v>1</v>
      </c>
      <c r="E33" s="147">
        <v>223</v>
      </c>
      <c r="G33" s="62"/>
      <c r="H33" s="75"/>
      <c r="K33" s="68"/>
      <c r="L33" s="75"/>
    </row>
    <row r="34" spans="1:12" s="65" customFormat="1" ht="15.75" customHeight="1">
      <c r="A34" s="72"/>
      <c r="B34" s="201" t="s">
        <v>35</v>
      </c>
      <c r="C34" s="123" t="s">
        <v>12</v>
      </c>
      <c r="D34" s="123">
        <v>1</v>
      </c>
      <c r="E34" s="147">
        <v>20</v>
      </c>
      <c r="G34" s="68"/>
      <c r="H34" s="75"/>
      <c r="K34" s="68"/>
      <c r="L34" s="75"/>
    </row>
    <row r="35" spans="1:12" s="65" customFormat="1" ht="15.75" customHeight="1">
      <c r="A35" s="72"/>
      <c r="B35" s="201" t="s">
        <v>36</v>
      </c>
      <c r="C35" s="123" t="s">
        <v>12</v>
      </c>
      <c r="D35" s="123">
        <v>1</v>
      </c>
      <c r="E35" s="147">
        <v>4</v>
      </c>
      <c r="G35" s="68"/>
      <c r="H35" s="75"/>
      <c r="K35" s="68"/>
      <c r="L35" s="75"/>
    </row>
    <row r="36" spans="1:12" s="65" customFormat="1" ht="15.75" customHeight="1">
      <c r="A36" s="72"/>
      <c r="B36" s="201" t="s">
        <v>37</v>
      </c>
      <c r="C36" s="123" t="s">
        <v>12</v>
      </c>
      <c r="D36" s="123">
        <v>1</v>
      </c>
      <c r="E36" s="147">
        <v>818</v>
      </c>
      <c r="G36" s="68"/>
      <c r="H36" s="75"/>
      <c r="K36" s="68"/>
      <c r="L36" s="75"/>
    </row>
    <row r="37" spans="1:12" s="121" customFormat="1" ht="17.25" customHeight="1">
      <c r="A37" s="157"/>
      <c r="B37" s="120" t="s">
        <v>38</v>
      </c>
      <c r="C37" s="259" t="s">
        <v>39</v>
      </c>
      <c r="D37" s="120"/>
      <c r="E37" s="260">
        <f>E38</f>
        <v>412</v>
      </c>
      <c r="G37" s="152"/>
      <c r="H37" s="261"/>
      <c r="I37" s="154"/>
      <c r="K37" s="245"/>
    </row>
    <row r="38" spans="1:12" s="121" customFormat="1" ht="17.25" customHeight="1">
      <c r="A38" s="157"/>
      <c r="B38" s="262" t="s">
        <v>40</v>
      </c>
      <c r="C38" s="123"/>
      <c r="D38" s="123"/>
      <c r="E38" s="263">
        <f>SUM(E39:E49)</f>
        <v>412</v>
      </c>
      <c r="G38" s="264"/>
      <c r="H38" s="265"/>
      <c r="K38" s="245"/>
    </row>
    <row r="39" spans="1:12" s="121" customFormat="1" ht="17.25" customHeight="1">
      <c r="A39" s="157"/>
      <c r="B39" s="201" t="s">
        <v>41</v>
      </c>
      <c r="C39" s="123" t="s">
        <v>12</v>
      </c>
      <c r="D39" s="123">
        <v>1</v>
      </c>
      <c r="E39" s="243">
        <v>12</v>
      </c>
      <c r="G39" s="264"/>
      <c r="H39" s="265"/>
      <c r="K39" s="245"/>
    </row>
    <row r="40" spans="1:12" s="121" customFormat="1" ht="17.25" customHeight="1">
      <c r="A40" s="157"/>
      <c r="B40" s="266" t="s">
        <v>42</v>
      </c>
      <c r="C40" s="123" t="s">
        <v>12</v>
      </c>
      <c r="D40" s="123">
        <v>35</v>
      </c>
      <c r="E40" s="243">
        <v>300</v>
      </c>
      <c r="G40" s="264"/>
      <c r="H40" s="265"/>
      <c r="K40" s="245"/>
    </row>
    <row r="41" spans="1:12" s="121" customFormat="1" ht="17.25" customHeight="1">
      <c r="A41" s="157"/>
      <c r="B41" s="266" t="s">
        <v>43</v>
      </c>
      <c r="C41" s="123" t="s">
        <v>12</v>
      </c>
      <c r="D41" s="123">
        <v>1</v>
      </c>
      <c r="E41" s="243">
        <v>5</v>
      </c>
      <c r="G41" s="264"/>
      <c r="H41" s="265"/>
      <c r="K41" s="245"/>
    </row>
    <row r="42" spans="1:12" s="121" customFormat="1" ht="17.25" customHeight="1">
      <c r="A42" s="157"/>
      <c r="B42" s="266" t="s">
        <v>44</v>
      </c>
      <c r="C42" s="123" t="s">
        <v>12</v>
      </c>
      <c r="D42" s="123">
        <v>1</v>
      </c>
      <c r="E42" s="243">
        <v>10</v>
      </c>
      <c r="G42" s="264"/>
      <c r="H42" s="265"/>
      <c r="K42" s="245"/>
    </row>
    <row r="43" spans="1:12" s="121" customFormat="1" ht="17.25" customHeight="1">
      <c r="A43" s="157"/>
      <c r="B43" s="266" t="s">
        <v>45</v>
      </c>
      <c r="C43" s="123" t="s">
        <v>12</v>
      </c>
      <c r="D43" s="123">
        <v>1</v>
      </c>
      <c r="E43" s="243">
        <v>5</v>
      </c>
      <c r="G43" s="264"/>
      <c r="H43" s="265"/>
      <c r="K43" s="245"/>
    </row>
    <row r="44" spans="1:12" s="121" customFormat="1" ht="17.25" customHeight="1">
      <c r="A44" s="157"/>
      <c r="B44" s="266" t="s">
        <v>46</v>
      </c>
      <c r="C44" s="123" t="s">
        <v>12</v>
      </c>
      <c r="D44" s="123">
        <v>1</v>
      </c>
      <c r="E44" s="243">
        <v>15</v>
      </c>
      <c r="G44" s="264"/>
      <c r="H44" s="265"/>
      <c r="K44" s="245"/>
    </row>
    <row r="45" spans="1:12" s="121" customFormat="1" ht="17.25" customHeight="1">
      <c r="A45" s="157"/>
      <c r="B45" s="266" t="s">
        <v>47</v>
      </c>
      <c r="C45" s="123" t="s">
        <v>12</v>
      </c>
      <c r="D45" s="123">
        <v>1</v>
      </c>
      <c r="E45" s="243">
        <v>5</v>
      </c>
      <c r="G45" s="264"/>
      <c r="H45" s="265"/>
      <c r="K45" s="245"/>
    </row>
    <row r="46" spans="1:12" s="121" customFormat="1" ht="17.25" customHeight="1">
      <c r="A46" s="157"/>
      <c r="B46" s="266" t="s">
        <v>48</v>
      </c>
      <c r="C46" s="123" t="s">
        <v>12</v>
      </c>
      <c r="D46" s="123">
        <v>2</v>
      </c>
      <c r="E46" s="243">
        <v>7</v>
      </c>
      <c r="G46" s="264"/>
      <c r="H46" s="265"/>
      <c r="K46" s="245"/>
    </row>
    <row r="47" spans="1:12" s="121" customFormat="1" ht="17.25" customHeight="1">
      <c r="A47" s="157"/>
      <c r="B47" s="266" t="s">
        <v>49</v>
      </c>
      <c r="C47" s="123" t="s">
        <v>12</v>
      </c>
      <c r="D47" s="123">
        <v>2</v>
      </c>
      <c r="E47" s="243">
        <v>12</v>
      </c>
      <c r="G47" s="264"/>
      <c r="H47" s="265"/>
      <c r="K47" s="245"/>
    </row>
    <row r="48" spans="1:12" s="121" customFormat="1" ht="17.25" customHeight="1">
      <c r="A48" s="157"/>
      <c r="B48" s="267" t="s">
        <v>50</v>
      </c>
      <c r="C48" s="123" t="s">
        <v>12</v>
      </c>
      <c r="D48" s="123">
        <v>4</v>
      </c>
      <c r="E48" s="243">
        <v>14</v>
      </c>
      <c r="G48" s="264"/>
      <c r="H48" s="265"/>
      <c r="K48" s="245"/>
    </row>
    <row r="49" spans="1:12" s="121" customFormat="1" ht="17.25" customHeight="1">
      <c r="A49" s="157"/>
      <c r="B49" s="267" t="s">
        <v>51</v>
      </c>
      <c r="C49" s="123" t="s">
        <v>12</v>
      </c>
      <c r="D49" s="123">
        <v>3</v>
      </c>
      <c r="E49" s="243">
        <v>27</v>
      </c>
      <c r="G49" s="264"/>
      <c r="H49" s="265"/>
      <c r="K49" s="245"/>
    </row>
    <row r="50" spans="1:12" s="1" customFormat="1" ht="36" customHeight="1">
      <c r="A50" s="329" t="s">
        <v>52</v>
      </c>
      <c r="B50" s="330"/>
      <c r="C50" s="330"/>
      <c r="D50" s="19"/>
      <c r="E50" s="18">
        <f>E59+E65+E51+E62</f>
        <v>4713</v>
      </c>
      <c r="G50" s="13"/>
      <c r="H50" s="27"/>
      <c r="L50" s="11"/>
    </row>
    <row r="51" spans="1:12" s="1" customFormat="1" ht="15.75" customHeight="1">
      <c r="A51" s="12"/>
      <c r="B51" s="29" t="s">
        <v>9</v>
      </c>
      <c r="C51" s="36" t="s">
        <v>10</v>
      </c>
      <c r="D51" s="29"/>
      <c r="E51" s="28">
        <f>SUM(E52:E58)</f>
        <v>1044</v>
      </c>
      <c r="G51" s="13"/>
      <c r="H51" s="27"/>
      <c r="L51" s="11"/>
    </row>
    <row r="52" spans="1:12" s="1" customFormat="1" ht="31.5">
      <c r="A52" s="12"/>
      <c r="B52" s="8" t="s">
        <v>53</v>
      </c>
      <c r="C52" s="6" t="s">
        <v>12</v>
      </c>
      <c r="D52" s="6">
        <v>1</v>
      </c>
      <c r="E52" s="7">
        <v>178</v>
      </c>
      <c r="G52" s="13"/>
      <c r="H52" s="27"/>
      <c r="L52" s="11"/>
    </row>
    <row r="53" spans="1:12" s="65" customFormat="1" ht="47.25">
      <c r="A53" s="77"/>
      <c r="B53" s="102" t="s">
        <v>54</v>
      </c>
      <c r="C53" s="22" t="s">
        <v>12</v>
      </c>
      <c r="D53" s="22">
        <v>1</v>
      </c>
      <c r="E53" s="99">
        <v>149</v>
      </c>
      <c r="G53" s="68"/>
      <c r="H53" s="70"/>
      <c r="L53" s="71"/>
    </row>
    <row r="54" spans="1:12" s="65" customFormat="1" ht="47.25">
      <c r="A54" s="77"/>
      <c r="B54" s="103" t="s">
        <v>55</v>
      </c>
      <c r="C54" s="6" t="s">
        <v>12</v>
      </c>
      <c r="D54" s="6">
        <v>1</v>
      </c>
      <c r="E54" s="105">
        <v>58</v>
      </c>
      <c r="G54" s="68"/>
      <c r="H54" s="70"/>
      <c r="L54" s="71"/>
    </row>
    <row r="55" spans="1:12" s="65" customFormat="1" ht="141.75">
      <c r="A55" s="77"/>
      <c r="B55" s="104" t="s">
        <v>56</v>
      </c>
      <c r="C55" s="6" t="s">
        <v>12</v>
      </c>
      <c r="D55" s="6">
        <v>1</v>
      </c>
      <c r="E55" s="105">
        <v>67</v>
      </c>
      <c r="G55" s="68"/>
      <c r="H55" s="70"/>
      <c r="L55" s="71"/>
    </row>
    <row r="56" spans="1:12" s="65" customFormat="1" ht="141.75">
      <c r="A56" s="77"/>
      <c r="B56" s="104" t="s">
        <v>57</v>
      </c>
      <c r="C56" s="6" t="s">
        <v>12</v>
      </c>
      <c r="D56" s="6">
        <v>1</v>
      </c>
      <c r="E56" s="105">
        <v>67</v>
      </c>
      <c r="G56" s="68"/>
      <c r="H56" s="70"/>
      <c r="L56" s="71"/>
    </row>
    <row r="57" spans="1:12" s="65" customFormat="1" ht="126">
      <c r="A57" s="77"/>
      <c r="B57" s="104" t="s">
        <v>58</v>
      </c>
      <c r="C57" s="6" t="s">
        <v>12</v>
      </c>
      <c r="D57" s="6">
        <v>1</v>
      </c>
      <c r="E57" s="105">
        <v>315</v>
      </c>
      <c r="G57" s="68"/>
      <c r="H57" s="70"/>
      <c r="L57" s="71"/>
    </row>
    <row r="58" spans="1:12" s="65" customFormat="1" ht="126">
      <c r="A58" s="77"/>
      <c r="B58" s="103" t="s">
        <v>59</v>
      </c>
      <c r="C58" s="6" t="s">
        <v>12</v>
      </c>
      <c r="D58" s="6">
        <v>1</v>
      </c>
      <c r="E58" s="105">
        <v>210</v>
      </c>
      <c r="G58" s="68"/>
      <c r="H58" s="70"/>
      <c r="L58" s="71"/>
    </row>
    <row r="59" spans="1:12" s="1" customFormat="1" ht="15" customHeight="1">
      <c r="A59" s="193"/>
      <c r="B59" s="194" t="s">
        <v>29</v>
      </c>
      <c r="C59" s="195" t="s">
        <v>30</v>
      </c>
      <c r="D59" s="196"/>
      <c r="E59" s="197">
        <f>E60</f>
        <v>117</v>
      </c>
      <c r="G59" s="13"/>
      <c r="H59" s="27"/>
      <c r="L59" s="11"/>
    </row>
    <row r="60" spans="1:12" s="1" customFormat="1" ht="15" customHeight="1">
      <c r="A60" s="193"/>
      <c r="B60" s="198" t="s">
        <v>60</v>
      </c>
      <c r="C60" s="139"/>
      <c r="D60" s="12"/>
      <c r="E60" s="199">
        <f>SUM(E61:E61)</f>
        <v>117</v>
      </c>
      <c r="G60" s="13"/>
      <c r="H60" s="27"/>
      <c r="L60" s="11"/>
    </row>
    <row r="61" spans="1:12" s="1" customFormat="1" ht="31.5" customHeight="1">
      <c r="A61" s="193"/>
      <c r="B61" s="184" t="s">
        <v>61</v>
      </c>
      <c r="C61" s="6" t="s">
        <v>12</v>
      </c>
      <c r="D61" s="6">
        <v>1</v>
      </c>
      <c r="E61" s="200">
        <v>117</v>
      </c>
      <c r="G61" s="13"/>
      <c r="H61" s="27"/>
      <c r="L61" s="11"/>
    </row>
    <row r="62" spans="1:12" s="1" customFormat="1" ht="15.75" customHeight="1">
      <c r="A62" s="193"/>
      <c r="B62" s="101" t="s">
        <v>38</v>
      </c>
      <c r="C62" s="195" t="s">
        <v>39</v>
      </c>
      <c r="D62" s="196"/>
      <c r="E62" s="197">
        <f>+E63</f>
        <v>18</v>
      </c>
      <c r="G62" s="13"/>
      <c r="H62" s="27"/>
      <c r="L62" s="11"/>
    </row>
    <row r="63" spans="1:12" s="1" customFormat="1" ht="15.75" customHeight="1">
      <c r="A63" s="193"/>
      <c r="B63" s="101" t="s">
        <v>62</v>
      </c>
      <c r="C63" s="6"/>
      <c r="D63" s="6"/>
      <c r="E63" s="148">
        <f>SUM(E64:E64)</f>
        <v>18</v>
      </c>
      <c r="G63" s="13"/>
      <c r="H63" s="27"/>
      <c r="L63" s="11"/>
    </row>
    <row r="64" spans="1:12" s="231" customFormat="1" ht="47.25">
      <c r="A64" s="228"/>
      <c r="B64" s="167" t="s">
        <v>63</v>
      </c>
      <c r="C64" s="229" t="s">
        <v>12</v>
      </c>
      <c r="D64" s="229">
        <v>1</v>
      </c>
      <c r="E64" s="230">
        <v>18</v>
      </c>
      <c r="G64" s="232"/>
      <c r="H64" s="232"/>
      <c r="I64" s="232"/>
      <c r="L64" s="233"/>
    </row>
    <row r="65" spans="1:39" s="121" customFormat="1" ht="15.75" customHeight="1">
      <c r="A65" s="269"/>
      <c r="B65" s="270" t="s">
        <v>64</v>
      </c>
      <c r="C65" s="271" t="s">
        <v>65</v>
      </c>
      <c r="D65" s="219"/>
      <c r="E65" s="272">
        <f>SUM(E66:E69)</f>
        <v>3534</v>
      </c>
      <c r="G65" s="152"/>
      <c r="H65" s="261"/>
      <c r="L65" s="245"/>
    </row>
    <row r="66" spans="1:39" s="121" customFormat="1" ht="31.5">
      <c r="A66" s="269"/>
      <c r="B66" s="273" t="s">
        <v>66</v>
      </c>
      <c r="C66" s="274"/>
      <c r="D66" s="150"/>
      <c r="E66" s="268">
        <v>2750</v>
      </c>
      <c r="G66" s="152"/>
      <c r="H66" s="261"/>
      <c r="L66" s="245"/>
    </row>
    <row r="67" spans="1:39" s="121" customFormat="1" ht="47.25">
      <c r="A67" s="269"/>
      <c r="B67" s="273" t="s">
        <v>67</v>
      </c>
      <c r="C67" s="123" t="s">
        <v>12</v>
      </c>
      <c r="D67" s="123">
        <v>1</v>
      </c>
      <c r="E67" s="268">
        <v>19</v>
      </c>
      <c r="G67" s="152"/>
      <c r="H67" s="261"/>
      <c r="L67" s="245"/>
    </row>
    <row r="68" spans="1:39" s="121" customFormat="1" ht="110.25">
      <c r="A68" s="269"/>
      <c r="B68" s="273" t="s">
        <v>68</v>
      </c>
      <c r="C68" s="123" t="s">
        <v>12</v>
      </c>
      <c r="D68" s="123">
        <v>1</v>
      </c>
      <c r="E68" s="268">
        <v>465</v>
      </c>
      <c r="G68" s="152"/>
      <c r="H68" s="261"/>
      <c r="L68" s="245"/>
    </row>
    <row r="69" spans="1:39" s="121" customFormat="1" ht="78.75">
      <c r="A69" s="269"/>
      <c r="B69" s="273" t="s">
        <v>69</v>
      </c>
      <c r="C69" s="123" t="s">
        <v>12</v>
      </c>
      <c r="D69" s="123">
        <v>1</v>
      </c>
      <c r="E69" s="268">
        <v>300</v>
      </c>
      <c r="G69" s="152"/>
      <c r="H69" s="261"/>
      <c r="L69" s="245"/>
    </row>
    <row r="70" spans="1:39" s="1" customFormat="1" ht="30" customHeight="1">
      <c r="A70" s="331" t="s">
        <v>70</v>
      </c>
      <c r="B70" s="332"/>
      <c r="C70" s="332"/>
      <c r="D70" s="33"/>
      <c r="E70" s="18">
        <f>E71</f>
        <v>16000</v>
      </c>
      <c r="G70" s="13"/>
      <c r="H70" s="2"/>
      <c r="J70" s="17"/>
      <c r="L70" s="17"/>
    </row>
    <row r="71" spans="1:39" s="1" customFormat="1" ht="24" customHeight="1">
      <c r="A71" s="21"/>
      <c r="B71" s="29" t="s">
        <v>71</v>
      </c>
      <c r="C71" s="30" t="s">
        <v>10</v>
      </c>
      <c r="D71" s="29"/>
      <c r="E71" s="28">
        <f>SUM(E72:E73)</f>
        <v>16000</v>
      </c>
      <c r="J71" s="17"/>
      <c r="L71" s="17"/>
    </row>
    <row r="72" spans="1:39" s="65" customFormat="1">
      <c r="A72" s="78"/>
      <c r="B72" s="103" t="s">
        <v>72</v>
      </c>
      <c r="C72" s="6" t="s">
        <v>12</v>
      </c>
      <c r="D72" s="20">
        <v>1</v>
      </c>
      <c r="E72" s="7">
        <v>15000</v>
      </c>
      <c r="J72" s="69"/>
      <c r="L72" s="69"/>
    </row>
    <row r="73" spans="1:39" s="65" customFormat="1" ht="31.5">
      <c r="A73" s="78"/>
      <c r="B73" s="103" t="s">
        <v>73</v>
      </c>
      <c r="C73" s="6" t="s">
        <v>12</v>
      </c>
      <c r="D73" s="20">
        <v>1</v>
      </c>
      <c r="E73" s="7">
        <v>1000</v>
      </c>
      <c r="J73" s="69"/>
      <c r="L73" s="69"/>
    </row>
    <row r="74" spans="1:39" s="1" customFormat="1" ht="21.75" customHeight="1">
      <c r="A74" s="333" t="s">
        <v>74</v>
      </c>
      <c r="B74" s="334"/>
      <c r="C74" s="334"/>
      <c r="D74" s="334"/>
      <c r="E74" s="23">
        <f>+E77+E83+E80+E75</f>
        <v>2374</v>
      </c>
      <c r="J74" s="14"/>
    </row>
    <row r="75" spans="1:39" s="1" customFormat="1">
      <c r="A75" s="15"/>
      <c r="B75" s="29" t="s">
        <v>9</v>
      </c>
      <c r="C75" s="30" t="s">
        <v>10</v>
      </c>
      <c r="D75" s="29"/>
      <c r="E75" s="28">
        <f>SUM(E76:E76)</f>
        <v>350</v>
      </c>
      <c r="J75" s="14"/>
    </row>
    <row r="76" spans="1:39" s="1" customFormat="1" ht="31.5">
      <c r="A76" s="15"/>
      <c r="B76" s="35" t="s">
        <v>75</v>
      </c>
      <c r="C76" s="6" t="s">
        <v>12</v>
      </c>
      <c r="D76" s="20">
        <v>1</v>
      </c>
      <c r="E76" s="7">
        <v>350</v>
      </c>
      <c r="J76" s="14"/>
    </row>
    <row r="77" spans="1:39" s="121" customFormat="1" ht="15.75" customHeight="1">
      <c r="A77" s="117"/>
      <c r="B77" s="118" t="s">
        <v>23</v>
      </c>
      <c r="C77" s="119" t="s">
        <v>24</v>
      </c>
      <c r="D77" s="120"/>
      <c r="E77" s="118">
        <f>E78</f>
        <v>541</v>
      </c>
    </row>
    <row r="78" spans="1:39" s="121" customFormat="1" ht="15.75" customHeight="1">
      <c r="A78" s="117"/>
      <c r="B78" s="122" t="s">
        <v>25</v>
      </c>
      <c r="C78" s="119"/>
      <c r="D78" s="120"/>
      <c r="E78" s="118">
        <f>E79</f>
        <v>541</v>
      </c>
    </row>
    <row r="79" spans="1:39" s="121" customFormat="1" ht="15.75" customHeight="1">
      <c r="A79" s="117"/>
      <c r="B79" s="115" t="s">
        <v>76</v>
      </c>
      <c r="C79" s="123" t="s">
        <v>12</v>
      </c>
      <c r="D79" s="124">
        <v>1</v>
      </c>
      <c r="E79" s="125">
        <v>541</v>
      </c>
    </row>
    <row r="80" spans="1:39" s="127" customFormat="1" ht="15.75" customHeight="1">
      <c r="A80" s="117"/>
      <c r="B80" s="118" t="s">
        <v>77</v>
      </c>
      <c r="C80" s="119" t="s">
        <v>78</v>
      </c>
      <c r="D80" s="120"/>
      <c r="E80" s="118">
        <f>E81</f>
        <v>243</v>
      </c>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row>
    <row r="81" spans="1:15" s="121" customFormat="1" ht="15.75" customHeight="1">
      <c r="A81" s="117"/>
      <c r="B81" s="128" t="s">
        <v>79</v>
      </c>
      <c r="C81" s="123"/>
      <c r="D81" s="123"/>
      <c r="E81" s="129">
        <f>SUM(E82:E82)</f>
        <v>243</v>
      </c>
    </row>
    <row r="82" spans="1:15" s="121" customFormat="1" ht="31.5">
      <c r="A82" s="117"/>
      <c r="B82" s="126" t="s">
        <v>80</v>
      </c>
      <c r="C82" s="123" t="s">
        <v>12</v>
      </c>
      <c r="D82" s="123">
        <v>1</v>
      </c>
      <c r="E82" s="125">
        <v>243</v>
      </c>
    </row>
    <row r="83" spans="1:15" s="121" customFormat="1" ht="15.75" customHeight="1">
      <c r="A83" s="117"/>
      <c r="B83" s="118" t="s">
        <v>29</v>
      </c>
      <c r="C83" s="119" t="s">
        <v>30</v>
      </c>
      <c r="D83" s="120"/>
      <c r="E83" s="118">
        <f>E84</f>
        <v>1240</v>
      </c>
      <c r="G83" s="152"/>
      <c r="H83" s="153"/>
      <c r="J83" s="275"/>
    </row>
    <row r="84" spans="1:15" s="1" customFormat="1" ht="15.75" customHeight="1">
      <c r="A84" s="15"/>
      <c r="B84" s="12" t="s">
        <v>81</v>
      </c>
      <c r="C84" s="6"/>
      <c r="D84" s="6"/>
      <c r="E84" s="148">
        <f>SUM(E85:E85)</f>
        <v>1240</v>
      </c>
      <c r="G84" s="13"/>
      <c r="H84" s="2"/>
      <c r="J84" s="14"/>
    </row>
    <row r="85" spans="1:15" s="1" customFormat="1" ht="31.5">
      <c r="A85" s="15"/>
      <c r="B85" s="214" t="s">
        <v>82</v>
      </c>
      <c r="C85" s="6" t="s">
        <v>12</v>
      </c>
      <c r="D85" s="6">
        <v>1</v>
      </c>
      <c r="E85" s="7">
        <v>1240</v>
      </c>
      <c r="G85" s="13"/>
      <c r="H85" s="2"/>
      <c r="J85" s="14"/>
    </row>
    <row r="86" spans="1:15" s="1" customFormat="1" ht="15.75" customHeight="1">
      <c r="A86" s="189"/>
      <c r="B86" s="190" t="s">
        <v>83</v>
      </c>
      <c r="C86" s="335"/>
      <c r="D86" s="336"/>
      <c r="E86" s="191">
        <f>E87+E88+E166+E184+E186</f>
        <v>27636</v>
      </c>
      <c r="G86" s="13"/>
      <c r="H86" s="144"/>
      <c r="J86" s="11"/>
      <c r="K86" s="17"/>
      <c r="M86" s="17"/>
      <c r="N86" s="17"/>
      <c r="O86" s="17"/>
    </row>
    <row r="87" spans="1:15" s="1" customFormat="1" ht="15.75" customHeight="1">
      <c r="A87" s="130" t="s">
        <v>84</v>
      </c>
      <c r="B87" s="131"/>
      <c r="C87" s="132"/>
      <c r="D87" s="132"/>
      <c r="E87" s="23">
        <v>0</v>
      </c>
      <c r="G87" s="13"/>
      <c r="H87" s="27"/>
    </row>
    <row r="88" spans="1:15" s="1" customFormat="1" ht="15.75" customHeight="1">
      <c r="A88" s="130" t="s">
        <v>8</v>
      </c>
      <c r="B88" s="133"/>
      <c r="C88" s="132"/>
      <c r="D88" s="132"/>
      <c r="E88" s="23">
        <f>E89+E142+E163</f>
        <v>5128</v>
      </c>
      <c r="G88" s="13"/>
      <c r="H88" s="27"/>
      <c r="K88" s="17"/>
      <c r="L88" s="17"/>
      <c r="M88" s="17"/>
    </row>
    <row r="89" spans="1:15" s="1" customFormat="1" ht="18" customHeight="1">
      <c r="A89" s="2"/>
      <c r="B89" s="28" t="s">
        <v>85</v>
      </c>
      <c r="C89" s="30" t="s">
        <v>86</v>
      </c>
      <c r="D89" s="29"/>
      <c r="E89" s="28">
        <f>E90+E100+E133+E123+E137+E139</f>
        <v>4663</v>
      </c>
      <c r="G89" s="13"/>
      <c r="H89" s="27"/>
      <c r="I89" s="17"/>
      <c r="K89" s="17"/>
      <c r="L89" s="17"/>
      <c r="M89" s="17"/>
      <c r="O89" s="17"/>
    </row>
    <row r="90" spans="1:15" s="1" customFormat="1" ht="18" customHeight="1">
      <c r="A90" s="2"/>
      <c r="B90" s="150" t="s">
        <v>87</v>
      </c>
      <c r="C90" s="135"/>
      <c r="D90" s="135"/>
      <c r="E90" s="136">
        <f>SUM(E91:E99)</f>
        <v>594</v>
      </c>
      <c r="G90" s="137"/>
      <c r="H90" s="320"/>
      <c r="I90" s="17"/>
      <c r="K90" s="17"/>
      <c r="L90" s="17"/>
      <c r="M90" s="17"/>
      <c r="O90" s="17"/>
    </row>
    <row r="91" spans="1:15" s="65" customFormat="1">
      <c r="A91" s="64"/>
      <c r="B91" s="103" t="s">
        <v>88</v>
      </c>
      <c r="C91" s="6" t="s">
        <v>12</v>
      </c>
      <c r="D91" s="20">
        <v>1</v>
      </c>
      <c r="E91" s="7">
        <v>72</v>
      </c>
      <c r="G91" s="68"/>
      <c r="H91" s="320"/>
      <c r="I91" s="69"/>
      <c r="K91" s="69"/>
      <c r="L91" s="69"/>
      <c r="M91" s="69"/>
      <c r="O91" s="69"/>
    </row>
    <row r="92" spans="1:15" s="65" customFormat="1" ht="18" customHeight="1">
      <c r="A92" s="64"/>
      <c r="B92" s="103" t="s">
        <v>89</v>
      </c>
      <c r="C92" s="6" t="s">
        <v>12</v>
      </c>
      <c r="D92" s="20">
        <v>5</v>
      </c>
      <c r="E92" s="7">
        <v>175</v>
      </c>
      <c r="G92" s="68"/>
      <c r="H92" s="320"/>
      <c r="I92" s="69"/>
      <c r="K92" s="69"/>
      <c r="L92" s="69"/>
      <c r="M92" s="69"/>
      <c r="O92" s="69"/>
    </row>
    <row r="93" spans="1:15" s="65" customFormat="1" ht="18" customHeight="1">
      <c r="A93" s="64"/>
      <c r="B93" s="103" t="s">
        <v>90</v>
      </c>
      <c r="C93" s="6" t="s">
        <v>12</v>
      </c>
      <c r="D93" s="20">
        <v>1</v>
      </c>
      <c r="E93" s="7">
        <v>12</v>
      </c>
      <c r="G93" s="68"/>
      <c r="H93" s="320"/>
      <c r="I93" s="69"/>
      <c r="K93" s="69"/>
      <c r="L93" s="69"/>
      <c r="M93" s="69"/>
      <c r="O93" s="69"/>
    </row>
    <row r="94" spans="1:15" s="65" customFormat="1" ht="18" customHeight="1">
      <c r="A94" s="64"/>
      <c r="B94" s="103" t="s">
        <v>91</v>
      </c>
      <c r="C94" s="6" t="s">
        <v>12</v>
      </c>
      <c r="D94" s="20">
        <v>1</v>
      </c>
      <c r="E94" s="7">
        <v>30</v>
      </c>
      <c r="G94" s="68"/>
      <c r="H94" s="320"/>
      <c r="I94" s="69"/>
      <c r="K94" s="69"/>
      <c r="L94" s="69"/>
      <c r="M94" s="69"/>
      <c r="O94" s="69"/>
    </row>
    <row r="95" spans="1:15" s="65" customFormat="1" ht="18" customHeight="1">
      <c r="A95" s="64"/>
      <c r="B95" s="103" t="s">
        <v>92</v>
      </c>
      <c r="C95" s="6" t="s">
        <v>12</v>
      </c>
      <c r="D95" s="20">
        <v>9</v>
      </c>
      <c r="E95" s="7">
        <v>67</v>
      </c>
      <c r="G95" s="68"/>
      <c r="H95" s="320"/>
      <c r="I95" s="69"/>
      <c r="K95" s="69"/>
      <c r="L95" s="69"/>
      <c r="M95" s="69"/>
      <c r="O95" s="69"/>
    </row>
    <row r="96" spans="1:15" s="65" customFormat="1" ht="18" customHeight="1">
      <c r="A96" s="64"/>
      <c r="B96" s="103" t="s">
        <v>93</v>
      </c>
      <c r="C96" s="6" t="s">
        <v>12</v>
      </c>
      <c r="D96" s="20">
        <v>10</v>
      </c>
      <c r="E96" s="7">
        <v>140</v>
      </c>
      <c r="G96" s="68"/>
      <c r="H96" s="320"/>
      <c r="I96" s="69"/>
      <c r="K96" s="69"/>
      <c r="L96" s="69"/>
      <c r="M96" s="69"/>
      <c r="O96" s="69"/>
    </row>
    <row r="97" spans="1:15" s="65" customFormat="1" ht="18" customHeight="1">
      <c r="A97" s="64"/>
      <c r="B97" s="103" t="s">
        <v>94</v>
      </c>
      <c r="C97" s="6" t="s">
        <v>12</v>
      </c>
      <c r="D97" s="20">
        <v>1</v>
      </c>
      <c r="E97" s="7">
        <v>46</v>
      </c>
      <c r="G97" s="68"/>
      <c r="H97" s="320"/>
      <c r="I97" s="69"/>
      <c r="K97" s="69"/>
      <c r="L97" s="69"/>
      <c r="M97" s="69"/>
      <c r="O97" s="69"/>
    </row>
    <row r="98" spans="1:15" s="65" customFormat="1" ht="18" customHeight="1">
      <c r="A98" s="64"/>
      <c r="B98" s="103" t="s">
        <v>95</v>
      </c>
      <c r="C98" s="6" t="s">
        <v>12</v>
      </c>
      <c r="D98" s="20">
        <v>10</v>
      </c>
      <c r="E98" s="7">
        <v>37</v>
      </c>
      <c r="G98" s="68"/>
      <c r="H98" s="320"/>
      <c r="I98" s="69"/>
      <c r="K98" s="69"/>
      <c r="L98" s="69"/>
      <c r="M98" s="69"/>
      <c r="O98" s="69"/>
    </row>
    <row r="99" spans="1:15" s="65" customFormat="1" ht="18" customHeight="1">
      <c r="A99" s="64"/>
      <c r="B99" s="103" t="s">
        <v>96</v>
      </c>
      <c r="C99" s="6" t="s">
        <v>12</v>
      </c>
      <c r="D99" s="20">
        <v>1</v>
      </c>
      <c r="E99" s="7">
        <v>15</v>
      </c>
      <c r="G99" s="68"/>
      <c r="H99" s="320"/>
      <c r="I99" s="69"/>
      <c r="K99" s="69"/>
      <c r="L99" s="69"/>
      <c r="M99" s="69"/>
      <c r="O99" s="69"/>
    </row>
    <row r="100" spans="1:15" s="1" customFormat="1" ht="15.75" customHeight="1">
      <c r="A100" s="10"/>
      <c r="B100" s="150" t="s">
        <v>97</v>
      </c>
      <c r="C100" s="6"/>
      <c r="D100" s="6"/>
      <c r="E100" s="148">
        <f>SUM(E101:E122)</f>
        <v>3565</v>
      </c>
      <c r="G100" s="137"/>
      <c r="M100" s="4"/>
      <c r="N100" s="113"/>
      <c r="O100" s="17"/>
    </row>
    <row r="101" spans="1:15" s="65" customFormat="1" ht="15" customHeight="1">
      <c r="A101" s="63"/>
      <c r="B101" s="103" t="s">
        <v>98</v>
      </c>
      <c r="C101" s="6" t="s">
        <v>12</v>
      </c>
      <c r="D101" s="20">
        <v>1</v>
      </c>
      <c r="E101" s="7">
        <v>223</v>
      </c>
      <c r="G101" s="68"/>
      <c r="I101" s="68"/>
      <c r="J101" s="68"/>
      <c r="M101" s="62"/>
      <c r="N101" s="75"/>
    </row>
    <row r="102" spans="1:15" s="65" customFormat="1" ht="15" customHeight="1">
      <c r="A102" s="63"/>
      <c r="B102" s="103" t="s">
        <v>99</v>
      </c>
      <c r="C102" s="6" t="s">
        <v>12</v>
      </c>
      <c r="D102" s="20">
        <v>1</v>
      </c>
      <c r="E102" s="7">
        <v>167</v>
      </c>
      <c r="G102" s="68"/>
      <c r="I102" s="68"/>
      <c r="J102" s="68"/>
      <c r="M102" s="62"/>
      <c r="N102" s="75"/>
    </row>
    <row r="103" spans="1:15" s="65" customFormat="1" ht="15" customHeight="1">
      <c r="A103" s="63"/>
      <c r="B103" s="103" t="s">
        <v>100</v>
      </c>
      <c r="C103" s="6" t="s">
        <v>12</v>
      </c>
      <c r="D103" s="20">
        <v>1</v>
      </c>
      <c r="E103" s="7">
        <v>35</v>
      </c>
      <c r="G103" s="68"/>
      <c r="H103" s="68"/>
      <c r="I103" s="68"/>
      <c r="J103" s="68"/>
      <c r="M103" s="62"/>
      <c r="N103" s="75"/>
    </row>
    <row r="104" spans="1:15" s="65" customFormat="1" ht="15" customHeight="1">
      <c r="A104" s="63"/>
      <c r="B104" s="103" t="s">
        <v>101</v>
      </c>
      <c r="C104" s="6" t="s">
        <v>12</v>
      </c>
      <c r="D104" s="20">
        <v>1</v>
      </c>
      <c r="E104" s="7">
        <v>528</v>
      </c>
      <c r="G104" s="68"/>
      <c r="H104" s="68"/>
      <c r="I104" s="68"/>
      <c r="J104" s="68"/>
      <c r="M104" s="62"/>
      <c r="N104" s="75"/>
    </row>
    <row r="105" spans="1:15" s="65" customFormat="1" ht="15" customHeight="1">
      <c r="A105" s="63"/>
      <c r="B105" s="103" t="s">
        <v>102</v>
      </c>
      <c r="C105" s="6" t="s">
        <v>12</v>
      </c>
      <c r="D105" s="20">
        <v>1</v>
      </c>
      <c r="E105" s="7">
        <v>368.5</v>
      </c>
      <c r="G105" s="68"/>
      <c r="H105" s="68"/>
      <c r="I105" s="68"/>
      <c r="J105" s="68"/>
      <c r="M105" s="62"/>
      <c r="N105" s="75"/>
    </row>
    <row r="106" spans="1:15" s="65" customFormat="1" ht="15" customHeight="1">
      <c r="A106" s="63"/>
      <c r="B106" s="103" t="s">
        <v>103</v>
      </c>
      <c r="C106" s="6" t="s">
        <v>12</v>
      </c>
      <c r="D106" s="20">
        <v>1</v>
      </c>
      <c r="E106" s="7">
        <v>110</v>
      </c>
      <c r="G106" s="68"/>
      <c r="H106" s="68"/>
      <c r="I106" s="68"/>
      <c r="J106" s="68"/>
      <c r="M106" s="62"/>
      <c r="N106" s="75"/>
    </row>
    <row r="107" spans="1:15" s="65" customFormat="1" ht="15" customHeight="1">
      <c r="A107" s="63"/>
      <c r="B107" s="103" t="s">
        <v>104</v>
      </c>
      <c r="C107" s="6" t="s">
        <v>12</v>
      </c>
      <c r="D107" s="20">
        <v>1</v>
      </c>
      <c r="E107" s="7">
        <v>499</v>
      </c>
      <c r="G107" s="68"/>
      <c r="H107" s="68"/>
      <c r="I107" s="68"/>
      <c r="J107" s="68"/>
      <c r="M107" s="62"/>
      <c r="N107" s="75"/>
    </row>
    <row r="108" spans="1:15" s="65" customFormat="1" ht="15" customHeight="1">
      <c r="A108" s="63"/>
      <c r="B108" s="103" t="s">
        <v>105</v>
      </c>
      <c r="C108" s="6" t="s">
        <v>12</v>
      </c>
      <c r="D108" s="20">
        <v>7</v>
      </c>
      <c r="E108" s="7">
        <v>56</v>
      </c>
      <c r="G108" s="68"/>
      <c r="H108" s="68"/>
      <c r="I108" s="68"/>
      <c r="J108" s="68"/>
      <c r="M108" s="62"/>
      <c r="N108" s="75"/>
    </row>
    <row r="109" spans="1:15" s="65" customFormat="1" ht="15" customHeight="1">
      <c r="A109" s="63"/>
      <c r="B109" s="103" t="s">
        <v>106</v>
      </c>
      <c r="C109" s="6" t="s">
        <v>12</v>
      </c>
      <c r="D109" s="20">
        <v>1</v>
      </c>
      <c r="E109" s="7">
        <v>118</v>
      </c>
      <c r="G109" s="68"/>
      <c r="H109" s="68"/>
      <c r="I109" s="68"/>
      <c r="J109" s="68"/>
      <c r="M109" s="62"/>
      <c r="N109" s="75"/>
    </row>
    <row r="110" spans="1:15" s="65" customFormat="1" ht="15" customHeight="1">
      <c r="A110" s="63"/>
      <c r="B110" s="103" t="s">
        <v>107</v>
      </c>
      <c r="C110" s="6" t="s">
        <v>12</v>
      </c>
      <c r="D110" s="20">
        <v>2</v>
      </c>
      <c r="E110" s="7">
        <v>22</v>
      </c>
      <c r="G110" s="68"/>
      <c r="H110" s="68"/>
      <c r="I110" s="68"/>
      <c r="J110" s="68"/>
      <c r="M110" s="62"/>
      <c r="N110" s="75"/>
    </row>
    <row r="111" spans="1:15" s="65" customFormat="1" ht="15" customHeight="1">
      <c r="A111" s="63"/>
      <c r="B111" s="103" t="s">
        <v>108</v>
      </c>
      <c r="C111" s="6" t="s">
        <v>12</v>
      </c>
      <c r="D111" s="20">
        <v>1</v>
      </c>
      <c r="E111" s="7">
        <v>18</v>
      </c>
      <c r="G111" s="68"/>
      <c r="H111" s="68"/>
      <c r="I111" s="68"/>
      <c r="J111" s="68"/>
      <c r="M111" s="62"/>
      <c r="N111" s="75"/>
    </row>
    <row r="112" spans="1:15" s="65" customFormat="1" ht="15" customHeight="1">
      <c r="A112" s="63"/>
      <c r="B112" s="103" t="s">
        <v>109</v>
      </c>
      <c r="C112" s="6" t="s">
        <v>12</v>
      </c>
      <c r="D112" s="20">
        <v>1</v>
      </c>
      <c r="E112" s="7">
        <v>174</v>
      </c>
      <c r="G112" s="68"/>
      <c r="H112" s="68"/>
      <c r="I112" s="68"/>
      <c r="J112" s="68"/>
      <c r="M112" s="62"/>
      <c r="N112" s="75"/>
    </row>
    <row r="113" spans="1:14" s="65" customFormat="1" ht="15" customHeight="1">
      <c r="A113" s="63"/>
      <c r="B113" s="103" t="s">
        <v>110</v>
      </c>
      <c r="C113" s="6" t="s">
        <v>12</v>
      </c>
      <c r="D113" s="20">
        <v>1</v>
      </c>
      <c r="E113" s="7">
        <v>79</v>
      </c>
      <c r="G113" s="68"/>
      <c r="H113" s="68"/>
      <c r="I113" s="68"/>
      <c r="J113" s="68"/>
      <c r="M113" s="62"/>
      <c r="N113" s="75"/>
    </row>
    <row r="114" spans="1:14" s="65" customFormat="1" ht="15" customHeight="1">
      <c r="A114" s="63"/>
      <c r="B114" s="103" t="s">
        <v>111</v>
      </c>
      <c r="C114" s="6" t="s">
        <v>12</v>
      </c>
      <c r="D114" s="20">
        <v>1</v>
      </c>
      <c r="E114" s="7">
        <v>200</v>
      </c>
      <c r="G114" s="68"/>
      <c r="H114" s="68"/>
      <c r="I114" s="68"/>
      <c r="J114" s="68"/>
      <c r="M114" s="62"/>
      <c r="N114" s="75"/>
    </row>
    <row r="115" spans="1:14" s="65" customFormat="1" ht="15" customHeight="1">
      <c r="A115" s="63"/>
      <c r="B115" s="103" t="s">
        <v>112</v>
      </c>
      <c r="C115" s="6" t="s">
        <v>12</v>
      </c>
      <c r="D115" s="20">
        <v>1</v>
      </c>
      <c r="E115" s="7">
        <v>94</v>
      </c>
      <c r="G115" s="68"/>
      <c r="H115" s="68"/>
      <c r="I115" s="68"/>
      <c r="J115" s="68"/>
      <c r="M115" s="62"/>
      <c r="N115" s="75"/>
    </row>
    <row r="116" spans="1:14" s="65" customFormat="1" ht="15" customHeight="1">
      <c r="A116" s="63"/>
      <c r="B116" s="103" t="s">
        <v>113</v>
      </c>
      <c r="C116" s="6" t="s">
        <v>12</v>
      </c>
      <c r="D116" s="20">
        <v>1</v>
      </c>
      <c r="E116" s="7">
        <v>4.5</v>
      </c>
      <c r="G116" s="68"/>
      <c r="H116" s="68"/>
      <c r="I116" s="68"/>
      <c r="J116" s="68"/>
      <c r="M116" s="62"/>
      <c r="N116" s="75"/>
    </row>
    <row r="117" spans="1:14" s="65" customFormat="1" ht="15" customHeight="1">
      <c r="A117" s="63"/>
      <c r="B117" s="103" t="s">
        <v>114</v>
      </c>
      <c r="C117" s="6" t="s">
        <v>12</v>
      </c>
      <c r="D117" s="20">
        <v>1</v>
      </c>
      <c r="E117" s="7">
        <v>33</v>
      </c>
      <c r="G117" s="68"/>
      <c r="H117" s="68"/>
      <c r="I117" s="68"/>
      <c r="J117" s="68"/>
      <c r="M117" s="62"/>
      <c r="N117" s="75"/>
    </row>
    <row r="118" spans="1:14" s="65" customFormat="1" ht="15" customHeight="1">
      <c r="A118" s="63"/>
      <c r="B118" s="103" t="s">
        <v>115</v>
      </c>
      <c r="C118" s="6" t="s">
        <v>12</v>
      </c>
      <c r="D118" s="20">
        <v>1</v>
      </c>
      <c r="E118" s="7">
        <v>255</v>
      </c>
      <c r="G118" s="68"/>
      <c r="H118" s="68"/>
      <c r="I118" s="68"/>
      <c r="J118" s="68"/>
      <c r="M118" s="62"/>
      <c r="N118" s="75"/>
    </row>
    <row r="119" spans="1:14" s="65" customFormat="1" ht="15" customHeight="1">
      <c r="A119" s="63"/>
      <c r="B119" s="103" t="s">
        <v>116</v>
      </c>
      <c r="C119" s="6" t="s">
        <v>12</v>
      </c>
      <c r="D119" s="20">
        <v>2</v>
      </c>
      <c r="E119" s="7">
        <v>35</v>
      </c>
      <c r="G119" s="68"/>
      <c r="H119" s="68"/>
      <c r="I119" s="68"/>
      <c r="J119" s="68"/>
      <c r="M119" s="62"/>
      <c r="N119" s="75"/>
    </row>
    <row r="120" spans="1:14" s="65" customFormat="1" ht="15" customHeight="1">
      <c r="A120" s="63"/>
      <c r="B120" s="103" t="s">
        <v>117</v>
      </c>
      <c r="C120" s="6" t="s">
        <v>12</v>
      </c>
      <c r="D120" s="20">
        <v>2</v>
      </c>
      <c r="E120" s="7">
        <v>109</v>
      </c>
      <c r="G120" s="68"/>
      <c r="H120" s="68"/>
      <c r="I120" s="68"/>
      <c r="J120" s="68"/>
      <c r="M120" s="62"/>
      <c r="N120" s="75"/>
    </row>
    <row r="121" spans="1:14" s="65" customFormat="1" ht="15" customHeight="1">
      <c r="A121" s="63"/>
      <c r="B121" s="103" t="s">
        <v>118</v>
      </c>
      <c r="C121" s="6" t="s">
        <v>12</v>
      </c>
      <c r="D121" s="20">
        <v>6</v>
      </c>
      <c r="E121" s="7">
        <v>288</v>
      </c>
      <c r="G121" s="68"/>
      <c r="H121" s="68"/>
      <c r="I121" s="68"/>
      <c r="J121" s="68"/>
      <c r="M121" s="62"/>
      <c r="N121" s="75"/>
    </row>
    <row r="122" spans="1:14" s="65" customFormat="1" ht="15" customHeight="1">
      <c r="A122" s="63"/>
      <c r="B122" s="103" t="s">
        <v>119</v>
      </c>
      <c r="C122" s="6" t="s">
        <v>12</v>
      </c>
      <c r="D122" s="20">
        <v>1</v>
      </c>
      <c r="E122" s="7">
        <v>149</v>
      </c>
      <c r="G122" s="68"/>
      <c r="H122" s="68"/>
      <c r="I122" s="68"/>
      <c r="J122" s="68"/>
      <c r="M122" s="62"/>
      <c r="N122" s="75"/>
    </row>
    <row r="123" spans="1:14" s="1" customFormat="1" ht="15.75" customHeight="1">
      <c r="A123" s="10"/>
      <c r="B123" s="150" t="s">
        <v>120</v>
      </c>
      <c r="C123" s="6"/>
      <c r="D123" s="180"/>
      <c r="E123" s="148">
        <f>SUM(E124:E132)</f>
        <v>305</v>
      </c>
      <c r="G123" s="137"/>
      <c r="H123" s="2"/>
      <c r="I123" s="164"/>
      <c r="M123" s="4"/>
      <c r="N123" s="113"/>
    </row>
    <row r="124" spans="1:14" s="65" customFormat="1">
      <c r="A124" s="63"/>
      <c r="B124" s="179" t="s">
        <v>121</v>
      </c>
      <c r="C124" s="6" t="s">
        <v>12</v>
      </c>
      <c r="D124" s="181">
        <v>1</v>
      </c>
      <c r="E124" s="167">
        <v>50</v>
      </c>
      <c r="G124" s="68"/>
      <c r="H124" s="64"/>
      <c r="I124" s="80"/>
      <c r="M124" s="62"/>
      <c r="N124" s="75"/>
    </row>
    <row r="125" spans="1:14" s="65" customFormat="1">
      <c r="A125" s="63"/>
      <c r="B125" s="179" t="s">
        <v>122</v>
      </c>
      <c r="C125" s="6" t="s">
        <v>12</v>
      </c>
      <c r="D125" s="181">
        <v>35</v>
      </c>
      <c r="E125" s="167">
        <v>105</v>
      </c>
      <c r="G125" s="68"/>
      <c r="H125" s="64"/>
      <c r="I125" s="80"/>
      <c r="M125" s="62"/>
      <c r="N125" s="75"/>
    </row>
    <row r="126" spans="1:14" s="65" customFormat="1" ht="15.75" customHeight="1">
      <c r="A126" s="63"/>
      <c r="B126" s="179" t="s">
        <v>123</v>
      </c>
      <c r="C126" s="6" t="s">
        <v>12</v>
      </c>
      <c r="D126" s="181">
        <v>7</v>
      </c>
      <c r="E126" s="167">
        <v>29</v>
      </c>
      <c r="G126" s="68"/>
      <c r="H126" s="64"/>
      <c r="I126" s="80"/>
      <c r="M126" s="62"/>
      <c r="N126" s="75"/>
    </row>
    <row r="127" spans="1:14" s="65" customFormat="1" ht="15.75" customHeight="1">
      <c r="A127" s="63"/>
      <c r="B127" s="179" t="s">
        <v>124</v>
      </c>
      <c r="C127" s="6" t="s">
        <v>12</v>
      </c>
      <c r="D127" s="181">
        <v>1</v>
      </c>
      <c r="E127" s="167">
        <v>60</v>
      </c>
      <c r="G127" s="68"/>
      <c r="H127" s="64"/>
      <c r="I127" s="80"/>
      <c r="M127" s="62"/>
      <c r="N127" s="75"/>
    </row>
    <row r="128" spans="1:14" s="65" customFormat="1" ht="15.75" customHeight="1">
      <c r="A128" s="63"/>
      <c r="B128" s="179" t="s">
        <v>125</v>
      </c>
      <c r="C128" s="6" t="s">
        <v>12</v>
      </c>
      <c r="D128" s="181">
        <v>1</v>
      </c>
      <c r="E128" s="167">
        <v>32</v>
      </c>
      <c r="G128" s="68"/>
      <c r="H128" s="64"/>
      <c r="I128" s="80"/>
      <c r="M128" s="62"/>
      <c r="N128" s="75"/>
    </row>
    <row r="129" spans="1:61" s="65" customFormat="1" ht="15.75" customHeight="1">
      <c r="A129" s="63"/>
      <c r="B129" s="179" t="s">
        <v>126</v>
      </c>
      <c r="C129" s="6" t="s">
        <v>12</v>
      </c>
      <c r="D129" s="181">
        <v>1</v>
      </c>
      <c r="E129" s="167">
        <v>4</v>
      </c>
      <c r="G129" s="68"/>
      <c r="H129" s="64"/>
      <c r="I129" s="80"/>
      <c r="M129" s="62"/>
      <c r="N129" s="75"/>
    </row>
    <row r="130" spans="1:61" s="65" customFormat="1" ht="31.5">
      <c r="A130" s="63"/>
      <c r="B130" s="179" t="s">
        <v>127</v>
      </c>
      <c r="C130" s="6" t="s">
        <v>12</v>
      </c>
      <c r="D130" s="181">
        <v>1</v>
      </c>
      <c r="E130" s="167">
        <v>16</v>
      </c>
      <c r="G130" s="68"/>
      <c r="H130" s="64"/>
      <c r="I130" s="80"/>
      <c r="M130" s="62"/>
      <c r="N130" s="75"/>
    </row>
    <row r="131" spans="1:61" s="65" customFormat="1" ht="15.75" customHeight="1">
      <c r="A131" s="63"/>
      <c r="B131" s="182" t="s">
        <v>128</v>
      </c>
      <c r="C131" s="6" t="s">
        <v>12</v>
      </c>
      <c r="D131" s="183">
        <v>1</v>
      </c>
      <c r="E131" s="167">
        <v>4</v>
      </c>
      <c r="G131" s="68"/>
      <c r="H131" s="64"/>
      <c r="I131" s="80"/>
      <c r="M131" s="62"/>
      <c r="N131" s="75"/>
    </row>
    <row r="132" spans="1:61" s="65" customFormat="1" ht="15.75" customHeight="1">
      <c r="A132" s="63"/>
      <c r="B132" s="182" t="s">
        <v>129</v>
      </c>
      <c r="C132" s="6" t="s">
        <v>12</v>
      </c>
      <c r="D132" s="183">
        <v>25</v>
      </c>
      <c r="E132" s="167">
        <v>5</v>
      </c>
      <c r="G132" s="68"/>
      <c r="H132" s="64"/>
      <c r="I132" s="80"/>
      <c r="M132" s="62"/>
      <c r="N132" s="75"/>
    </row>
    <row r="133" spans="1:61" s="121" customFormat="1" ht="15.75" customHeight="1">
      <c r="A133" s="157"/>
      <c r="B133" s="150" t="s">
        <v>130</v>
      </c>
      <c r="C133" s="173"/>
      <c r="D133" s="173"/>
      <c r="E133" s="129">
        <f>SUM(E134:E136)</f>
        <v>129</v>
      </c>
      <c r="G133" s="174"/>
      <c r="H133" s="153"/>
      <c r="J133" s="154"/>
      <c r="M133" s="175"/>
      <c r="N133" s="176"/>
      <c r="O133" s="158"/>
    </row>
    <row r="134" spans="1:61" s="1" customFormat="1" ht="17.25" customHeight="1">
      <c r="A134" s="10"/>
      <c r="B134" s="187" t="s">
        <v>131</v>
      </c>
      <c r="C134" s="6" t="s">
        <v>12</v>
      </c>
      <c r="D134" s="188">
        <v>1</v>
      </c>
      <c r="E134" s="187">
        <v>97</v>
      </c>
      <c r="G134" s="13"/>
      <c r="H134" s="2"/>
      <c r="I134" s="164"/>
      <c r="M134" s="4"/>
      <c r="N134" s="113"/>
    </row>
    <row r="135" spans="1:61" s="1" customFormat="1" ht="15.75" customHeight="1">
      <c r="A135" s="3"/>
      <c r="B135" s="187" t="s">
        <v>132</v>
      </c>
      <c r="C135" s="6" t="s">
        <v>12</v>
      </c>
      <c r="D135" s="172">
        <v>1</v>
      </c>
      <c r="E135" s="187">
        <v>20</v>
      </c>
      <c r="G135" s="13"/>
      <c r="H135" s="2"/>
      <c r="I135" s="164"/>
      <c r="M135" s="4"/>
      <c r="N135" s="113"/>
    </row>
    <row r="136" spans="1:61" s="1" customFormat="1" ht="15.75" customHeight="1">
      <c r="A136" s="3"/>
      <c r="B136" s="187" t="s">
        <v>133</v>
      </c>
      <c r="C136" s="6" t="s">
        <v>12</v>
      </c>
      <c r="D136" s="172">
        <v>2</v>
      </c>
      <c r="E136" s="187">
        <v>12</v>
      </c>
      <c r="G136" s="13"/>
      <c r="H136" s="2"/>
      <c r="I136" s="164"/>
      <c r="M136" s="4"/>
      <c r="N136" s="113"/>
    </row>
    <row r="137" spans="1:61" s="1" customFormat="1" ht="15.75" customHeight="1">
      <c r="A137" s="10"/>
      <c r="B137" s="150" t="s">
        <v>134</v>
      </c>
      <c r="C137" s="6"/>
      <c r="D137" s="172"/>
      <c r="E137" s="148">
        <f>SUM(E138:E138)</f>
        <v>15</v>
      </c>
      <c r="G137" s="137"/>
      <c r="H137" s="2"/>
      <c r="I137" s="164"/>
      <c r="M137" s="4"/>
      <c r="N137" s="113"/>
    </row>
    <row r="138" spans="1:61" s="1" customFormat="1" ht="15.75" customHeight="1">
      <c r="A138" s="3"/>
      <c r="B138" s="184" t="s">
        <v>135</v>
      </c>
      <c r="C138" s="6" t="s">
        <v>12</v>
      </c>
      <c r="D138" s="172">
        <v>1</v>
      </c>
      <c r="E138" s="185">
        <v>15</v>
      </c>
      <c r="G138" s="13"/>
      <c r="H138" s="2"/>
      <c r="I138" s="164"/>
      <c r="M138" s="4"/>
      <c r="N138" s="113"/>
    </row>
    <row r="139" spans="1:61" s="1" customFormat="1">
      <c r="A139" s="10"/>
      <c r="B139" s="150" t="s">
        <v>136</v>
      </c>
      <c r="C139" s="6"/>
      <c r="D139" s="172"/>
      <c r="E139" s="148">
        <f>SUM(E140:E141)</f>
        <v>55</v>
      </c>
      <c r="G139" s="13"/>
      <c r="H139" s="2"/>
      <c r="I139" s="164"/>
      <c r="M139" s="4"/>
      <c r="N139" s="113"/>
    </row>
    <row r="140" spans="1:61" s="65" customFormat="1" ht="31.5">
      <c r="A140" s="67"/>
      <c r="B140" s="170" t="s">
        <v>137</v>
      </c>
      <c r="C140" s="6" t="s">
        <v>12</v>
      </c>
      <c r="D140" s="172">
        <v>1</v>
      </c>
      <c r="E140" s="7">
        <v>40</v>
      </c>
      <c r="G140" s="68"/>
      <c r="H140" s="64"/>
      <c r="I140" s="80"/>
      <c r="M140" s="62"/>
      <c r="N140" s="75"/>
    </row>
    <row r="141" spans="1:61" s="65" customFormat="1" ht="15.75" customHeight="1">
      <c r="A141" s="67"/>
      <c r="B141" s="171" t="s">
        <v>138</v>
      </c>
      <c r="C141" s="6" t="s">
        <v>12</v>
      </c>
      <c r="D141" s="172">
        <v>1</v>
      </c>
      <c r="E141" s="7">
        <v>15</v>
      </c>
      <c r="G141" s="68"/>
      <c r="H141" s="64"/>
      <c r="I141" s="80"/>
      <c r="M141" s="62"/>
      <c r="N141" s="75"/>
    </row>
    <row r="142" spans="1:61" s="207" customFormat="1" ht="19.5" customHeight="1">
      <c r="A142" s="3"/>
      <c r="B142" s="204" t="s">
        <v>29</v>
      </c>
      <c r="C142" s="205" t="s">
        <v>139</v>
      </c>
      <c r="D142" s="206"/>
      <c r="E142" s="206">
        <f>E143+E158+E160</f>
        <v>435</v>
      </c>
      <c r="F142" s="1"/>
      <c r="G142" s="13"/>
      <c r="H142" s="2"/>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row>
    <row r="143" spans="1:61" s="211" customFormat="1" ht="17.25" customHeight="1">
      <c r="A143" s="208"/>
      <c r="B143" s="212" t="s">
        <v>140</v>
      </c>
      <c r="C143" s="209"/>
      <c r="D143" s="112"/>
      <c r="E143" s="210">
        <f>SUM(E144:E157)</f>
        <v>362</v>
      </c>
      <c r="G143" s="11"/>
      <c r="H143" s="2"/>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row>
    <row r="144" spans="1:61" s="84" customFormat="1" ht="17.25" customHeight="1">
      <c r="A144" s="83"/>
      <c r="B144" s="201" t="s">
        <v>141</v>
      </c>
      <c r="C144" s="6" t="s">
        <v>12</v>
      </c>
      <c r="D144" s="172">
        <v>1</v>
      </c>
      <c r="E144" s="203">
        <v>5</v>
      </c>
      <c r="F144" s="65"/>
      <c r="G144" s="68"/>
      <c r="H144" s="68"/>
      <c r="I144" s="68"/>
      <c r="J144" s="68"/>
      <c r="K144" s="68"/>
      <c r="L144" s="68"/>
      <c r="M144" s="68"/>
      <c r="N144" s="68"/>
      <c r="O144" s="68"/>
      <c r="P144" s="68"/>
      <c r="Q144" s="68"/>
      <c r="R144" s="68"/>
      <c r="S144" s="68"/>
      <c r="T144" s="68"/>
      <c r="U144" s="68"/>
      <c r="V144" s="68"/>
      <c r="W144" s="68"/>
      <c r="X144" s="68"/>
      <c r="Y144" s="68"/>
      <c r="Z144" s="68"/>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row>
    <row r="145" spans="1:61" s="84" customFormat="1" ht="17.25" customHeight="1">
      <c r="A145" s="83"/>
      <c r="B145" s="201" t="s">
        <v>142</v>
      </c>
      <c r="C145" s="6" t="s">
        <v>12</v>
      </c>
      <c r="D145" s="172">
        <v>4</v>
      </c>
      <c r="E145" s="203">
        <v>22</v>
      </c>
      <c r="F145" s="65"/>
      <c r="G145" s="68"/>
      <c r="H145" s="68"/>
      <c r="I145" s="68"/>
      <c r="J145" s="68"/>
      <c r="K145" s="68"/>
      <c r="L145" s="68"/>
      <c r="M145" s="68"/>
      <c r="N145" s="68"/>
      <c r="O145" s="68"/>
      <c r="P145" s="68"/>
      <c r="Q145" s="68"/>
      <c r="R145" s="68"/>
      <c r="S145" s="68"/>
      <c r="T145" s="68"/>
      <c r="U145" s="68"/>
      <c r="V145" s="68"/>
      <c r="W145" s="68"/>
      <c r="X145" s="68"/>
      <c r="Y145" s="68"/>
      <c r="Z145" s="68"/>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row>
    <row r="146" spans="1:61" s="84" customFormat="1" ht="17.25" customHeight="1">
      <c r="A146" s="83"/>
      <c r="B146" s="201" t="s">
        <v>143</v>
      </c>
      <c r="C146" s="6" t="s">
        <v>12</v>
      </c>
      <c r="D146" s="172">
        <v>4</v>
      </c>
      <c r="E146" s="203">
        <v>5</v>
      </c>
      <c r="F146" s="65"/>
      <c r="G146" s="68"/>
      <c r="H146" s="68"/>
      <c r="I146" s="68"/>
      <c r="J146" s="68"/>
      <c r="K146" s="68"/>
      <c r="L146" s="68"/>
      <c r="M146" s="68"/>
      <c r="N146" s="68"/>
      <c r="O146" s="68"/>
      <c r="P146" s="68"/>
      <c r="Q146" s="68"/>
      <c r="R146" s="68"/>
      <c r="S146" s="68"/>
      <c r="T146" s="68"/>
      <c r="U146" s="68"/>
      <c r="V146" s="68"/>
      <c r="W146" s="68"/>
      <c r="X146" s="68"/>
      <c r="Y146" s="68"/>
      <c r="Z146" s="68"/>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row>
    <row r="147" spans="1:61" s="61" customFormat="1" ht="17.25" customHeight="1">
      <c r="A147" s="64"/>
      <c r="B147" s="202" t="s">
        <v>144</v>
      </c>
      <c r="C147" s="6" t="s">
        <v>12</v>
      </c>
      <c r="D147" s="172">
        <v>3</v>
      </c>
      <c r="E147" s="114">
        <v>4</v>
      </c>
      <c r="F147" s="65"/>
      <c r="G147" s="68"/>
      <c r="H147" s="68"/>
      <c r="I147" s="68"/>
      <c r="J147" s="68"/>
      <c r="K147" s="68"/>
      <c r="L147" s="68"/>
      <c r="M147" s="68"/>
      <c r="N147" s="68"/>
      <c r="O147" s="68"/>
      <c r="P147" s="68"/>
      <c r="Q147" s="68"/>
      <c r="R147" s="68"/>
      <c r="S147" s="68"/>
      <c r="T147" s="68"/>
      <c r="U147" s="68"/>
      <c r="V147" s="68"/>
      <c r="W147" s="68"/>
      <c r="X147" s="68"/>
      <c r="Y147" s="68"/>
      <c r="Z147" s="68"/>
    </row>
    <row r="148" spans="1:61" s="84" customFormat="1" ht="17.25" customHeight="1">
      <c r="A148" s="83"/>
      <c r="B148" s="201" t="s">
        <v>145</v>
      </c>
      <c r="C148" s="6" t="s">
        <v>12</v>
      </c>
      <c r="D148" s="172">
        <v>1</v>
      </c>
      <c r="E148" s="203">
        <v>10</v>
      </c>
      <c r="F148" s="65"/>
      <c r="G148" s="68"/>
      <c r="H148" s="68"/>
      <c r="I148" s="68"/>
      <c r="J148" s="68"/>
      <c r="K148" s="68"/>
      <c r="L148" s="68"/>
      <c r="M148" s="68"/>
      <c r="N148" s="68"/>
      <c r="O148" s="68"/>
      <c r="P148" s="68"/>
      <c r="Q148" s="68"/>
      <c r="R148" s="68"/>
      <c r="S148" s="68"/>
      <c r="T148" s="68"/>
      <c r="U148" s="68"/>
      <c r="V148" s="68"/>
      <c r="W148" s="68"/>
      <c r="X148" s="68"/>
      <c r="Y148" s="68"/>
      <c r="Z148" s="68"/>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row>
    <row r="149" spans="1:61" s="84" customFormat="1" ht="17.25" customHeight="1">
      <c r="A149" s="83"/>
      <c r="B149" s="201" t="s">
        <v>146</v>
      </c>
      <c r="C149" s="6" t="s">
        <v>12</v>
      </c>
      <c r="D149" s="172">
        <v>1</v>
      </c>
      <c r="E149" s="203">
        <v>5</v>
      </c>
      <c r="F149" s="65"/>
      <c r="G149" s="68"/>
      <c r="H149" s="68"/>
      <c r="I149" s="68"/>
      <c r="J149" s="68"/>
      <c r="K149" s="68"/>
      <c r="L149" s="68"/>
      <c r="M149" s="68"/>
      <c r="N149" s="68"/>
      <c r="O149" s="68"/>
      <c r="P149" s="68"/>
      <c r="Q149" s="68"/>
      <c r="R149" s="68"/>
      <c r="S149" s="68"/>
      <c r="T149" s="68"/>
      <c r="U149" s="68"/>
      <c r="V149" s="68"/>
      <c r="W149" s="68"/>
      <c r="X149" s="68"/>
      <c r="Y149" s="68"/>
      <c r="Z149" s="68"/>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row>
    <row r="150" spans="1:61" s="84" customFormat="1" ht="17.25" customHeight="1">
      <c r="A150" s="83"/>
      <c r="B150" s="201" t="s">
        <v>147</v>
      </c>
      <c r="C150" s="6" t="s">
        <v>12</v>
      </c>
      <c r="D150" s="172">
        <v>1</v>
      </c>
      <c r="E150" s="203">
        <v>50</v>
      </c>
      <c r="F150" s="65"/>
      <c r="G150" s="68"/>
      <c r="H150" s="68"/>
      <c r="I150" s="68"/>
      <c r="J150" s="68"/>
      <c r="K150" s="68"/>
      <c r="L150" s="68"/>
      <c r="M150" s="68"/>
      <c r="N150" s="68"/>
      <c r="O150" s="68"/>
      <c r="P150" s="68"/>
      <c r="Q150" s="68"/>
      <c r="R150" s="68"/>
      <c r="S150" s="68"/>
      <c r="T150" s="68"/>
      <c r="U150" s="68"/>
      <c r="V150" s="68"/>
      <c r="W150" s="68"/>
      <c r="X150" s="68"/>
      <c r="Y150" s="68"/>
      <c r="Z150" s="68"/>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row>
    <row r="151" spans="1:61" s="84" customFormat="1" ht="17.25" customHeight="1">
      <c r="A151" s="83"/>
      <c r="B151" s="201" t="s">
        <v>148</v>
      </c>
      <c r="C151" s="6" t="s">
        <v>12</v>
      </c>
      <c r="D151" s="172">
        <v>1</v>
      </c>
      <c r="E151" s="203">
        <v>7</v>
      </c>
      <c r="F151" s="65"/>
      <c r="G151" s="68"/>
      <c r="H151" s="68"/>
      <c r="I151" s="68"/>
      <c r="J151" s="68"/>
      <c r="K151" s="68"/>
      <c r="L151" s="68"/>
      <c r="M151" s="68"/>
      <c r="N151" s="68"/>
      <c r="O151" s="68"/>
      <c r="P151" s="68"/>
      <c r="Q151" s="68"/>
      <c r="R151" s="68"/>
      <c r="S151" s="68"/>
      <c r="T151" s="68"/>
      <c r="U151" s="68"/>
      <c r="V151" s="68"/>
      <c r="W151" s="68"/>
      <c r="X151" s="68"/>
      <c r="Y151" s="68"/>
      <c r="Z151" s="68"/>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row>
    <row r="152" spans="1:61" s="84" customFormat="1" ht="17.25" customHeight="1">
      <c r="A152" s="83"/>
      <c r="B152" s="201" t="s">
        <v>149</v>
      </c>
      <c r="C152" s="6" t="s">
        <v>12</v>
      </c>
      <c r="D152" s="172">
        <v>1</v>
      </c>
      <c r="E152" s="203">
        <v>2</v>
      </c>
      <c r="F152" s="65"/>
      <c r="G152" s="68"/>
      <c r="H152" s="68"/>
      <c r="I152" s="68"/>
      <c r="J152" s="68"/>
      <c r="K152" s="68"/>
      <c r="L152" s="68"/>
      <c r="M152" s="68"/>
      <c r="N152" s="68"/>
      <c r="O152" s="68"/>
      <c r="P152" s="68"/>
      <c r="Q152" s="68"/>
      <c r="R152" s="68"/>
      <c r="S152" s="68"/>
      <c r="T152" s="68"/>
      <c r="U152" s="68"/>
      <c r="V152" s="68"/>
      <c r="W152" s="68"/>
      <c r="X152" s="68"/>
      <c r="Y152" s="68"/>
      <c r="Z152" s="68"/>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row>
    <row r="153" spans="1:61" s="84" customFormat="1" ht="17.25" customHeight="1">
      <c r="A153" s="83"/>
      <c r="B153" s="202" t="s">
        <v>150</v>
      </c>
      <c r="C153" s="6" t="s">
        <v>12</v>
      </c>
      <c r="D153" s="172">
        <v>1</v>
      </c>
      <c r="E153" s="203">
        <v>1</v>
      </c>
      <c r="F153" s="65"/>
      <c r="G153" s="68"/>
      <c r="H153" s="68"/>
      <c r="I153" s="68"/>
      <c r="J153" s="68"/>
      <c r="K153" s="68"/>
      <c r="L153" s="68"/>
      <c r="M153" s="68"/>
      <c r="N153" s="68"/>
      <c r="O153" s="68"/>
      <c r="P153" s="68"/>
      <c r="Q153" s="68"/>
      <c r="R153" s="68"/>
      <c r="S153" s="68"/>
      <c r="T153" s="68"/>
      <c r="U153" s="68"/>
      <c r="V153" s="68"/>
      <c r="W153" s="68"/>
      <c r="X153" s="68"/>
      <c r="Y153" s="68"/>
      <c r="Z153" s="68"/>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row>
    <row r="154" spans="1:61" s="84" customFormat="1" ht="17.25" customHeight="1">
      <c r="A154" s="83"/>
      <c r="B154" s="201" t="s">
        <v>151</v>
      </c>
      <c r="C154" s="6" t="s">
        <v>12</v>
      </c>
      <c r="D154" s="172">
        <v>1</v>
      </c>
      <c r="E154" s="203">
        <v>200</v>
      </c>
      <c r="F154" s="65"/>
      <c r="G154" s="68"/>
      <c r="H154" s="68"/>
      <c r="I154" s="68"/>
      <c r="J154" s="68"/>
      <c r="K154" s="68"/>
      <c r="L154" s="68"/>
      <c r="M154" s="68"/>
      <c r="N154" s="68"/>
      <c r="O154" s="68"/>
      <c r="P154" s="68"/>
      <c r="Q154" s="68"/>
      <c r="R154" s="68"/>
      <c r="S154" s="68"/>
      <c r="T154" s="68"/>
      <c r="U154" s="68"/>
      <c r="V154" s="68"/>
      <c r="W154" s="68"/>
      <c r="X154" s="68"/>
      <c r="Y154" s="68"/>
      <c r="Z154" s="68"/>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row>
    <row r="155" spans="1:61" s="84" customFormat="1" ht="17.25" customHeight="1">
      <c r="A155" s="83"/>
      <c r="B155" s="201" t="s">
        <v>152</v>
      </c>
      <c r="C155" s="6" t="s">
        <v>12</v>
      </c>
      <c r="D155" s="172">
        <v>1</v>
      </c>
      <c r="E155" s="203">
        <v>5</v>
      </c>
      <c r="F155" s="65"/>
      <c r="G155" s="68"/>
      <c r="H155" s="68"/>
      <c r="I155" s="68"/>
      <c r="J155" s="68"/>
      <c r="K155" s="68"/>
      <c r="L155" s="68"/>
      <c r="M155" s="68"/>
      <c r="N155" s="68"/>
      <c r="O155" s="68"/>
      <c r="P155" s="68"/>
      <c r="Q155" s="68"/>
      <c r="R155" s="68"/>
      <c r="S155" s="68"/>
      <c r="T155" s="68"/>
      <c r="U155" s="68"/>
      <c r="V155" s="68"/>
      <c r="W155" s="68"/>
      <c r="X155" s="68"/>
      <c r="Y155" s="68"/>
      <c r="Z155" s="68"/>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row>
    <row r="156" spans="1:61" s="84" customFormat="1" ht="17.25" customHeight="1">
      <c r="A156" s="83"/>
      <c r="B156" s="201" t="s">
        <v>153</v>
      </c>
      <c r="C156" s="6" t="s">
        <v>12</v>
      </c>
      <c r="D156" s="172">
        <v>5</v>
      </c>
      <c r="E156" s="203">
        <v>41</v>
      </c>
      <c r="F156" s="65"/>
      <c r="G156" s="68"/>
      <c r="H156" s="68"/>
      <c r="I156" s="68"/>
      <c r="J156" s="68"/>
      <c r="K156" s="68"/>
      <c r="L156" s="68"/>
      <c r="M156" s="68"/>
      <c r="N156" s="68"/>
      <c r="O156" s="68"/>
      <c r="P156" s="68"/>
      <c r="Q156" s="68"/>
      <c r="R156" s="68"/>
      <c r="S156" s="68"/>
      <c r="T156" s="68"/>
      <c r="U156" s="68"/>
      <c r="V156" s="68"/>
      <c r="W156" s="68"/>
      <c r="X156" s="68"/>
      <c r="Y156" s="68"/>
      <c r="Z156" s="68"/>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row>
    <row r="157" spans="1:61" s="84" customFormat="1" ht="17.25" customHeight="1">
      <c r="A157" s="83"/>
      <c r="B157" s="201" t="s">
        <v>154</v>
      </c>
      <c r="C157" s="6" t="s">
        <v>12</v>
      </c>
      <c r="D157" s="172">
        <v>1</v>
      </c>
      <c r="E157" s="203">
        <v>5</v>
      </c>
      <c r="F157" s="65"/>
      <c r="G157" s="68"/>
      <c r="H157" s="68"/>
      <c r="I157" s="68"/>
      <c r="J157" s="68"/>
      <c r="K157" s="68"/>
      <c r="L157" s="68"/>
      <c r="M157" s="68"/>
      <c r="N157" s="68"/>
      <c r="O157" s="68"/>
      <c r="P157" s="68"/>
      <c r="Q157" s="68"/>
      <c r="R157" s="68"/>
      <c r="S157" s="68"/>
      <c r="T157" s="68"/>
      <c r="U157" s="68"/>
      <c r="V157" s="68"/>
      <c r="W157" s="68"/>
      <c r="X157" s="68"/>
      <c r="Y157" s="68"/>
      <c r="Z157" s="68"/>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row>
    <row r="158" spans="1:61" s="1" customFormat="1" ht="18" customHeight="1">
      <c r="A158" s="10"/>
      <c r="B158" s="212" t="s">
        <v>155</v>
      </c>
      <c r="C158" s="6"/>
      <c r="D158" s="6"/>
      <c r="E158" s="110">
        <f>SUM(E159:E159)</f>
        <v>6</v>
      </c>
      <c r="G158" s="13"/>
      <c r="H158" s="2"/>
      <c r="I158" s="164"/>
    </row>
    <row r="159" spans="1:61" s="65" customFormat="1" ht="18" customHeight="1">
      <c r="A159" s="63"/>
      <c r="B159" s="227" t="s">
        <v>156</v>
      </c>
      <c r="C159" s="6" t="s">
        <v>12</v>
      </c>
      <c r="D159" s="6">
        <v>1</v>
      </c>
      <c r="E159" s="24">
        <v>6</v>
      </c>
      <c r="G159" s="68"/>
      <c r="H159" s="64"/>
      <c r="I159" s="80"/>
    </row>
    <row r="160" spans="1:61" s="1" customFormat="1" ht="18" customHeight="1">
      <c r="A160" s="10"/>
      <c r="B160" s="192" t="s">
        <v>157</v>
      </c>
      <c r="C160" s="196"/>
      <c r="D160" s="196"/>
      <c r="E160" s="225">
        <f>SUM(E161:E162)</f>
        <v>67</v>
      </c>
      <c r="G160" s="13"/>
      <c r="H160" s="2"/>
      <c r="I160" s="164"/>
    </row>
    <row r="161" spans="1:12" s="1" customFormat="1" ht="18" customHeight="1">
      <c r="A161" s="10"/>
      <c r="B161" s="226" t="s">
        <v>158</v>
      </c>
      <c r="C161" s="6" t="s">
        <v>12</v>
      </c>
      <c r="D161" s="6">
        <v>4</v>
      </c>
      <c r="E161" s="167">
        <v>59</v>
      </c>
      <c r="G161" s="13"/>
      <c r="H161" s="2"/>
      <c r="I161" s="164"/>
    </row>
    <row r="162" spans="1:12" s="1" customFormat="1" ht="18" customHeight="1">
      <c r="A162" s="10"/>
      <c r="B162" s="226" t="s">
        <v>159</v>
      </c>
      <c r="C162" s="6" t="s">
        <v>12</v>
      </c>
      <c r="D162" s="6">
        <v>1</v>
      </c>
      <c r="E162" s="167">
        <v>8</v>
      </c>
      <c r="G162" s="13"/>
      <c r="H162" s="2"/>
      <c r="I162" s="164"/>
    </row>
    <row r="163" spans="1:12" s="1" customFormat="1" ht="18" customHeight="1">
      <c r="A163" s="10"/>
      <c r="B163" s="196" t="s">
        <v>38</v>
      </c>
      <c r="C163" s="239" t="s">
        <v>39</v>
      </c>
      <c r="D163" s="6"/>
      <c r="E163" s="110">
        <f>E164</f>
        <v>30</v>
      </c>
      <c r="G163" s="13"/>
      <c r="H163" s="2"/>
      <c r="I163" s="164"/>
    </row>
    <row r="164" spans="1:12" s="121" customFormat="1" ht="18" customHeight="1">
      <c r="A164" s="157"/>
      <c r="B164" s="240" t="s">
        <v>160</v>
      </c>
      <c r="C164" s="123"/>
      <c r="D164" s="123"/>
      <c r="E164" s="241">
        <f>E165</f>
        <v>30</v>
      </c>
      <c r="G164" s="152"/>
      <c r="H164" s="153"/>
      <c r="I164" s="224"/>
    </row>
    <row r="165" spans="1:12" s="121" customFormat="1" ht="18" customHeight="1">
      <c r="A165" s="157"/>
      <c r="B165" s="242" t="s">
        <v>161</v>
      </c>
      <c r="C165" s="123" t="s">
        <v>12</v>
      </c>
      <c r="D165" s="123">
        <v>1</v>
      </c>
      <c r="E165" s="243">
        <v>30</v>
      </c>
      <c r="G165" s="152"/>
      <c r="H165" s="153"/>
      <c r="I165" s="224"/>
    </row>
    <row r="166" spans="1:12" s="1" customFormat="1" ht="34.5" customHeight="1">
      <c r="A166" s="331" t="s">
        <v>52</v>
      </c>
      <c r="B166" s="332"/>
      <c r="C166" s="332"/>
      <c r="D166" s="332"/>
      <c r="E166" s="23">
        <f>E167+E181</f>
        <v>808</v>
      </c>
      <c r="G166" s="13"/>
      <c r="H166" s="2"/>
      <c r="J166" s="17"/>
      <c r="L166" s="17"/>
    </row>
    <row r="167" spans="1:12" s="1" customFormat="1" ht="14.25" customHeight="1">
      <c r="A167" s="21"/>
      <c r="B167" s="138" t="s">
        <v>162</v>
      </c>
      <c r="C167" s="139" t="s">
        <v>86</v>
      </c>
      <c r="D167" s="138"/>
      <c r="E167" s="140">
        <f>E177+E168+E175+E171</f>
        <v>567</v>
      </c>
      <c r="G167" s="13"/>
      <c r="H167" s="2"/>
      <c r="J167" s="17"/>
      <c r="L167" s="17"/>
    </row>
    <row r="168" spans="1:12" s="1" customFormat="1" ht="14.25" customHeight="1">
      <c r="A168" s="21"/>
      <c r="B168" s="134" t="s">
        <v>87</v>
      </c>
      <c r="C168" s="139"/>
      <c r="D168" s="138"/>
      <c r="E168" s="140">
        <f>SUM(E169:E170)</f>
        <v>110</v>
      </c>
      <c r="G168" s="13"/>
      <c r="H168" s="15"/>
      <c r="J168" s="17"/>
      <c r="L168" s="17"/>
    </row>
    <row r="169" spans="1:12" s="1" customFormat="1" ht="63">
      <c r="A169" s="21"/>
      <c r="B169" s="142" t="s">
        <v>163</v>
      </c>
      <c r="C169" s="6" t="s">
        <v>12</v>
      </c>
      <c r="D169" s="143">
        <v>1</v>
      </c>
      <c r="E169" s="141">
        <v>55</v>
      </c>
      <c r="G169" s="13"/>
      <c r="H169" s="321"/>
      <c r="J169" s="17"/>
      <c r="L169" s="17"/>
    </row>
    <row r="170" spans="1:12" s="1" customFormat="1" ht="63">
      <c r="A170" s="21"/>
      <c r="B170" s="142" t="s">
        <v>164</v>
      </c>
      <c r="C170" s="6" t="s">
        <v>12</v>
      </c>
      <c r="D170" s="143">
        <v>1</v>
      </c>
      <c r="E170" s="141">
        <v>55</v>
      </c>
      <c r="G170" s="13"/>
      <c r="J170" s="17"/>
      <c r="L170" s="17"/>
    </row>
    <row r="171" spans="1:12" s="121" customFormat="1" ht="14.25" customHeight="1">
      <c r="A171" s="149"/>
      <c r="B171" s="150" t="s">
        <v>97</v>
      </c>
      <c r="C171" s="123"/>
      <c r="D171" s="151"/>
      <c r="E171" s="129">
        <f>SUM(E172:E174)</f>
        <v>291</v>
      </c>
      <c r="G171" s="152"/>
      <c r="H171" s="153"/>
      <c r="J171" s="154"/>
      <c r="L171" s="154"/>
    </row>
    <row r="172" spans="1:12" s="65" customFormat="1" ht="14.25" customHeight="1">
      <c r="A172" s="78"/>
      <c r="B172" s="155" t="s">
        <v>165</v>
      </c>
      <c r="C172" s="123" t="s">
        <v>12</v>
      </c>
      <c r="D172" s="151">
        <v>1</v>
      </c>
      <c r="E172" s="156">
        <v>97</v>
      </c>
      <c r="G172" s="68"/>
      <c r="H172" s="64"/>
      <c r="J172" s="69"/>
      <c r="L172" s="69"/>
    </row>
    <row r="173" spans="1:12" s="65" customFormat="1" ht="14.25" customHeight="1">
      <c r="A173" s="78"/>
      <c r="B173" s="155" t="s">
        <v>166</v>
      </c>
      <c r="C173" s="123" t="s">
        <v>12</v>
      </c>
      <c r="D173" s="151">
        <v>1</v>
      </c>
      <c r="E173" s="156">
        <v>97</v>
      </c>
      <c r="G173" s="68"/>
      <c r="H173" s="64"/>
      <c r="J173" s="69"/>
      <c r="L173" s="69"/>
    </row>
    <row r="174" spans="1:12" s="65" customFormat="1" ht="14.25" customHeight="1">
      <c r="A174" s="78"/>
      <c r="B174" s="155" t="s">
        <v>167</v>
      </c>
      <c r="C174" s="123" t="s">
        <v>12</v>
      </c>
      <c r="D174" s="151">
        <v>1</v>
      </c>
      <c r="E174" s="156">
        <v>97</v>
      </c>
      <c r="G174" s="68"/>
      <c r="H174" s="64"/>
      <c r="J174" s="69"/>
      <c r="L174" s="69"/>
    </row>
    <row r="175" spans="1:12" s="1" customFormat="1">
      <c r="A175" s="21"/>
      <c r="B175" s="150" t="s">
        <v>168</v>
      </c>
      <c r="C175" s="6"/>
      <c r="D175" s="143"/>
      <c r="E175" s="148">
        <f>SUM(E176:E176)</f>
        <v>3</v>
      </c>
      <c r="G175" s="137"/>
      <c r="H175" s="2"/>
      <c r="J175" s="17"/>
      <c r="L175" s="17"/>
    </row>
    <row r="176" spans="1:12" s="1" customFormat="1">
      <c r="A176" s="21"/>
      <c r="B176" s="184" t="s">
        <v>169</v>
      </c>
      <c r="C176" s="6" t="s">
        <v>12</v>
      </c>
      <c r="D176" s="143">
        <v>1</v>
      </c>
      <c r="E176" s="7">
        <v>3</v>
      </c>
      <c r="G176" s="13"/>
      <c r="H176" s="2"/>
      <c r="J176" s="17"/>
      <c r="L176" s="17"/>
    </row>
    <row r="177" spans="1:12" s="121" customFormat="1" ht="19.5" customHeight="1">
      <c r="A177" s="177"/>
      <c r="B177" s="150" t="s">
        <v>130</v>
      </c>
      <c r="C177" s="151"/>
      <c r="D177" s="151"/>
      <c r="E177" s="129">
        <f>SUM(E178:E180)</f>
        <v>163</v>
      </c>
      <c r="G177" s="152"/>
      <c r="H177" s="153"/>
      <c r="L177" s="154"/>
    </row>
    <row r="178" spans="1:12" s="65" customFormat="1" ht="18.75" customHeight="1">
      <c r="A178" s="85"/>
      <c r="B178" s="167" t="s">
        <v>170</v>
      </c>
      <c r="C178" s="20" t="s">
        <v>12</v>
      </c>
      <c r="D178" s="143">
        <v>1</v>
      </c>
      <c r="E178" s="125">
        <v>72</v>
      </c>
      <c r="G178" s="86"/>
      <c r="H178" s="64"/>
      <c r="I178" s="80"/>
      <c r="L178" s="69"/>
    </row>
    <row r="179" spans="1:12" s="65" customFormat="1">
      <c r="A179" s="85"/>
      <c r="B179" s="167" t="s">
        <v>171</v>
      </c>
      <c r="C179" s="20" t="s">
        <v>12</v>
      </c>
      <c r="D179" s="143">
        <v>1</v>
      </c>
      <c r="E179" s="125">
        <v>54</v>
      </c>
      <c r="G179" s="86"/>
      <c r="H179" s="64"/>
      <c r="I179" s="80"/>
      <c r="L179" s="69"/>
    </row>
    <row r="180" spans="1:12" s="65" customFormat="1" ht="31.5">
      <c r="A180" s="85"/>
      <c r="B180" s="167" t="s">
        <v>172</v>
      </c>
      <c r="C180" s="20" t="s">
        <v>12</v>
      </c>
      <c r="D180" s="143">
        <v>1</v>
      </c>
      <c r="E180" s="125">
        <v>37</v>
      </c>
      <c r="G180" s="86"/>
      <c r="H180" s="64"/>
      <c r="I180" s="80"/>
      <c r="L180" s="69"/>
    </row>
    <row r="181" spans="1:12" s="121" customFormat="1">
      <c r="A181" s="177"/>
      <c r="B181" s="219" t="s">
        <v>29</v>
      </c>
      <c r="C181" s="220" t="s">
        <v>139</v>
      </c>
      <c r="D181" s="221"/>
      <c r="E181" s="222">
        <f>E182</f>
        <v>241</v>
      </c>
      <c r="G181" s="223"/>
      <c r="H181" s="153"/>
      <c r="I181" s="224"/>
      <c r="J181" s="154"/>
      <c r="L181" s="154"/>
    </row>
    <row r="182" spans="1:12" s="121" customFormat="1">
      <c r="A182" s="177"/>
      <c r="B182" s="217" t="s">
        <v>31</v>
      </c>
      <c r="C182" s="123"/>
      <c r="D182" s="151"/>
      <c r="E182" s="129">
        <f>E183</f>
        <v>241</v>
      </c>
      <c r="G182" s="223"/>
      <c r="H182" s="153"/>
      <c r="I182" s="224"/>
      <c r="J182" s="154"/>
      <c r="L182" s="154"/>
    </row>
    <row r="183" spans="1:12" s="121" customFormat="1" ht="47.25">
      <c r="A183" s="177"/>
      <c r="B183" s="201" t="s">
        <v>173</v>
      </c>
      <c r="C183" s="124" t="s">
        <v>12</v>
      </c>
      <c r="D183" s="151">
        <v>1</v>
      </c>
      <c r="E183" s="125">
        <v>241</v>
      </c>
      <c r="G183" s="223"/>
      <c r="H183" s="153"/>
      <c r="I183" s="224"/>
      <c r="J183" s="154"/>
      <c r="L183" s="154"/>
    </row>
    <row r="184" spans="1:12" s="1" customFormat="1" ht="15.75" customHeight="1">
      <c r="A184" s="329" t="s">
        <v>174</v>
      </c>
      <c r="B184" s="330"/>
      <c r="C184" s="330"/>
      <c r="D184" s="145"/>
      <c r="E184" s="18">
        <f>E185</f>
        <v>0</v>
      </c>
      <c r="G184" s="13"/>
      <c r="H184" s="144"/>
      <c r="J184" s="17"/>
      <c r="L184" s="17"/>
    </row>
    <row r="185" spans="1:12" s="1" customFormat="1" ht="15.75" customHeight="1">
      <c r="A185" s="12"/>
      <c r="B185" s="12"/>
      <c r="C185" s="146"/>
      <c r="D185" s="12"/>
      <c r="E185" s="147">
        <v>0</v>
      </c>
      <c r="G185" s="13"/>
      <c r="H185" s="144"/>
      <c r="J185" s="17"/>
      <c r="L185" s="17"/>
    </row>
    <row r="186" spans="1:12" s="1" customFormat="1" ht="21.75" customHeight="1">
      <c r="A186" s="337" t="s">
        <v>74</v>
      </c>
      <c r="B186" s="338"/>
      <c r="C186" s="338"/>
      <c r="D186" s="338"/>
      <c r="E186" s="16">
        <f>E187+E210+E207</f>
        <v>21700</v>
      </c>
      <c r="G186" s="13"/>
      <c r="H186" s="144"/>
      <c r="J186" s="14"/>
    </row>
    <row r="187" spans="1:12" s="1" customFormat="1" ht="18.75" customHeight="1">
      <c r="A187" s="15"/>
      <c r="B187" s="138" t="s">
        <v>162</v>
      </c>
      <c r="C187" s="139" t="s">
        <v>86</v>
      </c>
      <c r="D187" s="138"/>
      <c r="E187" s="140">
        <f>E190+E193+E195+E200+E188+E202+E205</f>
        <v>19938</v>
      </c>
      <c r="G187" s="13"/>
      <c r="H187" s="144"/>
      <c r="J187" s="14"/>
    </row>
    <row r="188" spans="1:12" s="1" customFormat="1" ht="18.75" customHeight="1">
      <c r="A188" s="15"/>
      <c r="B188" s="150" t="s">
        <v>87</v>
      </c>
      <c r="C188" s="139"/>
      <c r="D188" s="138"/>
      <c r="E188" s="140">
        <f>SUM(E189:E189)</f>
        <v>908</v>
      </c>
      <c r="G188" s="13"/>
      <c r="H188" s="144"/>
      <c r="J188" s="14"/>
    </row>
    <row r="189" spans="1:12" s="1" customFormat="1" ht="31.5">
      <c r="A189" s="15"/>
      <c r="B189" s="142" t="s">
        <v>175</v>
      </c>
      <c r="C189" s="6" t="s">
        <v>12</v>
      </c>
      <c r="D189" s="143">
        <v>1</v>
      </c>
      <c r="E189" s="7">
        <v>908</v>
      </c>
      <c r="G189" s="13"/>
      <c r="H189" s="321"/>
      <c r="J189" s="14"/>
    </row>
    <row r="190" spans="1:12" s="1" customFormat="1">
      <c r="A190" s="15"/>
      <c r="B190" s="150" t="s">
        <v>176</v>
      </c>
      <c r="C190" s="6"/>
      <c r="D190" s="143"/>
      <c r="E190" s="148">
        <f>SUM(E191:E192)</f>
        <v>86</v>
      </c>
      <c r="G190" s="13"/>
      <c r="H190" s="144"/>
      <c r="J190" s="14"/>
    </row>
    <row r="191" spans="1:12" s="1" customFormat="1" ht="15" customHeight="1">
      <c r="A191" s="15"/>
      <c r="B191" s="184" t="s">
        <v>177</v>
      </c>
      <c r="C191" s="6" t="s">
        <v>12</v>
      </c>
      <c r="D191" s="143">
        <v>1</v>
      </c>
      <c r="E191" s="7">
        <v>61</v>
      </c>
      <c r="G191" s="13"/>
      <c r="H191" s="144"/>
      <c r="J191" s="14"/>
    </row>
    <row r="192" spans="1:12" s="1" customFormat="1" ht="15" customHeight="1">
      <c r="A192" s="15"/>
      <c r="B192" s="184" t="s">
        <v>178</v>
      </c>
      <c r="C192" s="6" t="s">
        <v>12</v>
      </c>
      <c r="D192" s="143">
        <v>1</v>
      </c>
      <c r="E192" s="7">
        <v>25</v>
      </c>
      <c r="G192" s="13"/>
      <c r="H192" s="144"/>
      <c r="J192" s="14"/>
    </row>
    <row r="193" spans="1:15" s="121" customFormat="1" ht="15.75" customHeight="1">
      <c r="A193" s="178"/>
      <c r="B193" s="150" t="s">
        <v>130</v>
      </c>
      <c r="C193" s="123"/>
      <c r="D193" s="123"/>
      <c r="E193" s="129">
        <f>SUM(E194:E194)</f>
        <v>2528</v>
      </c>
      <c r="G193" s="152"/>
      <c r="H193" s="153"/>
      <c r="O193" s="158"/>
    </row>
    <row r="194" spans="1:15" s="65" customFormat="1" ht="31.5">
      <c r="A194" s="85"/>
      <c r="B194" s="171" t="s">
        <v>179</v>
      </c>
      <c r="C194" s="6" t="s">
        <v>12</v>
      </c>
      <c r="D194" s="143">
        <v>1</v>
      </c>
      <c r="E194" s="167">
        <v>2528</v>
      </c>
      <c r="G194" s="86"/>
      <c r="H194" s="64"/>
      <c r="I194" s="80"/>
      <c r="J194" s="87"/>
      <c r="O194" s="81"/>
    </row>
    <row r="195" spans="1:15" s="121" customFormat="1" ht="19.5" customHeight="1">
      <c r="A195" s="157"/>
      <c r="B195" s="150" t="s">
        <v>97</v>
      </c>
      <c r="C195" s="123"/>
      <c r="D195" s="151"/>
      <c r="E195" s="129">
        <f>SUM(E196:E199)</f>
        <v>12892</v>
      </c>
      <c r="G195" s="152"/>
      <c r="H195" s="153"/>
      <c r="O195" s="158"/>
    </row>
    <row r="196" spans="1:15" s="65" customFormat="1" ht="15.75" customHeight="1">
      <c r="A196" s="63"/>
      <c r="B196" s="155" t="s">
        <v>180</v>
      </c>
      <c r="C196" s="123" t="s">
        <v>12</v>
      </c>
      <c r="D196" s="123">
        <v>1</v>
      </c>
      <c r="E196" s="159">
        <v>4600</v>
      </c>
      <c r="G196" s="68"/>
      <c r="H196" s="64"/>
      <c r="I196" s="80"/>
      <c r="O196" s="81"/>
    </row>
    <row r="197" spans="1:15" s="65" customFormat="1">
      <c r="A197" s="63"/>
      <c r="B197" s="155" t="s">
        <v>181</v>
      </c>
      <c r="C197" s="123" t="s">
        <v>12</v>
      </c>
      <c r="D197" s="123">
        <v>1</v>
      </c>
      <c r="E197" s="159">
        <v>968</v>
      </c>
      <c r="G197" s="68"/>
      <c r="H197" s="64"/>
      <c r="I197" s="80"/>
      <c r="O197" s="81"/>
    </row>
    <row r="198" spans="1:15" s="65" customFormat="1">
      <c r="A198" s="63"/>
      <c r="B198" s="155" t="s">
        <v>182</v>
      </c>
      <c r="C198" s="123" t="s">
        <v>12</v>
      </c>
      <c r="D198" s="123">
        <v>2</v>
      </c>
      <c r="E198" s="159">
        <v>424</v>
      </c>
      <c r="G198" s="68"/>
      <c r="H198" s="64"/>
      <c r="I198" s="80"/>
      <c r="O198" s="81"/>
    </row>
    <row r="199" spans="1:15" s="65" customFormat="1">
      <c r="A199" s="63"/>
      <c r="B199" s="155" t="s">
        <v>183</v>
      </c>
      <c r="C199" s="123" t="s">
        <v>12</v>
      </c>
      <c r="D199" s="123">
        <v>3</v>
      </c>
      <c r="E199" s="159">
        <v>6900</v>
      </c>
      <c r="G199" s="68"/>
      <c r="H199" s="64"/>
      <c r="I199" s="80"/>
      <c r="O199" s="81"/>
    </row>
    <row r="200" spans="1:15" s="65" customFormat="1">
      <c r="A200" s="63"/>
      <c r="B200" s="150" t="s">
        <v>136</v>
      </c>
      <c r="C200" s="168"/>
      <c r="D200" s="168"/>
      <c r="E200" s="169">
        <f>SUM(E201:E201)</f>
        <v>56</v>
      </c>
      <c r="G200" s="79"/>
      <c r="I200" s="88"/>
      <c r="J200" s="80"/>
      <c r="O200" s="81"/>
    </row>
    <row r="201" spans="1:15" s="65" customFormat="1">
      <c r="A201" s="63"/>
      <c r="B201" s="167" t="s">
        <v>184</v>
      </c>
      <c r="C201" s="6" t="s">
        <v>12</v>
      </c>
      <c r="D201" s="6">
        <v>1</v>
      </c>
      <c r="E201" s="160">
        <v>56</v>
      </c>
      <c r="G201" s="89"/>
      <c r="H201" s="64"/>
      <c r="I201" s="88"/>
      <c r="J201" s="80"/>
      <c r="O201" s="81"/>
    </row>
    <row r="202" spans="1:15" s="1" customFormat="1" ht="15.75" customHeight="1">
      <c r="A202" s="10"/>
      <c r="B202" s="150" t="s">
        <v>185</v>
      </c>
      <c r="C202" s="6"/>
      <c r="D202" s="6"/>
      <c r="E202" s="161">
        <f>SUM(E203:E204)</f>
        <v>3350</v>
      </c>
      <c r="G202" s="162"/>
      <c r="H202" s="2"/>
      <c r="I202" s="163"/>
      <c r="J202" s="164"/>
      <c r="O202" s="165"/>
    </row>
    <row r="203" spans="1:15" s="1" customFormat="1" ht="31.5">
      <c r="A203" s="10"/>
      <c r="B203" s="166" t="s">
        <v>186</v>
      </c>
      <c r="C203" s="6" t="s">
        <v>12</v>
      </c>
      <c r="D203" s="6">
        <v>1</v>
      </c>
      <c r="E203" s="160">
        <v>350</v>
      </c>
      <c r="G203" s="162"/>
      <c r="H203" s="2"/>
      <c r="I203" s="163"/>
      <c r="J203" s="164"/>
      <c r="O203" s="165"/>
    </row>
    <row r="204" spans="1:15" s="1" customFormat="1">
      <c r="A204" s="10"/>
      <c r="B204" s="166" t="s">
        <v>187</v>
      </c>
      <c r="C204" s="6" t="s">
        <v>12</v>
      </c>
      <c r="D204" s="6">
        <v>1</v>
      </c>
      <c r="E204" s="160">
        <v>3000</v>
      </c>
      <c r="G204" s="162"/>
      <c r="H204" s="2"/>
      <c r="I204" s="163"/>
      <c r="J204" s="164"/>
      <c r="O204" s="165"/>
    </row>
    <row r="205" spans="1:15" s="65" customFormat="1">
      <c r="A205" s="63"/>
      <c r="B205" s="150" t="s">
        <v>168</v>
      </c>
      <c r="C205" s="74"/>
      <c r="D205" s="74"/>
      <c r="E205" s="186">
        <f>E206</f>
        <v>118</v>
      </c>
      <c r="G205" s="89"/>
      <c r="H205" s="64"/>
      <c r="I205" s="88"/>
      <c r="J205" s="80"/>
      <c r="O205" s="81"/>
    </row>
    <row r="206" spans="1:15" s="1" customFormat="1">
      <c r="A206" s="10"/>
      <c r="B206" s="184" t="s">
        <v>188</v>
      </c>
      <c r="C206" s="6" t="s">
        <v>12</v>
      </c>
      <c r="D206" s="6">
        <v>1</v>
      </c>
      <c r="E206" s="160">
        <v>118</v>
      </c>
      <c r="G206" s="162"/>
      <c r="H206" s="2"/>
      <c r="I206" s="163"/>
      <c r="J206" s="164"/>
      <c r="O206" s="165"/>
    </row>
    <row r="207" spans="1:15" s="1" customFormat="1" ht="15.75" customHeight="1">
      <c r="A207" s="10"/>
      <c r="B207" s="196" t="s">
        <v>29</v>
      </c>
      <c r="C207" s="205" t="s">
        <v>30</v>
      </c>
      <c r="D207" s="6"/>
      <c r="E207" s="213">
        <f>E208</f>
        <v>23</v>
      </c>
      <c r="G207" s="162"/>
      <c r="H207" s="2"/>
      <c r="I207" s="163"/>
      <c r="J207" s="164"/>
      <c r="O207" s="165"/>
    </row>
    <row r="208" spans="1:15" s="1" customFormat="1" ht="15.75" customHeight="1">
      <c r="A208" s="10"/>
      <c r="B208" s="12" t="s">
        <v>81</v>
      </c>
      <c r="C208" s="6"/>
      <c r="D208" s="6"/>
      <c r="E208" s="148">
        <f>SUM(E209:E209)</f>
        <v>23</v>
      </c>
      <c r="G208" s="162"/>
      <c r="H208" s="2"/>
      <c r="I208" s="163"/>
      <c r="J208" s="164"/>
      <c r="O208" s="165"/>
    </row>
    <row r="209" spans="1:15" s="1" customFormat="1" ht="15.75" customHeight="1">
      <c r="A209" s="10"/>
      <c r="B209" s="214" t="s">
        <v>189</v>
      </c>
      <c r="C209" s="6" t="s">
        <v>12</v>
      </c>
      <c r="D209" s="6">
        <v>1</v>
      </c>
      <c r="E209" s="7">
        <v>23</v>
      </c>
      <c r="G209" s="162"/>
      <c r="H209" s="2"/>
      <c r="I209" s="163"/>
      <c r="J209" s="164"/>
      <c r="O209" s="165"/>
    </row>
    <row r="210" spans="1:15" s="1" customFormat="1" ht="15.75" customHeight="1">
      <c r="A210" s="3"/>
      <c r="B210" s="204" t="s">
        <v>190</v>
      </c>
      <c r="C210" s="205" t="s">
        <v>191</v>
      </c>
      <c r="D210" s="205"/>
      <c r="E210" s="235">
        <f>E211+E213+E216+E218</f>
        <v>1739</v>
      </c>
      <c r="G210" s="162"/>
      <c r="H210" s="2"/>
      <c r="O210" s="165"/>
    </row>
    <row r="211" spans="1:15" s="1" customFormat="1" ht="15.75" customHeight="1">
      <c r="A211" s="10"/>
      <c r="B211" s="236" t="s">
        <v>192</v>
      </c>
      <c r="C211" s="6"/>
      <c r="D211" s="6"/>
      <c r="E211" s="148">
        <f>SUM(E212:E212)</f>
        <v>1000</v>
      </c>
      <c r="G211" s="162"/>
      <c r="H211" s="144"/>
      <c r="O211" s="165"/>
    </row>
    <row r="212" spans="1:15" s="65" customFormat="1" ht="15.75" customHeight="1">
      <c r="A212" s="63"/>
      <c r="B212" s="234" t="s">
        <v>193</v>
      </c>
      <c r="C212" s="123" t="s">
        <v>12</v>
      </c>
      <c r="D212" s="123">
        <v>1</v>
      </c>
      <c r="E212" s="7">
        <v>1000</v>
      </c>
      <c r="G212" s="89"/>
      <c r="H212" s="64"/>
      <c r="I212" s="80"/>
      <c r="O212" s="81"/>
    </row>
    <row r="213" spans="1:15" s="121" customFormat="1" ht="15.75" customHeight="1">
      <c r="A213" s="157"/>
      <c r="B213" s="196" t="s">
        <v>160</v>
      </c>
      <c r="C213" s="205"/>
      <c r="D213" s="6"/>
      <c r="E213" s="213">
        <f>E215+E214</f>
        <v>660</v>
      </c>
      <c r="G213" s="244"/>
      <c r="H213" s="153"/>
      <c r="I213" s="224"/>
      <c r="O213" s="158"/>
    </row>
    <row r="214" spans="1:15" s="121" customFormat="1" ht="15.75" customHeight="1">
      <c r="A214" s="157"/>
      <c r="B214" s="242" t="s">
        <v>194</v>
      </c>
      <c r="C214" s="123" t="s">
        <v>12</v>
      </c>
      <c r="D214" s="123">
        <v>1</v>
      </c>
      <c r="E214" s="258">
        <v>60</v>
      </c>
      <c r="G214" s="244"/>
      <c r="H214" s="153"/>
      <c r="I214" s="224"/>
      <c r="O214" s="158"/>
    </row>
    <row r="215" spans="1:15" s="121" customFormat="1" ht="15.75" customHeight="1">
      <c r="A215" s="157"/>
      <c r="B215" s="242" t="s">
        <v>195</v>
      </c>
      <c r="C215" s="123" t="s">
        <v>12</v>
      </c>
      <c r="D215" s="123">
        <v>1</v>
      </c>
      <c r="E215" s="125">
        <v>600</v>
      </c>
      <c r="G215" s="244"/>
      <c r="H215" s="153"/>
      <c r="I215" s="224"/>
      <c r="O215" s="158"/>
    </row>
    <row r="216" spans="1:15" s="121" customFormat="1" ht="15.75" customHeight="1">
      <c r="A216" s="157"/>
      <c r="B216" s="196" t="s">
        <v>196</v>
      </c>
      <c r="C216" s="123"/>
      <c r="D216" s="123"/>
      <c r="E216" s="257">
        <f>E217</f>
        <v>25</v>
      </c>
      <c r="G216" s="244"/>
      <c r="H216" s="153"/>
      <c r="I216" s="224"/>
      <c r="O216" s="158"/>
    </row>
    <row r="217" spans="1:15" s="121" customFormat="1" ht="15.75" customHeight="1">
      <c r="A217" s="157"/>
      <c r="B217" s="256" t="s">
        <v>197</v>
      </c>
      <c r="C217" s="123" t="s">
        <v>12</v>
      </c>
      <c r="D217" s="123">
        <v>1</v>
      </c>
      <c r="E217" s="125">
        <v>25</v>
      </c>
      <c r="G217" s="244"/>
      <c r="H217" s="153"/>
      <c r="I217" s="224"/>
      <c r="O217" s="158"/>
    </row>
    <row r="218" spans="1:15" s="121" customFormat="1" ht="15.75" customHeight="1">
      <c r="A218" s="157"/>
      <c r="B218" s="196" t="s">
        <v>198</v>
      </c>
      <c r="C218" s="123"/>
      <c r="D218" s="123"/>
      <c r="E218" s="257">
        <f>E219</f>
        <v>54</v>
      </c>
      <c r="G218" s="244"/>
      <c r="H218" s="153"/>
      <c r="I218" s="224"/>
      <c r="O218" s="158"/>
    </row>
    <row r="219" spans="1:15" s="121" customFormat="1" ht="15.75" customHeight="1">
      <c r="A219" s="157"/>
      <c r="B219" s="238" t="s">
        <v>199</v>
      </c>
      <c r="C219" s="123" t="s">
        <v>12</v>
      </c>
      <c r="D219" s="123">
        <v>1</v>
      </c>
      <c r="E219" s="125">
        <v>54</v>
      </c>
      <c r="G219" s="244"/>
      <c r="H219" s="153"/>
      <c r="I219" s="224"/>
      <c r="O219" s="158"/>
    </row>
    <row r="220" spans="1:15" s="251" customFormat="1">
      <c r="A220" s="339" t="s">
        <v>200</v>
      </c>
      <c r="B220" s="340"/>
      <c r="C220" s="340"/>
      <c r="D220" s="340"/>
      <c r="E220" s="250">
        <f>E236+E221+E228+E224</f>
        <v>96421</v>
      </c>
      <c r="G220" s="252"/>
      <c r="H220" s="253"/>
      <c r="J220" s="254"/>
      <c r="O220" s="255"/>
    </row>
    <row r="221" spans="1:15" s="121" customFormat="1">
      <c r="A221" s="276"/>
      <c r="B221" s="277" t="s">
        <v>201</v>
      </c>
      <c r="C221" s="277"/>
      <c r="D221" s="277"/>
      <c r="E221" s="314">
        <f>E222+E223</f>
        <v>68524</v>
      </c>
      <c r="G221" s="244"/>
      <c r="H221" s="153"/>
      <c r="J221" s="245"/>
      <c r="O221" s="158"/>
    </row>
    <row r="222" spans="1:15" s="121" customFormat="1" ht="31.5">
      <c r="A222" s="276"/>
      <c r="B222" s="267" t="s">
        <v>202</v>
      </c>
      <c r="C222" s="267"/>
      <c r="D222" s="267"/>
      <c r="E222" s="242">
        <v>4805</v>
      </c>
      <c r="G222" s="244"/>
      <c r="H222" s="153"/>
      <c r="J222" s="245"/>
      <c r="O222" s="158"/>
    </row>
    <row r="223" spans="1:15" s="121" customFormat="1">
      <c r="A223" s="276"/>
      <c r="B223" s="294" t="s">
        <v>203</v>
      </c>
      <c r="C223" s="267"/>
      <c r="D223" s="267"/>
      <c r="E223" s="242">
        <v>63719</v>
      </c>
      <c r="G223" s="244"/>
      <c r="H223" s="153"/>
      <c r="J223" s="245"/>
      <c r="O223" s="158"/>
    </row>
    <row r="224" spans="1:15" s="121" customFormat="1">
      <c r="A224" s="276"/>
      <c r="B224" s="279" t="s">
        <v>204</v>
      </c>
      <c r="C224" s="279"/>
      <c r="D224" s="279"/>
      <c r="E224" s="315">
        <f>E225</f>
        <v>99</v>
      </c>
      <c r="G224" s="244"/>
      <c r="H224" s="153"/>
      <c r="J224" s="245"/>
      <c r="O224" s="158"/>
    </row>
    <row r="225" spans="1:15" s="121" customFormat="1">
      <c r="A225" s="276"/>
      <c r="B225" s="270" t="s">
        <v>205</v>
      </c>
      <c r="C225" s="270"/>
      <c r="D225" s="270"/>
      <c r="E225" s="280">
        <f>SUM(E226:E227)</f>
        <v>99</v>
      </c>
      <c r="G225" s="244"/>
      <c r="H225" s="153"/>
      <c r="J225" s="245"/>
      <c r="O225" s="158"/>
    </row>
    <row r="226" spans="1:15" s="121" customFormat="1" ht="31.5">
      <c r="A226" s="276"/>
      <c r="B226" s="217" t="s">
        <v>206</v>
      </c>
      <c r="C226" s="267"/>
      <c r="D226" s="267"/>
      <c r="E226" s="242">
        <v>48</v>
      </c>
      <c r="G226" s="244"/>
      <c r="H226" s="153"/>
      <c r="J226" s="245"/>
      <c r="O226" s="158"/>
    </row>
    <row r="227" spans="1:15" s="121" customFormat="1" ht="31.5">
      <c r="A227" s="276"/>
      <c r="B227" s="217" t="s">
        <v>207</v>
      </c>
      <c r="C227" s="267"/>
      <c r="D227" s="267"/>
      <c r="E227" s="242">
        <v>51</v>
      </c>
      <c r="G227" s="244"/>
      <c r="H227" s="153"/>
      <c r="J227" s="245"/>
      <c r="O227" s="158"/>
    </row>
    <row r="228" spans="1:15" s="246" customFormat="1">
      <c r="A228" s="281"/>
      <c r="B228" s="282" t="s">
        <v>208</v>
      </c>
      <c r="C228" s="282"/>
      <c r="D228" s="282"/>
      <c r="E228" s="316">
        <f>E233+E229</f>
        <v>27798</v>
      </c>
      <c r="G228" s="247"/>
      <c r="H228" s="253"/>
      <c r="J228" s="248"/>
      <c r="O228" s="249"/>
    </row>
    <row r="229" spans="1:15" s="246" customFormat="1">
      <c r="A229" s="281"/>
      <c r="B229" s="311" t="s">
        <v>209</v>
      </c>
      <c r="C229" s="282"/>
      <c r="D229" s="282"/>
      <c r="E229" s="283">
        <f>SUM(E231:E232)</f>
        <v>7122</v>
      </c>
      <c r="G229" s="247"/>
      <c r="H229" s="253"/>
      <c r="J229" s="248"/>
      <c r="O229" s="249"/>
    </row>
    <row r="230" spans="1:15" s="246" customFormat="1">
      <c r="A230" s="281"/>
      <c r="B230" s="313" t="s">
        <v>210</v>
      </c>
      <c r="C230" s="307"/>
      <c r="D230" s="307"/>
      <c r="E230" s="308">
        <f>E231+E232</f>
        <v>7122</v>
      </c>
      <c r="G230" s="247"/>
      <c r="H230" s="253"/>
      <c r="J230" s="248"/>
      <c r="O230" s="249"/>
    </row>
    <row r="231" spans="1:15" s="246" customFormat="1" ht="47.25">
      <c r="A231" s="281"/>
      <c r="B231" s="309" t="s">
        <v>211</v>
      </c>
      <c r="C231" s="307"/>
      <c r="D231" s="307"/>
      <c r="E231" s="310">
        <v>2315</v>
      </c>
      <c r="G231" s="247"/>
      <c r="H231" s="253"/>
      <c r="J231" s="248"/>
      <c r="O231" s="249"/>
    </row>
    <row r="232" spans="1:15" s="246" customFormat="1" ht="31.5">
      <c r="A232" s="281"/>
      <c r="B232" s="309" t="s">
        <v>212</v>
      </c>
      <c r="C232" s="307"/>
      <c r="D232" s="307"/>
      <c r="E232" s="310">
        <v>4807</v>
      </c>
      <c r="G232" s="247"/>
      <c r="H232" s="253"/>
      <c r="J232" s="248"/>
      <c r="O232" s="249"/>
    </row>
    <row r="233" spans="1:15" s="246" customFormat="1">
      <c r="A233" s="281"/>
      <c r="B233" s="284" t="s">
        <v>130</v>
      </c>
      <c r="C233" s="96"/>
      <c r="D233" s="96"/>
      <c r="E233" s="312">
        <f>E234</f>
        <v>20676</v>
      </c>
      <c r="G233" s="247"/>
      <c r="H233" s="253"/>
      <c r="J233" s="248"/>
      <c r="O233" s="249"/>
    </row>
    <row r="234" spans="1:15" s="246" customFormat="1">
      <c r="A234" s="281"/>
      <c r="B234" s="313" t="s">
        <v>210</v>
      </c>
      <c r="C234" s="96"/>
      <c r="D234" s="96"/>
      <c r="E234" s="237">
        <f>E235</f>
        <v>20676</v>
      </c>
      <c r="G234" s="247"/>
      <c r="H234" s="253"/>
      <c r="J234" s="248"/>
      <c r="O234" s="249"/>
    </row>
    <row r="235" spans="1:15" s="121" customFormat="1" ht="31.5">
      <c r="A235" s="276"/>
      <c r="B235" s="267" t="s">
        <v>213</v>
      </c>
      <c r="C235" s="267"/>
      <c r="D235" s="267"/>
      <c r="E235" s="242">
        <v>20676</v>
      </c>
      <c r="G235" s="244"/>
      <c r="H235" s="153"/>
      <c r="J235" s="245"/>
      <c r="O235" s="158"/>
    </row>
    <row r="236" spans="1:15" s="121" customFormat="1" ht="15.75" customHeight="1">
      <c r="A236" s="276"/>
      <c r="B236" s="277" t="s">
        <v>214</v>
      </c>
      <c r="C236" s="277"/>
      <c r="D236" s="277"/>
      <c r="E236" s="278">
        <f>E237</f>
        <v>0</v>
      </c>
      <c r="G236" s="244"/>
      <c r="H236" s="153"/>
      <c r="I236" s="245"/>
      <c r="O236" s="158"/>
    </row>
    <row r="237" spans="1:15" s="121" customFormat="1" ht="15.75" customHeight="1">
      <c r="A237" s="276"/>
      <c r="B237" s="285" t="s">
        <v>215</v>
      </c>
      <c r="C237" s="123"/>
      <c r="D237" s="151"/>
      <c r="E237" s="286">
        <f>E238</f>
        <v>0</v>
      </c>
      <c r="G237" s="287"/>
      <c r="H237" s="153"/>
      <c r="I237" s="245"/>
      <c r="O237" s="158"/>
    </row>
    <row r="238" spans="1:15" s="121" customFormat="1" ht="15.75" customHeight="1">
      <c r="A238" s="276"/>
      <c r="B238" s="288" t="s">
        <v>216</v>
      </c>
      <c r="C238" s="123"/>
      <c r="D238" s="151"/>
      <c r="E238" s="289">
        <v>0</v>
      </c>
      <c r="G238" s="287"/>
      <c r="H238" s="153"/>
      <c r="I238" s="245"/>
      <c r="O238" s="158"/>
    </row>
    <row r="239" spans="1:15" s="1" customFormat="1" ht="37.5" customHeight="1">
      <c r="A239" s="322" t="s">
        <v>217</v>
      </c>
      <c r="B239" s="323" t="s">
        <v>218</v>
      </c>
      <c r="C239" s="323"/>
      <c r="D239" s="323"/>
      <c r="E239" s="191">
        <f>E242+E240</f>
        <v>8114</v>
      </c>
      <c r="G239" s="290"/>
      <c r="H239" s="2"/>
      <c r="O239" s="165"/>
    </row>
    <row r="240" spans="1:15" s="1" customFormat="1" ht="15" customHeight="1">
      <c r="A240" s="10"/>
      <c r="B240" s="291" t="s">
        <v>201</v>
      </c>
      <c r="C240" s="139" t="s">
        <v>10</v>
      </c>
      <c r="D240" s="292"/>
      <c r="E240" s="136">
        <f>E241</f>
        <v>277</v>
      </c>
      <c r="G240" s="293"/>
      <c r="H240" s="2"/>
      <c r="O240" s="165"/>
    </row>
    <row r="241" spans="1:15" s="1" customFormat="1">
      <c r="A241" s="324"/>
      <c r="B241" s="107" t="s">
        <v>219</v>
      </c>
      <c r="C241" s="6" t="s">
        <v>12</v>
      </c>
      <c r="D241" s="292">
        <v>1</v>
      </c>
      <c r="E241" s="295">
        <v>277</v>
      </c>
      <c r="G241" s="290"/>
      <c r="H241" s="2"/>
      <c r="O241" s="165"/>
    </row>
    <row r="242" spans="1:15" s="1" customFormat="1" ht="15" customHeight="1">
      <c r="A242" s="324"/>
      <c r="B242" s="296" t="s">
        <v>162</v>
      </c>
      <c r="C242" s="139" t="s">
        <v>86</v>
      </c>
      <c r="D242" s="297"/>
      <c r="E242" s="298">
        <f>E243+E247+E245</f>
        <v>7837</v>
      </c>
      <c r="G242" s="290"/>
      <c r="H242" s="2"/>
      <c r="O242" s="165"/>
    </row>
    <row r="243" spans="1:15" s="1" customFormat="1" ht="15" customHeight="1">
      <c r="A243" s="324"/>
      <c r="B243" s="299" t="s">
        <v>87</v>
      </c>
      <c r="C243" s="6"/>
      <c r="D243" s="172"/>
      <c r="E243" s="298">
        <f>E244</f>
        <v>3735</v>
      </c>
      <c r="G243" s="290"/>
      <c r="H243" s="2"/>
      <c r="O243" s="165"/>
    </row>
    <row r="244" spans="1:15" s="65" customFormat="1" ht="15" customHeight="1">
      <c r="A244" s="324"/>
      <c r="B244" s="301" t="s">
        <v>220</v>
      </c>
      <c r="C244" s="6" t="s">
        <v>12</v>
      </c>
      <c r="D244" s="292">
        <v>1</v>
      </c>
      <c r="E244" s="300">
        <v>3735</v>
      </c>
      <c r="G244" s="90"/>
      <c r="H244" s="64"/>
      <c r="O244" s="81"/>
    </row>
    <row r="245" spans="1:15" s="1" customFormat="1" ht="15" customHeight="1">
      <c r="A245" s="324"/>
      <c r="B245" s="299" t="s">
        <v>97</v>
      </c>
      <c r="C245" s="6"/>
      <c r="D245" s="143"/>
      <c r="E245" s="136">
        <f>E246</f>
        <v>2620</v>
      </c>
      <c r="G245" s="290"/>
      <c r="H245" s="2"/>
      <c r="O245" s="165"/>
    </row>
    <row r="246" spans="1:15" s="1" customFormat="1" ht="31.5">
      <c r="A246" s="324"/>
      <c r="B246" s="302" t="s">
        <v>221</v>
      </c>
      <c r="C246" s="6" t="s">
        <v>12</v>
      </c>
      <c r="D246" s="292">
        <v>1</v>
      </c>
      <c r="E246" s="295">
        <v>2620</v>
      </c>
      <c r="G246" s="290"/>
      <c r="H246" s="2"/>
      <c r="O246" s="165"/>
    </row>
    <row r="247" spans="1:15" s="1" customFormat="1" ht="15" customHeight="1">
      <c r="A247" s="324"/>
      <c r="B247" s="299" t="s">
        <v>134</v>
      </c>
      <c r="C247" s="6"/>
      <c r="D247" s="143"/>
      <c r="E247" s="298">
        <f>E248+E249</f>
        <v>1482</v>
      </c>
      <c r="G247" s="293"/>
      <c r="H247" s="2"/>
      <c r="O247" s="165"/>
    </row>
    <row r="248" spans="1:15" s="1" customFormat="1" ht="31.5">
      <c r="A248" s="324"/>
      <c r="B248" s="303" t="s">
        <v>222</v>
      </c>
      <c r="C248" s="6" t="s">
        <v>12</v>
      </c>
      <c r="D248" s="292">
        <v>1</v>
      </c>
      <c r="E248" s="7">
        <v>70</v>
      </c>
      <c r="G248" s="290"/>
      <c r="H248" s="2"/>
      <c r="O248" s="165"/>
    </row>
    <row r="249" spans="1:15" s="1" customFormat="1" ht="31.5">
      <c r="A249" s="324"/>
      <c r="B249" s="303" t="s">
        <v>223</v>
      </c>
      <c r="C249" s="6" t="s">
        <v>12</v>
      </c>
      <c r="D249" s="143">
        <v>1</v>
      </c>
      <c r="E249" s="304">
        <v>1412</v>
      </c>
      <c r="G249" s="290"/>
      <c r="H249" s="2"/>
      <c r="O249" s="165"/>
    </row>
    <row r="250" spans="1:15" s="1" customFormat="1">
      <c r="A250" s="66"/>
      <c r="B250" s="317"/>
      <c r="C250" s="4"/>
      <c r="D250" s="318"/>
      <c r="E250" s="319"/>
      <c r="G250" s="290"/>
      <c r="H250" s="2"/>
      <c r="O250" s="165"/>
    </row>
    <row r="251" spans="1:15" s="1" customFormat="1">
      <c r="A251" s="66"/>
      <c r="B251" s="317"/>
      <c r="C251" s="4"/>
      <c r="D251" s="318"/>
      <c r="E251" s="319"/>
      <c r="G251" s="290"/>
      <c r="H251" s="2"/>
      <c r="O251" s="165"/>
    </row>
    <row r="252" spans="1:15" s="65" customFormat="1" ht="15" customHeight="1">
      <c r="A252" s="67"/>
      <c r="B252" s="91"/>
      <c r="C252" s="62"/>
      <c r="D252" s="76"/>
      <c r="E252" s="92"/>
      <c r="G252" s="90"/>
      <c r="H252" s="64"/>
      <c r="O252" s="81"/>
    </row>
    <row r="253" spans="1:15" s="65" customFormat="1">
      <c r="A253" s="67"/>
      <c r="B253" s="93"/>
      <c r="C253" s="84"/>
      <c r="D253" s="84"/>
      <c r="E253" s="84"/>
      <c r="G253" s="94"/>
      <c r="H253" s="64"/>
      <c r="O253" s="81"/>
    </row>
    <row r="254" spans="1:15" s="1" customFormat="1">
      <c r="A254" s="3"/>
      <c r="B254" s="325" t="s">
        <v>224</v>
      </c>
      <c r="C254" s="325"/>
      <c r="D254" s="325"/>
      <c r="E254" s="325"/>
      <c r="G254" s="290"/>
      <c r="H254" s="2"/>
      <c r="O254" s="165"/>
    </row>
    <row r="255" spans="1:15" s="1" customFormat="1">
      <c r="A255" s="3"/>
      <c r="B255" s="325" t="s">
        <v>225</v>
      </c>
      <c r="C255" s="325"/>
      <c r="D255" s="325"/>
      <c r="E255" s="325"/>
      <c r="F255" s="211"/>
      <c r="G255" s="290"/>
      <c r="H255" s="2"/>
      <c r="O255" s="165"/>
    </row>
    <row r="256" spans="1:15" s="1" customFormat="1">
      <c r="A256" s="3"/>
      <c r="B256" s="305"/>
      <c r="C256" s="305"/>
      <c r="D256" s="305"/>
      <c r="E256" s="305"/>
      <c r="F256" s="211"/>
      <c r="G256" s="290"/>
      <c r="H256" s="2"/>
      <c r="O256" s="165"/>
    </row>
    <row r="257" spans="1:61" s="1" customFormat="1">
      <c r="A257" s="3"/>
      <c r="B257" s="305"/>
      <c r="C257" s="305"/>
      <c r="D257" s="305"/>
      <c r="E257" s="305"/>
      <c r="F257" s="211"/>
      <c r="G257" s="290"/>
      <c r="H257" s="2"/>
      <c r="O257" s="165"/>
    </row>
    <row r="258" spans="1:61" s="1" customFormat="1">
      <c r="A258" s="3"/>
      <c r="B258" s="305"/>
      <c r="C258" s="305"/>
      <c r="D258" s="305"/>
      <c r="E258" s="305"/>
      <c r="F258" s="211"/>
      <c r="G258" s="290"/>
      <c r="H258" s="2"/>
      <c r="O258" s="165"/>
    </row>
    <row r="259" spans="1:61" s="1" customFormat="1">
      <c r="A259" s="3"/>
      <c r="B259" s="305"/>
      <c r="C259" s="305"/>
      <c r="D259" s="305"/>
      <c r="E259" s="305"/>
      <c r="F259" s="211"/>
      <c r="G259" s="290"/>
      <c r="H259" s="2"/>
      <c r="O259" s="165"/>
    </row>
    <row r="260" spans="1:61" s="1" customFormat="1">
      <c r="A260" s="3"/>
      <c r="B260" s="325" t="s">
        <v>226</v>
      </c>
      <c r="C260" s="325"/>
      <c r="D260" s="325"/>
      <c r="E260" s="325"/>
      <c r="F260" s="211"/>
      <c r="G260" s="290"/>
      <c r="H260" s="2"/>
      <c r="O260" s="165"/>
    </row>
    <row r="261" spans="1:61" s="1" customFormat="1">
      <c r="A261" s="3"/>
      <c r="B261" s="325" t="s">
        <v>227</v>
      </c>
      <c r="C261" s="325"/>
      <c r="D261" s="325"/>
      <c r="E261" s="325"/>
      <c r="F261" s="207"/>
      <c r="G261" s="290"/>
      <c r="H261" s="2"/>
      <c r="J261" s="207"/>
      <c r="O261" s="165"/>
    </row>
    <row r="262" spans="1:61" s="207" customFormat="1">
      <c r="C262" s="3"/>
      <c r="D262" s="5"/>
      <c r="E262" s="3"/>
      <c r="G262" s="5"/>
      <c r="H262" s="2"/>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row>
    <row r="263" spans="1:61" s="3" customFormat="1">
      <c r="A263" s="207"/>
      <c r="C263" s="5"/>
      <c r="G263" s="5"/>
      <c r="H263" s="2"/>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row>
    <row r="264" spans="1:61" s="3" customFormat="1">
      <c r="A264" s="207"/>
      <c r="C264" s="5"/>
      <c r="G264" s="5"/>
      <c r="H264" s="2"/>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row>
    <row r="265" spans="1:61" s="3" customFormat="1">
      <c r="A265" s="207"/>
      <c r="C265" s="5"/>
      <c r="E265" s="305" t="s">
        <v>228</v>
      </c>
      <c r="G265" s="5"/>
      <c r="H265" s="2"/>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row>
    <row r="266" spans="1:61" s="3" customFormat="1">
      <c r="A266" s="207"/>
      <c r="C266" s="5"/>
      <c r="E266" s="305" t="s">
        <v>229</v>
      </c>
      <c r="G266" s="5"/>
      <c r="H266" s="2"/>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row>
    <row r="267" spans="1:61" s="3" customFormat="1">
      <c r="A267" s="207"/>
      <c r="C267" s="5"/>
      <c r="E267" s="305" t="s">
        <v>230</v>
      </c>
      <c r="G267" s="5"/>
      <c r="H267" s="2"/>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row>
    <row r="268" spans="1:61" s="3" customFormat="1">
      <c r="A268" s="207"/>
      <c r="C268" s="5"/>
      <c r="E268" s="305"/>
      <c r="G268" s="5"/>
      <c r="H268" s="2"/>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row>
    <row r="269" spans="1:61" s="3" customFormat="1">
      <c r="A269" s="207"/>
      <c r="C269" s="5"/>
      <c r="E269" s="305"/>
      <c r="G269" s="5"/>
      <c r="H269" s="2"/>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row>
    <row r="270" spans="1:61" s="3" customFormat="1">
      <c r="A270" s="207"/>
      <c r="C270" s="5"/>
      <c r="E270" s="305"/>
      <c r="G270" s="5"/>
      <c r="H270" s="2"/>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row>
    <row r="271" spans="1:61" s="3" customFormat="1">
      <c r="A271" s="207"/>
      <c r="C271" s="5"/>
      <c r="E271" s="305"/>
      <c r="G271" s="5"/>
      <c r="H271" s="2"/>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row>
    <row r="272" spans="1:61" s="3" customFormat="1">
      <c r="A272" s="207"/>
      <c r="C272" s="5"/>
      <c r="G272" s="5"/>
      <c r="H272" s="2"/>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row>
    <row r="273" spans="1:61" s="3" customFormat="1">
      <c r="A273" s="207"/>
      <c r="C273" s="5"/>
      <c r="E273" s="305"/>
      <c r="G273" s="5"/>
      <c r="H273" s="2"/>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row>
    <row r="274" spans="1:61" s="3" customFormat="1">
      <c r="A274" s="207"/>
      <c r="C274" s="5"/>
      <c r="G274" s="5"/>
      <c r="H274" s="2"/>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row>
    <row r="275" spans="1:61" s="3" customFormat="1">
      <c r="A275" s="207"/>
      <c r="B275" s="306" t="s">
        <v>231</v>
      </c>
      <c r="C275" s="5"/>
      <c r="D275" s="4"/>
      <c r="G275" s="5"/>
      <c r="H275" s="2"/>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row>
    <row r="276" spans="1:61" s="207" customFormat="1">
      <c r="B276" s="211" t="s">
        <v>232</v>
      </c>
      <c r="C276" s="5"/>
      <c r="D276" s="4"/>
      <c r="F276" s="3"/>
      <c r="G276" s="5"/>
      <c r="H276" s="2"/>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row>
    <row r="277" spans="1:61" s="207" customFormat="1">
      <c r="C277" s="5"/>
      <c r="D277" s="4"/>
      <c r="F277" s="3"/>
      <c r="G277" s="5"/>
      <c r="H277" s="2"/>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row>
    <row r="278" spans="1:61" s="207" customFormat="1">
      <c r="C278" s="5"/>
      <c r="D278" s="4"/>
      <c r="E278" s="3"/>
      <c r="F278" s="3"/>
      <c r="G278" s="5"/>
      <c r="H278" s="2"/>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row>
    <row r="279" spans="1:61" s="5" customFormat="1">
      <c r="A279" s="207"/>
      <c r="D279" s="4"/>
      <c r="E279" s="3"/>
      <c r="F279" s="3"/>
      <c r="H279" s="2"/>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row>
  </sheetData>
  <autoFilter ref="A6:BI249" xr:uid="{00000000-0009-0000-0000-000000000000}"/>
  <mergeCells count="19">
    <mergeCell ref="A184:C184"/>
    <mergeCell ref="A186:D186"/>
    <mergeCell ref="A220:D220"/>
    <mergeCell ref="A50:C50"/>
    <mergeCell ref="A70:C70"/>
    <mergeCell ref="A74:D74"/>
    <mergeCell ref="C86:D86"/>
    <mergeCell ref="A166:D166"/>
    <mergeCell ref="C2:F2"/>
    <mergeCell ref="A3:J3"/>
    <mergeCell ref="A4:F4"/>
    <mergeCell ref="H7:J7"/>
    <mergeCell ref="A10:B10"/>
    <mergeCell ref="A239:D239"/>
    <mergeCell ref="A241:A249"/>
    <mergeCell ref="B254:E254"/>
    <mergeCell ref="B260:E260"/>
    <mergeCell ref="B261:E261"/>
    <mergeCell ref="B255:E255"/>
  </mergeCells>
  <pageMargins left="0.78740157480314965" right="0.19685039370078741" top="0.11811023622047245" bottom="0.15748031496062992" header="0.11811023622047245" footer="0.15748031496062992"/>
  <pageSetup paperSize="9" scale="85" fitToHeight="0" orientation="landscape" r:id="rId1"/>
  <headerFooter alignWithMargins="0">
    <oddHeader>&amp;R
&amp;D</oddHeader>
    <oddFooter>Page &amp;P</oddFooter>
  </headerFooter>
  <rowBreaks count="9" manualBreakCount="9">
    <brk id="36" max="60" man="1"/>
    <brk id="55" max="60" man="1"/>
    <brk id="67" max="60" man="1"/>
    <brk id="85" max="60" man="1"/>
    <brk id="122" max="60" man="1"/>
    <brk id="154" max="60" man="1"/>
    <brk id="183" max="60" man="1"/>
    <brk id="209" max="60" man="1"/>
    <brk id="276" max="60" man="1"/>
  </rowBreaks>
  <colBreaks count="1" manualBreakCount="1">
    <brk id="5" max="32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0831C2-2D98-4920-86CC-D4D402FF3CDA}"/>
</file>

<file path=customXml/itemProps2.xml><?xml version="1.0" encoding="utf-8"?>
<ds:datastoreItem xmlns:ds="http://schemas.openxmlformats.org/officeDocument/2006/customXml" ds:itemID="{18337AF2-D80A-4C45-BAA3-8FFAC8A36169}"/>
</file>

<file path=customXml/itemProps3.xml><?xml version="1.0" encoding="utf-8"?>
<ds:datastoreItem xmlns:ds="http://schemas.openxmlformats.org/officeDocument/2006/customXml" ds:itemID="{29147F9B-314A-4394-A71C-78869439D23F}"/>
</file>

<file path=docProps/app.xml><?xml version="1.0" encoding="utf-8"?>
<Properties xmlns="http://schemas.openxmlformats.org/officeDocument/2006/extended-properties" xmlns:vt="http://schemas.openxmlformats.org/officeDocument/2006/docPropsVTypes">
  <Application>Microsoft Excel Online</Application>
  <Manager/>
  <Company>C. J.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 BOCIOACA</dc:creator>
  <cp:keywords/>
  <dc:description/>
  <cp:lastModifiedBy/>
  <cp:revision/>
  <dcterms:created xsi:type="dcterms:W3CDTF">2026-04-23T09:02:20Z</dcterms:created>
  <dcterms:modified xsi:type="dcterms:W3CDTF">2026-05-15T08:05:36Z</dcterms:modified>
  <cp:category/>
  <cp:contentStatus/>
</cp:coreProperties>
</file>