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"/>
    </mc:Choice>
  </mc:AlternateContent>
  <xr:revisionPtr revIDLastSave="0" documentId="8_{37855CD8-03B5-4E5F-83A4-AAEB18DCD2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7 mai" sheetId="395" r:id="rId1"/>
    <sheet name="10 - inst. -chelt 7 mai" sheetId="396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7 mai'!$14:$17</definedName>
    <definedName name="_xlnm.Print_Titles" localSheetId="0">'10-instituţii-ven 7 mai'!$14:$15</definedName>
    <definedName name="_xlnm.Print_Area" localSheetId="1">'10 - inst. -chelt 7 mai'!$A$1:$N$1800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9" i="396" l="1"/>
  <c r="M269" i="396"/>
  <c r="K269" i="396"/>
  <c r="L1112" i="396"/>
  <c r="H29" i="396"/>
  <c r="I29" i="396"/>
  <c r="J29" i="396"/>
  <c r="K29" i="396"/>
  <c r="L29" i="396"/>
  <c r="M29" i="396"/>
  <c r="G29" i="396"/>
  <c r="K1551" i="396"/>
  <c r="L1551" i="396"/>
  <c r="M1551" i="396"/>
  <c r="K1544" i="396"/>
  <c r="L1544" i="396"/>
  <c r="M1544" i="396"/>
  <c r="E1497" i="396"/>
  <c r="H1497" i="396"/>
  <c r="I1497" i="396"/>
  <c r="J1497" i="396"/>
  <c r="M1472" i="396"/>
  <c r="G1497" i="396"/>
  <c r="H1515" i="396"/>
  <c r="E1515" i="396" s="1"/>
  <c r="I1515" i="396"/>
  <c r="J1515" i="396"/>
  <c r="G1515" i="396"/>
  <c r="E1516" i="396"/>
  <c r="E1517" i="396"/>
  <c r="H1511" i="396"/>
  <c r="H1472" i="396" s="1"/>
  <c r="I1511" i="396"/>
  <c r="J1511" i="396"/>
  <c r="G1511" i="396"/>
  <c r="E1512" i="396"/>
  <c r="E1513" i="396"/>
  <c r="E1514" i="396"/>
  <c r="H286" i="396"/>
  <c r="I286" i="396"/>
  <c r="J286" i="396"/>
  <c r="G286" i="396"/>
  <c r="E287" i="396"/>
  <c r="E288" i="396"/>
  <c r="H282" i="396"/>
  <c r="H281" i="396" s="1"/>
  <c r="I282" i="396"/>
  <c r="I281" i="396" s="1"/>
  <c r="J282" i="396"/>
  <c r="J281" i="396" s="1"/>
  <c r="G282" i="396"/>
  <c r="G281" i="396" s="1"/>
  <c r="E285" i="396"/>
  <c r="E284" i="396"/>
  <c r="E283" i="396"/>
  <c r="G188" i="395"/>
  <c r="H188" i="395"/>
  <c r="I188" i="395"/>
  <c r="F188" i="395"/>
  <c r="G300" i="395"/>
  <c r="H300" i="395"/>
  <c r="I300" i="395"/>
  <c r="F300" i="395"/>
  <c r="E300" i="395" s="1"/>
  <c r="E301" i="395"/>
  <c r="G296" i="395"/>
  <c r="G251" i="395" s="1"/>
  <c r="H296" i="395"/>
  <c r="H251" i="395" s="1"/>
  <c r="I296" i="395"/>
  <c r="I251" i="395" s="1"/>
  <c r="F296" i="395"/>
  <c r="F251" i="395" s="1"/>
  <c r="E298" i="395"/>
  <c r="G238" i="395"/>
  <c r="H238" i="395"/>
  <c r="I238" i="395"/>
  <c r="F238" i="395"/>
  <c r="G148" i="395"/>
  <c r="H148" i="395"/>
  <c r="I148" i="395"/>
  <c r="F148" i="395"/>
  <c r="E149" i="395"/>
  <c r="G144" i="395"/>
  <c r="H144" i="395"/>
  <c r="I144" i="395"/>
  <c r="F144" i="395"/>
  <c r="E146" i="395"/>
  <c r="G81" i="395"/>
  <c r="H81" i="395"/>
  <c r="I81" i="395"/>
  <c r="F81" i="395"/>
  <c r="M1112" i="396"/>
  <c r="K1112" i="396"/>
  <c r="M1111" i="396"/>
  <c r="L1111" i="396"/>
  <c r="K1111" i="396"/>
  <c r="K1110" i="396" s="1"/>
  <c r="M481" i="396"/>
  <c r="L481" i="396"/>
  <c r="K481" i="396"/>
  <c r="M480" i="396"/>
  <c r="L480" i="396"/>
  <c r="K480" i="396"/>
  <c r="L155" i="396"/>
  <c r="M155" i="396"/>
  <c r="K155" i="396"/>
  <c r="L71" i="395"/>
  <c r="K71" i="395"/>
  <c r="J71" i="395"/>
  <c r="K231" i="395"/>
  <c r="J231" i="395"/>
  <c r="E1602" i="396"/>
  <c r="E1781" i="396"/>
  <c r="E1780" i="396"/>
  <c r="E1779" i="396"/>
  <c r="E1778" i="396"/>
  <c r="E1777" i="396"/>
  <c r="E1776" i="396"/>
  <c r="E1775" i="396"/>
  <c r="E1774" i="396"/>
  <c r="E1773" i="396"/>
  <c r="E1772" i="396"/>
  <c r="E1771" i="396"/>
  <c r="E1770" i="396"/>
  <c r="J1769" i="396"/>
  <c r="J1768" i="396" s="1"/>
  <c r="J1767" i="396" s="1"/>
  <c r="J1761" i="396" s="1"/>
  <c r="I1769" i="396"/>
  <c r="I1768" i="396" s="1"/>
  <c r="I1767" i="396" s="1"/>
  <c r="I1761" i="396" s="1"/>
  <c r="H1769" i="396"/>
  <c r="H1768" i="396" s="1"/>
  <c r="H1767" i="396" s="1"/>
  <c r="H1761" i="396" s="1"/>
  <c r="G1769" i="396"/>
  <c r="G1768" i="396" s="1"/>
  <c r="G1767" i="396" s="1"/>
  <c r="G1761" i="396" s="1"/>
  <c r="F1769" i="396"/>
  <c r="F1768" i="396" s="1"/>
  <c r="F1767" i="396" s="1"/>
  <c r="F1761" i="396" s="1"/>
  <c r="E1766" i="396"/>
  <c r="E1765" i="396"/>
  <c r="E1764" i="396"/>
  <c r="E1763" i="396"/>
  <c r="E1762" i="396"/>
  <c r="E1760" i="396"/>
  <c r="E1759" i="396"/>
  <c r="M1758" i="396"/>
  <c r="L1758" i="396"/>
  <c r="K1758" i="396"/>
  <c r="J1758" i="396"/>
  <c r="I1758" i="396"/>
  <c r="H1758" i="396"/>
  <c r="G1758" i="396"/>
  <c r="F1758" i="396"/>
  <c r="E1757" i="396"/>
  <c r="E1756" i="396"/>
  <c r="M1755" i="396"/>
  <c r="M1754" i="396" s="1"/>
  <c r="L1755" i="396"/>
  <c r="L1754" i="396" s="1"/>
  <c r="K1755" i="396"/>
  <c r="K1754" i="396" s="1"/>
  <c r="J1755" i="396"/>
  <c r="J1754" i="396" s="1"/>
  <c r="I1755" i="396"/>
  <c r="H1755" i="396"/>
  <c r="G1755" i="396"/>
  <c r="G1754" i="396" s="1"/>
  <c r="F1755" i="396"/>
  <c r="F1754" i="396" s="1"/>
  <c r="E1755" i="396"/>
  <c r="I1754" i="396"/>
  <c r="H1754" i="396"/>
  <c r="E1753" i="396"/>
  <c r="E1752" i="396"/>
  <c r="E1751" i="396"/>
  <c r="M1750" i="396"/>
  <c r="L1750" i="396"/>
  <c r="K1750" i="396"/>
  <c r="J1750" i="396"/>
  <c r="I1750" i="396"/>
  <c r="H1750" i="396"/>
  <c r="G1750" i="396"/>
  <c r="F1750" i="396"/>
  <c r="E1749" i="396"/>
  <c r="E1748" i="396"/>
  <c r="E1747" i="396"/>
  <c r="E1746" i="396"/>
  <c r="M1745" i="396"/>
  <c r="L1745" i="396"/>
  <c r="K1745" i="396"/>
  <c r="J1745" i="396"/>
  <c r="I1745" i="396"/>
  <c r="H1745" i="396"/>
  <c r="G1745" i="396"/>
  <c r="F1745" i="396"/>
  <c r="E1742" i="396"/>
  <c r="E1741" i="396"/>
  <c r="E1740" i="396"/>
  <c r="E1739" i="396"/>
  <c r="E1738" i="396"/>
  <c r="E1737" i="396"/>
  <c r="E1736" i="396"/>
  <c r="E1735" i="396"/>
  <c r="E1734" i="396"/>
  <c r="E1733" i="396"/>
  <c r="E1732" i="396"/>
  <c r="E1731" i="396"/>
  <c r="M1730" i="396"/>
  <c r="L1730" i="396"/>
  <c r="K1730" i="396"/>
  <c r="J1730" i="396"/>
  <c r="I1730" i="396"/>
  <c r="H1730" i="396"/>
  <c r="G1730" i="396"/>
  <c r="F1730" i="396"/>
  <c r="E1729" i="396"/>
  <c r="E1728" i="396"/>
  <c r="E1727" i="396"/>
  <c r="E1726" i="396"/>
  <c r="E1725" i="396"/>
  <c r="E1724" i="396"/>
  <c r="E1723" i="396"/>
  <c r="E1722" i="396"/>
  <c r="E1721" i="396"/>
  <c r="E1720" i="396"/>
  <c r="E1719" i="396"/>
  <c r="J1718" i="396"/>
  <c r="J1717" i="396" s="1"/>
  <c r="I1718" i="396"/>
  <c r="I1717" i="396" s="1"/>
  <c r="H1718" i="396"/>
  <c r="H1717" i="396" s="1"/>
  <c r="G1718" i="396"/>
  <c r="F1718" i="396"/>
  <c r="M1717" i="396"/>
  <c r="L1717" i="396"/>
  <c r="K1717" i="396"/>
  <c r="G1717" i="396"/>
  <c r="F1717" i="396"/>
  <c r="E1716" i="396"/>
  <c r="E1715" i="396"/>
  <c r="E1714" i="396"/>
  <c r="E1713" i="396"/>
  <c r="E1712" i="396"/>
  <c r="E1711" i="396"/>
  <c r="E1710" i="396"/>
  <c r="E1709" i="396"/>
  <c r="E1708" i="396"/>
  <c r="J1707" i="396"/>
  <c r="J1706" i="396" s="1"/>
  <c r="I1707" i="396"/>
  <c r="I1706" i="396" s="1"/>
  <c r="H1707" i="396"/>
  <c r="H1706" i="396" s="1"/>
  <c r="G1707" i="396"/>
  <c r="F1707" i="396"/>
  <c r="F1706" i="396" s="1"/>
  <c r="M1706" i="396"/>
  <c r="L1706" i="396"/>
  <c r="K1706" i="396"/>
  <c r="E1702" i="396"/>
  <c r="E1700" i="396"/>
  <c r="E1699" i="396"/>
  <c r="M1698" i="396"/>
  <c r="L1698" i="396"/>
  <c r="K1698" i="396"/>
  <c r="J1698" i="396"/>
  <c r="I1698" i="396"/>
  <c r="H1698" i="396"/>
  <c r="G1698" i="396"/>
  <c r="E1698" i="396" s="1"/>
  <c r="F1698" i="396"/>
  <c r="E1697" i="396"/>
  <c r="E1696" i="396"/>
  <c r="E1695" i="396"/>
  <c r="E1694" i="396"/>
  <c r="E1693" i="396"/>
  <c r="M1692" i="396"/>
  <c r="M1690" i="396" s="1"/>
  <c r="M1634" i="396" s="1"/>
  <c r="M1633" i="396" s="1"/>
  <c r="L1692" i="396"/>
  <c r="L1690" i="396" s="1"/>
  <c r="L1634" i="396" s="1"/>
  <c r="L1633" i="396" s="1"/>
  <c r="K1692" i="396"/>
  <c r="K1690" i="396" s="1"/>
  <c r="K1634" i="396" s="1"/>
  <c r="K1633" i="396" s="1"/>
  <c r="J1692" i="396"/>
  <c r="I1692" i="396"/>
  <c r="H1692" i="396"/>
  <c r="G1692" i="396"/>
  <c r="F1692" i="396"/>
  <c r="E1691" i="396"/>
  <c r="J1690" i="396"/>
  <c r="J1633" i="396" s="1"/>
  <c r="I1690" i="396"/>
  <c r="I1633" i="396" s="1"/>
  <c r="H1690" i="396"/>
  <c r="H1633" i="396" s="1"/>
  <c r="G1690" i="396"/>
  <c r="G1633" i="396" s="1"/>
  <c r="F1690" i="396"/>
  <c r="E1689" i="396"/>
  <c r="M1688" i="396"/>
  <c r="L1688" i="396"/>
  <c r="K1688" i="396"/>
  <c r="J1688" i="396"/>
  <c r="I1688" i="396"/>
  <c r="H1688" i="396"/>
  <c r="G1688" i="396"/>
  <c r="F1688" i="396"/>
  <c r="E1687" i="396"/>
  <c r="E1686" i="396"/>
  <c r="M1685" i="396"/>
  <c r="M1684" i="396" s="1"/>
  <c r="L1685" i="396"/>
  <c r="L1684" i="396" s="1"/>
  <c r="K1685" i="396"/>
  <c r="K1684" i="396" s="1"/>
  <c r="F1685" i="396"/>
  <c r="F1684" i="396" s="1"/>
  <c r="E1685" i="396"/>
  <c r="E1684" i="396"/>
  <c r="E1683" i="396"/>
  <c r="E1682" i="396"/>
  <c r="E1681" i="396"/>
  <c r="F1680" i="396"/>
  <c r="E1680" i="396"/>
  <c r="E1679" i="396"/>
  <c r="E1678" i="396"/>
  <c r="E1677" i="396"/>
  <c r="E1676" i="396"/>
  <c r="J1675" i="396"/>
  <c r="J1674" i="396" s="1"/>
  <c r="J1673" i="396" s="1"/>
  <c r="I1675" i="396"/>
  <c r="I1674" i="396" s="1"/>
  <c r="I1673" i="396" s="1"/>
  <c r="H1675" i="396"/>
  <c r="G1675" i="396"/>
  <c r="G1674" i="396" s="1"/>
  <c r="G1673" i="396" s="1"/>
  <c r="F1675" i="396"/>
  <c r="M1673" i="396"/>
  <c r="L1673" i="396"/>
  <c r="K1673" i="396"/>
  <c r="E1672" i="396"/>
  <c r="E1671" i="396"/>
  <c r="E1670" i="396"/>
  <c r="E1669" i="396"/>
  <c r="E1668" i="396"/>
  <c r="E1667" i="396"/>
  <c r="E1666" i="396"/>
  <c r="E1665" i="396"/>
  <c r="E1664" i="396"/>
  <c r="E1663" i="396"/>
  <c r="E1662" i="396"/>
  <c r="E1661" i="396"/>
  <c r="M1660" i="396"/>
  <c r="L1660" i="396"/>
  <c r="K1660" i="396"/>
  <c r="J1660" i="396"/>
  <c r="I1660" i="396"/>
  <c r="H1660" i="396"/>
  <c r="G1660" i="396"/>
  <c r="F1660" i="396"/>
  <c r="E1659" i="396"/>
  <c r="E1658" i="396"/>
  <c r="E1657" i="396"/>
  <c r="E1656" i="396"/>
  <c r="E1655" i="396"/>
  <c r="E1654" i="396"/>
  <c r="E1653" i="396"/>
  <c r="E1652" i="396"/>
  <c r="E1651" i="396"/>
  <c r="E1650" i="396"/>
  <c r="E1649" i="396"/>
  <c r="J1648" i="396"/>
  <c r="J1647" i="396" s="1"/>
  <c r="I1648" i="396"/>
  <c r="I1647" i="396" s="1"/>
  <c r="H1648" i="396"/>
  <c r="H1647" i="396" s="1"/>
  <c r="G1648" i="396"/>
  <c r="F1648" i="396"/>
  <c r="F1647" i="396" s="1"/>
  <c r="M1647" i="396"/>
  <c r="L1647" i="396"/>
  <c r="K1647" i="396"/>
  <c r="E1646" i="396"/>
  <c r="E1645" i="396"/>
  <c r="E1644" i="396"/>
  <c r="E1643" i="396"/>
  <c r="E1642" i="396"/>
  <c r="E1641" i="396"/>
  <c r="E1640" i="396"/>
  <c r="E1639" i="396"/>
  <c r="E1638" i="396"/>
  <c r="J1637" i="396"/>
  <c r="J1636" i="396" s="1"/>
  <c r="I1637" i="396"/>
  <c r="I1636" i="396" s="1"/>
  <c r="H1637" i="396"/>
  <c r="H1636" i="396" s="1"/>
  <c r="G1637" i="396"/>
  <c r="G1636" i="396" s="1"/>
  <c r="F1637" i="396"/>
  <c r="F1636" i="396" s="1"/>
  <c r="M1636" i="396"/>
  <c r="L1636" i="396"/>
  <c r="K1636" i="396"/>
  <c r="E1632" i="396"/>
  <c r="E1631" i="396"/>
  <c r="M1630" i="396"/>
  <c r="L1630" i="396"/>
  <c r="K1630" i="396"/>
  <c r="J1630" i="396"/>
  <c r="I1630" i="396"/>
  <c r="H1630" i="396"/>
  <c r="G1630" i="396"/>
  <c r="E1630" i="396" s="1"/>
  <c r="F1630" i="396"/>
  <c r="E1629" i="396"/>
  <c r="E1628" i="396"/>
  <c r="E1627" i="396"/>
  <c r="E1626" i="396"/>
  <c r="E1625" i="396"/>
  <c r="E1624" i="396"/>
  <c r="E1623" i="396"/>
  <c r="E1622" i="396"/>
  <c r="E1621" i="396"/>
  <c r="E1620" i="396"/>
  <c r="E1619" i="396"/>
  <c r="J1617" i="396"/>
  <c r="J1616" i="396" s="1"/>
  <c r="J1551" i="396" s="1"/>
  <c r="I1617" i="396"/>
  <c r="I1616" i="396" s="1"/>
  <c r="I1551" i="396" s="1"/>
  <c r="E1618" i="396"/>
  <c r="M1617" i="396"/>
  <c r="M1616" i="396" s="1"/>
  <c r="L1617" i="396"/>
  <c r="L1616" i="396" s="1"/>
  <c r="K1617" i="396"/>
  <c r="K1616" i="396" s="1"/>
  <c r="H1617" i="396"/>
  <c r="H1616" i="396" s="1"/>
  <c r="H1551" i="396" s="1"/>
  <c r="G1617" i="396"/>
  <c r="F1617" i="396"/>
  <c r="F1616" i="396" s="1"/>
  <c r="E1615" i="396"/>
  <c r="M1614" i="396"/>
  <c r="L1614" i="396"/>
  <c r="K1614" i="396"/>
  <c r="J1614" i="396"/>
  <c r="I1614" i="396"/>
  <c r="H1614" i="396"/>
  <c r="G1614" i="396"/>
  <c r="F1614" i="396"/>
  <c r="E1614" i="396"/>
  <c r="E1613" i="396"/>
  <c r="E1612" i="396"/>
  <c r="M1611" i="396"/>
  <c r="M1610" i="396" s="1"/>
  <c r="L1611" i="396"/>
  <c r="L1610" i="396" s="1"/>
  <c r="K1611" i="396"/>
  <c r="K1610" i="396" s="1"/>
  <c r="J1611" i="396"/>
  <c r="J1610" i="396" s="1"/>
  <c r="I1611" i="396"/>
  <c r="H1611" i="396"/>
  <c r="H1610" i="396" s="1"/>
  <c r="G1611" i="396"/>
  <c r="G1610" i="396" s="1"/>
  <c r="F1611" i="396"/>
  <c r="F1610" i="396"/>
  <c r="E1609" i="396"/>
  <c r="E1608" i="396"/>
  <c r="E1607" i="396"/>
  <c r="M1606" i="396"/>
  <c r="L1606" i="396"/>
  <c r="K1606" i="396"/>
  <c r="F1606" i="396"/>
  <c r="E1606" i="396"/>
  <c r="E1605" i="396"/>
  <c r="I1601" i="396"/>
  <c r="I1600" i="396" s="1"/>
  <c r="E1604" i="396"/>
  <c r="E1603" i="396"/>
  <c r="M1601" i="396"/>
  <c r="L1601" i="396"/>
  <c r="K1601" i="396"/>
  <c r="H1601" i="396"/>
  <c r="G1601" i="396"/>
  <c r="F1601" i="396"/>
  <c r="H1600" i="396"/>
  <c r="G1600" i="396"/>
  <c r="E1598" i="396"/>
  <c r="E1597" i="396"/>
  <c r="E1596" i="396" s="1"/>
  <c r="E1595" i="396" s="1"/>
  <c r="M1596" i="396"/>
  <c r="M1595" i="396" s="1"/>
  <c r="L1596" i="396"/>
  <c r="L1595" i="396" s="1"/>
  <c r="K1596" i="396"/>
  <c r="K1595" i="396" s="1"/>
  <c r="J1596" i="396"/>
  <c r="J1595" i="396" s="1"/>
  <c r="I1596" i="396"/>
  <c r="I1595" i="396" s="1"/>
  <c r="H1596" i="396"/>
  <c r="H1595" i="396" s="1"/>
  <c r="G1596" i="396"/>
  <c r="G1595" i="396" s="1"/>
  <c r="F1596" i="396"/>
  <c r="F1595" i="396" s="1"/>
  <c r="E1594" i="396"/>
  <c r="E1593" i="396" s="1"/>
  <c r="J1593" i="396"/>
  <c r="I1593" i="396"/>
  <c r="H1593" i="396"/>
  <c r="G1593" i="396"/>
  <c r="E1592" i="396"/>
  <c r="E1591" i="396"/>
  <c r="E1590" i="396" s="1"/>
  <c r="M1590" i="396"/>
  <c r="M1578" i="396" s="1"/>
  <c r="L1590" i="396"/>
  <c r="L1578" i="396" s="1"/>
  <c r="K1590" i="396"/>
  <c r="K1578" i="396" s="1"/>
  <c r="J1590" i="396"/>
  <c r="I1590" i="396"/>
  <c r="H1590" i="396"/>
  <c r="G1590" i="396"/>
  <c r="F1590" i="396"/>
  <c r="F1578" i="396" s="1"/>
  <c r="E1589" i="396"/>
  <c r="E1588" i="396"/>
  <c r="E1587" i="396"/>
  <c r="E1586" i="396"/>
  <c r="E1585" i="396"/>
  <c r="E1584" i="396"/>
  <c r="E1583" i="396"/>
  <c r="E1582" i="396"/>
  <c r="E1581" i="396"/>
  <c r="E1580" i="396"/>
  <c r="E1579" i="396"/>
  <c r="E1577" i="396"/>
  <c r="E1576" i="396"/>
  <c r="E1575" i="396"/>
  <c r="E1574" i="396"/>
  <c r="E1573" i="396"/>
  <c r="E1572" i="396"/>
  <c r="E1571" i="396"/>
  <c r="E1570" i="396"/>
  <c r="E1569" i="396"/>
  <c r="E1568" i="396"/>
  <c r="E1567" i="396"/>
  <c r="J1566" i="396"/>
  <c r="I1566" i="396"/>
  <c r="I1565" i="396" s="1"/>
  <c r="H1566" i="396"/>
  <c r="H1565" i="396" s="1"/>
  <c r="G1566" i="396"/>
  <c r="G1565" i="396" s="1"/>
  <c r="F1566" i="396"/>
  <c r="F1565" i="396" s="1"/>
  <c r="M1565" i="396"/>
  <c r="L1565" i="396"/>
  <c r="K1565" i="396"/>
  <c r="E1564" i="396"/>
  <c r="E1563" i="396"/>
  <c r="E1562" i="396"/>
  <c r="E1561" i="396"/>
  <c r="E1560" i="396"/>
  <c r="E1559" i="396"/>
  <c r="E1558" i="396"/>
  <c r="E1557" i="396"/>
  <c r="E1556" i="396"/>
  <c r="J1555" i="396"/>
  <c r="J1554" i="396" s="1"/>
  <c r="I1555" i="396"/>
  <c r="H1555" i="396"/>
  <c r="H1554" i="396" s="1"/>
  <c r="G1555" i="396"/>
  <c r="G1554" i="396" s="1"/>
  <c r="F1555" i="396"/>
  <c r="F1554" i="396" s="1"/>
  <c r="M1554" i="396"/>
  <c r="L1554" i="396"/>
  <c r="K1554" i="396"/>
  <c r="E1550" i="396"/>
  <c r="E1549" i="396"/>
  <c r="E1548" i="396"/>
  <c r="E1547" i="396"/>
  <c r="J1545" i="396"/>
  <c r="J1544" i="396" s="1"/>
  <c r="I1545" i="396"/>
  <c r="I1544" i="396" s="1"/>
  <c r="I1470" i="396" s="1"/>
  <c r="M1545" i="396"/>
  <c r="L1545" i="396"/>
  <c r="K1545" i="396"/>
  <c r="G1545" i="396"/>
  <c r="G1544" i="396" s="1"/>
  <c r="G1470" i="396" s="1"/>
  <c r="F1545" i="396"/>
  <c r="F1544" i="396" s="1"/>
  <c r="F1470" i="396" s="1"/>
  <c r="E1543" i="396"/>
  <c r="M1542" i="396"/>
  <c r="L1542" i="396"/>
  <c r="K1542" i="396"/>
  <c r="J1542" i="396"/>
  <c r="I1542" i="396"/>
  <c r="H1542" i="396"/>
  <c r="G1542" i="396"/>
  <c r="F1542" i="396"/>
  <c r="E1541" i="396"/>
  <c r="E1540" i="396"/>
  <c r="M1539" i="396"/>
  <c r="M1538" i="396" s="1"/>
  <c r="M1527" i="396" s="1"/>
  <c r="L1539" i="396"/>
  <c r="L1538" i="396" s="1"/>
  <c r="L1527" i="396" s="1"/>
  <c r="K1539" i="396"/>
  <c r="K1538" i="396" s="1"/>
  <c r="K1527" i="396" s="1"/>
  <c r="J1539" i="396"/>
  <c r="J1538" i="396" s="1"/>
  <c r="I1539" i="396"/>
  <c r="I1538" i="396" s="1"/>
  <c r="H1539" i="396"/>
  <c r="H1538" i="396" s="1"/>
  <c r="G1539" i="396"/>
  <c r="F1539" i="396"/>
  <c r="F1538" i="396" s="1"/>
  <c r="E1537" i="396"/>
  <c r="E1536" i="396"/>
  <c r="E1535" i="396"/>
  <c r="M1534" i="396"/>
  <c r="L1534" i="396"/>
  <c r="K1534" i="396"/>
  <c r="F1534" i="396"/>
  <c r="E1534" i="396"/>
  <c r="E1533" i="396"/>
  <c r="E1532" i="396"/>
  <c r="E1531" i="396"/>
  <c r="E1530" i="396"/>
  <c r="M1529" i="396"/>
  <c r="L1529" i="396"/>
  <c r="K1529" i="396"/>
  <c r="J1529" i="396"/>
  <c r="J1528" i="396" s="1"/>
  <c r="H1529" i="396"/>
  <c r="H1528" i="396" s="1"/>
  <c r="G1529" i="396"/>
  <c r="G1528" i="396" s="1"/>
  <c r="F1529" i="396"/>
  <c r="E1526" i="396"/>
  <c r="E1525" i="396"/>
  <c r="E1524" i="396"/>
  <c r="J1523" i="396"/>
  <c r="I1523" i="396"/>
  <c r="H1523" i="396"/>
  <c r="G1523" i="396"/>
  <c r="F1523" i="396"/>
  <c r="E1522" i="396"/>
  <c r="E1521" i="396"/>
  <c r="E1520" i="396"/>
  <c r="M1519" i="396"/>
  <c r="M1518" i="396" s="1"/>
  <c r="L1519" i="396"/>
  <c r="L1518" i="396" s="1"/>
  <c r="K1519" i="396"/>
  <c r="K1518" i="396" s="1"/>
  <c r="J1519" i="396"/>
  <c r="J1518" i="396" s="1"/>
  <c r="I1519" i="396"/>
  <c r="I1518" i="396" s="1"/>
  <c r="H1519" i="396"/>
  <c r="H1518" i="396" s="1"/>
  <c r="G1519" i="396"/>
  <c r="F1519" i="396"/>
  <c r="F1518" i="396" s="1"/>
  <c r="E1510" i="396"/>
  <c r="E1509" i="396"/>
  <c r="E1508" i="396"/>
  <c r="E1507" i="396"/>
  <c r="E1506" i="396"/>
  <c r="E1505" i="396"/>
  <c r="E1504" i="396"/>
  <c r="E1503" i="396"/>
  <c r="E1502" i="396"/>
  <c r="E1501" i="396"/>
  <c r="E1500" i="396"/>
  <c r="E1499" i="396"/>
  <c r="E1498" i="396"/>
  <c r="L1472" i="396"/>
  <c r="K1472" i="396"/>
  <c r="J1472" i="396"/>
  <c r="I1472" i="396"/>
  <c r="G1472" i="396"/>
  <c r="F1497" i="396"/>
  <c r="F1472" i="396" s="1"/>
  <c r="E1496" i="396"/>
  <c r="E1495" i="396"/>
  <c r="E1494" i="396"/>
  <c r="E1493" i="396"/>
  <c r="E1492" i="396"/>
  <c r="E1491" i="396"/>
  <c r="E1490" i="396"/>
  <c r="E1489" i="396"/>
  <c r="E1488" i="396"/>
  <c r="E1487" i="396"/>
  <c r="E1486" i="396"/>
  <c r="J1485" i="396"/>
  <c r="J1484" i="396" s="1"/>
  <c r="I1485" i="396"/>
  <c r="H1485" i="396"/>
  <c r="H1484" i="396" s="1"/>
  <c r="G1485" i="396"/>
  <c r="G1484" i="396" s="1"/>
  <c r="F1485" i="396"/>
  <c r="F1484" i="396" s="1"/>
  <c r="M1484" i="396"/>
  <c r="L1484" i="396"/>
  <c r="K1484" i="396"/>
  <c r="E1483" i="396"/>
  <c r="E1482" i="396"/>
  <c r="E1481" i="396"/>
  <c r="E1480" i="396"/>
  <c r="E1479" i="396"/>
  <c r="E1478" i="396"/>
  <c r="E1477" i="396"/>
  <c r="E1476" i="396"/>
  <c r="E1475" i="396"/>
  <c r="J1474" i="396"/>
  <c r="J1473" i="396" s="1"/>
  <c r="I1474" i="396"/>
  <c r="I1473" i="396" s="1"/>
  <c r="H1474" i="396"/>
  <c r="H1473" i="396" s="1"/>
  <c r="G1474" i="396"/>
  <c r="G1473" i="396" s="1"/>
  <c r="F1474" i="396"/>
  <c r="F1473" i="396" s="1"/>
  <c r="M1473" i="396"/>
  <c r="L1473" i="396"/>
  <c r="K1473" i="396"/>
  <c r="E1469" i="396"/>
  <c r="E1451" i="396"/>
  <c r="M1450" i="396"/>
  <c r="L1450" i="396"/>
  <c r="K1450" i="396"/>
  <c r="J1450" i="396"/>
  <c r="I1450" i="396"/>
  <c r="H1450" i="396"/>
  <c r="G1450" i="396"/>
  <c r="F1450" i="396"/>
  <c r="E1448" i="396"/>
  <c r="G1447" i="396"/>
  <c r="E1447" i="396" s="1"/>
  <c r="E1446" i="396"/>
  <c r="E1445" i="396"/>
  <c r="J1444" i="396"/>
  <c r="I1444" i="396"/>
  <c r="H1444" i="396"/>
  <c r="G1444" i="396"/>
  <c r="F1444" i="396"/>
  <c r="E1443" i="396"/>
  <c r="E1442" i="396"/>
  <c r="J1441" i="396"/>
  <c r="J1440" i="396" s="1"/>
  <c r="I1441" i="396"/>
  <c r="I1440" i="396" s="1"/>
  <c r="H1441" i="396"/>
  <c r="H1440" i="396" s="1"/>
  <c r="G1441" i="396"/>
  <c r="F1441" i="396"/>
  <c r="F1440" i="396" s="1"/>
  <c r="E1439" i="396"/>
  <c r="E1438" i="396"/>
  <c r="E1437" i="396"/>
  <c r="J1436" i="396"/>
  <c r="I1436" i="396"/>
  <c r="H1436" i="396"/>
  <c r="G1436" i="396"/>
  <c r="E1436" i="396" s="1"/>
  <c r="F1436" i="396"/>
  <c r="E1435" i="396"/>
  <c r="E1434" i="396"/>
  <c r="E1433" i="396"/>
  <c r="E1432" i="396"/>
  <c r="J1431" i="396"/>
  <c r="I1431" i="396"/>
  <c r="H1431" i="396"/>
  <c r="G1431" i="396"/>
  <c r="F1431" i="396"/>
  <c r="M1429" i="396"/>
  <c r="M1390" i="396" s="1"/>
  <c r="M1389" i="396" s="1"/>
  <c r="L1429" i="396"/>
  <c r="L1390" i="396" s="1"/>
  <c r="L1389" i="396" s="1"/>
  <c r="K1429" i="396"/>
  <c r="K1390" i="396" s="1"/>
  <c r="K1389" i="396" s="1"/>
  <c r="E1428" i="396"/>
  <c r="E1427" i="396"/>
  <c r="E1426" i="396"/>
  <c r="E1425" i="396"/>
  <c r="E1424" i="396"/>
  <c r="E1423" i="396"/>
  <c r="E1422" i="396"/>
  <c r="E1421" i="396"/>
  <c r="E1420" i="396"/>
  <c r="E1419" i="396"/>
  <c r="E1418" i="396"/>
  <c r="E1417" i="396"/>
  <c r="J1416" i="396"/>
  <c r="I1416" i="396"/>
  <c r="H1416" i="396"/>
  <c r="G1416" i="396"/>
  <c r="F1416" i="396"/>
  <c r="E1416" i="396"/>
  <c r="E1415" i="396"/>
  <c r="E1414" i="396"/>
  <c r="E1413" i="396"/>
  <c r="E1412" i="396"/>
  <c r="E1411" i="396"/>
  <c r="E1410" i="396"/>
  <c r="E1409" i="396"/>
  <c r="E1408" i="396"/>
  <c r="E1407" i="396"/>
  <c r="E1406" i="396"/>
  <c r="E1405" i="396"/>
  <c r="J1404" i="396"/>
  <c r="J1403" i="396" s="1"/>
  <c r="I1404" i="396"/>
  <c r="I1403" i="396" s="1"/>
  <c r="H1404" i="396"/>
  <c r="H1403" i="396" s="1"/>
  <c r="G1404" i="396"/>
  <c r="G1403" i="396" s="1"/>
  <c r="F1404" i="396"/>
  <c r="F1403" i="396" s="1"/>
  <c r="E1402" i="396"/>
  <c r="E1401" i="396"/>
  <c r="E1400" i="396"/>
  <c r="E1399" i="396"/>
  <c r="E1398" i="396"/>
  <c r="E1397" i="396"/>
  <c r="E1396" i="396"/>
  <c r="E1395" i="396"/>
  <c r="E1394" i="396"/>
  <c r="J1393" i="396"/>
  <c r="J1392" i="396" s="1"/>
  <c r="I1393" i="396"/>
  <c r="H1393" i="396"/>
  <c r="H1392" i="396" s="1"/>
  <c r="G1393" i="396"/>
  <c r="G1392" i="396" s="1"/>
  <c r="F1393" i="396"/>
  <c r="F1392" i="396"/>
  <c r="E1391" i="396"/>
  <c r="E1386" i="396"/>
  <c r="E1385" i="396"/>
  <c r="E1383" i="396"/>
  <c r="J1382" i="396"/>
  <c r="I1382" i="396"/>
  <c r="H1382" i="396"/>
  <c r="G1382" i="396"/>
  <c r="F1382" i="396"/>
  <c r="E1381" i="396"/>
  <c r="E1380" i="396"/>
  <c r="J1379" i="396"/>
  <c r="J1378" i="396" s="1"/>
  <c r="I1379" i="396"/>
  <c r="I1378" i="396" s="1"/>
  <c r="H1379" i="396"/>
  <c r="H1378" i="396" s="1"/>
  <c r="G1379" i="396"/>
  <c r="G1378" i="396" s="1"/>
  <c r="F1379" i="396"/>
  <c r="F1378" i="396" s="1"/>
  <c r="E1377" i="396"/>
  <c r="E1376" i="396"/>
  <c r="E1375" i="396"/>
  <c r="J1374" i="396"/>
  <c r="I1374" i="396"/>
  <c r="H1374" i="396"/>
  <c r="G1374" i="396"/>
  <c r="F1374" i="396"/>
  <c r="E1373" i="396"/>
  <c r="E1372" i="396"/>
  <c r="E1371" i="396"/>
  <c r="E1370" i="396"/>
  <c r="J1369" i="396"/>
  <c r="I1369" i="396"/>
  <c r="H1369" i="396"/>
  <c r="G1369" i="396"/>
  <c r="G1368" i="396" s="1"/>
  <c r="F1369" i="396"/>
  <c r="E1366" i="396"/>
  <c r="E1365" i="396"/>
  <c r="E1364" i="396"/>
  <c r="E1363" i="396"/>
  <c r="E1362" i="396"/>
  <c r="E1361" i="396"/>
  <c r="E1360" i="396"/>
  <c r="E1359" i="396"/>
  <c r="E1358" i="396"/>
  <c r="E1357" i="396"/>
  <c r="E1356" i="396"/>
  <c r="E1355" i="396"/>
  <c r="J1354" i="396"/>
  <c r="I1354" i="396"/>
  <c r="H1354" i="396"/>
  <c r="G1354" i="396"/>
  <c r="F1354" i="396"/>
  <c r="E1353" i="396"/>
  <c r="E1352" i="396"/>
  <c r="E1351" i="396"/>
  <c r="E1350" i="396"/>
  <c r="E1349" i="396"/>
  <c r="E1348" i="396"/>
  <c r="E1347" i="396"/>
  <c r="E1346" i="396"/>
  <c r="E1345" i="396"/>
  <c r="E1344" i="396"/>
  <c r="E1343" i="396"/>
  <c r="J1342" i="396"/>
  <c r="J1341" i="396" s="1"/>
  <c r="I1342" i="396"/>
  <c r="I1341" i="396" s="1"/>
  <c r="H1342" i="396"/>
  <c r="H1341" i="396" s="1"/>
  <c r="G1342" i="396"/>
  <c r="E1342" i="396" s="1"/>
  <c r="F1342" i="396"/>
  <c r="F1341" i="396"/>
  <c r="E1340" i="396"/>
  <c r="E1339" i="396"/>
  <c r="E1338" i="396"/>
  <c r="E1337" i="396"/>
  <c r="E1336" i="396"/>
  <c r="E1335" i="396"/>
  <c r="E1334" i="396"/>
  <c r="E1333" i="396"/>
  <c r="E1332" i="396"/>
  <c r="J1331" i="396"/>
  <c r="J1330" i="396" s="1"/>
  <c r="I1331" i="396"/>
  <c r="I1330" i="396" s="1"/>
  <c r="H1331" i="396"/>
  <c r="H1330" i="396" s="1"/>
  <c r="G1331" i="396"/>
  <c r="G1330" i="396" s="1"/>
  <c r="F1331" i="396"/>
  <c r="F1330" i="396"/>
  <c r="E1328" i="396"/>
  <c r="M1327" i="396"/>
  <c r="L1327" i="396"/>
  <c r="K1327" i="396"/>
  <c r="J1327" i="396"/>
  <c r="I1327" i="396"/>
  <c r="H1327" i="396"/>
  <c r="G1327" i="396"/>
  <c r="F1327" i="396"/>
  <c r="E1326" i="396"/>
  <c r="E1325" i="396"/>
  <c r="M1324" i="396"/>
  <c r="L1324" i="396"/>
  <c r="K1324" i="396"/>
  <c r="J1324" i="396"/>
  <c r="I1324" i="396"/>
  <c r="H1324" i="396"/>
  <c r="G1324" i="396"/>
  <c r="F1324" i="396"/>
  <c r="E1323" i="396"/>
  <c r="E1322" i="396"/>
  <c r="E1321" i="396"/>
  <c r="M1320" i="396"/>
  <c r="L1320" i="396"/>
  <c r="K1320" i="396"/>
  <c r="J1320" i="396"/>
  <c r="I1320" i="396"/>
  <c r="H1320" i="396"/>
  <c r="G1320" i="396"/>
  <c r="F1320" i="396"/>
  <c r="E1318" i="396"/>
  <c r="E1317" i="396"/>
  <c r="E1316" i="396"/>
  <c r="E1315" i="396"/>
  <c r="E1314" i="396"/>
  <c r="E1313" i="396"/>
  <c r="E1312" i="396"/>
  <c r="E1311" i="396"/>
  <c r="E1310" i="396"/>
  <c r="E1309" i="396"/>
  <c r="M1308" i="396"/>
  <c r="L1308" i="396"/>
  <c r="K1308" i="396"/>
  <c r="J1308" i="396"/>
  <c r="I1308" i="396"/>
  <c r="H1308" i="396"/>
  <c r="G1308" i="396"/>
  <c r="E1308" i="396"/>
  <c r="E1307" i="396"/>
  <c r="E1306" i="396"/>
  <c r="E1305" i="396"/>
  <c r="E1304" i="396"/>
  <c r="E1303" i="396"/>
  <c r="J1302" i="396"/>
  <c r="J1301" i="396" s="1"/>
  <c r="I1302" i="396"/>
  <c r="I1301" i="396" s="1"/>
  <c r="H1302" i="396"/>
  <c r="H1301" i="396" s="1"/>
  <c r="G1302" i="396"/>
  <c r="G1301" i="396" s="1"/>
  <c r="F1302" i="396"/>
  <c r="F1301" i="396" s="1"/>
  <c r="E1300" i="396"/>
  <c r="E1299" i="396"/>
  <c r="J1298" i="396"/>
  <c r="I1298" i="396"/>
  <c r="H1298" i="396"/>
  <c r="G1298" i="396"/>
  <c r="F1298" i="396"/>
  <c r="E1297" i="396"/>
  <c r="J1296" i="396"/>
  <c r="I1296" i="396"/>
  <c r="H1296" i="396"/>
  <c r="G1296" i="396"/>
  <c r="F1296" i="396"/>
  <c r="M1295" i="396"/>
  <c r="L1295" i="396"/>
  <c r="K1295" i="396"/>
  <c r="E1294" i="396"/>
  <c r="E1293" i="396"/>
  <c r="E1292" i="396"/>
  <c r="E1291" i="396"/>
  <c r="E1290" i="396"/>
  <c r="E1289" i="396"/>
  <c r="E1288" i="396"/>
  <c r="E1287" i="396"/>
  <c r="E1286" i="396"/>
  <c r="E1285" i="396"/>
  <c r="J1284" i="396"/>
  <c r="I1284" i="396"/>
  <c r="I1283" i="396" s="1"/>
  <c r="H1284" i="396"/>
  <c r="G1284" i="396"/>
  <c r="G1283" i="396" s="1"/>
  <c r="F1284" i="396"/>
  <c r="F1283" i="396" s="1"/>
  <c r="M1283" i="396"/>
  <c r="L1283" i="396"/>
  <c r="K1283" i="396"/>
  <c r="H1283" i="396"/>
  <c r="E1282" i="396"/>
  <c r="M1281" i="396"/>
  <c r="L1281" i="396"/>
  <c r="K1281" i="396"/>
  <c r="J1281" i="396"/>
  <c r="I1281" i="396"/>
  <c r="H1281" i="396"/>
  <c r="G1281" i="396"/>
  <c r="E1281" i="396" s="1"/>
  <c r="F1281" i="396"/>
  <c r="E1280" i="396"/>
  <c r="E1279" i="396"/>
  <c r="E1278" i="396"/>
  <c r="M1277" i="396"/>
  <c r="L1277" i="396"/>
  <c r="K1277" i="396"/>
  <c r="J1277" i="396"/>
  <c r="I1277" i="396"/>
  <c r="H1277" i="396"/>
  <c r="G1277" i="396"/>
  <c r="F1277" i="396"/>
  <c r="E1276" i="396"/>
  <c r="E1275" i="396"/>
  <c r="E1274" i="396"/>
  <c r="E1273" i="396"/>
  <c r="M1272" i="396"/>
  <c r="L1272" i="396"/>
  <c r="K1272" i="396"/>
  <c r="J1272" i="396"/>
  <c r="I1272" i="396"/>
  <c r="H1272" i="396"/>
  <c r="G1272" i="396"/>
  <c r="F1272" i="396"/>
  <c r="E1271" i="396"/>
  <c r="E1270" i="396"/>
  <c r="M1267" i="396"/>
  <c r="M1266" i="396" s="1"/>
  <c r="L1267" i="396"/>
  <c r="L1266" i="396" s="1"/>
  <c r="K1267" i="396"/>
  <c r="K1266" i="396" s="1"/>
  <c r="J1267" i="396"/>
  <c r="J1266" i="396" s="1"/>
  <c r="I1267" i="396"/>
  <c r="I1266" i="396" s="1"/>
  <c r="H1267" i="396"/>
  <c r="H1266" i="396" s="1"/>
  <c r="G1267" i="396"/>
  <c r="F1267" i="396"/>
  <c r="E1265" i="396"/>
  <c r="E1263" i="396"/>
  <c r="E1262" i="396" s="1"/>
  <c r="M1262" i="396"/>
  <c r="L1262" i="396"/>
  <c r="K1262" i="396"/>
  <c r="J1262" i="396"/>
  <c r="I1262" i="396"/>
  <c r="H1262" i="396"/>
  <c r="G1262" i="396"/>
  <c r="F1262" i="396"/>
  <c r="E1261" i="396"/>
  <c r="M1260" i="396"/>
  <c r="L1260" i="396"/>
  <c r="K1260" i="396"/>
  <c r="J1260" i="396"/>
  <c r="I1260" i="396"/>
  <c r="H1260" i="396"/>
  <c r="G1260" i="396"/>
  <c r="F1260" i="396"/>
  <c r="E1260" i="396"/>
  <c r="E1259" i="396"/>
  <c r="E1258" i="396"/>
  <c r="M1257" i="396"/>
  <c r="L1257" i="396"/>
  <c r="K1257" i="396"/>
  <c r="J1257" i="396"/>
  <c r="I1257" i="396"/>
  <c r="H1257" i="396"/>
  <c r="G1257" i="396"/>
  <c r="F1257" i="396"/>
  <c r="E1256" i="396"/>
  <c r="E1255" i="396"/>
  <c r="E1254" i="396"/>
  <c r="M1253" i="396"/>
  <c r="L1253" i="396"/>
  <c r="K1253" i="396"/>
  <c r="J1253" i="396"/>
  <c r="I1253" i="396"/>
  <c r="H1253" i="396"/>
  <c r="G1253" i="396"/>
  <c r="E1253" i="396" s="1"/>
  <c r="F1253" i="396"/>
  <c r="E1251" i="396"/>
  <c r="E1250" i="396"/>
  <c r="E1249" i="396"/>
  <c r="E1248" i="396"/>
  <c r="E1247" i="396"/>
  <c r="E1246" i="396"/>
  <c r="E1245" i="396"/>
  <c r="E1244" i="396"/>
  <c r="E1243" i="396"/>
  <c r="E1242" i="396"/>
  <c r="E1241" i="396"/>
  <c r="E1240" i="396"/>
  <c r="E1239" i="396"/>
  <c r="E1238" i="396"/>
  <c r="E1237" i="396"/>
  <c r="J1236" i="396"/>
  <c r="J1235" i="396" s="1"/>
  <c r="I1236" i="396"/>
  <c r="I1235" i="396" s="1"/>
  <c r="H1236" i="396"/>
  <c r="H1235" i="396" s="1"/>
  <c r="G1236" i="396"/>
  <c r="F1236" i="396"/>
  <c r="F1235" i="396" s="1"/>
  <c r="M1235" i="396"/>
  <c r="L1235" i="396"/>
  <c r="K1235" i="396"/>
  <c r="E1234" i="396"/>
  <c r="E1233" i="396"/>
  <c r="J1232" i="396"/>
  <c r="I1232" i="396"/>
  <c r="H1232" i="396"/>
  <c r="G1232" i="396"/>
  <c r="F1232" i="396"/>
  <c r="E1231" i="396"/>
  <c r="J1230" i="396"/>
  <c r="I1230" i="396"/>
  <c r="H1230" i="396"/>
  <c r="G1230" i="396"/>
  <c r="F1230" i="396"/>
  <c r="M1229" i="396"/>
  <c r="L1229" i="396"/>
  <c r="K1229" i="396"/>
  <c r="E1228" i="396"/>
  <c r="E1227" i="396"/>
  <c r="E1226" i="396"/>
  <c r="E1225" i="396"/>
  <c r="E1224" i="396"/>
  <c r="E1223" i="396"/>
  <c r="E1222" i="396"/>
  <c r="E1221" i="396"/>
  <c r="E1220" i="396"/>
  <c r="E1219" i="396"/>
  <c r="J1218" i="396"/>
  <c r="J1217" i="396" s="1"/>
  <c r="I1218" i="396"/>
  <c r="I1217" i="396" s="1"/>
  <c r="H1218" i="396"/>
  <c r="H1217" i="396" s="1"/>
  <c r="G1218" i="396"/>
  <c r="G1217" i="396" s="1"/>
  <c r="E1217" i="396" s="1"/>
  <c r="F1218" i="396"/>
  <c r="F1217" i="396" s="1"/>
  <c r="M1217" i="396"/>
  <c r="L1217" i="396"/>
  <c r="K1217" i="396"/>
  <c r="E1216" i="396"/>
  <c r="M1215" i="396"/>
  <c r="L1215" i="396"/>
  <c r="K1215" i="396"/>
  <c r="J1215" i="396"/>
  <c r="I1215" i="396"/>
  <c r="H1215" i="396"/>
  <c r="G1215" i="396"/>
  <c r="F1215" i="396"/>
  <c r="E1214" i="396"/>
  <c r="E1213" i="396"/>
  <c r="E1212" i="396"/>
  <c r="M1211" i="396"/>
  <c r="L1211" i="396"/>
  <c r="K1211" i="396"/>
  <c r="J1211" i="396"/>
  <c r="I1211" i="396"/>
  <c r="H1211" i="396"/>
  <c r="G1211" i="396"/>
  <c r="F1211" i="396"/>
  <c r="E1210" i="396"/>
  <c r="E1209" i="396"/>
  <c r="E1208" i="396"/>
  <c r="E1207" i="396"/>
  <c r="M1206" i="396"/>
  <c r="L1206" i="396"/>
  <c r="K1206" i="396"/>
  <c r="J1206" i="396"/>
  <c r="I1206" i="396"/>
  <c r="H1206" i="396"/>
  <c r="G1206" i="396"/>
  <c r="F1206" i="396"/>
  <c r="E1205" i="396"/>
  <c r="E1204" i="396"/>
  <c r="E1200" i="396"/>
  <c r="E1198" i="396"/>
  <c r="E1197" i="396"/>
  <c r="M1196" i="396"/>
  <c r="L1196" i="396"/>
  <c r="K1196" i="396"/>
  <c r="J1196" i="396"/>
  <c r="I1196" i="396"/>
  <c r="H1196" i="396"/>
  <c r="G1196" i="396"/>
  <c r="F1196" i="396"/>
  <c r="E1195" i="396"/>
  <c r="E1194" i="396"/>
  <c r="E1193" i="396"/>
  <c r="E1192" i="396"/>
  <c r="E1191" i="396"/>
  <c r="M1190" i="396"/>
  <c r="M1188" i="396" s="1"/>
  <c r="L1190" i="396"/>
  <c r="K1190" i="396"/>
  <c r="J1190" i="396"/>
  <c r="I1190" i="396"/>
  <c r="H1190" i="396"/>
  <c r="G1190" i="396"/>
  <c r="G1188" i="396" s="1"/>
  <c r="F1190" i="396"/>
  <c r="L1189" i="396"/>
  <c r="K1189" i="396"/>
  <c r="J1189" i="396"/>
  <c r="I1189" i="396"/>
  <c r="H1189" i="396"/>
  <c r="E1187" i="396"/>
  <c r="M1186" i="396"/>
  <c r="L1186" i="396"/>
  <c r="K1186" i="396"/>
  <c r="J1186" i="396"/>
  <c r="I1186" i="396"/>
  <c r="H1186" i="396"/>
  <c r="G1186" i="396"/>
  <c r="F1186" i="396"/>
  <c r="E1185" i="396"/>
  <c r="E1184" i="396"/>
  <c r="M1183" i="396"/>
  <c r="L1183" i="396"/>
  <c r="K1183" i="396"/>
  <c r="J1183" i="396"/>
  <c r="I1183" i="396"/>
  <c r="H1183" i="396"/>
  <c r="G1183" i="396"/>
  <c r="E1183" i="396" s="1"/>
  <c r="F1183" i="396"/>
  <c r="E1182" i="396"/>
  <c r="E1181" i="396"/>
  <c r="E1180" i="396"/>
  <c r="M1179" i="396"/>
  <c r="L1179" i="396"/>
  <c r="K1179" i="396"/>
  <c r="J1179" i="396"/>
  <c r="I1179" i="396"/>
  <c r="H1179" i="396"/>
  <c r="G1179" i="396"/>
  <c r="F1179" i="396"/>
  <c r="E1177" i="396"/>
  <c r="E1176" i="396"/>
  <c r="E1175" i="396"/>
  <c r="E1174" i="396"/>
  <c r="E1173" i="396"/>
  <c r="E1172" i="396"/>
  <c r="E1171" i="396"/>
  <c r="E1170" i="396"/>
  <c r="E1169" i="396"/>
  <c r="E1168" i="396"/>
  <c r="M1167" i="396"/>
  <c r="L1167" i="396"/>
  <c r="K1167" i="396"/>
  <c r="J1167" i="396"/>
  <c r="I1167" i="396"/>
  <c r="H1167" i="396"/>
  <c r="G1167" i="396"/>
  <c r="E1166" i="396"/>
  <c r="E1165" i="396"/>
  <c r="E1164" i="396"/>
  <c r="E1163" i="396"/>
  <c r="E1162" i="396"/>
  <c r="J1161" i="396"/>
  <c r="J1160" i="396" s="1"/>
  <c r="I1161" i="396"/>
  <c r="I1160" i="396" s="1"/>
  <c r="H1161" i="396"/>
  <c r="H1160" i="396" s="1"/>
  <c r="G1161" i="396"/>
  <c r="F1161" i="396"/>
  <c r="F1160" i="396" s="1"/>
  <c r="M1160" i="396"/>
  <c r="L1160" i="396"/>
  <c r="K1160" i="396"/>
  <c r="E1159" i="396"/>
  <c r="E1158" i="396"/>
  <c r="J1157" i="396"/>
  <c r="I1157" i="396"/>
  <c r="H1157" i="396"/>
  <c r="G1157" i="396"/>
  <c r="F1157" i="396"/>
  <c r="E1156" i="396"/>
  <c r="J1155" i="396"/>
  <c r="I1155" i="396"/>
  <c r="H1155" i="396"/>
  <c r="G1155" i="396"/>
  <c r="F1155" i="396"/>
  <c r="M1154" i="396"/>
  <c r="L1154" i="396"/>
  <c r="K1154" i="396"/>
  <c r="E1153" i="396"/>
  <c r="E1152" i="396"/>
  <c r="E1151" i="396"/>
  <c r="E1150" i="396"/>
  <c r="E1149" i="396"/>
  <c r="E1148" i="396"/>
  <c r="E1147" i="396"/>
  <c r="E1146" i="396"/>
  <c r="E1145" i="396"/>
  <c r="E1144" i="396"/>
  <c r="J1143" i="396"/>
  <c r="J1142" i="396" s="1"/>
  <c r="I1143" i="396"/>
  <c r="I1142" i="396" s="1"/>
  <c r="H1143" i="396"/>
  <c r="H1142" i="396" s="1"/>
  <c r="G1143" i="396"/>
  <c r="G1142" i="396" s="1"/>
  <c r="F1143" i="396"/>
  <c r="F1142" i="396" s="1"/>
  <c r="M1142" i="396"/>
  <c r="L1142" i="396"/>
  <c r="K1142" i="396"/>
  <c r="E1141" i="396"/>
  <c r="M1140" i="396"/>
  <c r="L1140" i="396"/>
  <c r="K1140" i="396"/>
  <c r="J1140" i="396"/>
  <c r="I1140" i="396"/>
  <c r="H1140" i="396"/>
  <c r="G1140" i="396"/>
  <c r="E1140" i="396" s="1"/>
  <c r="F1140" i="396"/>
  <c r="E1139" i="396"/>
  <c r="E1138" i="396"/>
  <c r="E1137" i="396"/>
  <c r="M1136" i="396"/>
  <c r="L1136" i="396"/>
  <c r="K1136" i="396"/>
  <c r="J1136" i="396"/>
  <c r="I1136" i="396"/>
  <c r="H1136" i="396"/>
  <c r="G1136" i="396"/>
  <c r="E1136" i="396" s="1"/>
  <c r="F1136" i="396"/>
  <c r="E1135" i="396"/>
  <c r="E1134" i="396"/>
  <c r="E1133" i="396"/>
  <c r="E1132" i="396"/>
  <c r="M1131" i="396"/>
  <c r="L1131" i="396"/>
  <c r="K1131" i="396"/>
  <c r="J1131" i="396"/>
  <c r="I1131" i="396"/>
  <c r="H1131" i="396"/>
  <c r="G1131" i="396"/>
  <c r="F1131" i="396"/>
  <c r="E1130" i="396"/>
  <c r="M1125" i="396"/>
  <c r="L1125" i="396"/>
  <c r="K1125" i="396"/>
  <c r="J1125" i="396"/>
  <c r="I1125" i="396"/>
  <c r="E1125" i="396"/>
  <c r="E1124" i="396"/>
  <c r="M1123" i="396"/>
  <c r="L1123" i="396"/>
  <c r="K1123" i="396"/>
  <c r="J1123" i="396"/>
  <c r="I1123" i="396"/>
  <c r="H1123" i="396"/>
  <c r="G1123" i="396"/>
  <c r="F1123" i="396"/>
  <c r="E1122" i="396"/>
  <c r="E1121" i="396"/>
  <c r="E1120" i="396"/>
  <c r="E1119" i="396"/>
  <c r="E1118" i="396"/>
  <c r="E1117" i="396"/>
  <c r="E1116" i="396"/>
  <c r="E1115" i="396"/>
  <c r="E1114" i="396"/>
  <c r="E1113" i="396"/>
  <c r="E1112" i="396"/>
  <c r="J1110" i="396"/>
  <c r="I1110" i="396"/>
  <c r="E1111" i="396"/>
  <c r="H1110" i="396"/>
  <c r="H1109" i="396" s="1"/>
  <c r="H1047" i="396" s="1"/>
  <c r="G1110" i="396"/>
  <c r="G1109" i="396" s="1"/>
  <c r="G1047" i="396" s="1"/>
  <c r="F1110" i="396"/>
  <c r="F1109" i="396" s="1"/>
  <c r="E1108" i="396"/>
  <c r="M1107" i="396"/>
  <c r="L1107" i="396"/>
  <c r="K1107" i="396"/>
  <c r="J1107" i="396"/>
  <c r="I1107" i="396"/>
  <c r="H1107" i="396"/>
  <c r="G1107" i="396"/>
  <c r="F1107" i="396"/>
  <c r="E1106" i="396"/>
  <c r="E1105" i="396"/>
  <c r="M1104" i="396"/>
  <c r="L1104" i="396"/>
  <c r="K1104" i="396"/>
  <c r="J1104" i="396"/>
  <c r="I1104" i="396"/>
  <c r="H1104" i="396"/>
  <c r="G1104" i="396"/>
  <c r="E1104" i="396" s="1"/>
  <c r="F1104" i="396"/>
  <c r="E1103" i="396"/>
  <c r="E1102" i="396"/>
  <c r="E1101" i="396"/>
  <c r="M1100" i="396"/>
  <c r="L1100" i="396"/>
  <c r="K1100" i="396"/>
  <c r="J1100" i="396"/>
  <c r="I1100" i="396"/>
  <c r="H1100" i="396"/>
  <c r="G1100" i="396"/>
  <c r="F1100" i="396"/>
  <c r="E1098" i="396"/>
  <c r="E1097" i="396"/>
  <c r="E1096" i="396"/>
  <c r="E1095" i="396"/>
  <c r="E1094" i="396"/>
  <c r="E1093" i="396"/>
  <c r="E1092" i="396"/>
  <c r="E1091" i="396"/>
  <c r="E1090" i="396"/>
  <c r="E1089" i="396"/>
  <c r="M1088" i="396"/>
  <c r="L1088" i="396"/>
  <c r="K1088" i="396"/>
  <c r="J1088" i="396"/>
  <c r="I1088" i="396"/>
  <c r="H1088" i="396"/>
  <c r="G1088" i="396"/>
  <c r="E1087" i="396"/>
  <c r="E1086" i="396"/>
  <c r="E1085" i="396"/>
  <c r="E1084" i="396"/>
  <c r="E1083" i="396"/>
  <c r="J1082" i="396"/>
  <c r="J1081" i="396" s="1"/>
  <c r="I1082" i="396"/>
  <c r="I1081" i="396" s="1"/>
  <c r="H1082" i="396"/>
  <c r="H1081" i="396" s="1"/>
  <c r="G1082" i="396"/>
  <c r="G1081" i="396" s="1"/>
  <c r="F1082" i="396"/>
  <c r="F1081" i="396" s="1"/>
  <c r="M1081" i="396"/>
  <c r="L1081" i="396"/>
  <c r="K1081" i="396"/>
  <c r="E1080" i="396"/>
  <c r="E1079" i="396"/>
  <c r="J1078" i="396"/>
  <c r="I1078" i="396"/>
  <c r="H1078" i="396"/>
  <c r="G1078" i="396"/>
  <c r="F1078" i="396"/>
  <c r="E1077" i="396"/>
  <c r="J1076" i="396"/>
  <c r="I1076" i="396"/>
  <c r="H1076" i="396"/>
  <c r="G1076" i="396"/>
  <c r="F1076" i="396"/>
  <c r="M1075" i="396"/>
  <c r="L1075" i="396"/>
  <c r="K1075" i="396"/>
  <c r="E1074" i="396"/>
  <c r="E1073" i="396"/>
  <c r="E1072" i="396"/>
  <c r="E1071" i="396"/>
  <c r="E1070" i="396"/>
  <c r="E1069" i="396"/>
  <c r="E1068" i="396"/>
  <c r="E1067" i="396"/>
  <c r="E1066" i="396"/>
  <c r="E1065" i="396"/>
  <c r="J1064" i="396"/>
  <c r="J1063" i="396" s="1"/>
  <c r="I1064" i="396"/>
  <c r="H1064" i="396"/>
  <c r="H1063" i="396" s="1"/>
  <c r="G1064" i="396"/>
  <c r="G1063" i="396" s="1"/>
  <c r="F1064" i="396"/>
  <c r="F1063" i="396" s="1"/>
  <c r="M1063" i="396"/>
  <c r="L1063" i="396"/>
  <c r="K1063" i="396"/>
  <c r="E1062" i="396"/>
  <c r="M1061" i="396"/>
  <c r="L1061" i="396"/>
  <c r="K1061" i="396"/>
  <c r="J1061" i="396"/>
  <c r="I1061" i="396"/>
  <c r="H1061" i="396"/>
  <c r="G1061" i="396"/>
  <c r="F1061" i="396"/>
  <c r="E1060" i="396"/>
  <c r="E1059" i="396"/>
  <c r="E1058" i="396"/>
  <c r="M1057" i="396"/>
  <c r="L1057" i="396"/>
  <c r="K1057" i="396"/>
  <c r="J1057" i="396"/>
  <c r="I1057" i="396"/>
  <c r="H1057" i="396"/>
  <c r="G1057" i="396"/>
  <c r="E1057" i="396" s="1"/>
  <c r="F1057" i="396"/>
  <c r="E1056" i="396"/>
  <c r="E1055" i="396"/>
  <c r="E1054" i="396"/>
  <c r="E1053" i="396"/>
  <c r="M1052" i="396"/>
  <c r="L1052" i="396"/>
  <c r="K1052" i="396"/>
  <c r="J1052" i="396"/>
  <c r="I1052" i="396"/>
  <c r="H1052" i="396"/>
  <c r="G1052" i="396"/>
  <c r="F1052" i="396"/>
  <c r="E1051" i="396"/>
  <c r="E1046" i="396"/>
  <c r="E1045" i="396"/>
  <c r="E1044" i="396"/>
  <c r="M1040" i="396"/>
  <c r="K1040" i="396"/>
  <c r="J1040" i="396"/>
  <c r="J978" i="396" s="1"/>
  <c r="I1041" i="396"/>
  <c r="E1043" i="396"/>
  <c r="E1042" i="396"/>
  <c r="L1041" i="396"/>
  <c r="H1041" i="396"/>
  <c r="G1041" i="396"/>
  <c r="F1041" i="396"/>
  <c r="L1040" i="396"/>
  <c r="H1040" i="396"/>
  <c r="G1040" i="396"/>
  <c r="G978" i="396" s="1"/>
  <c r="F1040" i="396"/>
  <c r="F978" i="396" s="1"/>
  <c r="H1038" i="396"/>
  <c r="I1038" i="396"/>
  <c r="G1038" i="396"/>
  <c r="F1038" i="396"/>
  <c r="E1037" i="396"/>
  <c r="E1036" i="396"/>
  <c r="F1035" i="396"/>
  <c r="E1035" i="396"/>
  <c r="E1034" i="396"/>
  <c r="E1033" i="396"/>
  <c r="E1032" i="396"/>
  <c r="F1031" i="396"/>
  <c r="E1031" i="396"/>
  <c r="E1030" i="396"/>
  <c r="J1019" i="396"/>
  <c r="H1019" i="396"/>
  <c r="E1029" i="396"/>
  <c r="E1028" i="396"/>
  <c r="E1027" i="396"/>
  <c r="E1026" i="396"/>
  <c r="E1025" i="396"/>
  <c r="E1024" i="396"/>
  <c r="E1023" i="396"/>
  <c r="E1022" i="396"/>
  <c r="E1021" i="396"/>
  <c r="E1020" i="396"/>
  <c r="M1019" i="396"/>
  <c r="L1019" i="396"/>
  <c r="K1019" i="396"/>
  <c r="I1019" i="396"/>
  <c r="G1019" i="396"/>
  <c r="E1018" i="396"/>
  <c r="E1017" i="396"/>
  <c r="E1016" i="396"/>
  <c r="E1015" i="396"/>
  <c r="E1014" i="396"/>
  <c r="J1013" i="396"/>
  <c r="J1012" i="396" s="1"/>
  <c r="I1013" i="396"/>
  <c r="I1012" i="396" s="1"/>
  <c r="H1013" i="396"/>
  <c r="H1012" i="396" s="1"/>
  <c r="G1013" i="396"/>
  <c r="G1012" i="396" s="1"/>
  <c r="F1013" i="396"/>
  <c r="F1012" i="396" s="1"/>
  <c r="M1012" i="396"/>
  <c r="L1012" i="396"/>
  <c r="K1012" i="396"/>
  <c r="E1011" i="396"/>
  <c r="E1010" i="396"/>
  <c r="J1009" i="396"/>
  <c r="I1009" i="396"/>
  <c r="H1009" i="396"/>
  <c r="G1009" i="396"/>
  <c r="F1009" i="396"/>
  <c r="E1008" i="396"/>
  <c r="J1007" i="396"/>
  <c r="I1007" i="396"/>
  <c r="H1007" i="396"/>
  <c r="G1007" i="396"/>
  <c r="F1007" i="396"/>
  <c r="M1006" i="396"/>
  <c r="L1006" i="396"/>
  <c r="K1006" i="396"/>
  <c r="E1005" i="396"/>
  <c r="E1004" i="396"/>
  <c r="E1003" i="396"/>
  <c r="E1002" i="396"/>
  <c r="E1001" i="396"/>
  <c r="E1000" i="396"/>
  <c r="E999" i="396"/>
  <c r="E998" i="396"/>
  <c r="E997" i="396"/>
  <c r="E996" i="396"/>
  <c r="J995" i="396"/>
  <c r="J994" i="396" s="1"/>
  <c r="I995" i="396"/>
  <c r="I994" i="396" s="1"/>
  <c r="H995" i="396"/>
  <c r="H994" i="396" s="1"/>
  <c r="G995" i="396"/>
  <c r="G994" i="396" s="1"/>
  <c r="F995" i="396"/>
  <c r="F994" i="396" s="1"/>
  <c r="M994" i="396"/>
  <c r="L994" i="396"/>
  <c r="K994" i="396"/>
  <c r="E993" i="396"/>
  <c r="M992" i="396"/>
  <c r="L992" i="396"/>
  <c r="K992" i="396"/>
  <c r="J992" i="396"/>
  <c r="I992" i="396"/>
  <c r="H992" i="396"/>
  <c r="G992" i="396"/>
  <c r="F992" i="396"/>
  <c r="E991" i="396"/>
  <c r="E990" i="396"/>
  <c r="E989" i="396"/>
  <c r="M988" i="396"/>
  <c r="L988" i="396"/>
  <c r="K988" i="396"/>
  <c r="J988" i="396"/>
  <c r="I988" i="396"/>
  <c r="H988" i="396"/>
  <c r="G988" i="396"/>
  <c r="F988" i="396"/>
  <c r="E987" i="396"/>
  <c r="E986" i="396"/>
  <c r="E985" i="396"/>
  <c r="E984" i="396"/>
  <c r="M983" i="396"/>
  <c r="L983" i="396"/>
  <c r="K983" i="396"/>
  <c r="J983" i="396"/>
  <c r="I983" i="396"/>
  <c r="H983" i="396"/>
  <c r="G983" i="396"/>
  <c r="F983" i="396"/>
  <c r="E982" i="396"/>
  <c r="E981" i="396"/>
  <c r="F980" i="396"/>
  <c r="F979" i="396" s="1"/>
  <c r="H971" i="396"/>
  <c r="E975" i="396"/>
  <c r="E974" i="396"/>
  <c r="E973" i="396"/>
  <c r="E972" i="396"/>
  <c r="M971" i="396"/>
  <c r="M961" i="396" s="1"/>
  <c r="M960" i="396" s="1"/>
  <c r="L971" i="396"/>
  <c r="L961" i="396" s="1"/>
  <c r="L960" i="396" s="1"/>
  <c r="K971" i="396"/>
  <c r="K961" i="396" s="1"/>
  <c r="K960" i="396" s="1"/>
  <c r="J971" i="396"/>
  <c r="J961" i="396" s="1"/>
  <c r="J960" i="396" s="1"/>
  <c r="I971" i="396"/>
  <c r="I961" i="396" s="1"/>
  <c r="I960" i="396" s="1"/>
  <c r="G971" i="396"/>
  <c r="G961" i="396" s="1"/>
  <c r="G960" i="396" s="1"/>
  <c r="F971" i="396"/>
  <c r="F961" i="396" s="1"/>
  <c r="F960" i="396" s="1"/>
  <c r="E970" i="396"/>
  <c r="E969" i="396" s="1"/>
  <c r="E968" i="396" s="1"/>
  <c r="J969" i="396"/>
  <c r="J968" i="396" s="1"/>
  <c r="I969" i="396"/>
  <c r="I968" i="396" s="1"/>
  <c r="H969" i="396"/>
  <c r="H968" i="396" s="1"/>
  <c r="G969" i="396"/>
  <c r="G968" i="396" s="1"/>
  <c r="F969" i="396"/>
  <c r="F968" i="396" s="1"/>
  <c r="E967" i="396"/>
  <c r="J966" i="396"/>
  <c r="J963" i="396" s="1"/>
  <c r="I966" i="396"/>
  <c r="H966" i="396"/>
  <c r="H963" i="396" s="1"/>
  <c r="H962" i="396" s="1"/>
  <c r="G966" i="396"/>
  <c r="G963" i="396" s="1"/>
  <c r="E965" i="396"/>
  <c r="E964" i="396"/>
  <c r="M963" i="396"/>
  <c r="M962" i="396" s="1"/>
  <c r="L963" i="396"/>
  <c r="L962" i="396" s="1"/>
  <c r="K963" i="396"/>
  <c r="K962" i="396" s="1"/>
  <c r="F962" i="396"/>
  <c r="E959" i="396"/>
  <c r="E958" i="396"/>
  <c r="M957" i="396"/>
  <c r="L957" i="396"/>
  <c r="K957" i="396"/>
  <c r="J957" i="396"/>
  <c r="I957" i="396"/>
  <c r="H957" i="396"/>
  <c r="G957" i="396"/>
  <c r="E956" i="396"/>
  <c r="M955" i="396"/>
  <c r="L955" i="396"/>
  <c r="K955" i="396"/>
  <c r="J955" i="396"/>
  <c r="I955" i="396"/>
  <c r="H955" i="396"/>
  <c r="G955" i="396"/>
  <c r="F955" i="396"/>
  <c r="E954" i="396"/>
  <c r="E953" i="396"/>
  <c r="M952" i="396"/>
  <c r="L952" i="396"/>
  <c r="K952" i="396"/>
  <c r="J952" i="396"/>
  <c r="I952" i="396"/>
  <c r="H952" i="396"/>
  <c r="G952" i="396"/>
  <c r="F952" i="396"/>
  <c r="E950" i="396"/>
  <c r="E949" i="396"/>
  <c r="M948" i="396"/>
  <c r="L948" i="396"/>
  <c r="K948" i="396"/>
  <c r="J948" i="396"/>
  <c r="I948" i="396"/>
  <c r="H948" i="396"/>
  <c r="G948" i="396"/>
  <c r="F948" i="396"/>
  <c r="E946" i="396"/>
  <c r="E945" i="396"/>
  <c r="E944" i="396"/>
  <c r="E943" i="396"/>
  <c r="E942" i="396"/>
  <c r="E941" i="396"/>
  <c r="E940" i="396"/>
  <c r="E939" i="396"/>
  <c r="E938" i="396"/>
  <c r="M937" i="396"/>
  <c r="L937" i="396"/>
  <c r="K937" i="396"/>
  <c r="J937" i="396"/>
  <c r="I937" i="396"/>
  <c r="H937" i="396"/>
  <c r="G937" i="396"/>
  <c r="E937" i="396"/>
  <c r="E935" i="396"/>
  <c r="E934" i="396"/>
  <c r="E933" i="396"/>
  <c r="E932" i="396"/>
  <c r="J931" i="396"/>
  <c r="J930" i="396" s="1"/>
  <c r="I931" i="396"/>
  <c r="I930" i="396" s="1"/>
  <c r="H931" i="396"/>
  <c r="G931" i="396"/>
  <c r="G930" i="396" s="1"/>
  <c r="F931" i="396"/>
  <c r="F930" i="396" s="1"/>
  <c r="M930" i="396"/>
  <c r="L930" i="396"/>
  <c r="K930" i="396"/>
  <c r="H930" i="396"/>
  <c r="E929" i="396"/>
  <c r="E928" i="396"/>
  <c r="J927" i="396"/>
  <c r="I927" i="396"/>
  <c r="H927" i="396"/>
  <c r="G927" i="396"/>
  <c r="F927" i="396"/>
  <c r="E927" i="396"/>
  <c r="E926" i="396"/>
  <c r="J925" i="396"/>
  <c r="I925" i="396"/>
  <c r="H925" i="396"/>
  <c r="G925" i="396"/>
  <c r="F925" i="396"/>
  <c r="M924" i="396"/>
  <c r="L924" i="396"/>
  <c r="K924" i="396"/>
  <c r="E923" i="396"/>
  <c r="E922" i="396"/>
  <c r="E921" i="396"/>
  <c r="E920" i="396"/>
  <c r="E919" i="396"/>
  <c r="E918" i="396"/>
  <c r="E917" i="396"/>
  <c r="E916" i="396"/>
  <c r="E915" i="396"/>
  <c r="E914" i="396"/>
  <c r="J913" i="396"/>
  <c r="J912" i="396" s="1"/>
  <c r="I913" i="396"/>
  <c r="I912" i="396" s="1"/>
  <c r="H913" i="396"/>
  <c r="H912" i="396" s="1"/>
  <c r="G913" i="396"/>
  <c r="G912" i="396" s="1"/>
  <c r="F913" i="396"/>
  <c r="F912" i="396" s="1"/>
  <c r="M912" i="396"/>
  <c r="L912" i="396"/>
  <c r="K912" i="396"/>
  <c r="E911" i="396"/>
  <c r="M910" i="396"/>
  <c r="L910" i="396"/>
  <c r="K910" i="396"/>
  <c r="J910" i="396"/>
  <c r="I910" i="396"/>
  <c r="H910" i="396"/>
  <c r="G910" i="396"/>
  <c r="F910" i="396"/>
  <c r="E909" i="396"/>
  <c r="E908" i="396"/>
  <c r="E907" i="396"/>
  <c r="M906" i="396"/>
  <c r="L906" i="396"/>
  <c r="K906" i="396"/>
  <c r="J906" i="396"/>
  <c r="I906" i="396"/>
  <c r="H906" i="396"/>
  <c r="G906" i="396"/>
  <c r="F906" i="396"/>
  <c r="E905" i="396"/>
  <c r="E904" i="396"/>
  <c r="E903" i="396"/>
  <c r="E902" i="396"/>
  <c r="M901" i="396"/>
  <c r="L901" i="396"/>
  <c r="K901" i="396"/>
  <c r="J901" i="396"/>
  <c r="I901" i="396"/>
  <c r="H901" i="396"/>
  <c r="G901" i="396"/>
  <c r="F901" i="396"/>
  <c r="E900" i="396"/>
  <c r="E899" i="396"/>
  <c r="F897" i="396"/>
  <c r="M896" i="396"/>
  <c r="M895" i="396" s="1"/>
  <c r="L896" i="396"/>
  <c r="L895" i="396" s="1"/>
  <c r="K896" i="396"/>
  <c r="K895" i="396" s="1"/>
  <c r="I896" i="396"/>
  <c r="I895" i="396" s="1"/>
  <c r="H896" i="396"/>
  <c r="H895" i="396" s="1"/>
  <c r="G896" i="396"/>
  <c r="G895" i="396"/>
  <c r="F895" i="396"/>
  <c r="E891" i="396"/>
  <c r="E890" i="396"/>
  <c r="E888" i="396"/>
  <c r="M887" i="396"/>
  <c r="L887" i="396"/>
  <c r="K887" i="396"/>
  <c r="J887" i="396"/>
  <c r="I887" i="396"/>
  <c r="H887" i="396"/>
  <c r="G887" i="396"/>
  <c r="F887" i="396"/>
  <c r="E886" i="396"/>
  <c r="E885" i="396"/>
  <c r="J884" i="396"/>
  <c r="J883" i="396" s="1"/>
  <c r="I884" i="396"/>
  <c r="H884" i="396"/>
  <c r="H883" i="396" s="1"/>
  <c r="G884" i="396"/>
  <c r="G883" i="396" s="1"/>
  <c r="F884" i="396"/>
  <c r="F883" i="396" s="1"/>
  <c r="M883" i="396"/>
  <c r="L883" i="396"/>
  <c r="K883" i="396"/>
  <c r="E882" i="396"/>
  <c r="E881" i="396"/>
  <c r="E880" i="396"/>
  <c r="M879" i="396"/>
  <c r="L879" i="396"/>
  <c r="K879" i="396"/>
  <c r="J879" i="396"/>
  <c r="I879" i="396"/>
  <c r="H879" i="396"/>
  <c r="G879" i="396"/>
  <c r="F879" i="396"/>
  <c r="E878" i="396"/>
  <c r="E877" i="396"/>
  <c r="E876" i="396"/>
  <c r="E875" i="396"/>
  <c r="M874" i="396"/>
  <c r="L874" i="396"/>
  <c r="K874" i="396"/>
  <c r="J874" i="396"/>
  <c r="I874" i="396"/>
  <c r="H874" i="396"/>
  <c r="G874" i="396"/>
  <c r="F874" i="396"/>
  <c r="E871" i="396"/>
  <c r="E870" i="396"/>
  <c r="E869" i="396"/>
  <c r="E868" i="396"/>
  <c r="E867" i="396"/>
  <c r="E866" i="396"/>
  <c r="E865" i="396"/>
  <c r="E864" i="396"/>
  <c r="E863" i="396"/>
  <c r="E862" i="396"/>
  <c r="E861" i="396"/>
  <c r="E860" i="396"/>
  <c r="M859" i="396"/>
  <c r="L859" i="396"/>
  <c r="K859" i="396"/>
  <c r="J859" i="396"/>
  <c r="I859" i="396"/>
  <c r="H859" i="396"/>
  <c r="G859" i="396"/>
  <c r="F859" i="396"/>
  <c r="E858" i="396"/>
  <c r="E857" i="396"/>
  <c r="E856" i="396"/>
  <c r="E855" i="396"/>
  <c r="E854" i="396"/>
  <c r="E853" i="396"/>
  <c r="E852" i="396"/>
  <c r="E851" i="396"/>
  <c r="E850" i="396"/>
  <c r="E849" i="396"/>
  <c r="E848" i="396"/>
  <c r="J847" i="396"/>
  <c r="J846" i="396" s="1"/>
  <c r="I847" i="396"/>
  <c r="I846" i="396" s="1"/>
  <c r="H847" i="396"/>
  <c r="H846" i="396" s="1"/>
  <c r="G847" i="396"/>
  <c r="F847" i="396"/>
  <c r="F846" i="396" s="1"/>
  <c r="M846" i="396"/>
  <c r="L846" i="396"/>
  <c r="K846" i="396"/>
  <c r="E845" i="396"/>
  <c r="E844" i="396"/>
  <c r="E843" i="396"/>
  <c r="E842" i="396"/>
  <c r="E841" i="396"/>
  <c r="E840" i="396"/>
  <c r="E839" i="396"/>
  <c r="E838" i="396"/>
  <c r="E837" i="396"/>
  <c r="J836" i="396"/>
  <c r="I836" i="396"/>
  <c r="I835" i="396" s="1"/>
  <c r="H836" i="396"/>
  <c r="H835" i="396" s="1"/>
  <c r="G836" i="396"/>
  <c r="G835" i="396" s="1"/>
  <c r="F836" i="396"/>
  <c r="M835" i="396"/>
  <c r="L835" i="396"/>
  <c r="K835" i="396"/>
  <c r="F835" i="396"/>
  <c r="E832" i="396"/>
  <c r="M831" i="396"/>
  <c r="L831" i="396"/>
  <c r="K831" i="396"/>
  <c r="J831" i="396"/>
  <c r="I831" i="396"/>
  <c r="H831" i="396"/>
  <c r="G831" i="396"/>
  <c r="F831" i="396"/>
  <c r="E830" i="396"/>
  <c r="E829" i="396"/>
  <c r="M828" i="396"/>
  <c r="L828" i="396"/>
  <c r="K828" i="396"/>
  <c r="J828" i="396"/>
  <c r="I828" i="396"/>
  <c r="H828" i="396"/>
  <c r="G828" i="396"/>
  <c r="F828" i="396"/>
  <c r="E827" i="396"/>
  <c r="E826" i="396"/>
  <c r="E825" i="396"/>
  <c r="M824" i="396"/>
  <c r="L824" i="396"/>
  <c r="K824" i="396"/>
  <c r="J824" i="396"/>
  <c r="I824" i="396"/>
  <c r="H824" i="396"/>
  <c r="G824" i="396"/>
  <c r="F824" i="396"/>
  <c r="E822" i="396"/>
  <c r="E821" i="396"/>
  <c r="E820" i="396"/>
  <c r="E819" i="396"/>
  <c r="E818" i="396"/>
  <c r="E817" i="396"/>
  <c r="E816" i="396"/>
  <c r="E815" i="396"/>
  <c r="E814" i="396"/>
  <c r="E813" i="396"/>
  <c r="M812" i="396"/>
  <c r="L812" i="396"/>
  <c r="K812" i="396"/>
  <c r="J812" i="396"/>
  <c r="I812" i="396"/>
  <c r="H812" i="396"/>
  <c r="G812" i="396"/>
  <c r="E811" i="396"/>
  <c r="E810" i="396"/>
  <c r="E809" i="396"/>
  <c r="E808" i="396"/>
  <c r="E807" i="396"/>
  <c r="J806" i="396"/>
  <c r="J805" i="396" s="1"/>
  <c r="I806" i="396"/>
  <c r="I805" i="396" s="1"/>
  <c r="H806" i="396"/>
  <c r="H805" i="396" s="1"/>
  <c r="G806" i="396"/>
  <c r="G805" i="396" s="1"/>
  <c r="G25" i="396" s="1"/>
  <c r="E25" i="396" s="1"/>
  <c r="F806" i="396"/>
  <c r="F805" i="396" s="1"/>
  <c r="E804" i="396"/>
  <c r="E803" i="396"/>
  <c r="J802" i="396"/>
  <c r="J799" i="396" s="1"/>
  <c r="I802" i="396"/>
  <c r="H802" i="396"/>
  <c r="G802" i="396"/>
  <c r="F802" i="396"/>
  <c r="E801" i="396"/>
  <c r="I800" i="396"/>
  <c r="H800" i="396"/>
  <c r="G800" i="396"/>
  <c r="E800" i="396" s="1"/>
  <c r="F800" i="396"/>
  <c r="M799" i="396"/>
  <c r="L799" i="396"/>
  <c r="K799" i="396"/>
  <c r="E798" i="396"/>
  <c r="E797" i="396"/>
  <c r="E796" i="396"/>
  <c r="E795" i="396"/>
  <c r="E794" i="396"/>
  <c r="E793" i="396"/>
  <c r="E792" i="396"/>
  <c r="E791" i="396"/>
  <c r="E790" i="396"/>
  <c r="E789" i="396"/>
  <c r="J788" i="396"/>
  <c r="J787" i="396" s="1"/>
  <c r="I788" i="396"/>
  <c r="I787" i="396" s="1"/>
  <c r="H788" i="396"/>
  <c r="H787" i="396" s="1"/>
  <c r="G788" i="396"/>
  <c r="G787" i="396" s="1"/>
  <c r="F788" i="396"/>
  <c r="F787" i="396" s="1"/>
  <c r="M787" i="396"/>
  <c r="L787" i="396"/>
  <c r="K787" i="396"/>
  <c r="E786" i="396"/>
  <c r="M785" i="396"/>
  <c r="L785" i="396"/>
  <c r="K785" i="396"/>
  <c r="J785" i="396"/>
  <c r="I785" i="396"/>
  <c r="H785" i="396"/>
  <c r="G785" i="396"/>
  <c r="F785" i="396"/>
  <c r="E784" i="396"/>
  <c r="E783" i="396"/>
  <c r="E782" i="396"/>
  <c r="M781" i="396"/>
  <c r="L781" i="396"/>
  <c r="K781" i="396"/>
  <c r="J781" i="396"/>
  <c r="I781" i="396"/>
  <c r="H781" i="396"/>
  <c r="G781" i="396"/>
  <c r="F781" i="396"/>
  <c r="E780" i="396"/>
  <c r="E779" i="396"/>
  <c r="E778" i="396"/>
  <c r="E777" i="396"/>
  <c r="M776" i="396"/>
  <c r="L776" i="396"/>
  <c r="K776" i="396"/>
  <c r="J776" i="396"/>
  <c r="I776" i="396"/>
  <c r="H776" i="396"/>
  <c r="G776" i="396"/>
  <c r="F776" i="396"/>
  <c r="E775" i="396"/>
  <c r="E774" i="396"/>
  <c r="F769" i="396"/>
  <c r="E768" i="396"/>
  <c r="E767" i="396"/>
  <c r="M766" i="396"/>
  <c r="L766" i="396"/>
  <c r="K766" i="396"/>
  <c r="J766" i="396"/>
  <c r="I766" i="396"/>
  <c r="H766" i="396"/>
  <c r="G766" i="396"/>
  <c r="F766" i="396"/>
  <c r="E765" i="396"/>
  <c r="E764" i="396"/>
  <c r="M763" i="396"/>
  <c r="L763" i="396"/>
  <c r="K763" i="396"/>
  <c r="J763" i="396"/>
  <c r="I763" i="396"/>
  <c r="H763" i="396"/>
  <c r="G763" i="396"/>
  <c r="E762" i="396"/>
  <c r="M761" i="396"/>
  <c r="L761" i="396"/>
  <c r="K761" i="396"/>
  <c r="J761" i="396"/>
  <c r="I761" i="396"/>
  <c r="H761" i="396"/>
  <c r="G761" i="396"/>
  <c r="F761" i="396"/>
  <c r="E760" i="396"/>
  <c r="E759" i="396"/>
  <c r="M758" i="396"/>
  <c r="M757" i="396" s="1"/>
  <c r="L758" i="396"/>
  <c r="L757" i="396" s="1"/>
  <c r="K758" i="396"/>
  <c r="K757" i="396" s="1"/>
  <c r="J758" i="396"/>
  <c r="J757" i="396" s="1"/>
  <c r="I758" i="396"/>
  <c r="I757" i="396" s="1"/>
  <c r="H758" i="396"/>
  <c r="H757" i="396" s="1"/>
  <c r="G758" i="396"/>
  <c r="F758" i="396"/>
  <c r="F757" i="396" s="1"/>
  <c r="E756" i="396"/>
  <c r="E755" i="396"/>
  <c r="E754" i="396"/>
  <c r="M753" i="396"/>
  <c r="L753" i="396"/>
  <c r="K753" i="396"/>
  <c r="J753" i="396"/>
  <c r="I753" i="396"/>
  <c r="H753" i="396"/>
  <c r="G753" i="396"/>
  <c r="E753" i="396" s="1"/>
  <c r="F753" i="396"/>
  <c r="E752" i="396"/>
  <c r="E751" i="396"/>
  <c r="E750" i="396"/>
  <c r="E749" i="396"/>
  <c r="M748" i="396"/>
  <c r="L748" i="396"/>
  <c r="K748" i="396"/>
  <c r="J748" i="396"/>
  <c r="I748" i="396"/>
  <c r="H748" i="396"/>
  <c r="G748" i="396"/>
  <c r="F748" i="396"/>
  <c r="E745" i="396"/>
  <c r="E744" i="396"/>
  <c r="E743" i="396"/>
  <c r="E742" i="396"/>
  <c r="E741" i="396"/>
  <c r="E740" i="396"/>
  <c r="E739" i="396"/>
  <c r="E738" i="396"/>
  <c r="E737" i="396"/>
  <c r="E736" i="396"/>
  <c r="E735" i="396"/>
  <c r="E734" i="396"/>
  <c r="M733" i="396"/>
  <c r="L733" i="396"/>
  <c r="K733" i="396"/>
  <c r="J733" i="396"/>
  <c r="I733" i="396"/>
  <c r="H733" i="396"/>
  <c r="G733" i="396"/>
  <c r="F733" i="396"/>
  <c r="E732" i="396"/>
  <c r="E731" i="396"/>
  <c r="E730" i="396"/>
  <c r="E729" i="396"/>
  <c r="E728" i="396"/>
  <c r="E727" i="396"/>
  <c r="E726" i="396"/>
  <c r="E725" i="396"/>
  <c r="E724" i="396"/>
  <c r="E723" i="396"/>
  <c r="E722" i="396"/>
  <c r="J721" i="396"/>
  <c r="J720" i="396" s="1"/>
  <c r="I721" i="396"/>
  <c r="I720" i="396" s="1"/>
  <c r="H721" i="396"/>
  <c r="G721" i="396"/>
  <c r="G720" i="396" s="1"/>
  <c r="F721" i="396"/>
  <c r="F720" i="396" s="1"/>
  <c r="M720" i="396"/>
  <c r="L720" i="396"/>
  <c r="K720" i="396"/>
  <c r="E719" i="396"/>
  <c r="E718" i="396"/>
  <c r="E717" i="396"/>
  <c r="E716" i="396"/>
  <c r="E715" i="396"/>
  <c r="E714" i="396"/>
  <c r="E713" i="396"/>
  <c r="E712" i="396"/>
  <c r="E711" i="396"/>
  <c r="J710" i="396"/>
  <c r="J709" i="396" s="1"/>
  <c r="I710" i="396"/>
  <c r="I709" i="396" s="1"/>
  <c r="H710" i="396"/>
  <c r="H709" i="396" s="1"/>
  <c r="G710" i="396"/>
  <c r="F710" i="396"/>
  <c r="M709" i="396"/>
  <c r="L709" i="396"/>
  <c r="K709" i="396"/>
  <c r="F709" i="396"/>
  <c r="E706" i="396"/>
  <c r="M705" i="396"/>
  <c r="L705" i="396"/>
  <c r="K705" i="396"/>
  <c r="J705" i="396"/>
  <c r="I705" i="396"/>
  <c r="H705" i="396"/>
  <c r="G705" i="396"/>
  <c r="F705" i="396"/>
  <c r="E705" i="396"/>
  <c r="E704" i="396"/>
  <c r="E703" i="396"/>
  <c r="M702" i="396"/>
  <c r="L702" i="396"/>
  <c r="K702" i="396"/>
  <c r="J702" i="396"/>
  <c r="I702" i="396"/>
  <c r="H702" i="396"/>
  <c r="G702" i="396"/>
  <c r="F702" i="396"/>
  <c r="E701" i="396"/>
  <c r="E700" i="396"/>
  <c r="E699" i="396"/>
  <c r="M698" i="396"/>
  <c r="L698" i="396"/>
  <c r="K698" i="396"/>
  <c r="J698" i="396"/>
  <c r="I698" i="396"/>
  <c r="H698" i="396"/>
  <c r="G698" i="396"/>
  <c r="F698" i="396"/>
  <c r="E696" i="396"/>
  <c r="E695" i="396"/>
  <c r="E694" i="396"/>
  <c r="E693" i="396"/>
  <c r="E692" i="396"/>
  <c r="E691" i="396"/>
  <c r="E690" i="396"/>
  <c r="E689" i="396"/>
  <c r="E688" i="396"/>
  <c r="E687" i="396"/>
  <c r="E686" i="396"/>
  <c r="E685" i="396"/>
  <c r="E684" i="396"/>
  <c r="E683" i="396"/>
  <c r="E682" i="396"/>
  <c r="J681" i="396"/>
  <c r="J680" i="396" s="1"/>
  <c r="I681" i="396"/>
  <c r="I680" i="396" s="1"/>
  <c r="H681" i="396"/>
  <c r="H680" i="396" s="1"/>
  <c r="G681" i="396"/>
  <c r="G680" i="396" s="1"/>
  <c r="F681" i="396"/>
  <c r="F680" i="396" s="1"/>
  <c r="M680" i="396"/>
  <c r="L680" i="396"/>
  <c r="K680" i="396"/>
  <c r="E679" i="396"/>
  <c r="E678" i="396"/>
  <c r="J677" i="396"/>
  <c r="I677" i="396"/>
  <c r="H677" i="396"/>
  <c r="G677" i="396"/>
  <c r="F677" i="396"/>
  <c r="E676" i="396"/>
  <c r="J675" i="396"/>
  <c r="I675" i="396"/>
  <c r="H675" i="396"/>
  <c r="G675" i="396"/>
  <c r="E675" i="396" s="1"/>
  <c r="F675" i="396"/>
  <c r="M674" i="396"/>
  <c r="L674" i="396"/>
  <c r="K674" i="396"/>
  <c r="E673" i="396"/>
  <c r="E672" i="396"/>
  <c r="E671" i="396"/>
  <c r="E670" i="396"/>
  <c r="E669" i="396"/>
  <c r="E668" i="396"/>
  <c r="E667" i="396"/>
  <c r="E666" i="396"/>
  <c r="E665" i="396"/>
  <c r="E664" i="396"/>
  <c r="J663" i="396"/>
  <c r="J662" i="396" s="1"/>
  <c r="I663" i="396"/>
  <c r="I662" i="396" s="1"/>
  <c r="H663" i="396"/>
  <c r="H662" i="396" s="1"/>
  <c r="G663" i="396"/>
  <c r="F663" i="396"/>
  <c r="F662" i="396" s="1"/>
  <c r="M662" i="396"/>
  <c r="L662" i="396"/>
  <c r="K662" i="396"/>
  <c r="E661" i="396"/>
  <c r="J660" i="396"/>
  <c r="I660" i="396"/>
  <c r="H660" i="396"/>
  <c r="G660" i="396"/>
  <c r="F660" i="396"/>
  <c r="E659" i="396"/>
  <c r="E658" i="396"/>
  <c r="E657" i="396"/>
  <c r="M656" i="396"/>
  <c r="L656" i="396"/>
  <c r="K656" i="396"/>
  <c r="J656" i="396"/>
  <c r="I656" i="396"/>
  <c r="H656" i="396"/>
  <c r="G656" i="396"/>
  <c r="E656" i="396" s="1"/>
  <c r="F656" i="396"/>
  <c r="E655" i="396"/>
  <c r="E654" i="396"/>
  <c r="E653" i="396"/>
  <c r="E652" i="396"/>
  <c r="M651" i="396"/>
  <c r="L651" i="396"/>
  <c r="K651" i="396"/>
  <c r="J651" i="396"/>
  <c r="I651" i="396"/>
  <c r="H651" i="396"/>
  <c r="G651" i="396"/>
  <c r="F651" i="396"/>
  <c r="E650" i="396"/>
  <c r="E649" i="396"/>
  <c r="E643" i="396"/>
  <c r="E642" i="396"/>
  <c r="E641" i="396"/>
  <c r="M640" i="396"/>
  <c r="L640" i="396"/>
  <c r="K640" i="396"/>
  <c r="J640" i="396"/>
  <c r="I640" i="396"/>
  <c r="H640" i="396"/>
  <c r="G640" i="396"/>
  <c r="F640" i="396"/>
  <c r="E638" i="396"/>
  <c r="E637" i="396"/>
  <c r="J636" i="396"/>
  <c r="J632" i="396" s="1"/>
  <c r="I636" i="396"/>
  <c r="I632" i="396" s="1"/>
  <c r="H636" i="396"/>
  <c r="H632" i="396" s="1"/>
  <c r="G636" i="396"/>
  <c r="G632" i="396" s="1"/>
  <c r="E632" i="396" s="1"/>
  <c r="F636" i="396"/>
  <c r="F632" i="396" s="1"/>
  <c r="E636" i="396"/>
  <c r="E635" i="396"/>
  <c r="E634" i="396"/>
  <c r="M632" i="396"/>
  <c r="L632" i="396"/>
  <c r="K632" i="396"/>
  <c r="E631" i="396"/>
  <c r="E630" i="396"/>
  <c r="E629" i="396"/>
  <c r="E628" i="396"/>
  <c r="J627" i="396"/>
  <c r="I627" i="396"/>
  <c r="H627" i="396"/>
  <c r="H624" i="396" s="1"/>
  <c r="G627" i="396"/>
  <c r="F627" i="396"/>
  <c r="E626" i="396"/>
  <c r="M625" i="396"/>
  <c r="L625" i="396"/>
  <c r="K625" i="396"/>
  <c r="M624" i="396"/>
  <c r="L624" i="396"/>
  <c r="K624" i="396"/>
  <c r="E623" i="396"/>
  <c r="E622" i="396"/>
  <c r="E621" i="396"/>
  <c r="E620" i="396"/>
  <c r="E619" i="396"/>
  <c r="M618" i="396"/>
  <c r="L618" i="396"/>
  <c r="K618" i="396"/>
  <c r="J618" i="396"/>
  <c r="I618" i="396"/>
  <c r="H618" i="396"/>
  <c r="G618" i="396"/>
  <c r="E618" i="396" s="1"/>
  <c r="F618" i="396"/>
  <c r="F495" i="396" s="1"/>
  <c r="M617" i="396"/>
  <c r="L617" i="396"/>
  <c r="K617" i="396"/>
  <c r="J617" i="396"/>
  <c r="I617" i="396"/>
  <c r="H617" i="396"/>
  <c r="E615" i="396"/>
  <c r="M614" i="396"/>
  <c r="L614" i="396"/>
  <c r="K614" i="396"/>
  <c r="J614" i="396"/>
  <c r="I614" i="396"/>
  <c r="H614" i="396"/>
  <c r="G614" i="396"/>
  <c r="F614" i="396"/>
  <c r="E613" i="396"/>
  <c r="E612" i="396"/>
  <c r="M611" i="396"/>
  <c r="M610" i="396" s="1"/>
  <c r="L611" i="396"/>
  <c r="L610" i="396" s="1"/>
  <c r="K611" i="396"/>
  <c r="K610" i="396" s="1"/>
  <c r="J611" i="396"/>
  <c r="J610" i="396" s="1"/>
  <c r="I611" i="396"/>
  <c r="I610" i="396" s="1"/>
  <c r="H611" i="396"/>
  <c r="H610" i="396" s="1"/>
  <c r="G611" i="396"/>
  <c r="F611" i="396"/>
  <c r="F610" i="396" s="1"/>
  <c r="E608" i="396"/>
  <c r="E607" i="396"/>
  <c r="M606" i="396"/>
  <c r="L606" i="396"/>
  <c r="K606" i="396"/>
  <c r="K600" i="396" s="1"/>
  <c r="F606" i="396"/>
  <c r="E606" i="396"/>
  <c r="E605" i="396"/>
  <c r="E604" i="396"/>
  <c r="E603" i="396"/>
  <c r="E602" i="396"/>
  <c r="M601" i="396"/>
  <c r="L601" i="396"/>
  <c r="I601" i="396"/>
  <c r="H601" i="396"/>
  <c r="H600" i="396" s="1"/>
  <c r="G601" i="396"/>
  <c r="G600" i="396" s="1"/>
  <c r="F601" i="396"/>
  <c r="I600" i="396"/>
  <c r="E597" i="396"/>
  <c r="E596" i="396"/>
  <c r="E595" i="396"/>
  <c r="E594" i="396"/>
  <c r="E593" i="396"/>
  <c r="E592" i="396"/>
  <c r="E591" i="396"/>
  <c r="E590" i="396"/>
  <c r="E589" i="396"/>
  <c r="E588" i="396"/>
  <c r="E587" i="396"/>
  <c r="M586" i="396"/>
  <c r="L586" i="396"/>
  <c r="K586" i="396"/>
  <c r="J586" i="396"/>
  <c r="I586" i="396"/>
  <c r="H586" i="396"/>
  <c r="G586" i="396"/>
  <c r="F586" i="396"/>
  <c r="E584" i="396"/>
  <c r="E583" i="396"/>
  <c r="E582" i="396"/>
  <c r="E581" i="396"/>
  <c r="E580" i="396"/>
  <c r="E579" i="396"/>
  <c r="E578" i="396"/>
  <c r="E577" i="396"/>
  <c r="E576" i="396"/>
  <c r="E575" i="396"/>
  <c r="J574" i="396"/>
  <c r="J573" i="396" s="1"/>
  <c r="I574" i="396"/>
  <c r="I573" i="396" s="1"/>
  <c r="H574" i="396"/>
  <c r="G574" i="396"/>
  <c r="G573" i="396" s="1"/>
  <c r="F574" i="396"/>
  <c r="F573" i="396" s="1"/>
  <c r="M573" i="396"/>
  <c r="L573" i="396"/>
  <c r="K573" i="396"/>
  <c r="E571" i="396"/>
  <c r="E570" i="396"/>
  <c r="E569" i="396"/>
  <c r="E568" i="396"/>
  <c r="E567" i="396"/>
  <c r="E566" i="396"/>
  <c r="E565" i="396"/>
  <c r="E564" i="396"/>
  <c r="J563" i="396"/>
  <c r="J562" i="396" s="1"/>
  <c r="I563" i="396"/>
  <c r="I562" i="396" s="1"/>
  <c r="H563" i="396"/>
  <c r="H562" i="396" s="1"/>
  <c r="G563" i="396"/>
  <c r="G562" i="396" s="1"/>
  <c r="F563" i="396"/>
  <c r="F562" i="396" s="1"/>
  <c r="M562" i="396"/>
  <c r="L562" i="396"/>
  <c r="K562" i="396"/>
  <c r="M560" i="396"/>
  <c r="L560" i="396"/>
  <c r="K560" i="396"/>
  <c r="E559" i="396"/>
  <c r="E558" i="396" s="1"/>
  <c r="J558" i="396"/>
  <c r="J557" i="396" s="1"/>
  <c r="I558" i="396"/>
  <c r="I557" i="396" s="1"/>
  <c r="H558" i="396"/>
  <c r="H557" i="396" s="1"/>
  <c r="G558" i="396"/>
  <c r="G557" i="396" s="1"/>
  <c r="F558" i="396"/>
  <c r="F557" i="396" s="1"/>
  <c r="M557" i="396"/>
  <c r="L557" i="396"/>
  <c r="K557" i="396"/>
  <c r="E556" i="396"/>
  <c r="E555" i="396"/>
  <c r="M554" i="396"/>
  <c r="L554" i="396"/>
  <c r="K554" i="396"/>
  <c r="J554" i="396"/>
  <c r="I554" i="396"/>
  <c r="H554" i="396"/>
  <c r="G554" i="396"/>
  <c r="F554" i="396"/>
  <c r="E552" i="396"/>
  <c r="E551" i="396"/>
  <c r="M550" i="396"/>
  <c r="L550" i="396"/>
  <c r="K550" i="396"/>
  <c r="J550" i="396"/>
  <c r="I550" i="396"/>
  <c r="H550" i="396"/>
  <c r="G550" i="396"/>
  <c r="F550" i="396"/>
  <c r="E548" i="396"/>
  <c r="E547" i="396"/>
  <c r="E546" i="396"/>
  <c r="E545" i="396"/>
  <c r="E544" i="396"/>
  <c r="E543" i="396"/>
  <c r="E542" i="396"/>
  <c r="E541" i="396"/>
  <c r="E540" i="396"/>
  <c r="E539" i="396"/>
  <c r="M538" i="396"/>
  <c r="L538" i="396"/>
  <c r="K538" i="396"/>
  <c r="J538" i="396"/>
  <c r="I538" i="396"/>
  <c r="H538" i="396"/>
  <c r="G538" i="396"/>
  <c r="E536" i="396"/>
  <c r="E535" i="396"/>
  <c r="E534" i="396"/>
  <c r="E533" i="396"/>
  <c r="J532" i="396"/>
  <c r="J531" i="396" s="1"/>
  <c r="I532" i="396"/>
  <c r="I531" i="396" s="1"/>
  <c r="H532" i="396"/>
  <c r="G532" i="396"/>
  <c r="G531" i="396" s="1"/>
  <c r="F532" i="396"/>
  <c r="F531" i="396" s="1"/>
  <c r="M531" i="396"/>
  <c r="L531" i="396"/>
  <c r="K531" i="396"/>
  <c r="E530" i="396"/>
  <c r="E529" i="396"/>
  <c r="J528" i="396"/>
  <c r="I528" i="396"/>
  <c r="H528" i="396"/>
  <c r="G528" i="396"/>
  <c r="F528" i="396"/>
  <c r="E527" i="396"/>
  <c r="J526" i="396"/>
  <c r="I526" i="396"/>
  <c r="H526" i="396"/>
  <c r="G526" i="396"/>
  <c r="F526" i="396"/>
  <c r="M525" i="396"/>
  <c r="L525" i="396"/>
  <c r="K525" i="396"/>
  <c r="E524" i="396"/>
  <c r="E523" i="396"/>
  <c r="E522" i="396"/>
  <c r="E521" i="396"/>
  <c r="E520" i="396"/>
  <c r="E519" i="396"/>
  <c r="E518" i="396"/>
  <c r="E517" i="396"/>
  <c r="E516" i="396"/>
  <c r="E515" i="396"/>
  <c r="J514" i="396"/>
  <c r="J513" i="396" s="1"/>
  <c r="I514" i="396"/>
  <c r="I513" i="396" s="1"/>
  <c r="H514" i="396"/>
  <c r="H513" i="396" s="1"/>
  <c r="G514" i="396"/>
  <c r="G513" i="396" s="1"/>
  <c r="F514" i="396"/>
  <c r="F513" i="396" s="1"/>
  <c r="M513" i="396"/>
  <c r="L513" i="396"/>
  <c r="K513" i="396"/>
  <c r="E512" i="396"/>
  <c r="M511" i="396"/>
  <c r="L511" i="396"/>
  <c r="K511" i="396"/>
  <c r="J511" i="396"/>
  <c r="I511" i="396"/>
  <c r="H511" i="396"/>
  <c r="G511" i="396"/>
  <c r="F511" i="396"/>
  <c r="E510" i="396"/>
  <c r="E509" i="396"/>
  <c r="E508" i="396"/>
  <c r="M507" i="396"/>
  <c r="L507" i="396"/>
  <c r="K507" i="396"/>
  <c r="J507" i="396"/>
  <c r="I507" i="396"/>
  <c r="H507" i="396"/>
  <c r="G507" i="396"/>
  <c r="F507" i="396"/>
  <c r="E505" i="396"/>
  <c r="E504" i="396"/>
  <c r="E503" i="396"/>
  <c r="M502" i="396"/>
  <c r="L502" i="396"/>
  <c r="K502" i="396"/>
  <c r="J502" i="396"/>
  <c r="I502" i="396"/>
  <c r="H502" i="396"/>
  <c r="G502" i="396"/>
  <c r="F502" i="396"/>
  <c r="L24" i="396"/>
  <c r="E501" i="396"/>
  <c r="E500" i="396"/>
  <c r="M494" i="396"/>
  <c r="L494" i="396"/>
  <c r="K494" i="396"/>
  <c r="J494" i="396"/>
  <c r="E494" i="396" s="1"/>
  <c r="I494" i="396"/>
  <c r="E493" i="396"/>
  <c r="M492" i="396"/>
  <c r="L492" i="396"/>
  <c r="K492" i="396"/>
  <c r="J492" i="396"/>
  <c r="I492" i="396"/>
  <c r="H492" i="396"/>
  <c r="G492" i="396"/>
  <c r="F492" i="396"/>
  <c r="E492" i="396"/>
  <c r="E491" i="396"/>
  <c r="E490" i="396"/>
  <c r="E489" i="396"/>
  <c r="E488" i="396"/>
  <c r="E487" i="396"/>
  <c r="E486" i="396"/>
  <c r="E485" i="396"/>
  <c r="E484" i="396"/>
  <c r="E483" i="396"/>
  <c r="E482" i="396"/>
  <c r="E481" i="396"/>
  <c r="E480" i="396"/>
  <c r="J479" i="396"/>
  <c r="I479" i="396"/>
  <c r="H479" i="396"/>
  <c r="H478" i="396" s="1"/>
  <c r="G479" i="396"/>
  <c r="G478" i="396" s="1"/>
  <c r="F479" i="396"/>
  <c r="F478" i="396"/>
  <c r="E477" i="396"/>
  <c r="M476" i="396"/>
  <c r="L476" i="396"/>
  <c r="K476" i="396"/>
  <c r="J476" i="396"/>
  <c r="I476" i="396"/>
  <c r="H476" i="396"/>
  <c r="G476" i="396"/>
  <c r="F476" i="396"/>
  <c r="E475" i="396"/>
  <c r="E474" i="396"/>
  <c r="M473" i="396"/>
  <c r="M472" i="396" s="1"/>
  <c r="L473" i="396"/>
  <c r="L472" i="396" s="1"/>
  <c r="K473" i="396"/>
  <c r="K472" i="396" s="1"/>
  <c r="J473" i="396"/>
  <c r="J472" i="396" s="1"/>
  <c r="I473" i="396"/>
  <c r="I472" i="396" s="1"/>
  <c r="H473" i="396"/>
  <c r="H472" i="396" s="1"/>
  <c r="G473" i="396"/>
  <c r="F473" i="396"/>
  <c r="F472" i="396" s="1"/>
  <c r="E470" i="396"/>
  <c r="E469" i="396"/>
  <c r="M468" i="396"/>
  <c r="L468" i="396"/>
  <c r="K468" i="396"/>
  <c r="F468" i="396"/>
  <c r="E468" i="396"/>
  <c r="E467" i="396"/>
  <c r="I463" i="396"/>
  <c r="I462" i="396" s="1"/>
  <c r="E466" i="396"/>
  <c r="E465" i="396"/>
  <c r="E464" i="396"/>
  <c r="M463" i="396"/>
  <c r="L463" i="396"/>
  <c r="K463" i="396"/>
  <c r="J463" i="396"/>
  <c r="J462" i="396" s="1"/>
  <c r="H463" i="396"/>
  <c r="H462" i="396" s="1"/>
  <c r="G463" i="396"/>
  <c r="G462" i="396" s="1"/>
  <c r="F463" i="396"/>
  <c r="E460" i="396"/>
  <c r="E459" i="396"/>
  <c r="M458" i="396"/>
  <c r="M457" i="396" s="1"/>
  <c r="L458" i="396"/>
  <c r="L457" i="396" s="1"/>
  <c r="K458" i="396"/>
  <c r="K457" i="396" s="1"/>
  <c r="J458" i="396"/>
  <c r="J457" i="396" s="1"/>
  <c r="I458" i="396"/>
  <c r="I457" i="396" s="1"/>
  <c r="H458" i="396"/>
  <c r="H457" i="396" s="1"/>
  <c r="G458" i="396"/>
  <c r="G457" i="396" s="1"/>
  <c r="F458" i="396"/>
  <c r="F457" i="396" s="1"/>
  <c r="E456" i="396"/>
  <c r="E455" i="396" s="1"/>
  <c r="I455" i="396"/>
  <c r="H455" i="396"/>
  <c r="G455" i="396"/>
  <c r="E454" i="396"/>
  <c r="E453" i="396"/>
  <c r="E452" i="396" s="1"/>
  <c r="M452" i="396"/>
  <c r="M439" i="396" s="1"/>
  <c r="L452" i="396"/>
  <c r="L439" i="396" s="1"/>
  <c r="K452" i="396"/>
  <c r="K439" i="396" s="1"/>
  <c r="J452" i="396"/>
  <c r="J439" i="396" s="1"/>
  <c r="I452" i="396"/>
  <c r="H452" i="396"/>
  <c r="G452" i="396"/>
  <c r="F452" i="396"/>
  <c r="F439" i="396" s="1"/>
  <c r="E451" i="396"/>
  <c r="E450" i="396"/>
  <c r="E449" i="396"/>
  <c r="E448" i="396"/>
  <c r="E447" i="396"/>
  <c r="E446" i="396"/>
  <c r="E445" i="396"/>
  <c r="E444" i="396"/>
  <c r="E443" i="396"/>
  <c r="E442" i="396"/>
  <c r="E441" i="396"/>
  <c r="E440" i="396"/>
  <c r="E437" i="396"/>
  <c r="E436" i="396"/>
  <c r="E435" i="396"/>
  <c r="E434" i="396"/>
  <c r="E433" i="396"/>
  <c r="E432" i="396"/>
  <c r="E431" i="396"/>
  <c r="E430" i="396"/>
  <c r="E429" i="396"/>
  <c r="E428" i="396"/>
  <c r="J427" i="396"/>
  <c r="I427" i="396"/>
  <c r="I426" i="396" s="1"/>
  <c r="H427" i="396"/>
  <c r="H426" i="396" s="1"/>
  <c r="G427" i="396"/>
  <c r="G426" i="396" s="1"/>
  <c r="F427" i="396"/>
  <c r="F426" i="396" s="1"/>
  <c r="M426" i="396"/>
  <c r="L426" i="396"/>
  <c r="K426" i="396"/>
  <c r="E425" i="396"/>
  <c r="E424" i="396"/>
  <c r="E423" i="396"/>
  <c r="E422" i="396"/>
  <c r="E421" i="396"/>
  <c r="E420" i="396"/>
  <c r="E419" i="396"/>
  <c r="E418" i="396"/>
  <c r="E417" i="396"/>
  <c r="J416" i="396"/>
  <c r="J415" i="396" s="1"/>
  <c r="I416" i="396"/>
  <c r="I415" i="396" s="1"/>
  <c r="H416" i="396"/>
  <c r="H415" i="396" s="1"/>
  <c r="G416" i="396"/>
  <c r="F416" i="396"/>
  <c r="F415" i="396" s="1"/>
  <c r="M415" i="396"/>
  <c r="L415" i="396"/>
  <c r="K415" i="396"/>
  <c r="E412" i="396"/>
  <c r="J411" i="396"/>
  <c r="I411" i="396"/>
  <c r="H411" i="396"/>
  <c r="E411" i="396" s="1"/>
  <c r="F411" i="396"/>
  <c r="E410" i="396"/>
  <c r="E409" i="396"/>
  <c r="M408" i="396"/>
  <c r="L408" i="396"/>
  <c r="K408" i="396"/>
  <c r="J408" i="396"/>
  <c r="I408" i="396"/>
  <c r="H408" i="396"/>
  <c r="G408" i="396"/>
  <c r="F408" i="396"/>
  <c r="E406" i="396"/>
  <c r="E405" i="396"/>
  <c r="M404" i="396"/>
  <c r="L404" i="396"/>
  <c r="K404" i="396"/>
  <c r="J404" i="396"/>
  <c r="I404" i="396"/>
  <c r="H404" i="396"/>
  <c r="G404" i="396"/>
  <c r="F404" i="396"/>
  <c r="E402" i="396"/>
  <c r="E401" i="396"/>
  <c r="E400" i="396"/>
  <c r="E399" i="396"/>
  <c r="E398" i="396"/>
  <c r="E397" i="396"/>
  <c r="E396" i="396"/>
  <c r="E395" i="396"/>
  <c r="E394" i="396"/>
  <c r="E393" i="396"/>
  <c r="M392" i="396"/>
  <c r="L392" i="396"/>
  <c r="K392" i="396"/>
  <c r="J392" i="396"/>
  <c r="I392" i="396"/>
  <c r="H392" i="396"/>
  <c r="G392" i="396"/>
  <c r="E392" i="396"/>
  <c r="E390" i="396"/>
  <c r="E389" i="396"/>
  <c r="E388" i="396"/>
  <c r="E387" i="396"/>
  <c r="J386" i="396"/>
  <c r="J385" i="396" s="1"/>
  <c r="I386" i="396"/>
  <c r="I385" i="396" s="1"/>
  <c r="H386" i="396"/>
  <c r="H385" i="396" s="1"/>
  <c r="G386" i="396"/>
  <c r="F386" i="396"/>
  <c r="F385" i="396" s="1"/>
  <c r="M385" i="396"/>
  <c r="L385" i="396"/>
  <c r="K385" i="396"/>
  <c r="E384" i="396"/>
  <c r="E383" i="396"/>
  <c r="J382" i="396"/>
  <c r="I382" i="396"/>
  <c r="H382" i="396"/>
  <c r="G382" i="396"/>
  <c r="F382" i="396"/>
  <c r="E381" i="396"/>
  <c r="J380" i="396"/>
  <c r="J379" i="396" s="1"/>
  <c r="I380" i="396"/>
  <c r="I379" i="396" s="1"/>
  <c r="H380" i="396"/>
  <c r="G380" i="396"/>
  <c r="F380" i="396"/>
  <c r="M379" i="396"/>
  <c r="L379" i="396"/>
  <c r="K379" i="396"/>
  <c r="E378" i="396"/>
  <c r="E377" i="396"/>
  <c r="E376" i="396"/>
  <c r="E375" i="396"/>
  <c r="E374" i="396"/>
  <c r="E373" i="396"/>
  <c r="E372" i="396"/>
  <c r="E371" i="396"/>
  <c r="E370" i="396"/>
  <c r="E369" i="396"/>
  <c r="J368" i="396"/>
  <c r="J367" i="396" s="1"/>
  <c r="I368" i="396"/>
  <c r="I367" i="396" s="1"/>
  <c r="H368" i="396"/>
  <c r="H367" i="396" s="1"/>
  <c r="G368" i="396"/>
  <c r="G367" i="396" s="1"/>
  <c r="E367" i="396" s="1"/>
  <c r="F368" i="396"/>
  <c r="F367" i="396" s="1"/>
  <c r="M367" i="396"/>
  <c r="L367" i="396"/>
  <c r="K367" i="396"/>
  <c r="E366" i="396"/>
  <c r="M365" i="396"/>
  <c r="L365" i="396"/>
  <c r="K365" i="396"/>
  <c r="J365" i="396"/>
  <c r="I365" i="396"/>
  <c r="H365" i="396"/>
  <c r="G365" i="396"/>
  <c r="F365" i="396"/>
  <c r="E364" i="396"/>
  <c r="E363" i="396"/>
  <c r="E362" i="396"/>
  <c r="M361" i="396"/>
  <c r="L361" i="396"/>
  <c r="K361" i="396"/>
  <c r="J361" i="396"/>
  <c r="I361" i="396"/>
  <c r="H361" i="396"/>
  <c r="G361" i="396"/>
  <c r="F361" i="396"/>
  <c r="E359" i="396"/>
  <c r="E358" i="396"/>
  <c r="E357" i="396"/>
  <c r="M356" i="396"/>
  <c r="L356" i="396"/>
  <c r="K356" i="396"/>
  <c r="J356" i="396"/>
  <c r="I356" i="396"/>
  <c r="G356" i="396"/>
  <c r="F356" i="396"/>
  <c r="J24" i="396"/>
  <c r="E355" i="396"/>
  <c r="E348" i="396"/>
  <c r="M347" i="396"/>
  <c r="L347" i="396"/>
  <c r="K347" i="396"/>
  <c r="J347" i="396"/>
  <c r="I347" i="396"/>
  <c r="G347" i="396"/>
  <c r="F347" i="396"/>
  <c r="E346" i="396"/>
  <c r="E344" i="396"/>
  <c r="E343" i="396" s="1"/>
  <c r="M343" i="396"/>
  <c r="L343" i="396"/>
  <c r="K343" i="396"/>
  <c r="J343" i="396"/>
  <c r="I343" i="396"/>
  <c r="H343" i="396"/>
  <c r="H342" i="396" s="1"/>
  <c r="H205" i="396" s="1"/>
  <c r="G343" i="396"/>
  <c r="F343" i="396"/>
  <c r="E341" i="396"/>
  <c r="M340" i="396"/>
  <c r="L340" i="396"/>
  <c r="K340" i="396"/>
  <c r="J340" i="396"/>
  <c r="I340" i="396"/>
  <c r="H340" i="396"/>
  <c r="G340" i="396"/>
  <c r="F340" i="396"/>
  <c r="E339" i="396"/>
  <c r="E338" i="396"/>
  <c r="M337" i="396"/>
  <c r="M336" i="396" s="1"/>
  <c r="M325" i="396" s="1"/>
  <c r="L337" i="396"/>
  <c r="L336" i="396" s="1"/>
  <c r="L325" i="396" s="1"/>
  <c r="K337" i="396"/>
  <c r="K336" i="396" s="1"/>
  <c r="K325" i="396" s="1"/>
  <c r="J337" i="396"/>
  <c r="J336" i="396" s="1"/>
  <c r="I337" i="396"/>
  <c r="I336" i="396" s="1"/>
  <c r="H337" i="396"/>
  <c r="H336" i="396" s="1"/>
  <c r="G337" i="396"/>
  <c r="G336" i="396" s="1"/>
  <c r="F337" i="396"/>
  <c r="F336" i="396" s="1"/>
  <c r="E334" i="396"/>
  <c r="E333" i="396"/>
  <c r="M332" i="396"/>
  <c r="L332" i="396"/>
  <c r="K332" i="396"/>
  <c r="E332" i="396"/>
  <c r="E331" i="396"/>
  <c r="E330" i="396"/>
  <c r="E329" i="396"/>
  <c r="J327" i="396"/>
  <c r="E328" i="396"/>
  <c r="M327" i="396"/>
  <c r="L327" i="396"/>
  <c r="K327" i="396"/>
  <c r="I327" i="396"/>
  <c r="I326" i="396" s="1"/>
  <c r="H327" i="396"/>
  <c r="H326" i="396" s="1"/>
  <c r="G327" i="396"/>
  <c r="G326" i="396" s="1"/>
  <c r="F327" i="396"/>
  <c r="F326" i="396" s="1"/>
  <c r="E324" i="396"/>
  <c r="E323" i="396"/>
  <c r="E322" i="396"/>
  <c r="J321" i="396"/>
  <c r="J31" i="396" s="1"/>
  <c r="I321" i="396"/>
  <c r="H321" i="396"/>
  <c r="H31" i="396" s="1"/>
  <c r="G321" i="396"/>
  <c r="G31" i="396" s="1"/>
  <c r="F321" i="396"/>
  <c r="F31" i="396" s="1"/>
  <c r="E320" i="396"/>
  <c r="E319" i="396"/>
  <c r="E318" i="396"/>
  <c r="E317" i="396"/>
  <c r="E316" i="396"/>
  <c r="E315" i="396"/>
  <c r="E314" i="396"/>
  <c r="E313" i="396"/>
  <c r="E312" i="396"/>
  <c r="E311" i="396"/>
  <c r="E310" i="396"/>
  <c r="E309" i="396"/>
  <c r="E308" i="396"/>
  <c r="E307" i="396"/>
  <c r="F306" i="396"/>
  <c r="F270" i="396" s="1"/>
  <c r="E306" i="396"/>
  <c r="E305" i="396"/>
  <c r="E304" i="396"/>
  <c r="E303" i="396"/>
  <c r="E302" i="396"/>
  <c r="E301" i="396"/>
  <c r="E300" i="396"/>
  <c r="E299" i="396"/>
  <c r="E298" i="396"/>
  <c r="E297" i="396"/>
  <c r="E296" i="396"/>
  <c r="E295" i="396"/>
  <c r="J294" i="396"/>
  <c r="F294" i="396"/>
  <c r="F293" i="396" s="1"/>
  <c r="M293" i="396"/>
  <c r="L293" i="396"/>
  <c r="K293" i="396"/>
  <c r="E292" i="396"/>
  <c r="E291" i="396"/>
  <c r="M290" i="396"/>
  <c r="M289" i="396" s="1"/>
  <c r="L290" i="396"/>
  <c r="L289" i="396" s="1"/>
  <c r="K290" i="396"/>
  <c r="K289" i="396" s="1"/>
  <c r="J290" i="396"/>
  <c r="J289" i="396" s="1"/>
  <c r="I290" i="396"/>
  <c r="I289" i="396" s="1"/>
  <c r="H290" i="396"/>
  <c r="H289" i="396" s="1"/>
  <c r="G290" i="396"/>
  <c r="F290" i="396"/>
  <c r="F289" i="396" s="1"/>
  <c r="E280" i="396"/>
  <c r="E279" i="396"/>
  <c r="E278" i="396"/>
  <c r="E277" i="396"/>
  <c r="E276" i="396"/>
  <c r="E275" i="396"/>
  <c r="E274" i="396"/>
  <c r="E273" i="396"/>
  <c r="J272" i="396"/>
  <c r="J271" i="396" s="1"/>
  <c r="I272" i="396"/>
  <c r="I271" i="396" s="1"/>
  <c r="H272" i="396"/>
  <c r="H271" i="396" s="1"/>
  <c r="G272" i="396"/>
  <c r="G271" i="396" s="1"/>
  <c r="F272" i="396"/>
  <c r="F271" i="396" s="1"/>
  <c r="M271" i="396"/>
  <c r="L271" i="396"/>
  <c r="K271" i="396"/>
  <c r="H267" i="396"/>
  <c r="E268" i="396"/>
  <c r="M267" i="396"/>
  <c r="L267" i="396"/>
  <c r="K267" i="396"/>
  <c r="J267" i="396"/>
  <c r="I267" i="396"/>
  <c r="G267" i="396"/>
  <c r="F267" i="396"/>
  <c r="E266" i="396"/>
  <c r="E265" i="396"/>
  <c r="M264" i="396"/>
  <c r="L264" i="396"/>
  <c r="K264" i="396"/>
  <c r="J264" i="396"/>
  <c r="I264" i="396"/>
  <c r="H264" i="396"/>
  <c r="G264" i="396"/>
  <c r="E264" i="396" s="1"/>
  <c r="F264" i="396"/>
  <c r="E263" i="396"/>
  <c r="E262" i="396"/>
  <c r="E261" i="396"/>
  <c r="M260" i="396"/>
  <c r="L260" i="396"/>
  <c r="K260" i="396"/>
  <c r="J260" i="396"/>
  <c r="I260" i="396"/>
  <c r="H260" i="396"/>
  <c r="G260" i="396"/>
  <c r="F260" i="396"/>
  <c r="E258" i="396"/>
  <c r="E257" i="396"/>
  <c r="E256" i="396"/>
  <c r="E255" i="396"/>
  <c r="E254" i="396"/>
  <c r="E253" i="396"/>
  <c r="E252" i="396"/>
  <c r="E251" i="396"/>
  <c r="E250" i="396"/>
  <c r="E249" i="396"/>
  <c r="M248" i="396"/>
  <c r="L248" i="396"/>
  <c r="K248" i="396"/>
  <c r="J248" i="396"/>
  <c r="I248" i="396"/>
  <c r="H248" i="396"/>
  <c r="G248" i="396"/>
  <c r="E246" i="396"/>
  <c r="E245" i="396"/>
  <c r="E244" i="396"/>
  <c r="E243" i="396"/>
  <c r="J242" i="396"/>
  <c r="J241" i="396" s="1"/>
  <c r="I242" i="396"/>
  <c r="I241" i="396" s="1"/>
  <c r="H242" i="396"/>
  <c r="H241" i="396" s="1"/>
  <c r="G242" i="396"/>
  <c r="G241" i="396" s="1"/>
  <c r="F242" i="396"/>
  <c r="F241" i="396" s="1"/>
  <c r="M241" i="396"/>
  <c r="L241" i="396"/>
  <c r="K241" i="396"/>
  <c r="E240" i="396"/>
  <c r="E239" i="396"/>
  <c r="J238" i="396"/>
  <c r="I238" i="396"/>
  <c r="H238" i="396"/>
  <c r="G238" i="396"/>
  <c r="F238" i="396"/>
  <c r="E237" i="396"/>
  <c r="J236" i="396"/>
  <c r="I236" i="396"/>
  <c r="H236" i="396"/>
  <c r="G236" i="396"/>
  <c r="F236" i="396"/>
  <c r="M235" i="396"/>
  <c r="L235" i="396"/>
  <c r="K235" i="396"/>
  <c r="E234" i="396"/>
  <c r="E233" i="396"/>
  <c r="E232" i="396"/>
  <c r="E231" i="396"/>
  <c r="E230" i="396"/>
  <c r="E229" i="396"/>
  <c r="E228" i="396"/>
  <c r="E227" i="396"/>
  <c r="E226" i="396"/>
  <c r="E225" i="396"/>
  <c r="J224" i="396"/>
  <c r="J223" i="396" s="1"/>
  <c r="I224" i="396"/>
  <c r="I223" i="396" s="1"/>
  <c r="H224" i="396"/>
  <c r="G224" i="396"/>
  <c r="F224" i="396"/>
  <c r="F223" i="396" s="1"/>
  <c r="G223" i="396"/>
  <c r="E222" i="396"/>
  <c r="M221" i="396"/>
  <c r="L221" i="396"/>
  <c r="K221" i="396"/>
  <c r="J221" i="396"/>
  <c r="I221" i="396"/>
  <c r="H221" i="396"/>
  <c r="G221" i="396"/>
  <c r="E221" i="396" s="1"/>
  <c r="F221" i="396"/>
  <c r="E220" i="396"/>
  <c r="E219" i="396"/>
  <c r="E218" i="396"/>
  <c r="M217" i="396"/>
  <c r="L217" i="396"/>
  <c r="K217" i="396"/>
  <c r="J217" i="396"/>
  <c r="I217" i="396"/>
  <c r="H217" i="396"/>
  <c r="G217" i="396"/>
  <c r="F217" i="396"/>
  <c r="E215" i="396"/>
  <c r="E214" i="396"/>
  <c r="E213" i="396"/>
  <c r="M212" i="396"/>
  <c r="L212" i="396"/>
  <c r="K212" i="396"/>
  <c r="J212" i="396"/>
  <c r="G212" i="396"/>
  <c r="F212" i="396"/>
  <c r="M24" i="396"/>
  <c r="E211" i="396"/>
  <c r="E210" i="396"/>
  <c r="E204" i="396"/>
  <c r="E203" i="396"/>
  <c r="E202" i="396"/>
  <c r="J201" i="396"/>
  <c r="I201" i="396"/>
  <c r="H201" i="396"/>
  <c r="G201" i="396"/>
  <c r="E201" i="396" s="1"/>
  <c r="F201" i="396"/>
  <c r="E200" i="396"/>
  <c r="J199" i="396"/>
  <c r="I199" i="396"/>
  <c r="H199" i="396"/>
  <c r="G199" i="396"/>
  <c r="F199" i="396"/>
  <c r="E198" i="396"/>
  <c r="E197" i="396"/>
  <c r="E196" i="396"/>
  <c r="E195" i="396"/>
  <c r="J194" i="396"/>
  <c r="I194" i="396"/>
  <c r="H194" i="396"/>
  <c r="G194" i="396"/>
  <c r="F194" i="396"/>
  <c r="E193" i="396"/>
  <c r="E192" i="396"/>
  <c r="J191" i="396"/>
  <c r="I191" i="396"/>
  <c r="H191" i="396"/>
  <c r="G191" i="396"/>
  <c r="F191" i="396"/>
  <c r="M189" i="396"/>
  <c r="L189" i="396"/>
  <c r="K189" i="396"/>
  <c r="E187" i="396"/>
  <c r="E185" i="396"/>
  <c r="M184" i="396"/>
  <c r="M161" i="396" s="1"/>
  <c r="M160" i="396" s="1"/>
  <c r="L184" i="396"/>
  <c r="L161" i="396" s="1"/>
  <c r="L160" i="396" s="1"/>
  <c r="K184" i="396"/>
  <c r="K161" i="396" s="1"/>
  <c r="K160" i="396" s="1"/>
  <c r="J184" i="396"/>
  <c r="J161" i="396" s="1"/>
  <c r="J160" i="396" s="1"/>
  <c r="I184" i="396"/>
  <c r="I161" i="396" s="1"/>
  <c r="I160" i="396" s="1"/>
  <c r="H184" i="396"/>
  <c r="H161" i="396" s="1"/>
  <c r="H160" i="396" s="1"/>
  <c r="G184" i="396"/>
  <c r="F184" i="396"/>
  <c r="F183" i="396" s="1"/>
  <c r="E171" i="396"/>
  <c r="J170" i="396"/>
  <c r="E170" i="396"/>
  <c r="J169" i="396"/>
  <c r="E169" i="396" s="1"/>
  <c r="E168" i="396"/>
  <c r="M167" i="396"/>
  <c r="M164" i="396" s="1"/>
  <c r="M163" i="396" s="1"/>
  <c r="M162" i="396" s="1"/>
  <c r="L167" i="396"/>
  <c r="L164" i="396" s="1"/>
  <c r="L163" i="396" s="1"/>
  <c r="L162" i="396" s="1"/>
  <c r="K167" i="396"/>
  <c r="K164" i="396" s="1"/>
  <c r="K163" i="396" s="1"/>
  <c r="K162" i="396" s="1"/>
  <c r="J167" i="396"/>
  <c r="J164" i="396" s="1"/>
  <c r="I167" i="396"/>
  <c r="I164" i="396" s="1"/>
  <c r="I163" i="396" s="1"/>
  <c r="I162" i="396" s="1"/>
  <c r="H167" i="396"/>
  <c r="G167" i="396"/>
  <c r="G164" i="396" s="1"/>
  <c r="G163" i="396" s="1"/>
  <c r="E166" i="396"/>
  <c r="E165" i="396"/>
  <c r="H164" i="396"/>
  <c r="H163" i="396" s="1"/>
  <c r="H162" i="396" s="1"/>
  <c r="F164" i="396"/>
  <c r="F163" i="396" s="1"/>
  <c r="F162" i="396"/>
  <c r="E158" i="396"/>
  <c r="E156" i="396"/>
  <c r="E155" i="396" s="1"/>
  <c r="I155" i="396"/>
  <c r="H155" i="396"/>
  <c r="G155" i="396"/>
  <c r="E154" i="396"/>
  <c r="M153" i="396"/>
  <c r="L153" i="396"/>
  <c r="K153" i="396"/>
  <c r="J153" i="396"/>
  <c r="I153" i="396"/>
  <c r="H153" i="396"/>
  <c r="G153" i="396"/>
  <c r="F153" i="396"/>
  <c r="E151" i="396"/>
  <c r="M150" i="396"/>
  <c r="M149" i="396" s="1"/>
  <c r="M138" i="396" s="1"/>
  <c r="M99" i="396" s="1"/>
  <c r="L150" i="396"/>
  <c r="L149" i="396" s="1"/>
  <c r="L138" i="396" s="1"/>
  <c r="K150" i="396"/>
  <c r="K149" i="396" s="1"/>
  <c r="K138" i="396" s="1"/>
  <c r="K99" i="396" s="1"/>
  <c r="J150" i="396"/>
  <c r="I150" i="396"/>
  <c r="H150" i="396"/>
  <c r="G150" i="396"/>
  <c r="F150" i="396"/>
  <c r="J149" i="396"/>
  <c r="I149" i="396"/>
  <c r="H149" i="396"/>
  <c r="G149" i="396"/>
  <c r="E149" i="396" s="1"/>
  <c r="F149" i="396"/>
  <c r="E147" i="396"/>
  <c r="E146" i="396"/>
  <c r="M145" i="396"/>
  <c r="L145" i="396"/>
  <c r="K145" i="396"/>
  <c r="J145" i="396"/>
  <c r="I145" i="396"/>
  <c r="H145" i="396"/>
  <c r="F145" i="396"/>
  <c r="E144" i="396"/>
  <c r="E143" i="396"/>
  <c r="E142" i="396"/>
  <c r="E141" i="396"/>
  <c r="M140" i="396"/>
  <c r="L140" i="396"/>
  <c r="K140" i="396"/>
  <c r="J140" i="396"/>
  <c r="I140" i="396"/>
  <c r="H140" i="396"/>
  <c r="G140" i="396"/>
  <c r="F140" i="396"/>
  <c r="E136" i="396"/>
  <c r="E135" i="396"/>
  <c r="E134" i="396"/>
  <c r="E133" i="396"/>
  <c r="E132" i="396"/>
  <c r="E131" i="396"/>
  <c r="E130" i="396"/>
  <c r="E129" i="396"/>
  <c r="E128" i="396"/>
  <c r="E127" i="396"/>
  <c r="E126" i="396"/>
  <c r="M125" i="396"/>
  <c r="L125" i="396"/>
  <c r="K125" i="396"/>
  <c r="J125" i="396"/>
  <c r="I125" i="396"/>
  <c r="H125" i="396"/>
  <c r="G125" i="396"/>
  <c r="F125" i="396"/>
  <c r="E123" i="396"/>
  <c r="E122" i="396"/>
  <c r="E120" i="396"/>
  <c r="E119" i="396"/>
  <c r="E118" i="396"/>
  <c r="E117" i="396"/>
  <c r="E116" i="396"/>
  <c r="E115" i="396"/>
  <c r="E114" i="396"/>
  <c r="J113" i="396"/>
  <c r="J112" i="396" s="1"/>
  <c r="I113" i="396"/>
  <c r="I112" i="396" s="1"/>
  <c r="H113" i="396"/>
  <c r="H112" i="396" s="1"/>
  <c r="G113" i="396"/>
  <c r="F113" i="396"/>
  <c r="M112" i="396"/>
  <c r="L112" i="396"/>
  <c r="K112" i="396"/>
  <c r="F112" i="396"/>
  <c r="E110" i="396"/>
  <c r="E109" i="396"/>
  <c r="E108" i="396"/>
  <c r="E107" i="396"/>
  <c r="E106" i="396"/>
  <c r="E105" i="396"/>
  <c r="E104" i="396"/>
  <c r="E103" i="396"/>
  <c r="J102" i="396"/>
  <c r="J101" i="396" s="1"/>
  <c r="I102" i="396"/>
  <c r="I101" i="396" s="1"/>
  <c r="H102" i="396"/>
  <c r="H101" i="396" s="1"/>
  <c r="G102" i="396"/>
  <c r="F102" i="396"/>
  <c r="F101" i="396" s="1"/>
  <c r="M101" i="396"/>
  <c r="L101" i="396"/>
  <c r="K101" i="396"/>
  <c r="G101" i="396"/>
  <c r="E98" i="396"/>
  <c r="M97" i="396"/>
  <c r="L97" i="396"/>
  <c r="K97" i="396"/>
  <c r="J97" i="396"/>
  <c r="I97" i="396"/>
  <c r="H97" i="396"/>
  <c r="G97" i="396"/>
  <c r="F97" i="396"/>
  <c r="E96" i="396"/>
  <c r="E95" i="396"/>
  <c r="M94" i="396"/>
  <c r="L94" i="396"/>
  <c r="K94" i="396"/>
  <c r="J94" i="396"/>
  <c r="I94" i="396"/>
  <c r="H94" i="396"/>
  <c r="G94" i="396"/>
  <c r="F94" i="396"/>
  <c r="E92" i="396"/>
  <c r="E91" i="396"/>
  <c r="M90" i="396"/>
  <c r="L90" i="396"/>
  <c r="K90" i="396"/>
  <c r="J90" i="396"/>
  <c r="I90" i="396"/>
  <c r="H90" i="396"/>
  <c r="G90" i="396"/>
  <c r="F90" i="396"/>
  <c r="E88" i="396"/>
  <c r="E87" i="396"/>
  <c r="E86" i="396"/>
  <c r="E85" i="396"/>
  <c r="E84" i="396"/>
  <c r="E83" i="396"/>
  <c r="E82" i="396"/>
  <c r="E81" i="396"/>
  <c r="E80" i="396"/>
  <c r="M79" i="396"/>
  <c r="L79" i="396"/>
  <c r="K79" i="396"/>
  <c r="J79" i="396"/>
  <c r="I79" i="396"/>
  <c r="H79" i="396"/>
  <c r="G79" i="396"/>
  <c r="E77" i="396"/>
  <c r="E76" i="396"/>
  <c r="E75" i="396"/>
  <c r="E74" i="396"/>
  <c r="J73" i="396"/>
  <c r="J72" i="396" s="1"/>
  <c r="I73" i="396"/>
  <c r="I72" i="396" s="1"/>
  <c r="H73" i="396"/>
  <c r="G73" i="396"/>
  <c r="G72" i="396" s="1"/>
  <c r="F73" i="396"/>
  <c r="F72" i="396" s="1"/>
  <c r="M72" i="396"/>
  <c r="L72" i="396"/>
  <c r="K72" i="396"/>
  <c r="E71" i="396"/>
  <c r="E70" i="396"/>
  <c r="J69" i="396"/>
  <c r="I69" i="396"/>
  <c r="H69" i="396"/>
  <c r="G69" i="396"/>
  <c r="E69" i="396" s="1"/>
  <c r="F69" i="396"/>
  <c r="E68" i="396"/>
  <c r="J67" i="396"/>
  <c r="I67" i="396"/>
  <c r="H67" i="396"/>
  <c r="G67" i="396"/>
  <c r="F67" i="396"/>
  <c r="E65" i="396"/>
  <c r="E64" i="396"/>
  <c r="E63" i="396"/>
  <c r="E62" i="396"/>
  <c r="E61" i="396"/>
  <c r="E60" i="396"/>
  <c r="E59" i="396"/>
  <c r="E58" i="396"/>
  <c r="E57" i="396"/>
  <c r="E56" i="396"/>
  <c r="M55" i="396"/>
  <c r="M54" i="396" s="1"/>
  <c r="L55" i="396"/>
  <c r="L54" i="396" s="1"/>
  <c r="K55" i="396"/>
  <c r="K54" i="396" s="1"/>
  <c r="J55" i="396"/>
  <c r="J54" i="396" s="1"/>
  <c r="I55" i="396"/>
  <c r="I54" i="396" s="1"/>
  <c r="H55" i="396"/>
  <c r="G55" i="396"/>
  <c r="G54" i="396" s="1"/>
  <c r="F55" i="396"/>
  <c r="F54" i="396" s="1"/>
  <c r="E53" i="396"/>
  <c r="M52" i="396"/>
  <c r="L52" i="396"/>
  <c r="K52" i="396"/>
  <c r="J52" i="396"/>
  <c r="I52" i="396"/>
  <c r="H52" i="396"/>
  <c r="G52" i="396"/>
  <c r="F52" i="396"/>
  <c r="E51" i="396"/>
  <c r="E50" i="396"/>
  <c r="E49" i="396"/>
  <c r="M48" i="396"/>
  <c r="L48" i="396"/>
  <c r="K48" i="396"/>
  <c r="J48" i="396"/>
  <c r="I48" i="396"/>
  <c r="H48" i="396"/>
  <c r="G48" i="396"/>
  <c r="F48" i="396"/>
  <c r="E47" i="396"/>
  <c r="E46" i="396"/>
  <c r="E45" i="396"/>
  <c r="E44" i="396"/>
  <c r="M43" i="396"/>
  <c r="L43" i="396"/>
  <c r="K43" i="396"/>
  <c r="J43" i="396"/>
  <c r="I43" i="396"/>
  <c r="H43" i="396"/>
  <c r="G43" i="396"/>
  <c r="F43" i="396"/>
  <c r="E42" i="396"/>
  <c r="E41" i="396"/>
  <c r="F39" i="396"/>
  <c r="F37" i="396"/>
  <c r="M36" i="396"/>
  <c r="M35" i="396" s="1"/>
  <c r="L36" i="396"/>
  <c r="L35" i="396" s="1"/>
  <c r="K36" i="396"/>
  <c r="K35" i="396" s="1"/>
  <c r="I36" i="396"/>
  <c r="I35" i="396" s="1"/>
  <c r="H36" i="396"/>
  <c r="H35" i="396" s="1"/>
  <c r="G36" i="396"/>
  <c r="G35" i="396" s="1"/>
  <c r="F36" i="396"/>
  <c r="F35" i="396" s="1"/>
  <c r="M31" i="396"/>
  <c r="L31" i="396"/>
  <c r="K31" i="396"/>
  <c r="G24" i="396"/>
  <c r="F24" i="396"/>
  <c r="M23" i="396"/>
  <c r="L23" i="396"/>
  <c r="K23" i="396"/>
  <c r="G23" i="396"/>
  <c r="F23" i="396"/>
  <c r="E148" i="395" l="1"/>
  <c r="E356" i="396"/>
  <c r="E238" i="396"/>
  <c r="I270" i="396"/>
  <c r="E191" i="396"/>
  <c r="E43" i="396"/>
  <c r="I235" i="396"/>
  <c r="I209" i="396" s="1"/>
  <c r="J235" i="396"/>
  <c r="F525" i="396"/>
  <c r="J66" i="396"/>
  <c r="J40" i="396" s="1"/>
  <c r="E511" i="396"/>
  <c r="E702" i="396"/>
  <c r="E680" i="396"/>
  <c r="E785" i="396"/>
  <c r="E1354" i="396"/>
  <c r="K270" i="396"/>
  <c r="J1295" i="396"/>
  <c r="L270" i="396"/>
  <c r="M270" i="396"/>
  <c r="E386" i="396"/>
  <c r="E1298" i="396"/>
  <c r="E242" i="396"/>
  <c r="E1511" i="396"/>
  <c r="E1472" i="396" s="1"/>
  <c r="H270" i="396"/>
  <c r="J270" i="396"/>
  <c r="G270" i="396"/>
  <c r="F139" i="396"/>
  <c r="E879" i="396"/>
  <c r="L1110" i="396"/>
  <c r="L1109" i="396" s="1"/>
  <c r="E859" i="396"/>
  <c r="E281" i="396"/>
  <c r="E1230" i="396"/>
  <c r="E1007" i="396"/>
  <c r="E476" i="396"/>
  <c r="F1368" i="396"/>
  <c r="F1367" i="396" s="1"/>
  <c r="F1329" i="396" s="1"/>
  <c r="E286" i="396"/>
  <c r="E952" i="396"/>
  <c r="H549" i="396"/>
  <c r="E1675" i="396"/>
  <c r="F462" i="396"/>
  <c r="F461" i="396" s="1"/>
  <c r="F414" i="396" s="1"/>
  <c r="F413" i="396" s="1"/>
  <c r="I549" i="396"/>
  <c r="F1744" i="396"/>
  <c r="F1743" i="396" s="1"/>
  <c r="F1704" i="396" s="1"/>
  <c r="F1703" i="396" s="1"/>
  <c r="F1701" i="396" s="1"/>
  <c r="E361" i="396"/>
  <c r="E824" i="396"/>
  <c r="E1167" i="396"/>
  <c r="E761" i="396"/>
  <c r="E1196" i="396"/>
  <c r="E1052" i="396"/>
  <c r="E1131" i="396"/>
  <c r="I1634" i="396"/>
  <c r="K479" i="396"/>
  <c r="K349" i="396" s="1"/>
  <c r="J1634" i="396"/>
  <c r="M479" i="396"/>
  <c r="M478" i="396" s="1"/>
  <c r="E458" i="396"/>
  <c r="E457" i="396" s="1"/>
  <c r="E710" i="396"/>
  <c r="E988" i="396"/>
  <c r="E272" i="396"/>
  <c r="E368" i="396"/>
  <c r="H1527" i="396"/>
  <c r="E884" i="396"/>
  <c r="E282" i="396"/>
  <c r="K495" i="396"/>
  <c r="F1006" i="396"/>
  <c r="F342" i="396"/>
  <c r="F205" i="396" s="1"/>
  <c r="G1006" i="396"/>
  <c r="G980" i="396" s="1"/>
  <c r="G979" i="396" s="1"/>
  <c r="E199" i="396"/>
  <c r="E408" i="396"/>
  <c r="E913" i="396"/>
  <c r="E992" i="396"/>
  <c r="G549" i="396"/>
  <c r="I1006" i="396"/>
  <c r="E1215" i="396"/>
  <c r="H924" i="396"/>
  <c r="H898" i="396" s="1"/>
  <c r="H897" i="396" s="1"/>
  <c r="I924" i="396"/>
  <c r="I898" i="396" s="1"/>
  <c r="I897" i="396" s="1"/>
  <c r="H1368" i="396"/>
  <c r="H1367" i="396" s="1"/>
  <c r="H1329" i="396" s="1"/>
  <c r="E1330" i="396"/>
  <c r="F25" i="396"/>
  <c r="F1154" i="396"/>
  <c r="F1128" i="396" s="1"/>
  <c r="F1127" i="396" s="1"/>
  <c r="F1126" i="396" s="1"/>
  <c r="G1154" i="396"/>
  <c r="G1319" i="396"/>
  <c r="E271" i="396"/>
  <c r="J1154" i="396"/>
  <c r="J1128" i="396" s="1"/>
  <c r="J1127" i="396" s="1"/>
  <c r="H1319" i="396"/>
  <c r="H259" i="396"/>
  <c r="I1319" i="396"/>
  <c r="L1600" i="396"/>
  <c r="I259" i="396"/>
  <c r="G385" i="396"/>
  <c r="E385" i="396" s="1"/>
  <c r="G1341" i="396"/>
  <c r="E1341" i="396" s="1"/>
  <c r="M1600" i="396"/>
  <c r="E1082" i="396"/>
  <c r="H349" i="396"/>
  <c r="E1064" i="396"/>
  <c r="H1430" i="396"/>
  <c r="H1429" i="396" s="1"/>
  <c r="H1390" i="396" s="1"/>
  <c r="H1389" i="396" s="1"/>
  <c r="H1674" i="396"/>
  <c r="H1673" i="396" s="1"/>
  <c r="E1673" i="396" s="1"/>
  <c r="K183" i="396"/>
  <c r="I349" i="396"/>
  <c r="E660" i="396"/>
  <c r="E1142" i="396"/>
  <c r="E1382" i="396"/>
  <c r="E1450" i="396"/>
  <c r="G66" i="396"/>
  <c r="G40" i="396" s="1"/>
  <c r="G39" i="396" s="1"/>
  <c r="L183" i="396"/>
  <c r="J1578" i="396"/>
  <c r="J1553" i="396" s="1"/>
  <c r="E1267" i="396"/>
  <c r="M1110" i="396"/>
  <c r="M1109" i="396" s="1"/>
  <c r="L479" i="396"/>
  <c r="L478" i="396" s="1"/>
  <c r="E1157" i="396"/>
  <c r="F66" i="396"/>
  <c r="F325" i="396"/>
  <c r="F269" i="396" s="1"/>
  <c r="E1190" i="396"/>
  <c r="E90" i="396"/>
  <c r="L1188" i="396"/>
  <c r="E55" i="396"/>
  <c r="F161" i="396"/>
  <c r="F160" i="396" s="1"/>
  <c r="F947" i="396"/>
  <c r="F873" i="396"/>
  <c r="F872" i="396" s="1"/>
  <c r="F833" i="396" s="1"/>
  <c r="H873" i="396"/>
  <c r="H872" i="396" s="1"/>
  <c r="H833" i="396" s="1"/>
  <c r="E1019" i="396"/>
  <c r="I1178" i="396"/>
  <c r="F259" i="396"/>
  <c r="G342" i="396"/>
  <c r="G205" i="396" s="1"/>
  <c r="G259" i="396"/>
  <c r="G439" i="396"/>
  <c r="E787" i="396"/>
  <c r="I1063" i="396"/>
  <c r="E1063" i="396" s="1"/>
  <c r="H1075" i="396"/>
  <c r="H1049" i="396" s="1"/>
  <c r="I89" i="396"/>
  <c r="I342" i="396"/>
  <c r="I205" i="396" s="1"/>
  <c r="H439" i="396"/>
  <c r="J674" i="396"/>
  <c r="J648" i="396" s="1"/>
  <c r="J342" i="396"/>
  <c r="J205" i="396" s="1"/>
  <c r="I439" i="396"/>
  <c r="F823" i="396"/>
  <c r="K342" i="396"/>
  <c r="K205" i="396" s="1"/>
  <c r="F1229" i="396"/>
  <c r="F1203" i="396" s="1"/>
  <c r="F1202" i="396" s="1"/>
  <c r="F1201" i="396" s="1"/>
  <c r="F1199" i="396" s="1"/>
  <c r="I30" i="396"/>
  <c r="F349" i="396"/>
  <c r="H823" i="396"/>
  <c r="E1013" i="396"/>
  <c r="G1229" i="396"/>
  <c r="J163" i="396"/>
  <c r="J162" i="396" s="1"/>
  <c r="I823" i="396"/>
  <c r="H1229" i="396"/>
  <c r="H1203" i="396" s="1"/>
  <c r="H1202" i="396" s="1"/>
  <c r="H1201" i="396" s="1"/>
  <c r="H1199" i="396" s="1"/>
  <c r="E150" i="396"/>
  <c r="J823" i="396"/>
  <c r="E955" i="396"/>
  <c r="E1012" i="396"/>
  <c r="I1229" i="396"/>
  <c r="I1203" i="396" s="1"/>
  <c r="I1202" i="396" s="1"/>
  <c r="I1201" i="396" s="1"/>
  <c r="I1199" i="396" s="1"/>
  <c r="E1331" i="396"/>
  <c r="E1474" i="396"/>
  <c r="E681" i="396"/>
  <c r="E140" i="396"/>
  <c r="E1473" i="396"/>
  <c r="G415" i="396"/>
  <c r="E415" i="396" s="1"/>
  <c r="E416" i="396"/>
  <c r="E550" i="396"/>
  <c r="E73" i="396"/>
  <c r="E532" i="396"/>
  <c r="E1555" i="396"/>
  <c r="I1554" i="396"/>
  <c r="E1554" i="396" s="1"/>
  <c r="E1236" i="396"/>
  <c r="G1235" i="396"/>
  <c r="E1235" i="396" s="1"/>
  <c r="E1257" i="396"/>
  <c r="E1717" i="396"/>
  <c r="E1378" i="396"/>
  <c r="E1523" i="396"/>
  <c r="I963" i="396"/>
  <c r="I962" i="396" s="1"/>
  <c r="E966" i="396"/>
  <c r="K980" i="396"/>
  <c r="K979" i="396" s="1"/>
  <c r="K978" i="396" s="1"/>
  <c r="E1688" i="396"/>
  <c r="F1178" i="396"/>
  <c r="G1178" i="396"/>
  <c r="E1542" i="396"/>
  <c r="E241" i="396"/>
  <c r="J30" i="396"/>
  <c r="H1178" i="396"/>
  <c r="K30" i="396"/>
  <c r="I403" i="396"/>
  <c r="E847" i="396"/>
  <c r="G846" i="396"/>
  <c r="E846" i="396" s="1"/>
  <c r="I1154" i="396"/>
  <c r="I1128" i="396" s="1"/>
  <c r="I1127" i="396" s="1"/>
  <c r="J403" i="396"/>
  <c r="F1295" i="396"/>
  <c r="F1269" i="396" s="1"/>
  <c r="G1367" i="396"/>
  <c r="E97" i="396"/>
  <c r="H720" i="396"/>
  <c r="E720" i="396" s="1"/>
  <c r="E721" i="396"/>
  <c r="G1295" i="396"/>
  <c r="G1269" i="396" s="1"/>
  <c r="G1634" i="396"/>
  <c r="H1295" i="396"/>
  <c r="H1269" i="396" s="1"/>
  <c r="F1600" i="396"/>
  <c r="F1599" i="396" s="1"/>
  <c r="M1744" i="396"/>
  <c r="M1743" i="396" s="1"/>
  <c r="M1704" i="396" s="1"/>
  <c r="M1703" i="396" s="1"/>
  <c r="M1701" i="396" s="1"/>
  <c r="F697" i="396"/>
  <c r="E677" i="396"/>
  <c r="G709" i="396"/>
  <c r="E709" i="396" s="1"/>
  <c r="E802" i="396"/>
  <c r="H54" i="396"/>
  <c r="E54" i="396" s="1"/>
  <c r="M183" i="396"/>
  <c r="L342" i="396"/>
  <c r="L205" i="396" s="1"/>
  <c r="H573" i="396"/>
  <c r="E573" i="396" s="1"/>
  <c r="E574" i="396"/>
  <c r="H697" i="396"/>
  <c r="I873" i="396"/>
  <c r="I872" i="396" s="1"/>
  <c r="I833" i="396" s="1"/>
  <c r="E1100" i="396"/>
  <c r="E248" i="396"/>
  <c r="M342" i="396"/>
  <c r="M205" i="396" s="1"/>
  <c r="F625" i="396"/>
  <c r="F624" i="396"/>
  <c r="I697" i="396"/>
  <c r="J873" i="396"/>
  <c r="J872" i="396" s="1"/>
  <c r="E336" i="396"/>
  <c r="G625" i="396"/>
  <c r="G624" i="396"/>
  <c r="J697" i="396"/>
  <c r="I947" i="396"/>
  <c r="J1229" i="396"/>
  <c r="J1203" i="396" s="1"/>
  <c r="J1202" i="396" s="1"/>
  <c r="J1201" i="396" s="1"/>
  <c r="J1199" i="396" s="1"/>
  <c r="F1319" i="396"/>
  <c r="F138" i="396"/>
  <c r="F1252" i="396"/>
  <c r="F30" i="396"/>
  <c r="I625" i="396"/>
  <c r="I624" i="396"/>
  <c r="E1284" i="396"/>
  <c r="E125" i="396"/>
  <c r="H139" i="396"/>
  <c r="H138" i="396" s="1"/>
  <c r="E513" i="396"/>
  <c r="H531" i="396"/>
  <c r="E531" i="396" s="1"/>
  <c r="K616" i="396"/>
  <c r="H1252" i="396"/>
  <c r="I139" i="396"/>
  <c r="I138" i="396" s="1"/>
  <c r="H30" i="396"/>
  <c r="J549" i="396"/>
  <c r="H495" i="396"/>
  <c r="E806" i="396"/>
  <c r="E805" i="396" s="1"/>
  <c r="E906" i="396"/>
  <c r="I1252" i="396"/>
  <c r="E101" i="396"/>
  <c r="J139" i="396"/>
  <c r="J138" i="396" s="1"/>
  <c r="I325" i="396"/>
  <c r="I269" i="396" s="1"/>
  <c r="F549" i="396"/>
  <c r="E651" i="396"/>
  <c r="J1252" i="396"/>
  <c r="G325" i="396"/>
  <c r="G269" i="396" s="1"/>
  <c r="M773" i="396"/>
  <c r="M772" i="396" s="1"/>
  <c r="M873" i="396"/>
  <c r="M872" i="396" s="1"/>
  <c r="J1006" i="396"/>
  <c r="J980" i="396" s="1"/>
  <c r="J1099" i="396"/>
  <c r="E1302" i="396"/>
  <c r="E1301" i="396" s="1"/>
  <c r="E1637" i="396"/>
  <c r="H325" i="396"/>
  <c r="H269" i="396" s="1"/>
  <c r="F674" i="396"/>
  <c r="F648" i="396" s="1"/>
  <c r="K1203" i="396"/>
  <c r="K1202" i="396" s="1"/>
  <c r="K1201" i="396" s="1"/>
  <c r="K1199" i="396" s="1"/>
  <c r="G674" i="396"/>
  <c r="F799" i="396"/>
  <c r="F773" i="396" s="1"/>
  <c r="E1061" i="396"/>
  <c r="L1203" i="396"/>
  <c r="L1202" i="396" s="1"/>
  <c r="L1201" i="396" s="1"/>
  <c r="L1199" i="396" s="1"/>
  <c r="I1744" i="396"/>
  <c r="I1743" i="396" s="1"/>
  <c r="I1704" i="396" s="1"/>
  <c r="I1703" i="396" s="1"/>
  <c r="I1701" i="396" s="1"/>
  <c r="E52" i="396"/>
  <c r="E382" i="396"/>
  <c r="E614" i="396"/>
  <c r="H674" i="396"/>
  <c r="H648" i="396" s="1"/>
  <c r="G799" i="396"/>
  <c r="G773" i="396" s="1"/>
  <c r="J1744" i="396"/>
  <c r="J1743" i="396" s="1"/>
  <c r="J1704" i="396" s="1"/>
  <c r="J1703" i="396" s="1"/>
  <c r="J1701" i="396" s="1"/>
  <c r="E167" i="396"/>
  <c r="E164" i="396" s="1"/>
  <c r="I674" i="396"/>
  <c r="I648" i="396" s="1"/>
  <c r="H799" i="396"/>
  <c r="H773" i="396" s="1"/>
  <c r="E925" i="396"/>
  <c r="H1188" i="396"/>
  <c r="H1126" i="396" s="1"/>
  <c r="K1744" i="396"/>
  <c r="K1743" i="396" s="1"/>
  <c r="K1704" i="396" s="1"/>
  <c r="K1703" i="396" s="1"/>
  <c r="K1701" i="396" s="1"/>
  <c r="E212" i="396"/>
  <c r="I799" i="396"/>
  <c r="I773" i="396" s="1"/>
  <c r="I772" i="396" s="1"/>
  <c r="J924" i="396"/>
  <c r="J898" i="396" s="1"/>
  <c r="J897" i="396" s="1"/>
  <c r="E983" i="396"/>
  <c r="E1123" i="396"/>
  <c r="E1754" i="396"/>
  <c r="J1283" i="396"/>
  <c r="J1269" i="396" s="1"/>
  <c r="E217" i="396"/>
  <c r="K1269" i="396"/>
  <c r="K1268" i="396" s="1"/>
  <c r="E224" i="396"/>
  <c r="H223" i="396"/>
  <c r="E223" i="396" s="1"/>
  <c r="E836" i="396"/>
  <c r="J835" i="396"/>
  <c r="M898" i="396"/>
  <c r="M897" i="396" s="1"/>
  <c r="E828" i="396"/>
  <c r="G823" i="396"/>
  <c r="E1327" i="396"/>
  <c r="K1600" i="396"/>
  <c r="E528" i="396"/>
  <c r="M980" i="396"/>
  <c r="M979" i="396" s="1"/>
  <c r="M978" i="396" s="1"/>
  <c r="L1269" i="396"/>
  <c r="L1268" i="396" s="1"/>
  <c r="I1578" i="396"/>
  <c r="I1553" i="396" s="1"/>
  <c r="G472" i="396"/>
  <c r="E472" i="396" s="1"/>
  <c r="E473" i="396"/>
  <c r="M1269" i="396"/>
  <c r="M1268" i="396" s="1"/>
  <c r="E1745" i="396"/>
  <c r="G1744" i="396"/>
  <c r="G1743" i="396" s="1"/>
  <c r="E145" i="396"/>
  <c r="G139" i="396"/>
  <c r="M499" i="396"/>
  <c r="M498" i="396" s="1"/>
  <c r="M496" i="396" s="1"/>
  <c r="E1566" i="396"/>
  <c r="J1565" i="396"/>
  <c r="E1565" i="396" s="1"/>
  <c r="G1160" i="396"/>
  <c r="E1160" i="396" s="1"/>
  <c r="E1161" i="396"/>
  <c r="M1203" i="396"/>
  <c r="M1202" i="396" s="1"/>
  <c r="M1201" i="396" s="1"/>
  <c r="M1199" i="396" s="1"/>
  <c r="G697" i="396"/>
  <c r="E698" i="396"/>
  <c r="E1009" i="396"/>
  <c r="H1006" i="396"/>
  <c r="H980" i="396" s="1"/>
  <c r="H461" i="396"/>
  <c r="I461" i="396"/>
  <c r="G1075" i="396"/>
  <c r="G1049" i="396" s="1"/>
  <c r="E1078" i="396"/>
  <c r="E663" i="396"/>
  <c r="G662" i="396"/>
  <c r="E662" i="396" s="1"/>
  <c r="E365" i="396"/>
  <c r="K414" i="396"/>
  <c r="K413" i="396" s="1"/>
  <c r="G947" i="396"/>
  <c r="E1403" i="396"/>
  <c r="E1444" i="396"/>
  <c r="G379" i="396"/>
  <c r="E380" i="396"/>
  <c r="F1048" i="396"/>
  <c r="F1047" i="396" s="1"/>
  <c r="E1404" i="396"/>
  <c r="L414" i="396"/>
  <c r="L413" i="396" s="1"/>
  <c r="E514" i="396"/>
  <c r="F1030" i="396"/>
  <c r="E1081" i="396"/>
  <c r="E1277" i="396"/>
  <c r="E427" i="396"/>
  <c r="J947" i="396"/>
  <c r="H189" i="396"/>
  <c r="E439" i="396"/>
  <c r="E562" i="396"/>
  <c r="F924" i="396"/>
  <c r="M648" i="396"/>
  <c r="M647" i="396" s="1"/>
  <c r="E788" i="396"/>
  <c r="E831" i="396"/>
  <c r="G924" i="396"/>
  <c r="G898" i="396" s="1"/>
  <c r="G1252" i="396"/>
  <c r="E1320" i="396"/>
  <c r="I66" i="396"/>
  <c r="I40" i="396" s="1"/>
  <c r="K1109" i="396"/>
  <c r="E1758" i="396"/>
  <c r="E1730" i="396"/>
  <c r="E763" i="396"/>
  <c r="E912" i="396"/>
  <c r="L1553" i="396"/>
  <c r="L1552" i="396" s="1"/>
  <c r="H625" i="396"/>
  <c r="E627" i="396"/>
  <c r="H235" i="396"/>
  <c r="E236" i="396"/>
  <c r="J616" i="396"/>
  <c r="J495" i="396"/>
  <c r="E617" i="396"/>
  <c r="E1186" i="396"/>
  <c r="L99" i="396"/>
  <c r="L616" i="396"/>
  <c r="E781" i="396"/>
  <c r="K773" i="396"/>
  <c r="K772" i="396" s="1"/>
  <c r="E526" i="396"/>
  <c r="G525" i="396"/>
  <c r="G499" i="396" s="1"/>
  <c r="M600" i="396"/>
  <c r="G1099" i="396"/>
  <c r="L495" i="396"/>
  <c r="H525" i="396"/>
  <c r="K499" i="396"/>
  <c r="K498" i="396" s="1"/>
  <c r="K496" i="396" s="1"/>
  <c r="G1048" i="396"/>
  <c r="H1099" i="396"/>
  <c r="E1750" i="396"/>
  <c r="E776" i="396"/>
  <c r="E910" i="396"/>
  <c r="F1674" i="396"/>
  <c r="F1673" i="396" s="1"/>
  <c r="F1634" i="396" s="1"/>
  <c r="F1633" i="396" s="1"/>
  <c r="F1468" i="396" s="1"/>
  <c r="E971" i="396"/>
  <c r="E961" i="396" s="1"/>
  <c r="E960" i="396" s="1"/>
  <c r="E1611" i="396"/>
  <c r="I1610" i="396"/>
  <c r="E1610" i="396" s="1"/>
  <c r="J962" i="396"/>
  <c r="J1109" i="396"/>
  <c r="J1047" i="396" s="1"/>
  <c r="E883" i="396"/>
  <c r="E1374" i="396"/>
  <c r="F89" i="396"/>
  <c r="M616" i="396"/>
  <c r="I1484" i="396"/>
  <c r="E1484" i="396" s="1"/>
  <c r="E1485" i="396"/>
  <c r="F1099" i="396"/>
  <c r="L773" i="396"/>
  <c r="L772" i="396" s="1"/>
  <c r="E267" i="396"/>
  <c r="I525" i="396"/>
  <c r="I499" i="396" s="1"/>
  <c r="L499" i="396"/>
  <c r="L498" i="396" s="1"/>
  <c r="L496" i="396" s="1"/>
  <c r="E766" i="396"/>
  <c r="E347" i="396"/>
  <c r="J525" i="396"/>
  <c r="J499" i="396" s="1"/>
  <c r="J498" i="396" s="1"/>
  <c r="E930" i="396"/>
  <c r="E1272" i="396"/>
  <c r="K1471" i="396"/>
  <c r="K1470" i="396" s="1"/>
  <c r="F1553" i="396"/>
  <c r="E337" i="396"/>
  <c r="J1048" i="396"/>
  <c r="L1471" i="396"/>
  <c r="L1470" i="396" s="1"/>
  <c r="G1578" i="396"/>
  <c r="G1553" i="396" s="1"/>
  <c r="E102" i="396"/>
  <c r="M1471" i="396"/>
  <c r="M1470" i="396" s="1"/>
  <c r="H1578" i="396"/>
  <c r="H1553" i="396" s="1"/>
  <c r="E1718" i="396"/>
  <c r="L40" i="396"/>
  <c r="L39" i="396" s="1"/>
  <c r="L747" i="396"/>
  <c r="L746" i="396" s="1"/>
  <c r="L980" i="396"/>
  <c r="L979" i="396" s="1"/>
  <c r="L978" i="396" s="1"/>
  <c r="K1048" i="396"/>
  <c r="K1047" i="396" s="1"/>
  <c r="E1189" i="396"/>
  <c r="F1528" i="396"/>
  <c r="F1527" i="396" s="1"/>
  <c r="F1471" i="396" s="1"/>
  <c r="E1769" i="396"/>
  <c r="E1768" i="396" s="1"/>
  <c r="E1767" i="396" s="1"/>
  <c r="E1761" i="396" s="1"/>
  <c r="E94" i="396"/>
  <c r="E153" i="396"/>
  <c r="K27" i="396"/>
  <c r="M747" i="396"/>
  <c r="E931" i="396"/>
  <c r="L1048" i="396"/>
  <c r="L1047" i="396" s="1"/>
  <c r="J1188" i="396"/>
  <c r="J1126" i="396" s="1"/>
  <c r="G1706" i="396"/>
  <c r="E1706" i="396" s="1"/>
  <c r="E1707" i="396"/>
  <c r="I478" i="396"/>
  <c r="H616" i="396"/>
  <c r="M1048" i="396"/>
  <c r="M1047" i="396" s="1"/>
  <c r="K1188" i="396"/>
  <c r="E1232" i="396"/>
  <c r="M27" i="396"/>
  <c r="J478" i="396"/>
  <c r="J349" i="396"/>
  <c r="I616" i="396"/>
  <c r="I495" i="396"/>
  <c r="J1178" i="396"/>
  <c r="E1692" i="396"/>
  <c r="L1744" i="396"/>
  <c r="L1743" i="396" s="1"/>
  <c r="L1704" i="396" s="1"/>
  <c r="L1703" i="396" s="1"/>
  <c r="L1701" i="396" s="1"/>
  <c r="K873" i="396"/>
  <c r="K872" i="396" s="1"/>
  <c r="K833" i="396" s="1"/>
  <c r="E887" i="396"/>
  <c r="E1441" i="396"/>
  <c r="J89" i="396"/>
  <c r="F235" i="396"/>
  <c r="F209" i="396" s="1"/>
  <c r="F208" i="396" s="1"/>
  <c r="K648" i="396"/>
  <c r="K647" i="396" s="1"/>
  <c r="K645" i="396" s="1"/>
  <c r="L873" i="396"/>
  <c r="L872" i="396" s="1"/>
  <c r="L833" i="396" s="1"/>
  <c r="G235" i="396"/>
  <c r="F379" i="396"/>
  <c r="F353" i="396" s="1"/>
  <c r="E563" i="396"/>
  <c r="L648" i="396"/>
  <c r="L647" i="396" s="1"/>
  <c r="L645" i="396" s="1"/>
  <c r="E812" i="396"/>
  <c r="L209" i="396"/>
  <c r="E1633" i="396"/>
  <c r="I1468" i="396"/>
  <c r="H1048" i="396"/>
  <c r="L1049" i="396"/>
  <c r="M1049" i="396"/>
  <c r="E1088" i="396"/>
  <c r="K1049" i="396"/>
  <c r="E957" i="396"/>
  <c r="E538" i="396"/>
  <c r="E462" i="396"/>
  <c r="K353" i="396"/>
  <c r="K352" i="396" s="1"/>
  <c r="L353" i="396"/>
  <c r="M353" i="396"/>
  <c r="M352" i="396" s="1"/>
  <c r="G26" i="396"/>
  <c r="H26" i="396"/>
  <c r="I26" i="396"/>
  <c r="J26" i="396"/>
  <c r="K26" i="396"/>
  <c r="L26" i="396"/>
  <c r="J1601" i="396"/>
  <c r="J1600" i="396" s="1"/>
  <c r="J1599" i="396" s="1"/>
  <c r="E479" i="396"/>
  <c r="J461" i="396"/>
  <c r="J414" i="396" s="1"/>
  <c r="J413" i="396" s="1"/>
  <c r="K24" i="396"/>
  <c r="K209" i="396"/>
  <c r="E327" i="396"/>
  <c r="J326" i="396"/>
  <c r="H599" i="396"/>
  <c r="H560" i="396" s="1"/>
  <c r="G183" i="396"/>
  <c r="E184" i="396"/>
  <c r="E183" i="396" s="1"/>
  <c r="E161" i="396" s="1"/>
  <c r="G161" i="396"/>
  <c r="G160" i="396" s="1"/>
  <c r="E160" i="396" s="1"/>
  <c r="E1648" i="396"/>
  <c r="G1647" i="396"/>
  <c r="E1647" i="396" s="1"/>
  <c r="E48" i="396"/>
  <c r="G162" i="396"/>
  <c r="J1430" i="396"/>
  <c r="J1429" i="396" s="1"/>
  <c r="J1390" i="396" s="1"/>
  <c r="J1389" i="396" s="1"/>
  <c r="E1431" i="396"/>
  <c r="G1126" i="396"/>
  <c r="H1545" i="396"/>
  <c r="E1546" i="396"/>
  <c r="E260" i="396"/>
  <c r="J259" i="396"/>
  <c r="G962" i="396"/>
  <c r="I1048" i="396"/>
  <c r="E1050" i="396"/>
  <c r="E1324" i="396"/>
  <c r="J1319" i="396"/>
  <c r="I1392" i="396"/>
  <c r="E1392" i="396" s="1"/>
  <c r="E1393" i="396"/>
  <c r="M414" i="396"/>
  <c r="M413" i="396" s="1"/>
  <c r="E113" i="396"/>
  <c r="G112" i="396"/>
  <c r="E112" i="396" s="1"/>
  <c r="E1296" i="396"/>
  <c r="I1295" i="396"/>
  <c r="J27" i="396"/>
  <c r="I31" i="396"/>
  <c r="E321" i="396"/>
  <c r="E31" i="396" s="1"/>
  <c r="J1368" i="396"/>
  <c r="J1367" i="396" s="1"/>
  <c r="J1329" i="396" s="1"/>
  <c r="E1369" i="396"/>
  <c r="E294" i="396"/>
  <c r="J293" i="396"/>
  <c r="E293" i="396" s="1"/>
  <c r="I353" i="396"/>
  <c r="E354" i="396"/>
  <c r="H1471" i="396"/>
  <c r="E1636" i="396"/>
  <c r="J353" i="396"/>
  <c r="E557" i="396"/>
  <c r="E948" i="396"/>
  <c r="H947" i="396"/>
  <c r="J155" i="396"/>
  <c r="J36" i="396"/>
  <c r="J35" i="396" s="1"/>
  <c r="E1539" i="396"/>
  <c r="G1538" i="396"/>
  <c r="K1553" i="396"/>
  <c r="K1552" i="396" s="1"/>
  <c r="I1109" i="396"/>
  <c r="E1110" i="396"/>
  <c r="H23" i="396"/>
  <c r="J1075" i="396"/>
  <c r="J1049" i="396" s="1"/>
  <c r="E1076" i="396"/>
  <c r="J23" i="396"/>
  <c r="H1154" i="396"/>
  <c r="E1155" i="396"/>
  <c r="E611" i="396"/>
  <c r="G610" i="396"/>
  <c r="E610" i="396" s="1"/>
  <c r="J1527" i="396"/>
  <c r="J1471" i="396" s="1"/>
  <c r="J1470" i="396" s="1"/>
  <c r="J1468" i="396" s="1"/>
  <c r="M495" i="396"/>
  <c r="H24" i="396"/>
  <c r="E67" i="396"/>
  <c r="H66" i="396"/>
  <c r="G495" i="396"/>
  <c r="G616" i="396"/>
  <c r="H1744" i="396"/>
  <c r="I599" i="396"/>
  <c r="I560" i="396" s="1"/>
  <c r="L30" i="396"/>
  <c r="K898" i="396"/>
  <c r="K897" i="396" s="1"/>
  <c r="H961" i="396"/>
  <c r="H960" i="396" s="1"/>
  <c r="K40" i="396"/>
  <c r="M209" i="396"/>
  <c r="L898" i="396"/>
  <c r="L897" i="396" s="1"/>
  <c r="G1599" i="396"/>
  <c r="F27" i="396"/>
  <c r="F403" i="396"/>
  <c r="F600" i="396"/>
  <c r="F747" i="396"/>
  <c r="F746" i="396" s="1"/>
  <c r="F707" i="396" s="1"/>
  <c r="H1599" i="396"/>
  <c r="M40" i="396"/>
  <c r="G27" i="396"/>
  <c r="F189" i="396"/>
  <c r="E404" i="396"/>
  <c r="G403" i="396"/>
  <c r="E748" i="396"/>
  <c r="G747" i="396"/>
  <c r="H27" i="396"/>
  <c r="G189" i="396"/>
  <c r="H403" i="396"/>
  <c r="J426" i="396"/>
  <c r="E426" i="396" s="1"/>
  <c r="H747" i="396"/>
  <c r="H746" i="396" s="1"/>
  <c r="J1041" i="396"/>
  <c r="E1041" i="396" s="1"/>
  <c r="M1553" i="396"/>
  <c r="M1552" i="396" s="1"/>
  <c r="I27" i="396"/>
  <c r="H183" i="396"/>
  <c r="I747" i="396"/>
  <c r="K1041" i="396"/>
  <c r="E1578" i="396"/>
  <c r="E1553" i="396" s="1"/>
  <c r="I183" i="396"/>
  <c r="I189" i="396"/>
  <c r="J601" i="396"/>
  <c r="J747" i="396"/>
  <c r="J746" i="396" s="1"/>
  <c r="J707" i="396" s="1"/>
  <c r="J183" i="396"/>
  <c r="J189" i="396"/>
  <c r="L600" i="396"/>
  <c r="K747" i="396"/>
  <c r="M1041" i="396"/>
  <c r="E1129" i="396"/>
  <c r="G1266" i="396"/>
  <c r="E1266" i="396" s="1"/>
  <c r="L27" i="396"/>
  <c r="G349" i="396"/>
  <c r="F1430" i="396"/>
  <c r="F1429" i="396" s="1"/>
  <c r="F1390" i="396" s="1"/>
  <c r="F1389" i="396" s="1"/>
  <c r="H72" i="396"/>
  <c r="E72" i="396" s="1"/>
  <c r="E874" i="396"/>
  <c r="K1128" i="396"/>
  <c r="K1127" i="396" s="1"/>
  <c r="K1126" i="396" s="1"/>
  <c r="I1188" i="396"/>
  <c r="I1126" i="396" s="1"/>
  <c r="G1430" i="396"/>
  <c r="H89" i="396"/>
  <c r="I1040" i="396"/>
  <c r="I978" i="396" s="1"/>
  <c r="L1128" i="396"/>
  <c r="L1127" i="396" s="1"/>
  <c r="L1126" i="396" s="1"/>
  <c r="E1179" i="396"/>
  <c r="E507" i="396"/>
  <c r="E586" i="396"/>
  <c r="E733" i="396"/>
  <c r="G873" i="396"/>
  <c r="J896" i="396"/>
  <c r="M1128" i="396"/>
  <c r="M1127" i="396" s="1"/>
  <c r="M1126" i="396" s="1"/>
  <c r="E1206" i="396"/>
  <c r="I1368" i="396"/>
  <c r="I1430" i="396"/>
  <c r="I1429" i="396" s="1"/>
  <c r="I1390" i="396" s="1"/>
  <c r="I1389" i="396" s="1"/>
  <c r="I24" i="396"/>
  <c r="E290" i="396"/>
  <c r="E289" i="396" s="1"/>
  <c r="E30" i="396" s="1"/>
  <c r="G289" i="396"/>
  <c r="G30" i="396" s="1"/>
  <c r="E1690" i="396"/>
  <c r="E463" i="396"/>
  <c r="E758" i="396"/>
  <c r="G757" i="396"/>
  <c r="E757" i="396" s="1"/>
  <c r="J773" i="396"/>
  <c r="H978" i="396"/>
  <c r="E995" i="396"/>
  <c r="E1107" i="396"/>
  <c r="E1143" i="396"/>
  <c r="G1440" i="396"/>
  <c r="E1440" i="396" s="1"/>
  <c r="E1519" i="396"/>
  <c r="E1518" i="396" s="1"/>
  <c r="G1518" i="396"/>
  <c r="E345" i="396"/>
  <c r="E342" i="396" s="1"/>
  <c r="E502" i="396"/>
  <c r="J625" i="396"/>
  <c r="J624" i="396"/>
  <c r="E640" i="396"/>
  <c r="E901" i="396"/>
  <c r="I1529" i="396"/>
  <c r="J209" i="396"/>
  <c r="F499" i="396"/>
  <c r="F498" i="396" s="1"/>
  <c r="E554" i="396"/>
  <c r="E994" i="396"/>
  <c r="E1379" i="396"/>
  <c r="E1617" i="396"/>
  <c r="G1616" i="396"/>
  <c r="M26" i="396"/>
  <c r="E1039" i="396"/>
  <c r="J1038" i="396"/>
  <c r="E1038" i="396" s="1"/>
  <c r="F1075" i="396"/>
  <c r="F1049" i="396" s="1"/>
  <c r="E79" i="396"/>
  <c r="E1211" i="396"/>
  <c r="I1075" i="396"/>
  <c r="G89" i="396"/>
  <c r="E194" i="396"/>
  <c r="M30" i="396"/>
  <c r="E1660" i="396"/>
  <c r="I23" i="396"/>
  <c r="I1099" i="396"/>
  <c r="E340" i="396"/>
  <c r="H379" i="396"/>
  <c r="H353" i="396" s="1"/>
  <c r="E1218" i="396"/>
  <c r="H500" i="395"/>
  <c r="E310" i="395"/>
  <c r="E309" i="395" s="1"/>
  <c r="L309" i="395"/>
  <c r="K309" i="395"/>
  <c r="J309" i="395"/>
  <c r="I309" i="395"/>
  <c r="H309" i="395"/>
  <c r="G309" i="395"/>
  <c r="F309" i="395"/>
  <c r="E308" i="395"/>
  <c r="E307" i="395"/>
  <c r="E306" i="395"/>
  <c r="L305" i="395"/>
  <c r="K305" i="395"/>
  <c r="J305" i="395"/>
  <c r="I305" i="395"/>
  <c r="H305" i="395"/>
  <c r="G305" i="395"/>
  <c r="F305" i="395"/>
  <c r="E303" i="395"/>
  <c r="E299" i="395"/>
  <c r="E297" i="395"/>
  <c r="E295" i="395"/>
  <c r="E294" i="395"/>
  <c r="E293" i="395"/>
  <c r="L292" i="395"/>
  <c r="K292" i="395"/>
  <c r="J292" i="395"/>
  <c r="I292" i="395"/>
  <c r="H292" i="395"/>
  <c r="G292" i="395"/>
  <c r="F292" i="395"/>
  <c r="E291" i="395"/>
  <c r="E290" i="395"/>
  <c r="E289" i="395"/>
  <c r="L288" i="395"/>
  <c r="K288" i="395"/>
  <c r="J288" i="395"/>
  <c r="I288" i="395"/>
  <c r="H288" i="395"/>
  <c r="G288" i="395"/>
  <c r="F288" i="395"/>
  <c r="E287" i="395"/>
  <c r="E286" i="395"/>
  <c r="E285" i="395"/>
  <c r="L284" i="395"/>
  <c r="K284" i="395"/>
  <c r="J284" i="395"/>
  <c r="I284" i="395"/>
  <c r="H284" i="395"/>
  <c r="G284" i="395"/>
  <c r="F284" i="395"/>
  <c r="E283" i="395"/>
  <c r="E282" i="395"/>
  <c r="E281" i="395"/>
  <c r="L280" i="395"/>
  <c r="K280" i="395"/>
  <c r="J280" i="395"/>
  <c r="I280" i="395"/>
  <c r="H280" i="395"/>
  <c r="G280" i="395"/>
  <c r="F280" i="395"/>
  <c r="E279" i="395"/>
  <c r="E278" i="395"/>
  <c r="E277" i="395"/>
  <c r="L276" i="395"/>
  <c r="K276" i="395"/>
  <c r="J276" i="395"/>
  <c r="I276" i="395"/>
  <c r="H276" i="395"/>
  <c r="G276" i="395"/>
  <c r="F276" i="395"/>
  <c r="E275" i="395"/>
  <c r="E274" i="395"/>
  <c r="E273" i="395"/>
  <c r="L272" i="395"/>
  <c r="K272" i="395"/>
  <c r="J272" i="395"/>
  <c r="I272" i="395"/>
  <c r="H272" i="395"/>
  <c r="G272" i="395"/>
  <c r="F272" i="395"/>
  <c r="E271" i="395"/>
  <c r="E270" i="395"/>
  <c r="E269" i="395"/>
  <c r="L268" i="395"/>
  <c r="K268" i="395"/>
  <c r="J268" i="395"/>
  <c r="I268" i="395"/>
  <c r="H268" i="395"/>
  <c r="G268" i="395"/>
  <c r="F268" i="395"/>
  <c r="E267" i="395"/>
  <c r="E266" i="395"/>
  <c r="E265" i="395"/>
  <c r="L264" i="395"/>
  <c r="K264" i="395"/>
  <c r="J264" i="395"/>
  <c r="I264" i="395"/>
  <c r="H264" i="395"/>
  <c r="G264" i="395"/>
  <c r="F264" i="395"/>
  <c r="E263" i="395"/>
  <c r="E262" i="395"/>
  <c r="E261" i="395"/>
  <c r="L260" i="395"/>
  <c r="K260" i="395"/>
  <c r="J260" i="395"/>
  <c r="I260" i="395"/>
  <c r="H260" i="395"/>
  <c r="G260" i="395"/>
  <c r="F260" i="395"/>
  <c r="E259" i="395"/>
  <c r="E258" i="395"/>
  <c r="E257" i="395"/>
  <c r="L256" i="395"/>
  <c r="K256" i="395"/>
  <c r="J256" i="395"/>
  <c r="I256" i="395"/>
  <c r="H256" i="395"/>
  <c r="G256" i="395"/>
  <c r="F256" i="395"/>
  <c r="E256" i="395" s="1"/>
  <c r="E255" i="395"/>
  <c r="E254" i="395"/>
  <c r="E253" i="395"/>
  <c r="L252" i="395"/>
  <c r="K252" i="395"/>
  <c r="J252" i="395"/>
  <c r="I252" i="395"/>
  <c r="H252" i="395"/>
  <c r="G252" i="395"/>
  <c r="F252" i="395"/>
  <c r="E252" i="395" s="1"/>
  <c r="E250" i="395"/>
  <c r="E249" i="395"/>
  <c r="E248" i="395"/>
  <c r="E247" i="395"/>
  <c r="L246" i="395"/>
  <c r="K246" i="395"/>
  <c r="J246" i="395"/>
  <c r="I246" i="395"/>
  <c r="H246" i="395"/>
  <c r="G246" i="395"/>
  <c r="F246" i="395"/>
  <c r="E245" i="395"/>
  <c r="E244" i="395"/>
  <c r="E243" i="395"/>
  <c r="L242" i="395"/>
  <c r="K242" i="395"/>
  <c r="J242" i="395"/>
  <c r="I242" i="395"/>
  <c r="H242" i="395"/>
  <c r="G242" i="395"/>
  <c r="F242" i="395"/>
  <c r="E242" i="395" s="1"/>
  <c r="E241" i="395"/>
  <c r="E239" i="395"/>
  <c r="E238" i="395"/>
  <c r="E237" i="395"/>
  <c r="E236" i="395"/>
  <c r="E235" i="395"/>
  <c r="I234" i="395"/>
  <c r="I231" i="395" s="1"/>
  <c r="H234" i="395"/>
  <c r="G234" i="395"/>
  <c r="G231" i="395" s="1"/>
  <c r="F234" i="395"/>
  <c r="F231" i="395" s="1"/>
  <c r="E233" i="395"/>
  <c r="E232" i="395"/>
  <c r="G228" i="395"/>
  <c r="E228" i="395" s="1"/>
  <c r="E227" i="395" s="1"/>
  <c r="E226" i="395" s="1"/>
  <c r="I227" i="395"/>
  <c r="H227" i="395"/>
  <c r="H226" i="395" s="1"/>
  <c r="F227" i="395"/>
  <c r="F226" i="395" s="1"/>
  <c r="I226" i="395"/>
  <c r="E225" i="395"/>
  <c r="E224" i="395"/>
  <c r="L223" i="395"/>
  <c r="L222" i="395" s="1"/>
  <c r="K223" i="395"/>
  <c r="K222" i="395" s="1"/>
  <c r="J223" i="395"/>
  <c r="J222" i="395" s="1"/>
  <c r="I223" i="395"/>
  <c r="I222" i="395" s="1"/>
  <c r="H223" i="395"/>
  <c r="G223" i="395"/>
  <c r="F223" i="395"/>
  <c r="G222" i="395"/>
  <c r="F222" i="395"/>
  <c r="I220" i="395"/>
  <c r="E221" i="395"/>
  <c r="L220" i="395"/>
  <c r="L219" i="395" s="1"/>
  <c r="L218" i="395" s="1"/>
  <c r="K220" i="395"/>
  <c r="K219" i="395" s="1"/>
  <c r="K218" i="395" s="1"/>
  <c r="J220" i="395"/>
  <c r="J219" i="395" s="1"/>
  <c r="J218" i="395" s="1"/>
  <c r="H220" i="395"/>
  <c r="H219" i="395" s="1"/>
  <c r="H218" i="395" s="1"/>
  <c r="G220" i="395"/>
  <c r="G219" i="395" s="1"/>
  <c r="G218" i="395" s="1"/>
  <c r="F220" i="395"/>
  <c r="F219" i="395" s="1"/>
  <c r="E216" i="395"/>
  <c r="E215" i="395"/>
  <c r="E214" i="395"/>
  <c r="E213" i="395"/>
  <c r="L211" i="395"/>
  <c r="K211" i="395"/>
  <c r="J211" i="395"/>
  <c r="H211" i="395"/>
  <c r="G211" i="395"/>
  <c r="F211" i="395"/>
  <c r="E210" i="395"/>
  <c r="E209" i="395"/>
  <c r="E208" i="395"/>
  <c r="L207" i="395"/>
  <c r="K207" i="395"/>
  <c r="J207" i="395"/>
  <c r="I207" i="395"/>
  <c r="H207" i="395"/>
  <c r="G207" i="395"/>
  <c r="F207" i="395"/>
  <c r="E204" i="395"/>
  <c r="I203" i="395"/>
  <c r="H203" i="395"/>
  <c r="G203" i="395"/>
  <c r="F203" i="395"/>
  <c r="F202" i="395" s="1"/>
  <c r="F201" i="395" s="1"/>
  <c r="E203" i="395"/>
  <c r="I202" i="395"/>
  <c r="I201" i="395" s="1"/>
  <c r="H202" i="395"/>
  <c r="H201" i="395" s="1"/>
  <c r="G202" i="395"/>
  <c r="G201" i="395" s="1"/>
  <c r="E200" i="395"/>
  <c r="E199" i="395"/>
  <c r="I197" i="395"/>
  <c r="H197" i="395"/>
  <c r="G197" i="395"/>
  <c r="E198" i="395"/>
  <c r="L197" i="395"/>
  <c r="K197" i="395"/>
  <c r="J197" i="395"/>
  <c r="F197" i="395"/>
  <c r="E196" i="395"/>
  <c r="E195" i="395"/>
  <c r="E194" i="395" s="1"/>
  <c r="E193" i="395"/>
  <c r="E192" i="395"/>
  <c r="E191" i="395"/>
  <c r="E190" i="395"/>
  <c r="E189" i="395"/>
  <c r="E188" i="395"/>
  <c r="E187" i="395"/>
  <c r="E186" i="395"/>
  <c r="E185" i="395"/>
  <c r="E184" i="395"/>
  <c r="E183" i="395"/>
  <c r="E182" i="395"/>
  <c r="E181" i="395"/>
  <c r="E180" i="395"/>
  <c r="E179" i="395"/>
  <c r="L175" i="395"/>
  <c r="K175" i="395"/>
  <c r="J175" i="395"/>
  <c r="G175" i="395"/>
  <c r="E178" i="395"/>
  <c r="H175" i="395"/>
  <c r="E177" i="395"/>
  <c r="E176" i="395"/>
  <c r="F175" i="395"/>
  <c r="E173" i="395"/>
  <c r="E172" i="395" s="1"/>
  <c r="L172" i="395"/>
  <c r="K172" i="395"/>
  <c r="J172" i="395"/>
  <c r="I172" i="395"/>
  <c r="H172" i="395"/>
  <c r="G172" i="395"/>
  <c r="F172" i="395"/>
  <c r="E171" i="395"/>
  <c r="E170" i="395"/>
  <c r="E169" i="395"/>
  <c r="L168" i="395"/>
  <c r="L167" i="395" s="1"/>
  <c r="K168" i="395"/>
  <c r="K167" i="395" s="1"/>
  <c r="J168" i="395"/>
  <c r="J167" i="395" s="1"/>
  <c r="I168" i="395"/>
  <c r="I167" i="395" s="1"/>
  <c r="H168" i="395"/>
  <c r="G168" i="395"/>
  <c r="G167" i="395" s="1"/>
  <c r="F168" i="395"/>
  <c r="F167" i="395" s="1"/>
  <c r="E164" i="395"/>
  <c r="L163" i="395"/>
  <c r="L162" i="395" s="1"/>
  <c r="L161" i="395" s="1"/>
  <c r="K163" i="395"/>
  <c r="K162" i="395" s="1"/>
  <c r="K161" i="395" s="1"/>
  <c r="J163" i="395"/>
  <c r="J162" i="395" s="1"/>
  <c r="J161" i="395" s="1"/>
  <c r="I163" i="395"/>
  <c r="H163" i="395"/>
  <c r="G163" i="395"/>
  <c r="F163" i="395"/>
  <c r="F162" i="395" s="1"/>
  <c r="F161" i="395" s="1"/>
  <c r="H162" i="395"/>
  <c r="H161" i="395" s="1"/>
  <c r="G162" i="395"/>
  <c r="G161" i="395" s="1"/>
  <c r="E158" i="395"/>
  <c r="E157" i="395" s="1"/>
  <c r="L157" i="395"/>
  <c r="K157" i="395"/>
  <c r="J157" i="395"/>
  <c r="I157" i="395"/>
  <c r="H157" i="395"/>
  <c r="G157" i="395"/>
  <c r="F157" i="395"/>
  <c r="E156" i="395"/>
  <c r="E155" i="395"/>
  <c r="E154" i="395"/>
  <c r="L153" i="395"/>
  <c r="K153" i="395"/>
  <c r="J153" i="395"/>
  <c r="I153" i="395"/>
  <c r="H153" i="395"/>
  <c r="G153" i="395"/>
  <c r="F153" i="395"/>
  <c r="E151" i="395"/>
  <c r="E147" i="395"/>
  <c r="E145" i="395"/>
  <c r="E144" i="395"/>
  <c r="E143" i="395"/>
  <c r="E142" i="395"/>
  <c r="E141" i="395"/>
  <c r="L140" i="395"/>
  <c r="K140" i="395"/>
  <c r="J140" i="395"/>
  <c r="I140" i="395"/>
  <c r="H140" i="395"/>
  <c r="G140" i="395"/>
  <c r="F140" i="395"/>
  <c r="E140" i="395" s="1"/>
  <c r="E139" i="395"/>
  <c r="E138" i="395"/>
  <c r="E137" i="395"/>
  <c r="L136" i="395"/>
  <c r="K136" i="395"/>
  <c r="J136" i="395"/>
  <c r="I136" i="395"/>
  <c r="H136" i="395"/>
  <c r="G136" i="395"/>
  <c r="F136" i="395"/>
  <c r="E135" i="395"/>
  <c r="E134" i="395"/>
  <c r="E133" i="395"/>
  <c r="L132" i="395"/>
  <c r="K132" i="395"/>
  <c r="J132" i="395"/>
  <c r="I132" i="395"/>
  <c r="H132" i="395"/>
  <c r="G132" i="395"/>
  <c r="F132" i="395"/>
  <c r="E131" i="395"/>
  <c r="E130" i="395"/>
  <c r="E129" i="395"/>
  <c r="L128" i="395"/>
  <c r="K128" i="395"/>
  <c r="J128" i="395"/>
  <c r="I128" i="395"/>
  <c r="H128" i="395"/>
  <c r="E128" i="395" s="1"/>
  <c r="G128" i="395"/>
  <c r="F128" i="395"/>
  <c r="E127" i="395"/>
  <c r="E126" i="395"/>
  <c r="E125" i="395"/>
  <c r="L124" i="395"/>
  <c r="K124" i="395"/>
  <c r="J124" i="395"/>
  <c r="I124" i="395"/>
  <c r="H124" i="395"/>
  <c r="G124" i="395"/>
  <c r="F124" i="395"/>
  <c r="E123" i="395"/>
  <c r="E122" i="395"/>
  <c r="E121" i="395"/>
  <c r="L120" i="395"/>
  <c r="K120" i="395"/>
  <c r="J120" i="395"/>
  <c r="I120" i="395"/>
  <c r="H120" i="395"/>
  <c r="G120" i="395"/>
  <c r="F120" i="395"/>
  <c r="E119" i="395"/>
  <c r="E118" i="395"/>
  <c r="E117" i="395"/>
  <c r="L116" i="395"/>
  <c r="K116" i="395"/>
  <c r="J116" i="395"/>
  <c r="I116" i="395"/>
  <c r="H116" i="395"/>
  <c r="G116" i="395"/>
  <c r="F116" i="395"/>
  <c r="E116" i="395" s="1"/>
  <c r="E115" i="395"/>
  <c r="E114" i="395"/>
  <c r="E113" i="395"/>
  <c r="L112" i="395"/>
  <c r="K112" i="395"/>
  <c r="J112" i="395"/>
  <c r="I112" i="395"/>
  <c r="H112" i="395"/>
  <c r="G112" i="395"/>
  <c r="F112" i="395"/>
  <c r="E111" i="395"/>
  <c r="E110" i="395"/>
  <c r="E109" i="395"/>
  <c r="L108" i="395"/>
  <c r="K108" i="395"/>
  <c r="J108" i="395"/>
  <c r="I108" i="395"/>
  <c r="H108" i="395"/>
  <c r="G108" i="395"/>
  <c r="F108" i="395"/>
  <c r="E107" i="395"/>
  <c r="E106" i="395"/>
  <c r="E105" i="395"/>
  <c r="L104" i="395"/>
  <c r="K104" i="395"/>
  <c r="J104" i="395"/>
  <c r="I104" i="395"/>
  <c r="H104" i="395"/>
  <c r="G104" i="395"/>
  <c r="F104" i="395"/>
  <c r="E104" i="395" s="1"/>
  <c r="E103" i="395"/>
  <c r="E102" i="395"/>
  <c r="E101" i="395"/>
  <c r="L100" i="395"/>
  <c r="K100" i="395"/>
  <c r="J100" i="395"/>
  <c r="I100" i="395"/>
  <c r="H100" i="395"/>
  <c r="G100" i="395"/>
  <c r="F100" i="395"/>
  <c r="E98" i="395"/>
  <c r="E97" i="395"/>
  <c r="E96" i="395"/>
  <c r="E95" i="395"/>
  <c r="E94" i="395"/>
  <c r="E93" i="395"/>
  <c r="L92" i="395"/>
  <c r="K92" i="395"/>
  <c r="J92" i="395"/>
  <c r="I92" i="395"/>
  <c r="H92" i="395"/>
  <c r="G92" i="395"/>
  <c r="F92" i="395"/>
  <c r="E91" i="395"/>
  <c r="E90" i="395"/>
  <c r="E89" i="395"/>
  <c r="L88" i="395"/>
  <c r="K88" i="395"/>
  <c r="J88" i="395"/>
  <c r="I88" i="395"/>
  <c r="H88" i="395"/>
  <c r="G88" i="395"/>
  <c r="F88" i="395"/>
  <c r="E87" i="395"/>
  <c r="E86" i="395"/>
  <c r="E85" i="395"/>
  <c r="E84" i="395"/>
  <c r="E82" i="395"/>
  <c r="E80" i="395"/>
  <c r="E79" i="395"/>
  <c r="E78" i="395"/>
  <c r="I77" i="395"/>
  <c r="H77" i="395"/>
  <c r="G77" i="395"/>
  <c r="G71" i="395" s="1"/>
  <c r="F77" i="395"/>
  <c r="F71" i="395" s="1"/>
  <c r="E76" i="395"/>
  <c r="E75" i="395"/>
  <c r="E74" i="395"/>
  <c r="E73" i="395"/>
  <c r="E72" i="395"/>
  <c r="G68" i="395"/>
  <c r="E68" i="395" s="1"/>
  <c r="E67" i="395"/>
  <c r="I66" i="395"/>
  <c r="I65" i="395" s="1"/>
  <c r="I64" i="395" s="1"/>
  <c r="H66" i="395"/>
  <c r="H65" i="395" s="1"/>
  <c r="H64" i="395" s="1"/>
  <c r="F66" i="395"/>
  <c r="F65" i="395" s="1"/>
  <c r="F64" i="395" s="1"/>
  <c r="E63" i="395"/>
  <c r="E62" i="395"/>
  <c r="L61" i="395"/>
  <c r="L60" i="395" s="1"/>
  <c r="K61" i="395"/>
  <c r="K60" i="395" s="1"/>
  <c r="J61" i="395"/>
  <c r="J60" i="395" s="1"/>
  <c r="I61" i="395"/>
  <c r="I60" i="395" s="1"/>
  <c r="H61" i="395"/>
  <c r="H60" i="395" s="1"/>
  <c r="G61" i="395"/>
  <c r="F61" i="395"/>
  <c r="F60" i="395" s="1"/>
  <c r="E59" i="395"/>
  <c r="E58" i="395"/>
  <c r="E57" i="395"/>
  <c r="I55" i="395"/>
  <c r="H55" i="395"/>
  <c r="G55" i="395"/>
  <c r="L55" i="395"/>
  <c r="K55" i="395"/>
  <c r="J55" i="395"/>
  <c r="F55" i="395"/>
  <c r="E54" i="395"/>
  <c r="E53" i="395"/>
  <c r="E52" i="395"/>
  <c r="I51" i="395"/>
  <c r="I50" i="395" s="1"/>
  <c r="H51" i="395"/>
  <c r="G51" i="395"/>
  <c r="G50" i="395" s="1"/>
  <c r="F51" i="395"/>
  <c r="F50" i="395" s="1"/>
  <c r="L50" i="395"/>
  <c r="K50" i="395"/>
  <c r="J50" i="395"/>
  <c r="E49" i="395"/>
  <c r="L48" i="395"/>
  <c r="K48" i="395"/>
  <c r="J48" i="395"/>
  <c r="I48" i="395"/>
  <c r="H48" i="395"/>
  <c r="G48" i="395"/>
  <c r="F48" i="395"/>
  <c r="E47" i="395"/>
  <c r="L46" i="395"/>
  <c r="K46" i="395"/>
  <c r="J46" i="395"/>
  <c r="I46" i="395"/>
  <c r="H46" i="395"/>
  <c r="G46" i="395"/>
  <c r="F46" i="395"/>
  <c r="E45" i="395"/>
  <c r="E44" i="395"/>
  <c r="E43" i="395"/>
  <c r="E42" i="395"/>
  <c r="E41" i="395"/>
  <c r="E40" i="395"/>
  <c r="E39" i="395"/>
  <c r="E38" i="395"/>
  <c r="E37" i="395"/>
  <c r="E36" i="395"/>
  <c r="G32" i="395"/>
  <c r="E35" i="395"/>
  <c r="I32" i="395"/>
  <c r="H32" i="395"/>
  <c r="E34" i="395"/>
  <c r="E33" i="395"/>
  <c r="L32" i="395"/>
  <c r="K32" i="395"/>
  <c r="J32" i="395"/>
  <c r="F32" i="395"/>
  <c r="E30" i="395"/>
  <c r="E29" i="395" s="1"/>
  <c r="L29" i="395"/>
  <c r="K29" i="395"/>
  <c r="J29" i="395"/>
  <c r="I29" i="395"/>
  <c r="H29" i="395"/>
  <c r="G29" i="395"/>
  <c r="F29" i="395"/>
  <c r="E28" i="395"/>
  <c r="E27" i="395"/>
  <c r="E26" i="395"/>
  <c r="L25" i="395"/>
  <c r="L24" i="395" s="1"/>
  <c r="K25" i="395"/>
  <c r="K24" i="395" s="1"/>
  <c r="J25" i="395"/>
  <c r="J24" i="395" s="1"/>
  <c r="I25" i="395"/>
  <c r="I24" i="395" s="1"/>
  <c r="H25" i="395"/>
  <c r="H24" i="395" s="1"/>
  <c r="G25" i="395"/>
  <c r="G24" i="395" s="1"/>
  <c r="F25" i="395"/>
  <c r="F24" i="395" s="1"/>
  <c r="E21" i="395"/>
  <c r="L20" i="395"/>
  <c r="L19" i="395" s="1"/>
  <c r="L18" i="395" s="1"/>
  <c r="K20" i="395"/>
  <c r="K19" i="395" s="1"/>
  <c r="K18" i="395" s="1"/>
  <c r="J20" i="395"/>
  <c r="J19" i="395" s="1"/>
  <c r="J18" i="395" s="1"/>
  <c r="I20" i="395"/>
  <c r="H20" i="395"/>
  <c r="G20" i="395"/>
  <c r="G19" i="395" s="1"/>
  <c r="G18" i="395" s="1"/>
  <c r="F20" i="395"/>
  <c r="F19" i="395" s="1"/>
  <c r="I19" i="395"/>
  <c r="I18" i="395" s="1"/>
  <c r="H19" i="395"/>
  <c r="H18" i="395" s="1"/>
  <c r="E132" i="395" l="1"/>
  <c r="E120" i="395"/>
  <c r="E108" i="395"/>
  <c r="F99" i="395"/>
  <c r="E292" i="395"/>
  <c r="G99" i="395"/>
  <c r="H99" i="395"/>
  <c r="E280" i="395"/>
  <c r="J240" i="395"/>
  <c r="J230" i="395" s="1"/>
  <c r="J229" i="395" s="1"/>
  <c r="E268" i="395"/>
  <c r="I99" i="395"/>
  <c r="L207" i="396"/>
  <c r="E1006" i="396"/>
  <c r="J647" i="396"/>
  <c r="J645" i="396" s="1"/>
  <c r="L37" i="396"/>
  <c r="I414" i="396"/>
  <c r="I413" i="396" s="1"/>
  <c r="K478" i="396"/>
  <c r="E270" i="396"/>
  <c r="E549" i="396"/>
  <c r="E205" i="396"/>
  <c r="E1674" i="396"/>
  <c r="I980" i="396"/>
  <c r="I979" i="396" s="1"/>
  <c r="L349" i="396"/>
  <c r="K771" i="396"/>
  <c r="M349" i="396"/>
  <c r="G1329" i="396"/>
  <c r="H188" i="396"/>
  <c r="H1268" i="396"/>
  <c r="E1229" i="396"/>
  <c r="E163" i="396"/>
  <c r="E162" i="396" s="1"/>
  <c r="E1283" i="396"/>
  <c r="G353" i="396"/>
  <c r="E353" i="396" s="1"/>
  <c r="H1552" i="396"/>
  <c r="J1268" i="396"/>
  <c r="J772" i="396"/>
  <c r="H647" i="396"/>
  <c r="H645" i="396" s="1"/>
  <c r="K304" i="395"/>
  <c r="E46" i="395"/>
  <c r="L83" i="395"/>
  <c r="G166" i="395"/>
  <c r="E296" i="395"/>
  <c r="F166" i="395"/>
  <c r="L99" i="395"/>
  <c r="J99" i="395"/>
  <c r="K99" i="395"/>
  <c r="E20" i="395"/>
  <c r="E207" i="395"/>
  <c r="F188" i="396"/>
  <c r="E823" i="396"/>
  <c r="H772" i="396"/>
  <c r="H771" i="396" s="1"/>
  <c r="F772" i="396"/>
  <c r="F771" i="396" s="1"/>
  <c r="E799" i="396"/>
  <c r="E674" i="396"/>
  <c r="J644" i="396"/>
  <c r="H499" i="396"/>
  <c r="H498" i="396" s="1"/>
  <c r="H496" i="396" s="1"/>
  <c r="H414" i="396"/>
  <c r="H413" i="396" s="1"/>
  <c r="G1203" i="396"/>
  <c r="G1202" i="396" s="1"/>
  <c r="K351" i="396"/>
  <c r="F1268" i="396"/>
  <c r="K350" i="396"/>
  <c r="L771" i="396"/>
  <c r="E963" i="396"/>
  <c r="E962" i="396" s="1"/>
  <c r="E29" i="396"/>
  <c r="H707" i="396"/>
  <c r="E259" i="396"/>
  <c r="J976" i="396"/>
  <c r="H209" i="396"/>
  <c r="H208" i="396" s="1"/>
  <c r="H206" i="396" s="1"/>
  <c r="K976" i="396"/>
  <c r="K894" i="396" s="1"/>
  <c r="G1128" i="396"/>
  <c r="G1127" i="396" s="1"/>
  <c r="I770" i="396"/>
  <c r="I769" i="396" s="1"/>
  <c r="E1178" i="396"/>
  <c r="F976" i="396"/>
  <c r="F894" i="396" s="1"/>
  <c r="I647" i="396"/>
  <c r="I645" i="396" s="1"/>
  <c r="J833" i="396"/>
  <c r="M1468" i="396"/>
  <c r="M1388" i="396" s="1"/>
  <c r="E495" i="396"/>
  <c r="L1468" i="396"/>
  <c r="L1388" i="396" s="1"/>
  <c r="E349" i="396"/>
  <c r="K1468" i="396"/>
  <c r="K1388" i="396" s="1"/>
  <c r="I1599" i="396"/>
  <c r="E1599" i="396" s="1"/>
  <c r="E1552" i="396" s="1"/>
  <c r="E478" i="396"/>
  <c r="E1252" i="396"/>
  <c r="E924" i="396"/>
  <c r="J188" i="396"/>
  <c r="J1552" i="396"/>
  <c r="E1154" i="396"/>
  <c r="E1099" i="396"/>
  <c r="G648" i="396"/>
  <c r="E648" i="396" s="1"/>
  <c r="F22" i="396"/>
  <c r="F20" i="396" s="1"/>
  <c r="E235" i="396"/>
  <c r="I188" i="396"/>
  <c r="F647" i="396"/>
  <c r="F644" i="396" s="1"/>
  <c r="F639" i="396" s="1"/>
  <c r="K770" i="396"/>
  <c r="K769" i="396" s="1"/>
  <c r="E1295" i="396"/>
  <c r="L208" i="396"/>
  <c r="L206" i="396" s="1"/>
  <c r="L32" i="396"/>
  <c r="L28" i="396" s="1"/>
  <c r="E697" i="396"/>
  <c r="E835" i="396"/>
  <c r="L976" i="396"/>
  <c r="L894" i="396" s="1"/>
  <c r="L497" i="396"/>
  <c r="E624" i="396"/>
  <c r="H979" i="396"/>
  <c r="G138" i="396"/>
  <c r="G99" i="396" s="1"/>
  <c r="G37" i="396" s="1"/>
  <c r="E139" i="396"/>
  <c r="E625" i="396"/>
  <c r="E379" i="396"/>
  <c r="F1552" i="396"/>
  <c r="E1048" i="396"/>
  <c r="M746" i="396"/>
  <c r="M707" i="396" s="1"/>
  <c r="M644" i="396" s="1"/>
  <c r="M33" i="396"/>
  <c r="G461" i="396"/>
  <c r="E461" i="396" s="1"/>
  <c r="E414" i="396" s="1"/>
  <c r="E413" i="396" s="1"/>
  <c r="E616" i="396"/>
  <c r="H40" i="396"/>
  <c r="L707" i="396"/>
  <c r="L644" i="396" s="1"/>
  <c r="G209" i="396"/>
  <c r="M645" i="396"/>
  <c r="I1269" i="396"/>
  <c r="I1268" i="396" s="1"/>
  <c r="I771" i="396"/>
  <c r="M976" i="396"/>
  <c r="M894" i="396" s="1"/>
  <c r="E1319" i="396"/>
  <c r="E947" i="396"/>
  <c r="E1075" i="396"/>
  <c r="L33" i="396"/>
  <c r="E525" i="396"/>
  <c r="L22" i="396"/>
  <c r="L20" i="396" s="1"/>
  <c r="E403" i="396"/>
  <c r="G1704" i="396"/>
  <c r="G1703" i="396" s="1"/>
  <c r="E66" i="396"/>
  <c r="E89" i="396"/>
  <c r="K497" i="396"/>
  <c r="H33" i="396"/>
  <c r="M833" i="396"/>
  <c r="M770" i="396" s="1"/>
  <c r="M769" i="396" s="1"/>
  <c r="M497" i="396"/>
  <c r="G66" i="395"/>
  <c r="G65" i="395" s="1"/>
  <c r="G64" i="395" s="1"/>
  <c r="K83" i="395"/>
  <c r="K70" i="395" s="1"/>
  <c r="K69" i="395" s="1"/>
  <c r="E66" i="395"/>
  <c r="L304" i="395"/>
  <c r="E234" i="395"/>
  <c r="K23" i="395"/>
  <c r="L23" i="395"/>
  <c r="J251" i="395"/>
  <c r="L152" i="395"/>
  <c r="K251" i="395"/>
  <c r="I71" i="395"/>
  <c r="H152" i="395"/>
  <c r="F152" i="395"/>
  <c r="L251" i="395"/>
  <c r="E48" i="395"/>
  <c r="I152" i="395"/>
  <c r="J152" i="395"/>
  <c r="K152" i="395"/>
  <c r="E260" i="395"/>
  <c r="E272" i="395"/>
  <c r="E246" i="395"/>
  <c r="G304" i="395"/>
  <c r="H304" i="395"/>
  <c r="I304" i="395"/>
  <c r="J304" i="395"/>
  <c r="I166" i="395"/>
  <c r="I23" i="395"/>
  <c r="J166" i="395"/>
  <c r="K166" i="395"/>
  <c r="L166" i="395"/>
  <c r="G23" i="395"/>
  <c r="J23" i="395"/>
  <c r="E284" i="395"/>
  <c r="H23" i="395"/>
  <c r="E136" i="395"/>
  <c r="E88" i="395"/>
  <c r="E264" i="395"/>
  <c r="E223" i="395"/>
  <c r="E112" i="395"/>
  <c r="F83" i="395"/>
  <c r="F70" i="395" s="1"/>
  <c r="J83" i="395"/>
  <c r="J70" i="395" s="1"/>
  <c r="J69" i="395" s="1"/>
  <c r="K240" i="395"/>
  <c r="K230" i="395" s="1"/>
  <c r="K229" i="395" s="1"/>
  <c r="K217" i="395" s="1"/>
  <c r="E197" i="395"/>
  <c r="L206" i="395"/>
  <c r="L205" i="395" s="1"/>
  <c r="G227" i="395"/>
  <c r="G226" i="395" s="1"/>
  <c r="G217" i="395" s="1"/>
  <c r="E65" i="395"/>
  <c r="E64" i="395" s="1"/>
  <c r="E276" i="395"/>
  <c r="L240" i="395"/>
  <c r="L230" i="395" s="1"/>
  <c r="L229" i="395" s="1"/>
  <c r="F240" i="395"/>
  <c r="F230" i="395" s="1"/>
  <c r="G240" i="395"/>
  <c r="G230" i="395" s="1"/>
  <c r="G229" i="395" s="1"/>
  <c r="E124" i="395"/>
  <c r="E288" i="395"/>
  <c r="G83" i="395"/>
  <c r="G70" i="395" s="1"/>
  <c r="G69" i="395" s="1"/>
  <c r="L174" i="395"/>
  <c r="J174" i="395"/>
  <c r="L351" i="396"/>
  <c r="L352" i="396"/>
  <c r="L350" i="396" s="1"/>
  <c r="M351" i="396"/>
  <c r="M350" i="396"/>
  <c r="H1634" i="396"/>
  <c r="E1634" i="396" s="1"/>
  <c r="E1600" i="396"/>
  <c r="E1601" i="396"/>
  <c r="J979" i="396"/>
  <c r="E36" i="396"/>
  <c r="E26" i="396"/>
  <c r="H222" i="395"/>
  <c r="E222" i="395" s="1"/>
  <c r="H240" i="395"/>
  <c r="G206" i="395"/>
  <c r="G205" i="395" s="1"/>
  <c r="F206" i="395"/>
  <c r="F205" i="395" s="1"/>
  <c r="H206" i="395"/>
  <c r="H205" i="395" s="1"/>
  <c r="H83" i="395"/>
  <c r="E77" i="395"/>
  <c r="E55" i="395"/>
  <c r="J31" i="395"/>
  <c r="K31" i="395"/>
  <c r="K22" i="395" s="1"/>
  <c r="K17" i="395" s="1"/>
  <c r="L31" i="395"/>
  <c r="L22" i="395" s="1"/>
  <c r="L17" i="395" s="1"/>
  <c r="H352" i="396"/>
  <c r="E1744" i="396"/>
  <c r="H1743" i="396"/>
  <c r="J352" i="396"/>
  <c r="J350" i="396" s="1"/>
  <c r="J351" i="396"/>
  <c r="I99" i="396"/>
  <c r="I208" i="396"/>
  <c r="I206" i="396" s="1"/>
  <c r="I207" i="396"/>
  <c r="G746" i="396"/>
  <c r="E747" i="396"/>
  <c r="G33" i="396"/>
  <c r="E1040" i="396"/>
  <c r="J99" i="396"/>
  <c r="I1388" i="396"/>
  <c r="K746" i="396"/>
  <c r="K33" i="396"/>
  <c r="G599" i="396"/>
  <c r="H99" i="396"/>
  <c r="H32" i="396"/>
  <c r="H28" i="396" s="1"/>
  <c r="E1368" i="396"/>
  <c r="I1367" i="396"/>
  <c r="J208" i="396"/>
  <c r="J207" i="396"/>
  <c r="I1528" i="396"/>
  <c r="E1529" i="396"/>
  <c r="E24" i="396"/>
  <c r="L770" i="396"/>
  <c r="L769" i="396" s="1"/>
  <c r="J22" i="396"/>
  <c r="J20" i="396" s="1"/>
  <c r="J39" i="396"/>
  <c r="J895" i="396"/>
  <c r="E896" i="396"/>
  <c r="I498" i="396"/>
  <c r="I496" i="396" s="1"/>
  <c r="I497" i="396"/>
  <c r="E873" i="396"/>
  <c r="G872" i="396"/>
  <c r="J600" i="396"/>
  <c r="E601" i="396"/>
  <c r="E27" i="396"/>
  <c r="E773" i="396"/>
  <c r="G772" i="396"/>
  <c r="I352" i="396"/>
  <c r="E1545" i="396"/>
  <c r="E1544" i="396" s="1"/>
  <c r="H1544" i="396"/>
  <c r="H1470" i="396" s="1"/>
  <c r="M39" i="396"/>
  <c r="M22" i="396"/>
  <c r="M20" i="396" s="1"/>
  <c r="E1126" i="396"/>
  <c r="G976" i="396"/>
  <c r="F207" i="396"/>
  <c r="F206" i="396" s="1"/>
  <c r="E1188" i="396"/>
  <c r="I22" i="396"/>
  <c r="I39" i="396"/>
  <c r="E1616" i="396"/>
  <c r="G1551" i="396"/>
  <c r="E23" i="396"/>
  <c r="F599" i="396"/>
  <c r="F496" i="396" s="1"/>
  <c r="F33" i="396"/>
  <c r="I1047" i="396"/>
  <c r="E1047" i="396" s="1"/>
  <c r="E1109" i="396"/>
  <c r="I746" i="396"/>
  <c r="I707" i="396" s="1"/>
  <c r="I33" i="396"/>
  <c r="F351" i="396"/>
  <c r="F352" i="396"/>
  <c r="G1268" i="396"/>
  <c r="E1430" i="396"/>
  <c r="G1429" i="396"/>
  <c r="J1388" i="396"/>
  <c r="M208" i="396"/>
  <c r="M206" i="396" s="1"/>
  <c r="M207" i="396"/>
  <c r="E1538" i="396"/>
  <c r="G1527" i="396"/>
  <c r="G1552" i="396"/>
  <c r="K39" i="396"/>
  <c r="K22" i="396"/>
  <c r="K20" i="396" s="1"/>
  <c r="E978" i="396"/>
  <c r="H976" i="396"/>
  <c r="H894" i="396" s="1"/>
  <c r="E898" i="396"/>
  <c r="G897" i="396"/>
  <c r="E897" i="396" s="1"/>
  <c r="E35" i="396"/>
  <c r="E326" i="396"/>
  <c r="J325" i="396"/>
  <c r="J269" i="396" s="1"/>
  <c r="F1388" i="396"/>
  <c r="H1128" i="396"/>
  <c r="K208" i="396"/>
  <c r="K206" i="396" s="1"/>
  <c r="K188" i="396" s="1"/>
  <c r="K207" i="396"/>
  <c r="I1049" i="396"/>
  <c r="E1049" i="396" s="1"/>
  <c r="E189" i="396"/>
  <c r="G188" i="396"/>
  <c r="G498" i="396"/>
  <c r="G497" i="396"/>
  <c r="I83" i="395"/>
  <c r="E153" i="395"/>
  <c r="G152" i="395"/>
  <c r="I31" i="395"/>
  <c r="I211" i="395"/>
  <c r="E211" i="395" s="1"/>
  <c r="E212" i="395"/>
  <c r="G31" i="395"/>
  <c r="E32" i="395"/>
  <c r="E25" i="395"/>
  <c r="L70" i="395"/>
  <c r="L69" i="395" s="1"/>
  <c r="E202" i="395"/>
  <c r="E201" i="395" s="1"/>
  <c r="E305" i="395"/>
  <c r="F304" i="395"/>
  <c r="F23" i="395"/>
  <c r="E24" i="395"/>
  <c r="H167" i="395"/>
  <c r="E168" i="395"/>
  <c r="E92" i="395"/>
  <c r="H50" i="395"/>
  <c r="E50" i="395" s="1"/>
  <c r="E51" i="395"/>
  <c r="K174" i="395"/>
  <c r="E81" i="395"/>
  <c r="H71" i="395"/>
  <c r="I219" i="395"/>
  <c r="I218" i="395" s="1"/>
  <c r="E220" i="395"/>
  <c r="J206" i="395"/>
  <c r="J205" i="395" s="1"/>
  <c r="K206" i="395"/>
  <c r="K205" i="395" s="1"/>
  <c r="E56" i="395"/>
  <c r="F174" i="395"/>
  <c r="E100" i="395"/>
  <c r="H174" i="395"/>
  <c r="I175" i="395"/>
  <c r="I174" i="395" s="1"/>
  <c r="F218" i="395"/>
  <c r="F31" i="395"/>
  <c r="G174" i="395"/>
  <c r="G165" i="395" s="1"/>
  <c r="G160" i="395" s="1"/>
  <c r="H231" i="395"/>
  <c r="E231" i="395" s="1"/>
  <c r="I162" i="395"/>
  <c r="E163" i="395"/>
  <c r="G60" i="395"/>
  <c r="E60" i="395" s="1"/>
  <c r="E61" i="395"/>
  <c r="I240" i="395"/>
  <c r="I230" i="395" s="1"/>
  <c r="I229" i="395" s="1"/>
  <c r="F18" i="395"/>
  <c r="E19" i="395"/>
  <c r="L16" i="395" l="1"/>
  <c r="M892" i="396" s="1"/>
  <c r="L1782" i="396"/>
  <c r="I217" i="395"/>
  <c r="K16" i="395"/>
  <c r="L892" i="396" s="1"/>
  <c r="I351" i="396"/>
  <c r="M188" i="396"/>
  <c r="E979" i="396"/>
  <c r="E980" i="396"/>
  <c r="I350" i="396"/>
  <c r="L188" i="396"/>
  <c r="G352" i="396"/>
  <c r="H351" i="396"/>
  <c r="J770" i="396"/>
  <c r="J769" i="396" s="1"/>
  <c r="H644" i="396"/>
  <c r="H18" i="396"/>
  <c r="I1552" i="396"/>
  <c r="M32" i="396"/>
  <c r="M28" i="396" s="1"/>
  <c r="E1203" i="396"/>
  <c r="H770" i="396"/>
  <c r="H769" i="396" s="1"/>
  <c r="H639" i="396" s="1"/>
  <c r="H19" i="396" s="1"/>
  <c r="G647" i="396"/>
  <c r="L639" i="396"/>
  <c r="J639" i="396"/>
  <c r="J19" i="396" s="1"/>
  <c r="I644" i="396"/>
  <c r="I639" i="396" s="1"/>
  <c r="I19" i="396" s="1"/>
  <c r="E499" i="396"/>
  <c r="F19" i="396"/>
  <c r="F18" i="396" s="1"/>
  <c r="H497" i="396"/>
  <c r="H350" i="396"/>
  <c r="H22" i="396"/>
  <c r="H20" i="396" s="1"/>
  <c r="E152" i="395"/>
  <c r="F165" i="395"/>
  <c r="E304" i="395"/>
  <c r="I165" i="395"/>
  <c r="M771" i="396"/>
  <c r="J771" i="396"/>
  <c r="I20" i="396"/>
  <c r="H39" i="396"/>
  <c r="H21" i="396" s="1"/>
  <c r="E40" i="396"/>
  <c r="H207" i="396"/>
  <c r="M639" i="396"/>
  <c r="M19" i="396" s="1"/>
  <c r="M18" i="396" s="1"/>
  <c r="E138" i="396"/>
  <c r="G22" i="396"/>
  <c r="G20" i="396" s="1"/>
  <c r="F21" i="396"/>
  <c r="L21" i="396"/>
  <c r="E1268" i="396"/>
  <c r="E1269" i="396"/>
  <c r="E209" i="396"/>
  <c r="E207" i="396" s="1"/>
  <c r="G207" i="396"/>
  <c r="G208" i="396"/>
  <c r="G206" i="396" s="1"/>
  <c r="G414" i="396"/>
  <c r="G413" i="396" s="1"/>
  <c r="G350" i="396" s="1"/>
  <c r="I32" i="396"/>
  <c r="I28" i="396" s="1"/>
  <c r="J22" i="395"/>
  <c r="J17" i="395" s="1"/>
  <c r="J16" i="395" s="1"/>
  <c r="K892" i="396" s="1"/>
  <c r="K165" i="395"/>
  <c r="K160" i="395" s="1"/>
  <c r="K159" i="395" s="1"/>
  <c r="L1387" i="396" s="1"/>
  <c r="J217" i="395"/>
  <c r="K1782" i="396" s="1"/>
  <c r="J165" i="395"/>
  <c r="J160" i="395" s="1"/>
  <c r="J159" i="395" s="1"/>
  <c r="K1387" i="396" s="1"/>
  <c r="L165" i="395"/>
  <c r="L160" i="395" s="1"/>
  <c r="L159" i="395" s="1"/>
  <c r="M1387" i="396" s="1"/>
  <c r="I22" i="395"/>
  <c r="I17" i="395" s="1"/>
  <c r="I16" i="395" s="1"/>
  <c r="G22" i="395"/>
  <c r="G17" i="395" s="1"/>
  <c r="G16" i="395" s="1"/>
  <c r="E99" i="395"/>
  <c r="H1782" i="396"/>
  <c r="L217" i="395"/>
  <c r="M1782" i="396" s="1"/>
  <c r="E83" i="395"/>
  <c r="H230" i="395"/>
  <c r="H229" i="395" s="1"/>
  <c r="H217" i="395" s="1"/>
  <c r="I206" i="395"/>
  <c r="I205" i="395" s="1"/>
  <c r="E205" i="395" s="1"/>
  <c r="G159" i="395"/>
  <c r="H1387" i="396" s="1"/>
  <c r="I976" i="396"/>
  <c r="I894" i="396" s="1"/>
  <c r="I1782" i="396"/>
  <c r="E240" i="395"/>
  <c r="E175" i="395"/>
  <c r="H31" i="395"/>
  <c r="H22" i="395" s="1"/>
  <c r="H17" i="395" s="1"/>
  <c r="E872" i="396"/>
  <c r="G833" i="396"/>
  <c r="E833" i="396" s="1"/>
  <c r="E352" i="396"/>
  <c r="E351" i="396"/>
  <c r="E772" i="396"/>
  <c r="F560" i="396"/>
  <c r="F32" i="396"/>
  <c r="F28" i="396" s="1"/>
  <c r="K707" i="396"/>
  <c r="K644" i="396" s="1"/>
  <c r="K639" i="396" s="1"/>
  <c r="K19" i="396" s="1"/>
  <c r="K18" i="396" s="1"/>
  <c r="K32" i="396"/>
  <c r="K21" i="396"/>
  <c r="K37" i="396"/>
  <c r="E269" i="396"/>
  <c r="E325" i="396"/>
  <c r="I1329" i="396"/>
  <c r="E1329" i="396" s="1"/>
  <c r="E1367" i="396"/>
  <c r="G1701" i="396"/>
  <c r="E99" i="396"/>
  <c r="G560" i="396"/>
  <c r="G496" i="396" s="1"/>
  <c r="E976" i="396"/>
  <c r="J599" i="396"/>
  <c r="J497" i="396"/>
  <c r="E600" i="396"/>
  <c r="E498" i="396"/>
  <c r="J894" i="396"/>
  <c r="E895" i="396"/>
  <c r="E746" i="396"/>
  <c r="G707" i="396"/>
  <c r="E707" i="396" s="1"/>
  <c r="E1551" i="396"/>
  <c r="G1468" i="396"/>
  <c r="J21" i="396"/>
  <c r="J37" i="396"/>
  <c r="E188" i="396"/>
  <c r="G1390" i="396"/>
  <c r="E1429" i="396"/>
  <c r="I37" i="396"/>
  <c r="I21" i="396"/>
  <c r="H1127" i="396"/>
  <c r="E1127" i="396" s="1"/>
  <c r="E1128" i="396"/>
  <c r="M21" i="396"/>
  <c r="M37" i="396"/>
  <c r="G1471" i="396"/>
  <c r="E1202" i="396"/>
  <c r="G1201" i="396"/>
  <c r="I1527" i="396"/>
  <c r="I1471" i="396" s="1"/>
  <c r="E1528" i="396"/>
  <c r="G645" i="396"/>
  <c r="E645" i="396" s="1"/>
  <c r="E647" i="396"/>
  <c r="E1743" i="396"/>
  <c r="H1704" i="396"/>
  <c r="G32" i="396"/>
  <c r="J33" i="396"/>
  <c r="E33" i="396" s="1"/>
  <c r="H1468" i="396"/>
  <c r="E1470" i="396"/>
  <c r="E71" i="395"/>
  <c r="H70" i="395"/>
  <c r="H69" i="395" s="1"/>
  <c r="E167" i="395"/>
  <c r="E166" i="395" s="1"/>
  <c r="H166" i="395"/>
  <c r="H165" i="395" s="1"/>
  <c r="H160" i="395" s="1"/>
  <c r="H159" i="395" s="1"/>
  <c r="I1387" i="396" s="1"/>
  <c r="E23" i="395"/>
  <c r="F22" i="395"/>
  <c r="J1782" i="396"/>
  <c r="I70" i="395"/>
  <c r="I69" i="395" s="1"/>
  <c r="E251" i="395"/>
  <c r="E218" i="395"/>
  <c r="E219" i="395"/>
  <c r="F160" i="395"/>
  <c r="F229" i="395"/>
  <c r="F217" i="395" s="1"/>
  <c r="E18" i="395"/>
  <c r="E162" i="395"/>
  <c r="I161" i="395"/>
  <c r="E174" i="395"/>
  <c r="F69" i="395"/>
  <c r="H16" i="395" l="1"/>
  <c r="H892" i="396"/>
  <c r="L19" i="396"/>
  <c r="L18" i="396" s="1"/>
  <c r="E208" i="396"/>
  <c r="G21" i="396"/>
  <c r="E21" i="396" s="1"/>
  <c r="E497" i="396"/>
  <c r="G771" i="396"/>
  <c r="G770" i="396"/>
  <c r="E771" i="396"/>
  <c r="E22" i="396"/>
  <c r="E20" i="396" s="1"/>
  <c r="E39" i="396"/>
  <c r="H37" i="396"/>
  <c r="E350" i="396"/>
  <c r="E37" i="396"/>
  <c r="E206" i="395"/>
  <c r="I18" i="396"/>
  <c r="G351" i="396"/>
  <c r="I892" i="396"/>
  <c r="E22" i="395"/>
  <c r="E229" i="395"/>
  <c r="E230" i="395"/>
  <c r="E31" i="395"/>
  <c r="F17" i="395"/>
  <c r="F16" i="395" s="1"/>
  <c r="E70" i="395"/>
  <c r="E1471" i="396"/>
  <c r="E1527" i="396"/>
  <c r="J560" i="396"/>
  <c r="J496" i="396" s="1"/>
  <c r="E496" i="396" s="1"/>
  <c r="J32" i="396"/>
  <c r="E32" i="396" s="1"/>
  <c r="E560" i="396"/>
  <c r="E599" i="396"/>
  <c r="E1201" i="396"/>
  <c r="G1199" i="396"/>
  <c r="E1390" i="396"/>
  <c r="G1389" i="396"/>
  <c r="G18" i="396"/>
  <c r="G28" i="396"/>
  <c r="K28" i="396"/>
  <c r="E1468" i="396"/>
  <c r="G644" i="396"/>
  <c r="E770" i="396"/>
  <c r="E769" i="396" s="1"/>
  <c r="G769" i="396"/>
  <c r="J206" i="396"/>
  <c r="E206" i="396" s="1"/>
  <c r="H1703" i="396"/>
  <c r="E1704" i="396"/>
  <c r="E69" i="395"/>
  <c r="I160" i="395"/>
  <c r="I159" i="395" s="1"/>
  <c r="J1387" i="396" s="1"/>
  <c r="E161" i="395"/>
  <c r="F159" i="395"/>
  <c r="G1387" i="396" s="1"/>
  <c r="E165" i="395"/>
  <c r="E217" i="395" l="1"/>
  <c r="G1782" i="396"/>
  <c r="G892" i="396"/>
  <c r="E17" i="395"/>
  <c r="E159" i="395"/>
  <c r="E160" i="395"/>
  <c r="E16" i="395"/>
  <c r="H1701" i="396"/>
  <c r="E1703" i="396"/>
  <c r="E644" i="396"/>
  <c r="G639" i="396"/>
  <c r="J28" i="396"/>
  <c r="E28" i="396" s="1"/>
  <c r="J18" i="396"/>
  <c r="J892" i="396" s="1"/>
  <c r="E1389" i="396"/>
  <c r="G1388" i="396"/>
  <c r="E1199" i="396"/>
  <c r="G894" i="396"/>
  <c r="E18" i="396" l="1"/>
  <c r="E639" i="396"/>
  <c r="G19" i="396"/>
  <c r="E19" i="396" s="1"/>
  <c r="E1387" i="396"/>
  <c r="E894" i="396"/>
  <c r="E892" i="396"/>
  <c r="E1701" i="396"/>
  <c r="H1388" i="396"/>
  <c r="E1782" i="396" l="1"/>
  <c r="E1388" i="396"/>
</calcChain>
</file>

<file path=xl/sharedStrings.xml><?xml version="1.0" encoding="utf-8"?>
<sst xmlns="http://schemas.openxmlformats.org/spreadsheetml/2006/main" count="3868" uniqueCount="784">
  <si>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</si>
  <si>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</si>
  <si>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</si>
  <si>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</si>
  <si>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</si>
  <si>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2026 SI ESTIMARI PENTRU ANII 2027-2029- VENITURI</t>
  </si>
  <si>
    <t>mii lei</t>
  </si>
  <si>
    <t>D E N U M I R E A     I N D I C A T O R I L O R</t>
  </si>
  <si>
    <t>Cod                    indicator</t>
  </si>
  <si>
    <t>Buget 2026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</si>
  <si>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</si>
  <si>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</si>
  <si>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</si>
  <si>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</si>
  <si>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</si>
  <si>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</si>
  <si>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</si>
  <si>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</si>
  <si>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</si>
  <si>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</si>
  <si>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</si>
  <si>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</si>
  <si>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</si>
  <si>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</si>
  <si>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</si>
  <si>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</si>
  <si>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</si>
  <si>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</si>
  <si>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</si>
  <si>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</si>
  <si>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</si>
  <si>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</si>
  <si>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</si>
  <si>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</si>
  <si>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</si>
  <si>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</si>
  <si>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</si>
  <si>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</si>
  <si>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</si>
  <si>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</si>
  <si>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</si>
  <si>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</si>
  <si>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</si>
  <si>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</si>
  <si>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</si>
  <si>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</si>
  <si>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</si>
  <si>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</si>
  <si>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</si>
  <si>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</si>
  <si>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</si>
  <si>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</si>
  <si>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</si>
  <si>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</si>
  <si>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</si>
  <si>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</si>
  <si>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</si>
  <si>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</si>
  <si>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</si>
  <si>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</si>
  <si>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</si>
  <si>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</si>
  <si>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</si>
  <si>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</si>
  <si>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</si>
  <si>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</si>
  <si>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</si>
  <si>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</si>
  <si>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</si>
  <si>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</si>
  <si>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</si>
  <si>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</si>
  <si>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</si>
  <si>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</si>
  <si>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</si>
  <si>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</si>
  <si>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</si>
  <si>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</si>
  <si>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</si>
  <si>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</si>
  <si>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</si>
  <si>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</si>
  <si>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</si>
  <si>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</si>
  <si>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</si>
  <si>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</si>
  <si>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</si>
  <si>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</si>
  <si>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</si>
  <si>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</si>
  <si>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</si>
  <si>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</si>
  <si>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</si>
  <si>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</si>
  <si>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</si>
  <si>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</si>
  <si>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</si>
  <si>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</si>
  <si>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</si>
  <si>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</si>
  <si>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</si>
  <si>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</si>
  <si>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</si>
  <si>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</si>
  <si>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</si>
  <si>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</si>
  <si>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</si>
  <si>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</si>
  <si>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</si>
  <si>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</si>
  <si>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</si>
  <si>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</si>
  <si>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</si>
  <si>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</si>
  <si>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</si>
  <si>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</si>
  <si>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</si>
  <si>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</si>
  <si>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</si>
  <si>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</si>
  <si>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</si>
  <si>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</si>
  <si>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</si>
  <si>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</si>
  <si>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</si>
  <si>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</si>
  <si>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</si>
  <si>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</si>
  <si>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</si>
  <si>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</si>
  <si>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</si>
  <si>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</si>
  <si>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</si>
  <si>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</si>
  <si>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</si>
  <si>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</si>
  <si>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</si>
  <si>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</si>
  <si>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</si>
  <si>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</si>
  <si>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</si>
  <si>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</si>
  <si>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</si>
  <si>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</si>
  <si>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</si>
  <si>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</si>
  <si>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</si>
  <si>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</si>
  <si>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</si>
  <si>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</si>
  <si>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</si>
  <si>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</si>
  <si>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</si>
  <si>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</si>
  <si>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</si>
  <si>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</si>
  <si>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</si>
  <si>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</si>
  <si>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</si>
  <si>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</si>
  <si>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</si>
  <si>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</si>
  <si>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</si>
  <si>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</si>
  <si>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</si>
  <si>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</si>
  <si>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</si>
  <si>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</si>
  <si>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</si>
  <si>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</si>
  <si>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</si>
  <si>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</si>
  <si>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</si>
  <si>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</si>
  <si>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</si>
  <si>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</si>
  <si>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</si>
  <si>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</si>
  <si>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</si>
  <si>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</si>
  <si>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</si>
  <si>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</si>
  <si>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</si>
  <si>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</si>
  <si>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</si>
  <si>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</si>
  <si>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</si>
  <si>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</si>
  <si>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</si>
  <si>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</si>
  <si>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</si>
  <si>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</si>
  <si>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</si>
  <si>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</si>
  <si>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</si>
  <si>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</si>
  <si>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</si>
  <si>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</si>
  <si>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</si>
  <si>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</si>
  <si>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</si>
  <si>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</si>
  <si>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</si>
  <si>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</si>
  <si>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</si>
  <si>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</si>
  <si>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</si>
  <si>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</si>
  <si>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</si>
  <si>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</si>
  <si>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</si>
  <si>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</si>
  <si>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</si>
  <si>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</si>
  <si>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</si>
  <si>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</si>
  <si>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</si>
  <si>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</si>
  <si>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</si>
  <si>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</si>
  <si>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</si>
  <si>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</si>
  <si>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</si>
  <si>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</si>
  <si>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</si>
  <si>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</si>
  <si>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</si>
  <si>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</si>
  <si>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</si>
  <si>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</si>
  <si>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</si>
  <si>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</si>
  <si>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</si>
  <si>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</si>
  <si>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</si>
  <si>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</si>
  <si>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</si>
  <si>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</si>
  <si>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</si>
  <si>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</si>
  <si>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</si>
  <si>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</si>
  <si>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</si>
  <si>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</si>
  <si>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</si>
  <si>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</si>
  <si>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45.10.48.02</t>
  </si>
  <si>
    <t>Prefinantare</t>
  </si>
  <si>
    <t>45.10.48.03</t>
  </si>
  <si>
    <t>Fondul Social European Plus( FSE+), aferent cadrului financiar 2021-2027  ( cod 45.10.49.01 la 45.10.49.03) *)</t>
  </si>
  <si>
    <t>45.10.49</t>
  </si>
  <si>
    <t>45.10.49.01</t>
  </si>
  <si>
    <t>45.10.49.02</t>
  </si>
  <si>
    <t>45.10.49.03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</si>
  <si>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</si>
  <si>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</si>
  <si>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</si>
  <si>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</si>
  <si>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</si>
  <si>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</si>
  <si>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</si>
  <si>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</si>
  <si>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</si>
  <si>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</si>
  <si>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</si>
  <si>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</si>
  <si>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</si>
  <si>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</si>
  <si>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</si>
  <si>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</si>
  <si>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</si>
  <si>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</si>
  <si>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00.12+ 00.15+00.16+ 00.17+45.10+46.10+48.10)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</si>
  <si>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</si>
  <si>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</si>
  <si>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</si>
  <si>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</si>
  <si>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</si>
  <si>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</si>
  <si>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</si>
  <si>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Fondul European de Dezvoltare Regională (FEDR), aferent cadrului financiar 2021-2027      ( cod 45.10.48.01 la 45.10.48.03) *)</t>
  </si>
  <si>
    <t>Fondul Social European Plus( FSE+), aferent cadrului financiar 2021-2027      ( cod 45.10.49.01 la 45.10.49.03) *)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</si>
  <si>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</si>
  <si>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</si>
  <si>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</si>
  <si>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</si>
  <si>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</si>
  <si>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</si>
  <si>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</si>
  <si>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</si>
  <si>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</si>
  <si>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</si>
  <si>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</si>
  <si>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</si>
  <si>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2026 SI ESTIMARI PENTRU ANII 2027 - 2029-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</si>
  <si>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</si>
  <si>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</si>
  <si>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</si>
  <si>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</si>
  <si>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</si>
  <si>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</si>
  <si>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</si>
  <si>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</si>
  <si>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</si>
  <si>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</si>
  <si>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</si>
  <si>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</si>
  <si>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</si>
  <si>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</si>
  <si>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</si>
  <si>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</si>
  <si>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</si>
  <si>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</si>
  <si>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</si>
  <si>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</si>
  <si>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</si>
  <si>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</si>
  <si>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</si>
  <si>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</si>
  <si>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</si>
  <si>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</si>
  <si>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</si>
  <si>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</si>
  <si>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</si>
  <si>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</si>
  <si>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</si>
  <si>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</si>
  <si>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</si>
  <si>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</si>
  <si>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</si>
  <si>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</si>
  <si>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</si>
  <si>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</si>
  <si>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</si>
  <si>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</si>
  <si>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</si>
  <si>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</si>
  <si>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</si>
  <si>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</si>
  <si>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</si>
  <si>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</si>
  <si>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</si>
  <si>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</si>
  <si>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</si>
  <si>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</si>
  <si>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</si>
  <si>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</si>
  <si>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</si>
  <si>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</si>
  <si>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</si>
  <si>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</si>
  <si>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</si>
  <si>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</si>
  <si>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</si>
  <si>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</si>
  <si>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</si>
  <si>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</si>
  <si>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</si>
  <si>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</si>
  <si>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</si>
  <si>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</si>
  <si>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</si>
  <si>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</si>
  <si>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</si>
  <si>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</si>
  <si>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</si>
  <si>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</si>
  <si>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</si>
  <si>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</si>
  <si>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</si>
  <si>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</si>
  <si>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</si>
  <si>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</si>
  <si>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</si>
  <si>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</si>
  <si>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</si>
  <si>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</si>
  <si>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</si>
  <si>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</si>
  <si>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</si>
  <si>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</si>
  <si>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</si>
  <si>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</si>
  <si>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</si>
  <si>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</si>
  <si>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</si>
  <si>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</si>
  <si>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</si>
  <si>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</si>
  <si>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</si>
  <si>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</si>
  <si>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</si>
  <si>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</si>
  <si>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</si>
  <si>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</si>
  <si>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</si>
  <si>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</si>
  <si>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</si>
  <si>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</si>
  <si>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</si>
  <si>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</si>
  <si>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</si>
  <si>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</si>
  <si>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</si>
  <si>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</si>
  <si>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</si>
  <si>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</si>
  <si>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</si>
  <si>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</si>
  <si>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</si>
  <si>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</si>
  <si>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</si>
  <si>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</si>
  <si>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</si>
  <si>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</si>
  <si>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</si>
  <si>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</si>
  <si>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</si>
  <si>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</si>
  <si>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</si>
  <si>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</si>
  <si>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</si>
  <si>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</si>
  <si>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</si>
  <si>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</si>
  <si>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</si>
  <si>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</si>
  <si>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</si>
  <si>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</si>
  <si>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</si>
  <si>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</si>
  <si>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</si>
  <si>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</si>
  <si>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</si>
  <si>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</si>
  <si>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</si>
  <si>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</si>
  <si>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</si>
  <si>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</si>
  <si>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</si>
  <si>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</si>
  <si>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</si>
  <si>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</si>
  <si>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</si>
  <si>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</si>
  <si>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</si>
  <si>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</si>
  <si>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</si>
  <si>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</si>
  <si>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</si>
  <si>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</si>
  <si>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</si>
  <si>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</si>
  <si>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</si>
  <si>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</si>
  <si>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</si>
  <si>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</si>
  <si>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</si>
  <si>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</si>
  <si>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</si>
  <si>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</si>
  <si>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</si>
  <si>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</si>
  <si>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</si>
  <si>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</si>
  <si>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</si>
  <si>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</si>
  <si>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</si>
  <si>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</si>
  <si>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</si>
  <si>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</si>
  <si>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</si>
  <si>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</si>
  <si>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</si>
  <si>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</si>
  <si>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</si>
  <si>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</si>
  <si>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</si>
  <si>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</si>
  <si>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</si>
  <si>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</si>
  <si>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</si>
  <si>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</si>
  <si>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</si>
  <si>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</si>
  <si>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</si>
  <si>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</si>
  <si>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</si>
  <si>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</si>
  <si>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</si>
  <si>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</si>
  <si>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</si>
  <si>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</si>
  <si>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</si>
  <si>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</si>
  <si>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</si>
  <si>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</si>
  <si>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</si>
  <si>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</si>
  <si>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</si>
  <si>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</si>
  <si>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</si>
  <si>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</si>
  <si>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</si>
  <si>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</si>
  <si>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</si>
  <si>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</si>
  <si>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</si>
  <si>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</si>
  <si>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</si>
  <si>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</si>
  <si>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</si>
  <si>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</si>
  <si>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</si>
  <si>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</si>
  <si>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</si>
  <si>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</si>
  <si>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</si>
  <si>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</si>
  <si>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</si>
  <si>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</si>
  <si>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</si>
  <si>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</si>
  <si>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</si>
  <si>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</si>
  <si>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</si>
  <si>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</si>
  <si>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</si>
  <si>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</si>
  <si>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</si>
  <si>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</si>
  <si>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</si>
  <si>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</si>
  <si>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</si>
  <si>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</si>
  <si>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</si>
  <si>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</si>
  <si>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</si>
  <si>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</si>
  <si>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</si>
  <si>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</si>
  <si>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</si>
  <si>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</si>
  <si>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</si>
  <si>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</si>
  <si>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</si>
  <si>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</si>
  <si>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</si>
  <si>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</si>
  <si>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</si>
  <si>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</si>
  <si>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</si>
  <si>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</si>
  <si>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</si>
  <si>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</si>
  <si>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</si>
  <si>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</si>
  <si>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</si>
  <si>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</si>
  <si>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</si>
  <si>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</si>
  <si>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</si>
  <si>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</si>
  <si>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</si>
  <si>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</si>
  <si>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</si>
  <si>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</si>
  <si>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</si>
  <si>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</si>
  <si>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</si>
  <si>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</si>
  <si>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</si>
  <si>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</si>
  <si>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</si>
  <si>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</si>
  <si>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</si>
  <si>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</si>
  <si>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</si>
  <si>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</si>
  <si>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</si>
  <si>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</si>
  <si>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</si>
  <si>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</si>
  <si>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</si>
  <si>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</si>
  <si>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</si>
  <si>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</si>
  <si>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</si>
  <si>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</si>
  <si>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</si>
  <si>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</si>
  <si>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</si>
  <si>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</si>
  <si>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</si>
  <si>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</si>
  <si>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</si>
  <si>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</si>
  <si>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</si>
  <si>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</si>
  <si>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</si>
  <si>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</si>
  <si>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</si>
  <si>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</si>
  <si>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</si>
  <si>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Cheltuieli neeligibile</t>
  </si>
  <si>
    <t>56.48.03</t>
  </si>
  <si>
    <t>Programe finanțate din Fondul Social European Plus (FSE+), aferente cadrului financiar 2021-2027</t>
  </si>
  <si>
    <t>56.49</t>
  </si>
  <si>
    <t>56.49.01</t>
  </si>
  <si>
    <t>56.49.02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</si>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</sst>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6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41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0" fontId="34" fillId="0" borderId="10" xfId="43" applyFont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0" fontId="33" fillId="0" borderId="11" xfId="43" applyFont="1" applyBorder="1"/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3" fillId="29" borderId="10" xfId="39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49" fontId="33" fillId="0" borderId="11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49" fontId="53" fillId="0" borderId="11" xfId="0" applyNumberFormat="1" applyFont="1" applyBorder="1" applyAlignment="1">
      <alignment wrapText="1"/>
    </xf>
    <xf numFmtId="0" fontId="53" fillId="0" borderId="10" xfId="43" applyFont="1" applyBorder="1" applyAlignment="1">
      <alignment horizontal="center"/>
    </xf>
    <xf numFmtId="49" fontId="54" fillId="0" borderId="14" xfId="0" applyNumberFormat="1" applyFont="1" applyBorder="1" applyAlignment="1">
      <alignment horizontal="center" wrapText="1"/>
    </xf>
    <xf numFmtId="0" fontId="54" fillId="0" borderId="14" xfId="0" applyFont="1" applyBorder="1" applyAlignment="1">
      <alignment wrapText="1"/>
    </xf>
    <xf numFmtId="49" fontId="54" fillId="0" borderId="10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164" fontId="54" fillId="25" borderId="10" xfId="28" applyFont="1" applyFill="1" applyBorder="1" applyAlignment="1">
      <alignment horizontal="right"/>
    </xf>
    <xf numFmtId="4" fontId="54" fillId="0" borderId="10" xfId="43" applyNumberFormat="1" applyFont="1" applyBorder="1" applyAlignment="1">
      <alignment horizontal="center"/>
    </xf>
    <xf numFmtId="0" fontId="60" fillId="0" borderId="10" xfId="0" applyFont="1" applyBorder="1" applyAlignment="1">
      <alignment horizontal="left" wrapText="1"/>
    </xf>
    <xf numFmtId="49" fontId="53" fillId="0" borderId="10" xfId="40" applyNumberFormat="1" applyFont="1" applyBorder="1" applyAlignment="1">
      <alignment horizontal="center"/>
    </xf>
    <xf numFmtId="49" fontId="54" fillId="0" borderId="10" xfId="40" applyNumberFormat="1" applyFont="1" applyBorder="1" applyAlignment="1">
      <alignment horizontal="center"/>
    </xf>
    <xf numFmtId="49" fontId="59" fillId="0" borderId="10" xfId="40" applyNumberFormat="1" applyFont="1" applyBorder="1" applyAlignment="1">
      <alignment horizontal="center"/>
    </xf>
    <xf numFmtId="49" fontId="53" fillId="25" borderId="10" xfId="40" applyNumberFormat="1" applyFont="1" applyFill="1" applyBorder="1" applyAlignment="1">
      <alignment horizontal="center"/>
    </xf>
    <xf numFmtId="14" fontId="54" fillId="0" borderId="10" xfId="43" quotePrefix="1" applyNumberFormat="1" applyFont="1" applyBorder="1" applyAlignment="1">
      <alignment horizontal="center"/>
    </xf>
    <xf numFmtId="14" fontId="54" fillId="0" borderId="10" xfId="43" applyNumberFormat="1" applyFont="1" applyBorder="1" applyAlignment="1">
      <alignment horizontal="center"/>
    </xf>
    <xf numFmtId="16" fontId="54" fillId="0" borderId="10" xfId="43" quotePrefix="1" applyNumberFormat="1" applyFont="1" applyBorder="1" applyAlignment="1">
      <alignment horizontal="center"/>
    </xf>
    <xf numFmtId="4" fontId="53" fillId="0" borderId="10" xfId="43" quotePrefix="1" applyNumberFormat="1" applyFont="1" applyBorder="1" applyAlignment="1">
      <alignment horizontal="center"/>
    </xf>
    <xf numFmtId="16" fontId="54" fillId="0" borderId="10" xfId="43" applyNumberFormat="1" applyFont="1" applyBorder="1" applyAlignment="1">
      <alignment horizontal="center"/>
    </xf>
    <xf numFmtId="0" fontId="53" fillId="25" borderId="10" xfId="43" applyFont="1" applyFill="1" applyBorder="1" applyAlignment="1">
      <alignment horizontal="center"/>
    </xf>
    <xf numFmtId="0" fontId="59" fillId="0" borderId="10" xfId="43" applyFont="1" applyBorder="1" applyAlignment="1">
      <alignment horizontal="center"/>
    </xf>
    <xf numFmtId="4" fontId="62" fillId="0" borderId="10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>
      <alignment horizontal="right"/>
    </xf>
    <xf numFmtId="49" fontId="61" fillId="0" borderId="10" xfId="39" applyNumberFormat="1" applyFont="1" applyBorder="1" applyAlignment="1">
      <alignment horizontal="center"/>
    </xf>
    <xf numFmtId="49" fontId="61" fillId="29" borderId="10" xfId="39" applyNumberFormat="1" applyFont="1" applyFill="1" applyBorder="1" applyAlignment="1">
      <alignment horizontal="center"/>
    </xf>
    <xf numFmtId="4" fontId="62" fillId="0" borderId="11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 applyProtection="1">
      <alignment horizontal="right"/>
    </xf>
    <xf numFmtId="4" fontId="62" fillId="0" borderId="10" xfId="0" applyNumberFormat="1" applyFont="1" applyBorder="1" applyAlignment="1">
      <alignment horizontal="right"/>
    </xf>
    <xf numFmtId="4" fontId="62" fillId="0" borderId="10" xfId="28" applyNumberFormat="1" applyFont="1" applyBorder="1" applyAlignment="1">
      <alignment horizontal="right"/>
    </xf>
    <xf numFmtId="49" fontId="34" fillId="24" borderId="10" xfId="39" applyNumberFormat="1" applyFont="1" applyFill="1" applyBorder="1" applyAlignment="1">
      <alignment horizontal="center"/>
    </xf>
    <xf numFmtId="49" fontId="39" fillId="0" borderId="10" xfId="39" applyNumberFormat="1" applyFont="1" applyBorder="1" applyAlignment="1">
      <alignment horizontal="center"/>
    </xf>
    <xf numFmtId="0" fontId="34" fillId="0" borderId="10" xfId="43" applyFont="1" applyBorder="1" applyAlignment="1">
      <alignment horizontal="center"/>
    </xf>
    <xf numFmtId="1" fontId="39" fillId="0" borderId="10" xfId="40" applyNumberFormat="1" applyFont="1" applyBorder="1" applyAlignment="1">
      <alignment horizontal="center"/>
    </xf>
    <xf numFmtId="0" fontId="41" fillId="0" borderId="13" xfId="43" applyFont="1" applyBorder="1" applyAlignment="1">
      <alignment horizontal="center"/>
    </xf>
    <xf numFmtId="2" fontId="33" fillId="0" borderId="10" xfId="40" applyNumberFormat="1" applyFont="1" applyBorder="1" applyAlignment="1">
      <alignment horizontal="center"/>
    </xf>
    <xf numFmtId="0" fontId="34" fillId="0" borderId="10" xfId="43" applyFont="1" applyBorder="1" applyAlignment="1">
      <alignment horizontal="center" vertical="center"/>
    </xf>
    <xf numFmtId="0" fontId="52" fillId="0" borderId="10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/>
    </xf>
    <xf numFmtId="0" fontId="34" fillId="26" borderId="10" xfId="0" applyFont="1" applyFill="1" applyBorder="1" applyAlignment="1">
      <alignment horizontal="center"/>
    </xf>
    <xf numFmtId="0" fontId="33" fillId="0" borderId="10" xfId="43" applyFont="1" applyBorder="1" applyAlignment="1">
      <alignment horizontal="center"/>
    </xf>
    <xf numFmtId="49" fontId="43" fillId="24" borderId="10" xfId="39" applyNumberFormat="1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center"/>
    </xf>
    <xf numFmtId="1" fontId="33" fillId="0" borderId="26" xfId="40" applyNumberFormat="1" applyFont="1" applyBorder="1" applyAlignment="1">
      <alignment horizontal="center"/>
    </xf>
    <xf numFmtId="2" fontId="34" fillId="0" borderId="10" xfId="43" applyNumberFormat="1" applyFont="1" applyBorder="1" applyAlignment="1">
      <alignment horizontal="center"/>
    </xf>
    <xf numFmtId="2" fontId="33" fillId="0" borderId="10" xfId="43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center" wrapText="1"/>
    </xf>
    <xf numFmtId="1" fontId="41" fillId="0" borderId="10" xfId="40" applyNumberFormat="1" applyFont="1" applyBorder="1" applyAlignment="1">
      <alignment horizontal="center" wrapText="1"/>
    </xf>
    <xf numFmtId="0" fontId="34" fillId="0" borderId="10" xfId="43" applyFont="1" applyBorder="1" applyAlignment="1">
      <alignment horizontal="center" wrapText="1"/>
    </xf>
    <xf numFmtId="0" fontId="34" fillId="26" borderId="10" xfId="0" applyFont="1" applyFill="1" applyBorder="1" applyAlignment="1">
      <alignment horizontal="center" wrapText="1"/>
    </xf>
    <xf numFmtId="4" fontId="62" fillId="0" borderId="11" xfId="0" applyNumberFormat="1" applyFont="1" applyBorder="1" applyAlignment="1">
      <alignment horizontal="right"/>
    </xf>
    <xf numFmtId="0" fontId="63" fillId="0" borderId="10" xfId="43" applyFont="1" applyBorder="1" applyAlignment="1">
      <alignment horizontal="center"/>
    </xf>
    <xf numFmtId="4" fontId="63" fillId="0" borderId="10" xfId="0" applyNumberFormat="1" applyFont="1" applyBorder="1" applyAlignment="1">
      <alignment horizontal="right"/>
    </xf>
    <xf numFmtId="4" fontId="63" fillId="0" borderId="10" xfId="43" applyNumberFormat="1" applyFont="1" applyBorder="1" applyAlignment="1">
      <alignment horizontal="right"/>
    </xf>
    <xf numFmtId="4" fontId="63" fillId="0" borderId="11" xfId="43" applyNumberFormat="1" applyFont="1" applyBorder="1" applyAlignment="1">
      <alignment horizontal="right"/>
    </xf>
    <xf numFmtId="0" fontId="64" fillId="0" borderId="0" xfId="0" applyFont="1"/>
    <xf numFmtId="0" fontId="65" fillId="0" borderId="0" xfId="0" applyFont="1"/>
    <xf numFmtId="1" fontId="64" fillId="0" borderId="0" xfId="28" applyNumberFormat="1" applyFont="1"/>
    <xf numFmtId="0" fontId="65" fillId="0" borderId="0" xfId="0" applyFont="1" applyAlignment="1">
      <alignment horizontal="center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4" fillId="0" borderId="0" xfId="43" applyFont="1" applyAlignment="1">
      <alignment horizontal="right" vertical="top" wrapText="1"/>
    </xf>
    <xf numFmtId="49" fontId="34" fillId="0" borderId="0" xfId="43" applyNumberFormat="1" applyFont="1" applyAlignment="1">
      <alignment horizontal="left" vertical="top" wrapText="1"/>
    </xf>
    <xf numFmtId="0" fontId="33" fillId="0" borderId="0" xfId="43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4" fillId="0" borderId="10" xfId="0" applyFont="1" applyBorder="1" applyAlignment="1">
      <alignment horizontal="left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63" fillId="0" borderId="10" xfId="0" applyNumberFormat="1" applyFont="1" applyBorder="1" applyAlignment="1">
      <alignment horizontal="left" wrapText="1"/>
    </xf>
    <xf numFmtId="0" fontId="63" fillId="0" borderId="10" xfId="0" applyFont="1" applyBorder="1" applyAlignment="1">
      <alignment horizontal="left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applyNumberFormat="1" applyFont="1" applyBorder="1" applyAlignment="1">
      <alignment horizontal="center" vertical="top"/>
    </xf>
    <xf numFmtId="49" fontId="33" fillId="0" borderId="15" xfId="39" applyNumberFormat="1" applyFont="1" applyBorder="1" applyAlignment="1">
      <alignment horizontal="center" vertical="top" wrapText="1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41" fillId="0" borderId="11" xfId="39" applyNumberFormat="1" applyFont="1" applyBorder="1" applyAlignment="1">
      <alignment horizontal="center" vertical="center" wrapText="1"/>
    </xf>
    <xf numFmtId="49" fontId="41" fillId="0" borderId="15" xfId="39" applyNumberFormat="1" applyFont="1" applyBorder="1" applyAlignment="1">
      <alignment horizontal="center" vertical="center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0" fontId="37" fillId="24" borderId="10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4" fillId="0" borderId="14" xfId="0" applyFont="1" applyBorder="1" applyAlignment="1">
      <alignment horizontal="left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49" fontId="53" fillId="0" borderId="11" xfId="0" applyNumberFormat="1" applyFont="1" applyBorder="1" applyAlignment="1">
      <alignment horizontal="left" wrapText="1"/>
    </xf>
    <xf numFmtId="49" fontId="53" fillId="0" borderId="14" xfId="0" applyNumberFormat="1" applyFont="1" applyBorder="1" applyAlignment="1">
      <alignment horizontal="left" wrapText="1"/>
    </xf>
    <xf numFmtId="49" fontId="53" fillId="0" borderId="15" xfId="0" applyNumberFormat="1" applyFont="1" applyBorder="1" applyAlignment="1">
      <alignment horizontal="left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0" fontId="65" fillId="0" borderId="0" xfId="0" applyFont="1" applyAlignment="1">
      <alignment horizontal="center"/>
    </xf>
    <xf numFmtId="0" fontId="54" fillId="0" borderId="10" xfId="0" applyFont="1" applyBorder="1" applyAlignment="1">
      <alignment horizontal="left" wrapText="1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65" fillId="0" borderId="0" xfId="0" applyFont="1" applyAlignment="1">
      <alignment horizontal="center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3" fillId="0" borderId="10" xfId="43" applyFont="1" applyBorder="1" applyAlignment="1">
      <alignment horizontal="center" vertical="center" wrapText="1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1190BD9-945B-4DCC-BD22-2D6FBC67D0BF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31D4360C-FD0A-4EC7-B0E5-7B9563CCA986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625</xdr:row>
      <xdr:rowOff>0</xdr:rowOff>
    </xdr:from>
    <xdr:to>
      <xdr:col>3</xdr:col>
      <xdr:colOff>19050</xdr:colOff>
      <xdr:row>625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A9563306-16E8-4673-98E2-4C618413FA2D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10865C8E-0433-40F3-BA03-2A9CF475D76E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CBDD0AD7-E848-4254-BA23-E168EA410666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1387</xdr:row>
      <xdr:rowOff>0</xdr:rowOff>
    </xdr:from>
    <xdr:to>
      <xdr:col>4</xdr:col>
      <xdr:colOff>19050</xdr:colOff>
      <xdr:row>1387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C1F4745-5405-431D-BB0E-ADFC5CB075D2}"/>
            </a:ext>
          </a:extLst>
        </xdr:cNvPr>
        <xdr:cNvSpPr>
          <a:spLocks/>
        </xdr:cNvSpPr>
      </xdr:nvSpPr>
      <xdr:spPr bwMode="auto">
        <a:xfrm>
          <a:off x="3324225" y="11901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3B64168-EF0E-4D5C-8A93-5B45C5C34B72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D774DE78-447F-45D8-B560-EE9B2B8F5ACC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C0B49B64-B87E-47DE-B498-5132E0936650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14E92C08-C2AB-499E-BB36-682A429239DA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7005116-D7EE-4F4A-9842-6642FBB54CC7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419BD466-02D4-4041-B735-98BEDC5336B9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E9E1A13-120B-47C0-85A5-B4A9A653B4D6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6E7C447-A800-42FD-93BE-9C0FB8744467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E076-A6CF-4566-9F7F-5F128D6BA4BB}">
  <sheetPr>
    <tabColor rgb="FFFF0000"/>
  </sheetPr>
  <dimension ref="A1:P500"/>
  <sheetViews>
    <sheetView topLeftCell="A219" zoomScale="87" zoomScaleNormal="87" zoomScaleSheetLayoutView="75" workbookViewId="0">
      <selection activeCell="J315" sqref="J315"/>
    </sheetView>
  </sheetViews>
  <sheetFormatPr defaultRowHeight="15.75"/>
  <cols>
    <col min="1" max="1" width="11.7109375" style="365" customWidth="1"/>
    <col min="2" max="2" width="9.140625" style="365"/>
    <col min="3" max="3" width="72.42578125" style="365" customWidth="1"/>
    <col min="4" max="4" width="12.28515625" style="365" customWidth="1"/>
    <col min="5" max="5" width="13.28515625" style="365" customWidth="1"/>
    <col min="6" max="6" width="14" style="365" customWidth="1"/>
    <col min="7" max="7" width="13.42578125" style="365" customWidth="1"/>
    <col min="8" max="8" width="13" style="365" customWidth="1"/>
    <col min="9" max="9" width="13.42578125" style="365" customWidth="1"/>
    <col min="10" max="10" width="13" style="366" customWidth="1"/>
    <col min="11" max="11" width="13.28515625" style="366" customWidth="1"/>
    <col min="12" max="12" width="13.140625" style="366" customWidth="1"/>
    <col min="13" max="13" width="12.5703125" bestFit="1" customWidth="1"/>
  </cols>
  <sheetData>
    <row r="1" spans="1:12">
      <c r="A1" s="363" t="s">
        <v>0</v>
      </c>
      <c r="B1" s="363"/>
      <c r="C1" s="363"/>
      <c r="D1" s="364"/>
    </row>
    <row r="2" spans="1:12">
      <c r="A2" s="363" t="s">
        <v>1</v>
      </c>
      <c r="B2" s="363"/>
      <c r="C2" s="363"/>
      <c r="D2" s="364"/>
    </row>
    <row r="3" spans="1:12">
      <c r="A3" s="363" t="s">
        <v>2</v>
      </c>
      <c r="B3" s="367" t="s">
        <v>3</v>
      </c>
      <c r="C3" s="368"/>
      <c r="D3" s="364"/>
    </row>
    <row r="4" spans="1:12">
      <c r="A4" s="363"/>
      <c r="B4" s="369"/>
      <c r="C4" s="368"/>
      <c r="D4" s="364"/>
    </row>
    <row r="5" spans="1:12">
      <c r="A5" s="363"/>
      <c r="B5" s="369"/>
      <c r="C5" s="368"/>
      <c r="D5" s="364"/>
    </row>
    <row r="6" spans="1:12" ht="36" customHeight="1">
      <c r="A6" s="728" t="s">
        <v>4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</row>
    <row r="7" spans="1:12" ht="15.75" customHeight="1">
      <c r="A7" s="729" t="s">
        <v>5</v>
      </c>
      <c r="B7" s="729"/>
      <c r="C7" s="729"/>
      <c r="D7" s="729"/>
      <c r="E7" s="729"/>
      <c r="F7" s="729"/>
      <c r="G7" s="729"/>
      <c r="H7" s="729"/>
      <c r="I7" s="729"/>
      <c r="J7" s="729"/>
      <c r="K7" s="729"/>
      <c r="L7" s="729"/>
    </row>
    <row r="8" spans="1:12">
      <c r="A8" s="370"/>
      <c r="B8" s="370"/>
      <c r="C8" s="370"/>
      <c r="D8" s="370"/>
      <c r="E8" s="370"/>
      <c r="F8" s="370"/>
      <c r="G8" s="370"/>
      <c r="H8" s="370"/>
      <c r="I8" s="370"/>
    </row>
    <row r="9" spans="1:12">
      <c r="A9" s="370"/>
      <c r="B9" s="370"/>
      <c r="C9" s="370"/>
      <c r="D9" s="370"/>
      <c r="E9" s="370"/>
      <c r="F9" s="370"/>
      <c r="G9" s="370"/>
      <c r="H9" s="370"/>
      <c r="I9" s="370"/>
    </row>
    <row r="10" spans="1:12">
      <c r="A10" s="370"/>
      <c r="B10" s="370"/>
      <c r="C10" s="370"/>
      <c r="D10" s="370"/>
      <c r="E10" s="370"/>
      <c r="F10" s="370"/>
      <c r="G10" s="370"/>
      <c r="H10" s="370"/>
      <c r="I10" s="370"/>
    </row>
    <row r="11" spans="1:12">
      <c r="A11" s="370"/>
      <c r="B11" s="370"/>
      <c r="C11" s="370"/>
      <c r="D11" s="370"/>
      <c r="E11" s="370"/>
      <c r="F11" s="370"/>
      <c r="G11" s="370"/>
      <c r="H11" s="370"/>
      <c r="I11" s="370"/>
      <c r="L11" s="366" t="s">
        <v>6</v>
      </c>
    </row>
    <row r="12" spans="1:12" ht="15.75" customHeight="1">
      <c r="A12" s="723" t="s">
        <v>7</v>
      </c>
      <c r="B12" s="723"/>
      <c r="C12" s="723"/>
      <c r="D12" s="723" t="s">
        <v>8</v>
      </c>
      <c r="E12" s="730" t="s">
        <v>9</v>
      </c>
      <c r="F12" s="730"/>
      <c r="G12" s="730"/>
      <c r="H12" s="730"/>
      <c r="I12" s="730"/>
      <c r="J12" s="731" t="s">
        <v>10</v>
      </c>
      <c r="K12" s="731"/>
      <c r="L12" s="731"/>
    </row>
    <row r="13" spans="1:12" ht="36" customHeight="1">
      <c r="A13" s="723"/>
      <c r="B13" s="723"/>
      <c r="C13" s="723"/>
      <c r="D13" s="723"/>
      <c r="E13" s="372" t="s">
        <v>11</v>
      </c>
      <c r="F13" s="730" t="s">
        <v>12</v>
      </c>
      <c r="G13" s="730"/>
      <c r="H13" s="730"/>
      <c r="I13" s="730"/>
      <c r="J13" s="732">
        <v>2027</v>
      </c>
      <c r="K13" s="732">
        <v>2028</v>
      </c>
      <c r="L13" s="732">
        <v>2029</v>
      </c>
    </row>
    <row r="14" spans="1:12" ht="16.5" customHeight="1">
      <c r="A14" s="723"/>
      <c r="B14" s="723"/>
      <c r="C14" s="723"/>
      <c r="D14" s="723"/>
      <c r="E14" s="723" t="s">
        <v>13</v>
      </c>
      <c r="F14" s="724" t="s">
        <v>14</v>
      </c>
      <c r="G14" s="724" t="s">
        <v>15</v>
      </c>
      <c r="H14" s="724" t="s">
        <v>16</v>
      </c>
      <c r="I14" s="724" t="s">
        <v>17</v>
      </c>
      <c r="J14" s="732"/>
      <c r="K14" s="732"/>
      <c r="L14" s="732"/>
    </row>
    <row r="15" spans="1:12" ht="35.25" customHeight="1">
      <c r="A15" s="723"/>
      <c r="B15" s="723"/>
      <c r="C15" s="723"/>
      <c r="D15" s="723"/>
      <c r="E15" s="723"/>
      <c r="F15" s="724"/>
      <c r="G15" s="724"/>
      <c r="H15" s="724"/>
      <c r="I15" s="724"/>
      <c r="J15" s="732"/>
      <c r="K15" s="732"/>
      <c r="L15" s="732"/>
    </row>
    <row r="16" spans="1:12" s="10" customFormat="1" ht="33" customHeight="1">
      <c r="A16" s="725" t="s">
        <v>18</v>
      </c>
      <c r="B16" s="726"/>
      <c r="C16" s="727"/>
      <c r="D16" s="456" t="s">
        <v>19</v>
      </c>
      <c r="E16" s="373">
        <f t="shared" ref="E16:E102" si="0">F16+G16+H16+I16</f>
        <v>929630</v>
      </c>
      <c r="F16" s="450">
        <f>F17+F60+F64+F69+F99+F152</f>
        <v>253906</v>
      </c>
      <c r="G16" s="450">
        <f t="shared" ref="G16:I16" si="1">G17+G60+G64+G69+G99+G152</f>
        <v>232307</v>
      </c>
      <c r="H16" s="450">
        <f t="shared" si="1"/>
        <v>231641</v>
      </c>
      <c r="I16" s="450">
        <f t="shared" si="1"/>
        <v>211776</v>
      </c>
      <c r="J16" s="450">
        <f t="shared" ref="J16" si="2">J17+J60+J64+J69+J99+J152</f>
        <v>874243</v>
      </c>
      <c r="K16" s="450">
        <f t="shared" ref="K16" si="3">K17+K60+K64+K69+K99+K152</f>
        <v>875010</v>
      </c>
      <c r="L16" s="450">
        <f t="shared" ref="L16" si="4">L17+L60+L64+L69+L99+L152</f>
        <v>875427</v>
      </c>
    </row>
    <row r="17" spans="1:12">
      <c r="A17" s="375" t="s">
        <v>20</v>
      </c>
      <c r="B17" s="376"/>
      <c r="C17" s="377"/>
      <c r="D17" s="454" t="s">
        <v>21</v>
      </c>
      <c r="E17" s="378">
        <f t="shared" si="0"/>
        <v>478745</v>
      </c>
      <c r="F17" s="379">
        <f t="shared" ref="F17:L17" si="5">F18+F22</f>
        <v>95493</v>
      </c>
      <c r="G17" s="379">
        <f t="shared" si="5"/>
        <v>132816</v>
      </c>
      <c r="H17" s="379">
        <f t="shared" si="5"/>
        <v>128952</v>
      </c>
      <c r="I17" s="379">
        <f t="shared" si="5"/>
        <v>121484</v>
      </c>
      <c r="J17" s="380">
        <f t="shared" si="5"/>
        <v>505018</v>
      </c>
      <c r="K17" s="380">
        <f t="shared" si="5"/>
        <v>505785</v>
      </c>
      <c r="L17" s="380">
        <f t="shared" si="5"/>
        <v>506402</v>
      </c>
    </row>
    <row r="18" spans="1:12">
      <c r="A18" s="375" t="s">
        <v>22</v>
      </c>
      <c r="B18" s="376"/>
      <c r="C18" s="377"/>
      <c r="D18" s="454" t="s">
        <v>23</v>
      </c>
      <c r="E18" s="378">
        <f t="shared" si="0"/>
        <v>0</v>
      </c>
      <c r="F18" s="379">
        <f t="shared" ref="F18:L20" si="6">F19</f>
        <v>0</v>
      </c>
      <c r="G18" s="379">
        <f t="shared" si="6"/>
        <v>0</v>
      </c>
      <c r="H18" s="379">
        <f t="shared" si="6"/>
        <v>0</v>
      </c>
      <c r="I18" s="379">
        <f t="shared" si="6"/>
        <v>0</v>
      </c>
      <c r="J18" s="380">
        <f t="shared" si="6"/>
        <v>0</v>
      </c>
      <c r="K18" s="380">
        <f t="shared" si="6"/>
        <v>0</v>
      </c>
      <c r="L18" s="380">
        <f t="shared" si="6"/>
        <v>0</v>
      </c>
    </row>
    <row r="19" spans="1:12">
      <c r="A19" s="375" t="s">
        <v>24</v>
      </c>
      <c r="B19" s="376"/>
      <c r="C19" s="377"/>
      <c r="D19" s="453" t="s">
        <v>25</v>
      </c>
      <c r="E19" s="378">
        <f t="shared" si="0"/>
        <v>0</v>
      </c>
      <c r="F19" s="379">
        <f t="shared" si="6"/>
        <v>0</v>
      </c>
      <c r="G19" s="379">
        <f t="shared" si="6"/>
        <v>0</v>
      </c>
      <c r="H19" s="379">
        <f t="shared" si="6"/>
        <v>0</v>
      </c>
      <c r="I19" s="379">
        <f t="shared" si="6"/>
        <v>0</v>
      </c>
      <c r="J19" s="380">
        <f t="shared" si="6"/>
        <v>0</v>
      </c>
      <c r="K19" s="380">
        <f t="shared" si="6"/>
        <v>0</v>
      </c>
      <c r="L19" s="380">
        <f t="shared" si="6"/>
        <v>0</v>
      </c>
    </row>
    <row r="20" spans="1:12">
      <c r="A20" s="378" t="s">
        <v>26</v>
      </c>
      <c r="B20" s="381"/>
      <c r="C20" s="381"/>
      <c r="D20" s="454" t="s">
        <v>27</v>
      </c>
      <c r="E20" s="378">
        <f t="shared" si="0"/>
        <v>0</v>
      </c>
      <c r="F20" s="379">
        <f t="shared" si="6"/>
        <v>0</v>
      </c>
      <c r="G20" s="379">
        <f t="shared" si="6"/>
        <v>0</v>
      </c>
      <c r="H20" s="379">
        <f t="shared" si="6"/>
        <v>0</v>
      </c>
      <c r="I20" s="379">
        <f t="shared" si="6"/>
        <v>0</v>
      </c>
      <c r="J20" s="380">
        <f t="shared" si="6"/>
        <v>0</v>
      </c>
      <c r="K20" s="380">
        <f t="shared" si="6"/>
        <v>0</v>
      </c>
      <c r="L20" s="380">
        <f t="shared" si="6"/>
        <v>0</v>
      </c>
    </row>
    <row r="21" spans="1:12">
      <c r="A21" s="375"/>
      <c r="B21" s="382" t="s">
        <v>28</v>
      </c>
      <c r="C21" s="383"/>
      <c r="D21" s="454" t="s">
        <v>29</v>
      </c>
      <c r="E21" s="378">
        <f t="shared" si="0"/>
        <v>0</v>
      </c>
      <c r="F21" s="379"/>
      <c r="G21" s="379"/>
      <c r="H21" s="379"/>
      <c r="I21" s="379"/>
      <c r="J21" s="384"/>
      <c r="K21" s="384"/>
      <c r="L21" s="384"/>
    </row>
    <row r="22" spans="1:12">
      <c r="A22" s="378" t="s">
        <v>30</v>
      </c>
      <c r="B22" s="385"/>
      <c r="C22" s="382"/>
      <c r="D22" s="453" t="s">
        <v>31</v>
      </c>
      <c r="E22" s="378">
        <f t="shared" si="0"/>
        <v>478745</v>
      </c>
      <c r="F22" s="379">
        <f t="shared" ref="F22:L22" si="7">F23+F31</f>
        <v>95493</v>
      </c>
      <c r="G22" s="379">
        <f t="shared" si="7"/>
        <v>132816</v>
      </c>
      <c r="H22" s="379">
        <f t="shared" si="7"/>
        <v>128952</v>
      </c>
      <c r="I22" s="379">
        <f t="shared" si="7"/>
        <v>121484</v>
      </c>
      <c r="J22" s="380">
        <f t="shared" si="7"/>
        <v>505018</v>
      </c>
      <c r="K22" s="380">
        <f t="shared" si="7"/>
        <v>505785</v>
      </c>
      <c r="L22" s="380">
        <f t="shared" si="7"/>
        <v>506402</v>
      </c>
    </row>
    <row r="23" spans="1:12">
      <c r="A23" s="378" t="s">
        <v>32</v>
      </c>
      <c r="B23" s="382"/>
      <c r="C23" s="386"/>
      <c r="D23" s="453" t="s">
        <v>33</v>
      </c>
      <c r="E23" s="378">
        <f>F23+G23+H23+I23</f>
        <v>133</v>
      </c>
      <c r="F23" s="379">
        <f t="shared" ref="F23:L23" si="8">F24+F29</f>
        <v>29</v>
      </c>
      <c r="G23" s="379">
        <f t="shared" si="8"/>
        <v>36</v>
      </c>
      <c r="H23" s="379">
        <f t="shared" si="8"/>
        <v>36</v>
      </c>
      <c r="I23" s="379">
        <f t="shared" si="8"/>
        <v>32</v>
      </c>
      <c r="J23" s="380">
        <f t="shared" si="8"/>
        <v>133</v>
      </c>
      <c r="K23" s="380">
        <f t="shared" si="8"/>
        <v>138</v>
      </c>
      <c r="L23" s="380">
        <f t="shared" si="8"/>
        <v>138</v>
      </c>
    </row>
    <row r="24" spans="1:12">
      <c r="A24" s="378" t="s">
        <v>34</v>
      </c>
      <c r="B24" s="383"/>
      <c r="C24" s="386"/>
      <c r="D24" s="454" t="s">
        <v>35</v>
      </c>
      <c r="E24" s="378">
        <f>F24+G24+H24+I24</f>
        <v>133</v>
      </c>
      <c r="F24" s="379">
        <f t="shared" ref="F24:L24" si="9">F25+F27+F28</f>
        <v>29</v>
      </c>
      <c r="G24" s="379">
        <f t="shared" si="9"/>
        <v>36</v>
      </c>
      <c r="H24" s="379">
        <f t="shared" si="9"/>
        <v>36</v>
      </c>
      <c r="I24" s="379">
        <f t="shared" si="9"/>
        <v>32</v>
      </c>
      <c r="J24" s="380">
        <f t="shared" si="9"/>
        <v>133</v>
      </c>
      <c r="K24" s="380">
        <f t="shared" si="9"/>
        <v>138</v>
      </c>
      <c r="L24" s="380">
        <f t="shared" si="9"/>
        <v>138</v>
      </c>
    </row>
    <row r="25" spans="1:12">
      <c r="A25" s="387"/>
      <c r="B25" s="382" t="s">
        <v>36</v>
      </c>
      <c r="C25" s="383"/>
      <c r="D25" s="457" t="s">
        <v>37</v>
      </c>
      <c r="E25" s="378">
        <f t="shared" si="0"/>
        <v>133</v>
      </c>
      <c r="F25" s="379">
        <f>F26</f>
        <v>29</v>
      </c>
      <c r="G25" s="379">
        <f t="shared" ref="G25:L25" si="10">G26</f>
        <v>36</v>
      </c>
      <c r="H25" s="379">
        <f t="shared" si="10"/>
        <v>36</v>
      </c>
      <c r="I25" s="379">
        <f t="shared" si="10"/>
        <v>32</v>
      </c>
      <c r="J25" s="379">
        <f t="shared" si="10"/>
        <v>133</v>
      </c>
      <c r="K25" s="379">
        <f t="shared" si="10"/>
        <v>138</v>
      </c>
      <c r="L25" s="379">
        <f t="shared" si="10"/>
        <v>138</v>
      </c>
    </row>
    <row r="26" spans="1:12">
      <c r="A26" s="387"/>
      <c r="B26" s="695" t="s">
        <v>38</v>
      </c>
      <c r="C26" s="696"/>
      <c r="D26" s="458" t="s">
        <v>39</v>
      </c>
      <c r="E26" s="378">
        <f t="shared" si="0"/>
        <v>133</v>
      </c>
      <c r="F26" s="379">
        <v>29</v>
      </c>
      <c r="G26" s="379">
        <v>36</v>
      </c>
      <c r="H26" s="434">
        <v>36</v>
      </c>
      <c r="I26" s="379">
        <v>32</v>
      </c>
      <c r="J26" s="384">
        <v>133</v>
      </c>
      <c r="K26" s="384">
        <v>138</v>
      </c>
      <c r="L26" s="384">
        <v>138</v>
      </c>
    </row>
    <row r="27" spans="1:12">
      <c r="A27" s="378"/>
      <c r="B27" s="382" t="s">
        <v>40</v>
      </c>
      <c r="C27" s="383"/>
      <c r="D27" s="459" t="s">
        <v>41</v>
      </c>
      <c r="E27" s="378">
        <f t="shared" si="0"/>
        <v>0</v>
      </c>
      <c r="F27" s="379"/>
      <c r="G27" s="379"/>
      <c r="H27" s="379"/>
      <c r="I27" s="379"/>
      <c r="J27" s="384"/>
      <c r="K27" s="384"/>
      <c r="L27" s="384"/>
    </row>
    <row r="28" spans="1:12">
      <c r="A28" s="378"/>
      <c r="B28" s="382" t="s">
        <v>42</v>
      </c>
      <c r="C28" s="383"/>
      <c r="D28" s="459" t="s">
        <v>43</v>
      </c>
      <c r="E28" s="378">
        <f t="shared" si="0"/>
        <v>0</v>
      </c>
      <c r="F28" s="379"/>
      <c r="G28" s="379"/>
      <c r="H28" s="379"/>
      <c r="I28" s="379"/>
      <c r="J28" s="384"/>
      <c r="K28" s="384"/>
      <c r="L28" s="384"/>
    </row>
    <row r="29" spans="1:12" s="4" customFormat="1">
      <c r="A29" s="378"/>
      <c r="B29" s="706" t="s">
        <v>44</v>
      </c>
      <c r="C29" s="707"/>
      <c r="D29" s="460">
        <v>31.1</v>
      </c>
      <c r="E29" s="378">
        <f t="shared" ref="E29:L29" si="11">E30</f>
        <v>0</v>
      </c>
      <c r="F29" s="378">
        <f t="shared" si="11"/>
        <v>0</v>
      </c>
      <c r="G29" s="378">
        <f t="shared" si="11"/>
        <v>0</v>
      </c>
      <c r="H29" s="378">
        <f t="shared" si="11"/>
        <v>0</v>
      </c>
      <c r="I29" s="378">
        <f t="shared" si="11"/>
        <v>0</v>
      </c>
      <c r="J29" s="382">
        <f t="shared" si="11"/>
        <v>0</v>
      </c>
      <c r="K29" s="382">
        <f t="shared" si="11"/>
        <v>0</v>
      </c>
      <c r="L29" s="382">
        <f t="shared" si="11"/>
        <v>0</v>
      </c>
    </row>
    <row r="30" spans="1:12">
      <c r="A30" s="378"/>
      <c r="B30" s="695" t="s">
        <v>45</v>
      </c>
      <c r="C30" s="696"/>
      <c r="D30" s="461" t="s">
        <v>46</v>
      </c>
      <c r="E30" s="378">
        <f>F30+G30+H30+I30</f>
        <v>0</v>
      </c>
      <c r="F30" s="379"/>
      <c r="G30" s="379"/>
      <c r="H30" s="379"/>
      <c r="I30" s="379"/>
      <c r="J30" s="384"/>
      <c r="K30" s="384"/>
      <c r="L30" s="384"/>
    </row>
    <row r="31" spans="1:12">
      <c r="A31" s="378" t="s">
        <v>47</v>
      </c>
      <c r="B31" s="382"/>
      <c r="C31" s="382"/>
      <c r="D31" s="445" t="s">
        <v>48</v>
      </c>
      <c r="E31" s="378">
        <f t="shared" si="0"/>
        <v>478612</v>
      </c>
      <c r="F31" s="379">
        <f t="shared" ref="F31:L31" si="12">F32+F46+F48+F50+F55</f>
        <v>95464</v>
      </c>
      <c r="G31" s="379">
        <f t="shared" si="12"/>
        <v>132780</v>
      </c>
      <c r="H31" s="379">
        <f t="shared" si="12"/>
        <v>128916</v>
      </c>
      <c r="I31" s="379">
        <f t="shared" si="12"/>
        <v>121452</v>
      </c>
      <c r="J31" s="380">
        <f t="shared" si="12"/>
        <v>504885</v>
      </c>
      <c r="K31" s="380">
        <f t="shared" si="12"/>
        <v>505647</v>
      </c>
      <c r="L31" s="380">
        <f t="shared" si="12"/>
        <v>506264</v>
      </c>
    </row>
    <row r="32" spans="1:12" ht="50.25" customHeight="1">
      <c r="A32" s="676" t="s">
        <v>49</v>
      </c>
      <c r="B32" s="677"/>
      <c r="C32" s="678"/>
      <c r="D32" s="371" t="s">
        <v>50</v>
      </c>
      <c r="E32" s="378">
        <f t="shared" si="0"/>
        <v>475066</v>
      </c>
      <c r="F32" s="379">
        <f t="shared" ref="F32:L32" si="13">F33+F34+F35+F36+F37+F38+F40+F41+F42+F43+F44+F45+F39</f>
        <v>95464</v>
      </c>
      <c r="G32" s="379">
        <f t="shared" si="13"/>
        <v>132780</v>
      </c>
      <c r="H32" s="379">
        <f t="shared" si="13"/>
        <v>128916</v>
      </c>
      <c r="I32" s="379">
        <f t="shared" si="13"/>
        <v>117906</v>
      </c>
      <c r="J32" s="380">
        <f t="shared" si="13"/>
        <v>504885</v>
      </c>
      <c r="K32" s="380">
        <f t="shared" si="13"/>
        <v>505647</v>
      </c>
      <c r="L32" s="380">
        <f t="shared" si="13"/>
        <v>506264</v>
      </c>
    </row>
    <row r="33" spans="1:12">
      <c r="A33" s="387"/>
      <c r="B33" s="382" t="s">
        <v>51</v>
      </c>
      <c r="C33" s="383"/>
      <c r="D33" s="454" t="s">
        <v>52</v>
      </c>
      <c r="E33" s="378">
        <f t="shared" si="0"/>
        <v>0</v>
      </c>
      <c r="F33" s="379"/>
      <c r="G33" s="379"/>
      <c r="H33" s="379"/>
      <c r="I33" s="379"/>
      <c r="J33" s="384"/>
      <c r="K33" s="384"/>
      <c r="L33" s="384"/>
    </row>
    <row r="34" spans="1:12">
      <c r="A34" s="387"/>
      <c r="B34" s="382" t="s">
        <v>53</v>
      </c>
      <c r="C34" s="383"/>
      <c r="D34" s="454" t="s">
        <v>54</v>
      </c>
      <c r="E34" s="378">
        <f t="shared" si="0"/>
        <v>34370</v>
      </c>
      <c r="F34" s="379">
        <v>8574</v>
      </c>
      <c r="G34" s="379">
        <v>9293</v>
      </c>
      <c r="H34" s="379">
        <v>8755</v>
      </c>
      <c r="I34" s="379">
        <v>7748</v>
      </c>
      <c r="J34" s="384">
        <v>35643</v>
      </c>
      <c r="K34" s="384">
        <v>36375</v>
      </c>
      <c r="L34" s="384">
        <v>36922</v>
      </c>
    </row>
    <row r="35" spans="1:12">
      <c r="A35" s="387"/>
      <c r="B35" s="382" t="s">
        <v>55</v>
      </c>
      <c r="C35" s="383"/>
      <c r="D35" s="454" t="s">
        <v>56</v>
      </c>
      <c r="E35" s="378">
        <f t="shared" si="0"/>
        <v>5245</v>
      </c>
      <c r="F35" s="379">
        <v>1278</v>
      </c>
      <c r="G35" s="379">
        <v>1418</v>
      </c>
      <c r="H35" s="379">
        <v>1368</v>
      </c>
      <c r="I35" s="379">
        <v>1181</v>
      </c>
      <c r="J35" s="384">
        <v>5345</v>
      </c>
      <c r="K35" s="384">
        <v>5345</v>
      </c>
      <c r="L35" s="384">
        <v>5345</v>
      </c>
    </row>
    <row r="36" spans="1:12">
      <c r="A36" s="388"/>
      <c r="B36" s="382" t="s">
        <v>57</v>
      </c>
      <c r="C36" s="383"/>
      <c r="D36" s="454" t="s">
        <v>58</v>
      </c>
      <c r="E36" s="378">
        <f t="shared" si="0"/>
        <v>0</v>
      </c>
      <c r="F36" s="379"/>
      <c r="G36" s="379"/>
      <c r="H36" s="379"/>
      <c r="I36" s="379"/>
      <c r="J36" s="384"/>
      <c r="K36" s="384"/>
      <c r="L36" s="384"/>
    </row>
    <row r="37" spans="1:12">
      <c r="A37" s="389"/>
      <c r="B37" s="382" t="s">
        <v>59</v>
      </c>
      <c r="C37" s="383"/>
      <c r="D37" s="454" t="s">
        <v>60</v>
      </c>
      <c r="E37" s="378">
        <f t="shared" si="0"/>
        <v>0</v>
      </c>
      <c r="F37" s="379"/>
      <c r="G37" s="379"/>
      <c r="H37" s="379"/>
      <c r="I37" s="379"/>
      <c r="J37" s="384"/>
      <c r="K37" s="384"/>
      <c r="L37" s="384"/>
    </row>
    <row r="38" spans="1:12" ht="29.25" customHeight="1">
      <c r="A38" s="389"/>
      <c r="B38" s="663" t="s">
        <v>61</v>
      </c>
      <c r="C38" s="664"/>
      <c r="D38" s="454" t="s">
        <v>62</v>
      </c>
      <c r="E38" s="378">
        <f t="shared" si="0"/>
        <v>0</v>
      </c>
      <c r="F38" s="379"/>
      <c r="G38" s="379"/>
      <c r="H38" s="379"/>
      <c r="I38" s="379"/>
      <c r="J38" s="384"/>
      <c r="K38" s="384"/>
      <c r="L38" s="384"/>
    </row>
    <row r="39" spans="1:12">
      <c r="A39" s="389"/>
      <c r="B39" s="695" t="s">
        <v>63</v>
      </c>
      <c r="C39" s="696"/>
      <c r="D39" s="454" t="s">
        <v>64</v>
      </c>
      <c r="E39" s="378">
        <f t="shared" si="0"/>
        <v>817</v>
      </c>
      <c r="F39" s="379">
        <v>145</v>
      </c>
      <c r="G39" s="379">
        <v>269</v>
      </c>
      <c r="H39" s="379">
        <v>159</v>
      </c>
      <c r="I39" s="379">
        <v>244</v>
      </c>
      <c r="J39" s="384">
        <v>770</v>
      </c>
      <c r="K39" s="384">
        <v>800</v>
      </c>
      <c r="L39" s="384">
        <v>870</v>
      </c>
    </row>
    <row r="40" spans="1:12">
      <c r="A40" s="389"/>
      <c r="B40" s="382" t="s">
        <v>65</v>
      </c>
      <c r="C40" s="383"/>
      <c r="D40" s="454" t="s">
        <v>66</v>
      </c>
      <c r="E40" s="378">
        <f t="shared" si="0"/>
        <v>0</v>
      </c>
      <c r="F40" s="379"/>
      <c r="G40" s="379"/>
      <c r="H40" s="379"/>
      <c r="I40" s="379"/>
      <c r="J40" s="384"/>
      <c r="K40" s="384"/>
      <c r="L40" s="384"/>
    </row>
    <row r="41" spans="1:12">
      <c r="A41" s="389"/>
      <c r="B41" s="382" t="s">
        <v>67</v>
      </c>
      <c r="C41" s="383"/>
      <c r="D41" s="454" t="s">
        <v>68</v>
      </c>
      <c r="E41" s="378">
        <f t="shared" si="0"/>
        <v>315862</v>
      </c>
      <c r="F41" s="379">
        <v>66740</v>
      </c>
      <c r="G41" s="379">
        <v>88360</v>
      </c>
      <c r="H41" s="379">
        <v>85895</v>
      </c>
      <c r="I41" s="379">
        <v>74867</v>
      </c>
      <c r="J41" s="384">
        <v>338119</v>
      </c>
      <c r="K41" s="384">
        <v>338119</v>
      </c>
      <c r="L41" s="384">
        <v>338119</v>
      </c>
    </row>
    <row r="42" spans="1:12" ht="31.5" customHeight="1">
      <c r="A42" s="389"/>
      <c r="B42" s="663" t="s">
        <v>69</v>
      </c>
      <c r="C42" s="664"/>
      <c r="D42" s="454" t="s">
        <v>70</v>
      </c>
      <c r="E42" s="378">
        <f t="shared" si="0"/>
        <v>110118</v>
      </c>
      <c r="F42" s="382">
        <v>16549</v>
      </c>
      <c r="G42" s="382">
        <v>31240</v>
      </c>
      <c r="H42" s="382">
        <v>30539</v>
      </c>
      <c r="I42" s="382">
        <v>31790</v>
      </c>
      <c r="J42" s="384">
        <v>115908</v>
      </c>
      <c r="K42" s="384">
        <v>115908</v>
      </c>
      <c r="L42" s="384">
        <v>115908</v>
      </c>
    </row>
    <row r="43" spans="1:12" ht="36" customHeight="1">
      <c r="A43" s="389"/>
      <c r="B43" s="666" t="s">
        <v>71</v>
      </c>
      <c r="C43" s="666"/>
      <c r="D43" s="454" t="s">
        <v>72</v>
      </c>
      <c r="E43" s="378">
        <f t="shared" si="0"/>
        <v>0</v>
      </c>
      <c r="F43" s="382"/>
      <c r="G43" s="382"/>
      <c r="H43" s="382"/>
      <c r="I43" s="382"/>
      <c r="J43" s="384"/>
      <c r="K43" s="384"/>
      <c r="L43" s="384"/>
    </row>
    <row r="44" spans="1:12">
      <c r="A44" s="389"/>
      <c r="B44" s="382" t="s">
        <v>73</v>
      </c>
      <c r="C44" s="383"/>
      <c r="D44" s="454" t="s">
        <v>74</v>
      </c>
      <c r="E44" s="378">
        <f t="shared" si="0"/>
        <v>8654</v>
      </c>
      <c r="F44" s="382">
        <v>2178</v>
      </c>
      <c r="G44" s="382">
        <v>2200</v>
      </c>
      <c r="H44" s="382">
        <v>2200</v>
      </c>
      <c r="I44" s="382">
        <v>2076</v>
      </c>
      <c r="J44" s="384">
        <v>9100</v>
      </c>
      <c r="K44" s="384">
        <v>9100</v>
      </c>
      <c r="L44" s="384">
        <v>9100</v>
      </c>
    </row>
    <row r="45" spans="1:12">
      <c r="A45" s="388"/>
      <c r="B45" s="382" t="s">
        <v>75</v>
      </c>
      <c r="C45" s="383"/>
      <c r="D45" s="371" t="s">
        <v>76</v>
      </c>
      <c r="E45" s="378">
        <f t="shared" si="0"/>
        <v>0</v>
      </c>
      <c r="F45" s="382"/>
      <c r="G45" s="382"/>
      <c r="H45" s="382"/>
      <c r="I45" s="382"/>
      <c r="J45" s="384"/>
      <c r="K45" s="384"/>
      <c r="L45" s="384"/>
    </row>
    <row r="46" spans="1:12">
      <c r="A46" s="387" t="s">
        <v>77</v>
      </c>
      <c r="B46" s="383"/>
      <c r="C46" s="391"/>
      <c r="D46" s="454" t="s">
        <v>78</v>
      </c>
      <c r="E46" s="378">
        <f t="shared" si="0"/>
        <v>0</v>
      </c>
      <c r="F46" s="379">
        <f t="shared" ref="F46:L46" si="14">F47</f>
        <v>0</v>
      </c>
      <c r="G46" s="379">
        <f t="shared" si="14"/>
        <v>0</v>
      </c>
      <c r="H46" s="379">
        <f t="shared" si="14"/>
        <v>0</v>
      </c>
      <c r="I46" s="379">
        <f t="shared" si="14"/>
        <v>0</v>
      </c>
      <c r="J46" s="380">
        <f t="shared" si="14"/>
        <v>0</v>
      </c>
      <c r="K46" s="380">
        <f t="shared" si="14"/>
        <v>0</v>
      </c>
      <c r="L46" s="380">
        <f t="shared" si="14"/>
        <v>0</v>
      </c>
    </row>
    <row r="47" spans="1:12">
      <c r="A47" s="388"/>
      <c r="B47" s="382" t="s">
        <v>79</v>
      </c>
      <c r="C47" s="383"/>
      <c r="D47" s="454" t="s">
        <v>80</v>
      </c>
      <c r="E47" s="378">
        <f t="shared" si="0"/>
        <v>0</v>
      </c>
      <c r="F47" s="379"/>
      <c r="G47" s="379"/>
      <c r="H47" s="379"/>
      <c r="I47" s="379"/>
      <c r="J47" s="384"/>
      <c r="K47" s="384"/>
      <c r="L47" s="384"/>
    </row>
    <row r="48" spans="1:12">
      <c r="A48" s="387" t="s">
        <v>81</v>
      </c>
      <c r="B48" s="383"/>
      <c r="C48" s="382"/>
      <c r="D48" s="454" t="s">
        <v>82</v>
      </c>
      <c r="E48" s="378">
        <f t="shared" si="0"/>
        <v>0</v>
      </c>
      <c r="F48" s="379">
        <f t="shared" ref="F48:L48" si="15">F49</f>
        <v>0</v>
      </c>
      <c r="G48" s="379">
        <f t="shared" si="15"/>
        <v>0</v>
      </c>
      <c r="H48" s="379">
        <f t="shared" si="15"/>
        <v>0</v>
      </c>
      <c r="I48" s="379">
        <f t="shared" si="15"/>
        <v>0</v>
      </c>
      <c r="J48" s="380">
        <f t="shared" si="15"/>
        <v>0</v>
      </c>
      <c r="K48" s="380">
        <f t="shared" si="15"/>
        <v>0</v>
      </c>
      <c r="L48" s="380">
        <f t="shared" si="15"/>
        <v>0</v>
      </c>
    </row>
    <row r="49" spans="1:12">
      <c r="A49" s="387"/>
      <c r="B49" s="382" t="s">
        <v>83</v>
      </c>
      <c r="C49" s="383"/>
      <c r="D49" s="454" t="s">
        <v>84</v>
      </c>
      <c r="E49" s="378">
        <f t="shared" si="0"/>
        <v>0</v>
      </c>
      <c r="F49" s="379"/>
      <c r="G49" s="379"/>
      <c r="H49" s="379"/>
      <c r="I49" s="379"/>
      <c r="J49" s="384"/>
      <c r="K49" s="384"/>
      <c r="L49" s="384"/>
    </row>
    <row r="50" spans="1:12" hidden="1">
      <c r="A50" s="387" t="s">
        <v>85</v>
      </c>
      <c r="B50" s="383"/>
      <c r="C50" s="382"/>
      <c r="D50" s="454" t="s">
        <v>86</v>
      </c>
      <c r="E50" s="378">
        <f t="shared" si="0"/>
        <v>3546</v>
      </c>
      <c r="F50" s="379">
        <f>F54+F51</f>
        <v>0</v>
      </c>
      <c r="G50" s="379">
        <f>G54+G51</f>
        <v>0</v>
      </c>
      <c r="H50" s="379">
        <f>H54+H51</f>
        <v>0</v>
      </c>
      <c r="I50" s="379">
        <f>I54+I51</f>
        <v>3546</v>
      </c>
      <c r="J50" s="380">
        <f>J54</f>
        <v>0</v>
      </c>
      <c r="K50" s="380">
        <f>K54</f>
        <v>0</v>
      </c>
      <c r="L50" s="380">
        <f>L54</f>
        <v>0</v>
      </c>
    </row>
    <row r="51" spans="1:12" hidden="1">
      <c r="A51" s="387"/>
      <c r="B51" s="697" t="s">
        <v>87</v>
      </c>
      <c r="C51" s="698"/>
      <c r="D51" s="454" t="s">
        <v>88</v>
      </c>
      <c r="E51" s="378">
        <f t="shared" si="0"/>
        <v>0</v>
      </c>
      <c r="F51" s="378">
        <f>F52+F53</f>
        <v>0</v>
      </c>
      <c r="G51" s="378">
        <f>G52+G53</f>
        <v>0</v>
      </c>
      <c r="H51" s="378">
        <f>H52+H53</f>
        <v>0</v>
      </c>
      <c r="I51" s="378">
        <f>I52+I53</f>
        <v>0</v>
      </c>
      <c r="J51" s="380"/>
      <c r="K51" s="380"/>
      <c r="L51" s="380"/>
    </row>
    <row r="52" spans="1:12" ht="33" hidden="1" customHeight="1">
      <c r="A52" s="387"/>
      <c r="B52" s="699" t="s">
        <v>89</v>
      </c>
      <c r="C52" s="700"/>
      <c r="D52" s="454" t="s">
        <v>90</v>
      </c>
      <c r="E52" s="378">
        <f t="shared" si="0"/>
        <v>0</v>
      </c>
      <c r="F52" s="382">
        <v>0</v>
      </c>
      <c r="G52" s="382">
        <v>0</v>
      </c>
      <c r="H52" s="382">
        <v>0</v>
      </c>
      <c r="I52" s="382">
        <v>0</v>
      </c>
      <c r="J52" s="380"/>
      <c r="K52" s="380"/>
      <c r="L52" s="380"/>
    </row>
    <row r="53" spans="1:12" ht="31.5" hidden="1" customHeight="1">
      <c r="A53" s="387"/>
      <c r="B53" s="699" t="s">
        <v>91</v>
      </c>
      <c r="C53" s="700"/>
      <c r="D53" s="454" t="s">
        <v>92</v>
      </c>
      <c r="E53" s="378">
        <f t="shared" si="0"/>
        <v>0</v>
      </c>
      <c r="F53" s="379">
        <v>0</v>
      </c>
      <c r="G53" s="379"/>
      <c r="H53" s="379">
        <v>0</v>
      </c>
      <c r="I53" s="379"/>
      <c r="J53" s="380"/>
      <c r="K53" s="380"/>
      <c r="L53" s="380"/>
    </row>
    <row r="54" spans="1:12">
      <c r="A54" s="387"/>
      <c r="B54" s="382" t="s">
        <v>93</v>
      </c>
      <c r="C54" s="383"/>
      <c r="D54" s="454" t="s">
        <v>94</v>
      </c>
      <c r="E54" s="378">
        <f t="shared" si="0"/>
        <v>3546</v>
      </c>
      <c r="F54" s="379"/>
      <c r="G54" s="379"/>
      <c r="H54" s="379"/>
      <c r="I54" s="379">
        <v>3546</v>
      </c>
      <c r="J54" s="384"/>
      <c r="K54" s="384"/>
      <c r="L54" s="384"/>
    </row>
    <row r="55" spans="1:12">
      <c r="A55" s="378" t="s">
        <v>95</v>
      </c>
      <c r="B55" s="381"/>
      <c r="C55" s="381"/>
      <c r="D55" s="454" t="s">
        <v>96</v>
      </c>
      <c r="E55" s="378">
        <f t="shared" si="0"/>
        <v>0</v>
      </c>
      <c r="F55" s="379">
        <f t="shared" ref="F55:L55" si="16">F56+F57+F58+F59</f>
        <v>0</v>
      </c>
      <c r="G55" s="379">
        <f t="shared" si="16"/>
        <v>0</v>
      </c>
      <c r="H55" s="379">
        <f t="shared" si="16"/>
        <v>0</v>
      </c>
      <c r="I55" s="379">
        <f t="shared" si="16"/>
        <v>0</v>
      </c>
      <c r="J55" s="379">
        <f t="shared" si="16"/>
        <v>0</v>
      </c>
      <c r="K55" s="380">
        <f t="shared" si="16"/>
        <v>0</v>
      </c>
      <c r="L55" s="380">
        <f t="shared" si="16"/>
        <v>0</v>
      </c>
    </row>
    <row r="56" spans="1:12">
      <c r="A56" s="378"/>
      <c r="B56" s="382" t="s">
        <v>97</v>
      </c>
      <c r="C56" s="383"/>
      <c r="D56" s="454" t="s">
        <v>98</v>
      </c>
      <c r="E56" s="378">
        <f t="shared" si="0"/>
        <v>0</v>
      </c>
      <c r="F56" s="379"/>
      <c r="G56" s="379"/>
      <c r="H56" s="379"/>
      <c r="I56" s="379"/>
      <c r="J56" s="384"/>
      <c r="K56" s="384"/>
      <c r="L56" s="384"/>
    </row>
    <row r="57" spans="1:12" ht="35.25" customHeight="1">
      <c r="A57" s="378"/>
      <c r="B57" s="663" t="s">
        <v>99</v>
      </c>
      <c r="C57" s="664"/>
      <c r="D57" s="454" t="s">
        <v>100</v>
      </c>
      <c r="E57" s="378">
        <f t="shared" si="0"/>
        <v>-1771</v>
      </c>
      <c r="F57" s="379">
        <v>-468</v>
      </c>
      <c r="G57" s="379">
        <v>-432</v>
      </c>
      <c r="H57" s="379">
        <v>-635</v>
      </c>
      <c r="I57" s="379">
        <v>-236</v>
      </c>
      <c r="J57" s="384">
        <v>-340</v>
      </c>
      <c r="K57" s="384">
        <v>-340</v>
      </c>
      <c r="L57" s="384">
        <v>-340</v>
      </c>
    </row>
    <row r="58" spans="1:12">
      <c r="A58" s="378"/>
      <c r="B58" s="382" t="s">
        <v>101</v>
      </c>
      <c r="C58" s="383"/>
      <c r="D58" s="454" t="s">
        <v>102</v>
      </c>
      <c r="E58" s="378">
        <f t="shared" si="0"/>
        <v>1771</v>
      </c>
      <c r="F58" s="379">
        <v>468</v>
      </c>
      <c r="G58" s="379">
        <v>432</v>
      </c>
      <c r="H58" s="379">
        <v>635</v>
      </c>
      <c r="I58" s="379">
        <v>236</v>
      </c>
      <c r="J58" s="384">
        <v>340</v>
      </c>
      <c r="K58" s="384">
        <v>340</v>
      </c>
      <c r="L58" s="384">
        <v>340</v>
      </c>
    </row>
    <row r="59" spans="1:12">
      <c r="A59" s="378"/>
      <c r="B59" s="382" t="s">
        <v>103</v>
      </c>
      <c r="C59" s="383"/>
      <c r="D59" s="454" t="s">
        <v>104</v>
      </c>
      <c r="E59" s="378">
        <f t="shared" si="0"/>
        <v>0</v>
      </c>
      <c r="F59" s="379"/>
      <c r="G59" s="379"/>
      <c r="H59" s="379"/>
      <c r="I59" s="379"/>
      <c r="J59" s="384"/>
      <c r="K59" s="384"/>
      <c r="L59" s="384"/>
    </row>
    <row r="60" spans="1:12" ht="30.75" customHeight="1">
      <c r="A60" s="717" t="s">
        <v>105</v>
      </c>
      <c r="B60" s="718"/>
      <c r="C60" s="719"/>
      <c r="D60" s="453" t="s">
        <v>106</v>
      </c>
      <c r="E60" s="378">
        <f t="shared" si="0"/>
        <v>0</v>
      </c>
      <c r="F60" s="379">
        <f t="shared" ref="F60:L60" si="17">F61</f>
        <v>0</v>
      </c>
      <c r="G60" s="379">
        <f t="shared" si="17"/>
        <v>0</v>
      </c>
      <c r="H60" s="379">
        <f t="shared" si="17"/>
        <v>0</v>
      </c>
      <c r="I60" s="379">
        <f t="shared" si="17"/>
        <v>0</v>
      </c>
      <c r="J60" s="392">
        <f t="shared" si="17"/>
        <v>0</v>
      </c>
      <c r="K60" s="392">
        <f t="shared" si="17"/>
        <v>0</v>
      </c>
      <c r="L60" s="392">
        <f t="shared" si="17"/>
        <v>0</v>
      </c>
    </row>
    <row r="61" spans="1:12">
      <c r="A61" s="387" t="s">
        <v>107</v>
      </c>
      <c r="B61" s="383"/>
      <c r="C61" s="382"/>
      <c r="D61" s="454" t="s">
        <v>108</v>
      </c>
      <c r="E61" s="378">
        <f t="shared" si="0"/>
        <v>0</v>
      </c>
      <c r="F61" s="379">
        <f t="shared" ref="F61:L61" si="18">F62+F63</f>
        <v>0</v>
      </c>
      <c r="G61" s="379">
        <f t="shared" si="18"/>
        <v>0</v>
      </c>
      <c r="H61" s="379">
        <f t="shared" si="18"/>
        <v>0</v>
      </c>
      <c r="I61" s="379">
        <f t="shared" si="18"/>
        <v>0</v>
      </c>
      <c r="J61" s="392">
        <f t="shared" si="18"/>
        <v>0</v>
      </c>
      <c r="K61" s="392">
        <f t="shared" si="18"/>
        <v>0</v>
      </c>
      <c r="L61" s="392">
        <f t="shared" si="18"/>
        <v>0</v>
      </c>
    </row>
    <row r="62" spans="1:12">
      <c r="A62" s="387"/>
      <c r="B62" s="382" t="s">
        <v>109</v>
      </c>
      <c r="C62" s="383"/>
      <c r="D62" s="454" t="s">
        <v>110</v>
      </c>
      <c r="E62" s="378">
        <f t="shared" si="0"/>
        <v>0</v>
      </c>
      <c r="F62" s="379">
        <v>0</v>
      </c>
      <c r="G62" s="379"/>
      <c r="H62" s="379"/>
      <c r="I62" s="379"/>
      <c r="J62" s="393"/>
      <c r="K62" s="393"/>
      <c r="L62" s="393"/>
    </row>
    <row r="63" spans="1:12">
      <c r="A63" s="387"/>
      <c r="B63" s="382" t="s">
        <v>111</v>
      </c>
      <c r="C63" s="383"/>
      <c r="D63" s="454" t="s">
        <v>112</v>
      </c>
      <c r="E63" s="378">
        <f t="shared" si="0"/>
        <v>0</v>
      </c>
      <c r="F63" s="379"/>
      <c r="G63" s="379"/>
      <c r="H63" s="379"/>
      <c r="I63" s="379"/>
      <c r="J63" s="393"/>
      <c r="K63" s="393"/>
      <c r="L63" s="393"/>
    </row>
    <row r="64" spans="1:12">
      <c r="A64" s="686" t="s">
        <v>113</v>
      </c>
      <c r="B64" s="687"/>
      <c r="C64" s="688"/>
      <c r="D64" s="453" t="s">
        <v>114</v>
      </c>
      <c r="E64" s="378">
        <f>E65</f>
        <v>0</v>
      </c>
      <c r="F64" s="378">
        <f>F65</f>
        <v>0</v>
      </c>
      <c r="G64" s="378">
        <f>G65</f>
        <v>0</v>
      </c>
      <c r="H64" s="378">
        <f>H65</f>
        <v>0</v>
      </c>
      <c r="I64" s="378">
        <f>I65</f>
        <v>0</v>
      </c>
      <c r="J64" s="393"/>
      <c r="K64" s="393"/>
      <c r="L64" s="393"/>
    </row>
    <row r="65" spans="1:12">
      <c r="A65" s="686" t="s">
        <v>115</v>
      </c>
      <c r="B65" s="687"/>
      <c r="C65" s="688"/>
      <c r="D65" s="454" t="s">
        <v>116</v>
      </c>
      <c r="E65" s="378">
        <f>F65+G65+H65+I65</f>
        <v>0</v>
      </c>
      <c r="F65" s="379">
        <f>F66</f>
        <v>0</v>
      </c>
      <c r="G65" s="379">
        <f>G66</f>
        <v>0</v>
      </c>
      <c r="H65" s="379">
        <f>H66</f>
        <v>0</v>
      </c>
      <c r="I65" s="379">
        <f>I66</f>
        <v>0</v>
      </c>
      <c r="J65" s="393"/>
      <c r="K65" s="393"/>
      <c r="L65" s="393"/>
    </row>
    <row r="66" spans="1:12">
      <c r="A66" s="686" t="s">
        <v>117</v>
      </c>
      <c r="B66" s="687"/>
      <c r="C66" s="688"/>
      <c r="D66" s="454" t="s">
        <v>118</v>
      </c>
      <c r="E66" s="378">
        <f>E67+E68</f>
        <v>0</v>
      </c>
      <c r="F66" s="378">
        <f>F67+F68</f>
        <v>0</v>
      </c>
      <c r="G66" s="378">
        <f>G67+G68</f>
        <v>0</v>
      </c>
      <c r="H66" s="378">
        <f>H67+H68</f>
        <v>0</v>
      </c>
      <c r="I66" s="378">
        <f>I67+I68</f>
        <v>0</v>
      </c>
      <c r="J66" s="393"/>
      <c r="K66" s="393"/>
      <c r="L66" s="393"/>
    </row>
    <row r="67" spans="1:12" ht="33" customHeight="1">
      <c r="A67" s="720" t="s">
        <v>119</v>
      </c>
      <c r="B67" s="721"/>
      <c r="C67" s="722"/>
      <c r="D67" s="454" t="s">
        <v>120</v>
      </c>
      <c r="E67" s="378">
        <f>F67+G67+H67+I67</f>
        <v>0</v>
      </c>
      <c r="F67" s="379"/>
      <c r="G67" s="379"/>
      <c r="H67" s="379">
        <v>0</v>
      </c>
      <c r="I67" s="379">
        <v>0</v>
      </c>
      <c r="J67" s="393"/>
      <c r="K67" s="393"/>
      <c r="L67" s="393"/>
    </row>
    <row r="68" spans="1:12" ht="33" customHeight="1">
      <c r="A68" s="720" t="s">
        <v>121</v>
      </c>
      <c r="B68" s="721"/>
      <c r="C68" s="722"/>
      <c r="D68" s="454" t="s">
        <v>122</v>
      </c>
      <c r="E68" s="378">
        <f>G68</f>
        <v>0</v>
      </c>
      <c r="F68" s="379">
        <v>0</v>
      </c>
      <c r="G68" s="379">
        <f>270.68-270.68</f>
        <v>0</v>
      </c>
      <c r="H68" s="379">
        <v>0</v>
      </c>
      <c r="I68" s="379">
        <v>0</v>
      </c>
      <c r="J68" s="393"/>
      <c r="K68" s="393"/>
      <c r="L68" s="393"/>
    </row>
    <row r="69" spans="1:12" ht="39.75" customHeight="1">
      <c r="A69" s="676" t="s">
        <v>123</v>
      </c>
      <c r="B69" s="677"/>
      <c r="C69" s="678"/>
      <c r="D69" s="453" t="s">
        <v>124</v>
      </c>
      <c r="E69" s="378">
        <f t="shared" si="0"/>
        <v>429240</v>
      </c>
      <c r="F69" s="379">
        <f t="shared" ref="F69:L69" si="19">F70</f>
        <v>149274</v>
      </c>
      <c r="G69" s="379">
        <f t="shared" si="19"/>
        <v>97618</v>
      </c>
      <c r="H69" s="379">
        <f t="shared" si="19"/>
        <v>93929</v>
      </c>
      <c r="I69" s="379">
        <f t="shared" si="19"/>
        <v>88419</v>
      </c>
      <c r="J69" s="392">
        <f t="shared" si="19"/>
        <v>361760</v>
      </c>
      <c r="K69" s="392">
        <f t="shared" si="19"/>
        <v>361760</v>
      </c>
      <c r="L69" s="392">
        <f t="shared" si="19"/>
        <v>361756</v>
      </c>
    </row>
    <row r="70" spans="1:12" ht="27.75" customHeight="1">
      <c r="A70" s="714" t="s">
        <v>125</v>
      </c>
      <c r="B70" s="715"/>
      <c r="C70" s="716"/>
      <c r="D70" s="453" t="s">
        <v>126</v>
      </c>
      <c r="E70" s="378">
        <f t="shared" si="0"/>
        <v>429240</v>
      </c>
      <c r="F70" s="379">
        <f t="shared" ref="F70:L70" si="20">F71+F83</f>
        <v>149274</v>
      </c>
      <c r="G70" s="379">
        <f t="shared" si="20"/>
        <v>97618</v>
      </c>
      <c r="H70" s="379">
        <f t="shared" si="20"/>
        <v>93929</v>
      </c>
      <c r="I70" s="379">
        <f t="shared" si="20"/>
        <v>88419</v>
      </c>
      <c r="J70" s="392">
        <f t="shared" si="20"/>
        <v>361760</v>
      </c>
      <c r="K70" s="392">
        <f t="shared" si="20"/>
        <v>361760</v>
      </c>
      <c r="L70" s="392">
        <f t="shared" si="20"/>
        <v>361756</v>
      </c>
    </row>
    <row r="71" spans="1:12" s="1" customFormat="1" ht="48" customHeight="1">
      <c r="A71" s="676" t="s">
        <v>127</v>
      </c>
      <c r="B71" s="677"/>
      <c r="C71" s="678"/>
      <c r="D71" s="453" t="s">
        <v>128</v>
      </c>
      <c r="E71" s="394">
        <f t="shared" si="0"/>
        <v>18463</v>
      </c>
      <c r="F71" s="395">
        <f>F72+F73+F74+F75+F76+F77+F81</f>
        <v>18255</v>
      </c>
      <c r="G71" s="395">
        <f t="shared" ref="G71:I71" si="21">G72+G73+G74+G75+G76+G77+G81</f>
        <v>38</v>
      </c>
      <c r="H71" s="395">
        <f t="shared" si="21"/>
        <v>133</v>
      </c>
      <c r="I71" s="395">
        <f t="shared" si="21"/>
        <v>37</v>
      </c>
      <c r="J71" s="392">
        <f>J72+J73+J74+J81</f>
        <v>153</v>
      </c>
      <c r="K71" s="392">
        <f t="shared" ref="K71:L71" si="22">K72+K73+K74+K81</f>
        <v>153</v>
      </c>
      <c r="L71" s="392">
        <f t="shared" si="22"/>
        <v>149</v>
      </c>
    </row>
    <row r="72" spans="1:12" s="1" customFormat="1">
      <c r="A72" s="378"/>
      <c r="B72" s="382" t="s">
        <v>129</v>
      </c>
      <c r="C72" s="382"/>
      <c r="D72" s="454" t="s">
        <v>130</v>
      </c>
      <c r="E72" s="394">
        <f t="shared" si="0"/>
        <v>0</v>
      </c>
      <c r="F72" s="395"/>
      <c r="G72" s="379"/>
      <c r="H72" s="379"/>
      <c r="I72" s="379"/>
      <c r="J72" s="393"/>
      <c r="K72" s="393"/>
      <c r="L72" s="393"/>
    </row>
    <row r="73" spans="1:12" s="1" customFormat="1" ht="30.75" hidden="1" customHeight="1">
      <c r="A73" s="378"/>
      <c r="B73" s="679" t="s">
        <v>131</v>
      </c>
      <c r="C73" s="679"/>
      <c r="D73" s="454" t="s">
        <v>132</v>
      </c>
      <c r="E73" s="394">
        <f t="shared" si="0"/>
        <v>0</v>
      </c>
      <c r="F73" s="395"/>
      <c r="G73" s="379"/>
      <c r="H73" s="379"/>
      <c r="I73" s="379"/>
      <c r="J73" s="393"/>
      <c r="K73" s="393"/>
      <c r="L73" s="393"/>
    </row>
    <row r="74" spans="1:12" s="1" customFormat="1" ht="30" hidden="1" customHeight="1">
      <c r="A74" s="378"/>
      <c r="B74" s="679" t="s">
        <v>133</v>
      </c>
      <c r="C74" s="679"/>
      <c r="D74" s="454" t="s">
        <v>134</v>
      </c>
      <c r="E74" s="394">
        <f t="shared" si="0"/>
        <v>0</v>
      </c>
      <c r="F74" s="395"/>
      <c r="G74" s="379"/>
      <c r="H74" s="379"/>
      <c r="I74" s="379"/>
      <c r="J74" s="393"/>
      <c r="K74" s="393"/>
      <c r="L74" s="393"/>
    </row>
    <row r="75" spans="1:12" s="1" customFormat="1" ht="54" hidden="1" customHeight="1">
      <c r="A75" s="378"/>
      <c r="B75" s="679" t="s">
        <v>135</v>
      </c>
      <c r="C75" s="679"/>
      <c r="D75" s="454" t="s">
        <v>136</v>
      </c>
      <c r="E75" s="394">
        <f t="shared" si="0"/>
        <v>0</v>
      </c>
      <c r="F75" s="395"/>
      <c r="G75" s="379"/>
      <c r="H75" s="379"/>
      <c r="I75" s="379"/>
      <c r="J75" s="393"/>
      <c r="K75" s="393"/>
      <c r="L75" s="393"/>
    </row>
    <row r="76" spans="1:12" s="1" customFormat="1" ht="20.25" customHeight="1">
      <c r="A76" s="378"/>
      <c r="B76" s="680" t="s">
        <v>137</v>
      </c>
      <c r="C76" s="681"/>
      <c r="D76" s="454" t="s">
        <v>138</v>
      </c>
      <c r="E76" s="394">
        <f t="shared" si="0"/>
        <v>0</v>
      </c>
      <c r="F76" s="395">
        <v>0</v>
      </c>
      <c r="G76" s="379"/>
      <c r="H76" s="379">
        <v>0</v>
      </c>
      <c r="I76" s="379"/>
      <c r="J76" s="393"/>
      <c r="K76" s="393"/>
      <c r="L76" s="393"/>
    </row>
    <row r="77" spans="1:12" s="1" customFormat="1" ht="20.25" customHeight="1">
      <c r="A77" s="378"/>
      <c r="B77" s="711" t="s">
        <v>139</v>
      </c>
      <c r="C77" s="712"/>
      <c r="D77" s="454" t="s">
        <v>140</v>
      </c>
      <c r="E77" s="394">
        <f t="shared" si="0"/>
        <v>8488</v>
      </c>
      <c r="F77" s="395">
        <f>F78+F79+F80</f>
        <v>8488</v>
      </c>
      <c r="G77" s="395">
        <f t="shared" ref="G77:I77" si="23">G78+G79+G80</f>
        <v>0</v>
      </c>
      <c r="H77" s="395">
        <f t="shared" si="23"/>
        <v>0</v>
      </c>
      <c r="I77" s="395">
        <f t="shared" si="23"/>
        <v>0</v>
      </c>
      <c r="J77" s="393"/>
      <c r="K77" s="393"/>
      <c r="L77" s="393"/>
    </row>
    <row r="78" spans="1:12" s="1" customFormat="1" ht="20.25" customHeight="1">
      <c r="A78" s="378"/>
      <c r="B78" s="397"/>
      <c r="C78" s="398" t="s">
        <v>141</v>
      </c>
      <c r="D78" s="454" t="s">
        <v>142</v>
      </c>
      <c r="E78" s="394">
        <f t="shared" si="0"/>
        <v>7131</v>
      </c>
      <c r="F78" s="395">
        <v>7131</v>
      </c>
      <c r="G78" s="379"/>
      <c r="H78" s="379"/>
      <c r="I78" s="379"/>
      <c r="J78" s="393"/>
      <c r="K78" s="393"/>
      <c r="L78" s="393"/>
    </row>
    <row r="79" spans="1:12" s="1" customFormat="1" ht="20.25" customHeight="1">
      <c r="A79" s="378"/>
      <c r="B79" s="397"/>
      <c r="C79" s="398" t="s">
        <v>143</v>
      </c>
      <c r="D79" s="454" t="s">
        <v>144</v>
      </c>
      <c r="E79" s="394">
        <f t="shared" si="0"/>
        <v>0</v>
      </c>
      <c r="F79" s="395">
        <v>0</v>
      </c>
      <c r="G79" s="379"/>
      <c r="H79" s="379"/>
      <c r="I79" s="379"/>
      <c r="J79" s="393"/>
      <c r="K79" s="393"/>
      <c r="L79" s="393"/>
    </row>
    <row r="80" spans="1:12" s="1" customFormat="1" ht="20.25" customHeight="1">
      <c r="A80" s="378"/>
      <c r="B80" s="397"/>
      <c r="C80" s="398" t="s">
        <v>145</v>
      </c>
      <c r="D80" s="454" t="s">
        <v>146</v>
      </c>
      <c r="E80" s="394">
        <f t="shared" si="0"/>
        <v>1357</v>
      </c>
      <c r="F80" s="395">
        <v>1357</v>
      </c>
      <c r="G80" s="379"/>
      <c r="H80" s="379"/>
      <c r="I80" s="379"/>
      <c r="J80" s="393"/>
      <c r="K80" s="393"/>
      <c r="L80" s="393"/>
    </row>
    <row r="81" spans="1:12" s="1" customFormat="1" ht="36.75" customHeight="1">
      <c r="A81" s="663" t="s">
        <v>147</v>
      </c>
      <c r="B81" s="713"/>
      <c r="C81" s="664"/>
      <c r="D81" s="453" t="s">
        <v>148</v>
      </c>
      <c r="E81" s="394">
        <f t="shared" si="0"/>
        <v>9975</v>
      </c>
      <c r="F81" s="428">
        <f>F82</f>
        <v>9767</v>
      </c>
      <c r="G81" s="428">
        <f t="shared" ref="G81:I81" si="24">G82</f>
        <v>38</v>
      </c>
      <c r="H81" s="428">
        <f t="shared" si="24"/>
        <v>133</v>
      </c>
      <c r="I81" s="428">
        <f t="shared" si="24"/>
        <v>37</v>
      </c>
      <c r="J81" s="393">
        <v>153</v>
      </c>
      <c r="K81" s="393">
        <v>153</v>
      </c>
      <c r="L81" s="393">
        <v>149</v>
      </c>
    </row>
    <row r="82" spans="1:12" s="1" customFormat="1" ht="48" customHeight="1">
      <c r="A82" s="378"/>
      <c r="B82" s="680" t="s">
        <v>149</v>
      </c>
      <c r="C82" s="681"/>
      <c r="D82" s="454" t="s">
        <v>150</v>
      </c>
      <c r="E82" s="394">
        <f t="shared" si="0"/>
        <v>9975</v>
      </c>
      <c r="F82" s="395">
        <v>9767</v>
      </c>
      <c r="G82" s="379">
        <v>38</v>
      </c>
      <c r="H82" s="379">
        <v>133</v>
      </c>
      <c r="I82" s="379">
        <v>37</v>
      </c>
      <c r="J82" s="393"/>
      <c r="K82" s="393"/>
      <c r="L82" s="393"/>
    </row>
    <row r="83" spans="1:12" ht="33.75" customHeight="1">
      <c r="A83" s="676" t="s">
        <v>151</v>
      </c>
      <c r="B83" s="677"/>
      <c r="C83" s="678"/>
      <c r="D83" s="445" t="s">
        <v>152</v>
      </c>
      <c r="E83" s="378">
        <f t="shared" si="0"/>
        <v>410777</v>
      </c>
      <c r="F83" s="379">
        <f>F84+F85+F86+F87+F88+F92+F96+F97+F98</f>
        <v>131019</v>
      </c>
      <c r="G83" s="379">
        <f>G84+G85+G86+G87+G88+G92+G96+G97+G98</f>
        <v>97580</v>
      </c>
      <c r="H83" s="379">
        <f>H84+H85+H86+H87+H88+H92+H96+H97+H98</f>
        <v>93796</v>
      </c>
      <c r="I83" s="379">
        <f>I84+I85+I86+I87+I88+I92+I96+I97+I98</f>
        <v>88382</v>
      </c>
      <c r="J83" s="400">
        <f>J84+J85+J86+J87+J88+J92+J96+J97</f>
        <v>361607</v>
      </c>
      <c r="K83" s="400">
        <f>K84+K85+K86+K87+K88+K92+K96+K97</f>
        <v>361607</v>
      </c>
      <c r="L83" s="400">
        <f>L84+L85+L86+L87+L88+L92+L96+L97</f>
        <v>361607</v>
      </c>
    </row>
    <row r="84" spans="1:12" ht="20.25" customHeight="1">
      <c r="A84" s="378"/>
      <c r="B84" s="382" t="s">
        <v>153</v>
      </c>
      <c r="C84" s="383"/>
      <c r="D84" s="454" t="s">
        <v>154</v>
      </c>
      <c r="E84" s="378">
        <f t="shared" si="0"/>
        <v>71592</v>
      </c>
      <c r="F84" s="379">
        <v>19207</v>
      </c>
      <c r="G84" s="379">
        <v>19265</v>
      </c>
      <c r="H84" s="379">
        <v>18868</v>
      </c>
      <c r="I84" s="379">
        <v>14252</v>
      </c>
      <c r="J84" s="393">
        <v>70744</v>
      </c>
      <c r="K84" s="393">
        <v>70744</v>
      </c>
      <c r="L84" s="393">
        <v>70744</v>
      </c>
    </row>
    <row r="85" spans="1:12" ht="24.75" customHeight="1">
      <c r="A85" s="378"/>
      <c r="B85" s="663" t="s">
        <v>155</v>
      </c>
      <c r="C85" s="664"/>
      <c r="D85" s="454" t="s">
        <v>156</v>
      </c>
      <c r="E85" s="378">
        <f t="shared" si="0"/>
        <v>6250</v>
      </c>
      <c r="F85" s="379">
        <v>1000</v>
      </c>
      <c r="G85" s="379">
        <v>2000</v>
      </c>
      <c r="H85" s="379">
        <v>1500</v>
      </c>
      <c r="I85" s="379">
        <v>1750</v>
      </c>
      <c r="J85" s="393"/>
      <c r="K85" s="393"/>
      <c r="L85" s="393"/>
    </row>
    <row r="86" spans="1:12" ht="31.5" customHeight="1">
      <c r="A86" s="378"/>
      <c r="B86" s="663" t="s">
        <v>157</v>
      </c>
      <c r="C86" s="664"/>
      <c r="D86" s="454" t="s">
        <v>158</v>
      </c>
      <c r="E86" s="378">
        <f t="shared" si="0"/>
        <v>3040</v>
      </c>
      <c r="F86" s="379">
        <v>3040</v>
      </c>
      <c r="G86" s="379"/>
      <c r="H86" s="379"/>
      <c r="I86" s="379"/>
      <c r="J86" s="393"/>
      <c r="K86" s="393"/>
      <c r="L86" s="393"/>
    </row>
    <row r="87" spans="1:12" ht="15" customHeight="1">
      <c r="A87" s="378"/>
      <c r="B87" s="666" t="s">
        <v>159</v>
      </c>
      <c r="C87" s="666"/>
      <c r="D87" s="454" t="s">
        <v>160</v>
      </c>
      <c r="E87" s="378">
        <f t="shared" si="0"/>
        <v>0</v>
      </c>
      <c r="F87" s="379"/>
      <c r="G87" s="379"/>
      <c r="H87" s="379"/>
      <c r="I87" s="379"/>
      <c r="J87" s="393"/>
      <c r="K87" s="393"/>
      <c r="L87" s="393"/>
    </row>
    <row r="88" spans="1:12" s="9" customFormat="1" ht="30.75" customHeight="1">
      <c r="A88" s="401"/>
      <c r="B88" s="672" t="s">
        <v>161</v>
      </c>
      <c r="C88" s="672"/>
      <c r="D88" s="455" t="s">
        <v>162</v>
      </c>
      <c r="E88" s="378">
        <f t="shared" si="0"/>
        <v>0</v>
      </c>
      <c r="F88" s="403">
        <f t="shared" ref="F88:L88" si="25">F89+F90+F91</f>
        <v>0</v>
      </c>
      <c r="G88" s="403">
        <f t="shared" si="25"/>
        <v>0</v>
      </c>
      <c r="H88" s="403">
        <f t="shared" si="25"/>
        <v>0</v>
      </c>
      <c r="I88" s="403">
        <f t="shared" si="25"/>
        <v>0</v>
      </c>
      <c r="J88" s="404">
        <f t="shared" si="25"/>
        <v>0</v>
      </c>
      <c r="K88" s="404">
        <f t="shared" si="25"/>
        <v>0</v>
      </c>
      <c r="L88" s="404">
        <f t="shared" si="25"/>
        <v>0</v>
      </c>
    </row>
    <row r="89" spans="1:12" s="9" customFormat="1" ht="33" customHeight="1">
      <c r="A89" s="401"/>
      <c r="B89" s="402"/>
      <c r="C89" s="405" t="s">
        <v>163</v>
      </c>
      <c r="D89" s="455" t="s">
        <v>164</v>
      </c>
      <c r="E89" s="378">
        <f t="shared" si="0"/>
        <v>0</v>
      </c>
      <c r="F89" s="403"/>
      <c r="G89" s="403"/>
      <c r="H89" s="403"/>
      <c r="I89" s="403"/>
      <c r="J89" s="406"/>
      <c r="K89" s="406"/>
      <c r="L89" s="406"/>
    </row>
    <row r="90" spans="1:12" s="9" customFormat="1" ht="28.5" customHeight="1">
      <c r="A90" s="401"/>
      <c r="B90" s="402"/>
      <c r="C90" s="405" t="s">
        <v>165</v>
      </c>
      <c r="D90" s="455" t="s">
        <v>166</v>
      </c>
      <c r="E90" s="378">
        <f t="shared" si="0"/>
        <v>0</v>
      </c>
      <c r="F90" s="403"/>
      <c r="G90" s="403"/>
      <c r="H90" s="403"/>
      <c r="I90" s="403"/>
      <c r="J90" s="406"/>
      <c r="K90" s="406"/>
      <c r="L90" s="406"/>
    </row>
    <row r="91" spans="1:12" s="9" customFormat="1" ht="18.75" customHeight="1">
      <c r="A91" s="401"/>
      <c r="B91" s="402"/>
      <c r="C91" s="407" t="s">
        <v>167</v>
      </c>
      <c r="D91" s="455" t="s">
        <v>168</v>
      </c>
      <c r="E91" s="378">
        <f t="shared" si="0"/>
        <v>0</v>
      </c>
      <c r="F91" s="403"/>
      <c r="G91" s="403"/>
      <c r="H91" s="403"/>
      <c r="I91" s="403"/>
      <c r="J91" s="406"/>
      <c r="K91" s="406"/>
      <c r="L91" s="406"/>
    </row>
    <row r="92" spans="1:12" s="9" customFormat="1" ht="28.5" hidden="1" customHeight="1">
      <c r="A92" s="401"/>
      <c r="B92" s="672" t="s">
        <v>169</v>
      </c>
      <c r="C92" s="672"/>
      <c r="D92" s="455" t="s">
        <v>170</v>
      </c>
      <c r="E92" s="378">
        <f t="shared" si="0"/>
        <v>0</v>
      </c>
      <c r="F92" s="403">
        <f t="shared" ref="F92:L92" si="26">F93+F94+F95</f>
        <v>0</v>
      </c>
      <c r="G92" s="403">
        <f t="shared" si="26"/>
        <v>0</v>
      </c>
      <c r="H92" s="403">
        <f t="shared" si="26"/>
        <v>0</v>
      </c>
      <c r="I92" s="403">
        <f t="shared" si="26"/>
        <v>0</v>
      </c>
      <c r="J92" s="404">
        <f t="shared" si="26"/>
        <v>0</v>
      </c>
      <c r="K92" s="404">
        <f t="shared" si="26"/>
        <v>0</v>
      </c>
      <c r="L92" s="404">
        <f t="shared" si="26"/>
        <v>0</v>
      </c>
    </row>
    <row r="93" spans="1:12" s="9" customFormat="1" ht="43.5" hidden="1" customHeight="1">
      <c r="A93" s="401"/>
      <c r="B93" s="402"/>
      <c r="C93" s="405" t="s">
        <v>171</v>
      </c>
      <c r="D93" s="455" t="s">
        <v>172</v>
      </c>
      <c r="E93" s="378">
        <f t="shared" si="0"/>
        <v>0</v>
      </c>
      <c r="F93" s="403"/>
      <c r="G93" s="403"/>
      <c r="H93" s="403"/>
      <c r="I93" s="403"/>
      <c r="J93" s="406"/>
      <c r="K93" s="406"/>
      <c r="L93" s="406"/>
    </row>
    <row r="94" spans="1:12" s="9" customFormat="1" ht="30.75" hidden="1" customHeight="1">
      <c r="A94" s="401"/>
      <c r="B94" s="402"/>
      <c r="C94" s="405" t="s">
        <v>173</v>
      </c>
      <c r="D94" s="455" t="s">
        <v>174</v>
      </c>
      <c r="E94" s="378">
        <f t="shared" si="0"/>
        <v>0</v>
      </c>
      <c r="F94" s="403"/>
      <c r="G94" s="403"/>
      <c r="H94" s="403"/>
      <c r="I94" s="403"/>
      <c r="J94" s="406"/>
      <c r="K94" s="406"/>
      <c r="L94" s="406"/>
    </row>
    <row r="95" spans="1:12" s="9" customFormat="1" ht="30.75" hidden="1" customHeight="1">
      <c r="A95" s="401"/>
      <c r="B95" s="402"/>
      <c r="C95" s="405" t="s">
        <v>175</v>
      </c>
      <c r="D95" s="455" t="s">
        <v>176</v>
      </c>
      <c r="E95" s="378">
        <f t="shared" si="0"/>
        <v>0</v>
      </c>
      <c r="F95" s="403"/>
      <c r="G95" s="403"/>
      <c r="H95" s="403"/>
      <c r="I95" s="403"/>
      <c r="J95" s="406"/>
      <c r="K95" s="406"/>
      <c r="L95" s="406"/>
    </row>
    <row r="96" spans="1:12" s="9" customFormat="1" ht="23.25" customHeight="1">
      <c r="A96" s="401"/>
      <c r="B96" s="673" t="s">
        <v>177</v>
      </c>
      <c r="C96" s="674"/>
      <c r="D96" s="455" t="s">
        <v>178</v>
      </c>
      <c r="E96" s="378">
        <f>F96+G96+H96+I96</f>
        <v>45256</v>
      </c>
      <c r="F96" s="403">
        <v>45256</v>
      </c>
      <c r="G96" s="403"/>
      <c r="H96" s="403"/>
      <c r="I96" s="403"/>
      <c r="J96" s="406"/>
      <c r="K96" s="406"/>
      <c r="L96" s="406"/>
    </row>
    <row r="97" spans="1:16" s="9" customFormat="1" ht="33.75" customHeight="1">
      <c r="A97" s="401"/>
      <c r="B97" s="673" t="s">
        <v>179</v>
      </c>
      <c r="C97" s="674"/>
      <c r="D97" s="455" t="s">
        <v>180</v>
      </c>
      <c r="E97" s="378">
        <f>F97+G97+H97+I97</f>
        <v>284639</v>
      </c>
      <c r="F97" s="403">
        <v>62516</v>
      </c>
      <c r="G97" s="403">
        <v>76315</v>
      </c>
      <c r="H97" s="403">
        <v>73428</v>
      </c>
      <c r="I97" s="403">
        <v>72380</v>
      </c>
      <c r="J97" s="406">
        <v>290863</v>
      </c>
      <c r="K97" s="406">
        <v>290863</v>
      </c>
      <c r="L97" s="406">
        <v>290863</v>
      </c>
    </row>
    <row r="98" spans="1:16" s="9" customFormat="1" ht="33.75" customHeight="1">
      <c r="A98" s="401"/>
      <c r="B98" s="673" t="s">
        <v>137</v>
      </c>
      <c r="C98" s="674"/>
      <c r="D98" s="455" t="s">
        <v>181</v>
      </c>
      <c r="E98" s="378">
        <f>F98+G98+H98+I98</f>
        <v>0</v>
      </c>
      <c r="F98" s="403">
        <v>0</v>
      </c>
      <c r="G98" s="403"/>
      <c r="H98" s="403"/>
      <c r="I98" s="403"/>
      <c r="J98" s="406"/>
      <c r="K98" s="406"/>
      <c r="L98" s="406"/>
      <c r="P98" s="355"/>
    </row>
    <row r="99" spans="1:16" s="2" customFormat="1" ht="48" customHeight="1">
      <c r="A99" s="675" t="s">
        <v>182</v>
      </c>
      <c r="B99" s="675"/>
      <c r="C99" s="675"/>
      <c r="D99" s="445" t="s">
        <v>183</v>
      </c>
      <c r="E99" s="378">
        <f t="shared" si="0"/>
        <v>21645</v>
      </c>
      <c r="F99" s="427">
        <f>F100+F104+F108+F112+F116+F120+F124+F128+F132+F136+F140+F144+F148</f>
        <v>9139</v>
      </c>
      <c r="G99" s="427">
        <f t="shared" ref="G99:I99" si="27">G100+G104+G108+G112+G116+G120+G124+G128+G132+G136+G140+G144+G148</f>
        <v>1873</v>
      </c>
      <c r="H99" s="427">
        <f t="shared" si="27"/>
        <v>8760</v>
      </c>
      <c r="I99" s="427">
        <f t="shared" si="27"/>
        <v>1873</v>
      </c>
      <c r="J99" s="392">
        <f>J100+J104+J108+J112+J116+J120+J124+J128+J132+J136+J140+J148</f>
        <v>7465</v>
      </c>
      <c r="K99" s="392">
        <f t="shared" ref="K99:L99" si="28">K100+K104+K108+K112+K116+K120+K124+K128+K132+K136+K140+K148</f>
        <v>7465</v>
      </c>
      <c r="L99" s="392">
        <f t="shared" si="28"/>
        <v>7269</v>
      </c>
    </row>
    <row r="100" spans="1:16" s="2" customFormat="1" ht="12" customHeight="1">
      <c r="A100" s="410"/>
      <c r="B100" s="666" t="s">
        <v>184</v>
      </c>
      <c r="C100" s="666"/>
      <c r="D100" s="371" t="s">
        <v>185</v>
      </c>
      <c r="E100" s="378">
        <f t="shared" si="0"/>
        <v>0</v>
      </c>
      <c r="F100" s="408">
        <f t="shared" ref="F100:L100" si="29">F101+F102+F103</f>
        <v>0</v>
      </c>
      <c r="G100" s="408">
        <f t="shared" si="29"/>
        <v>0</v>
      </c>
      <c r="H100" s="408">
        <f t="shared" si="29"/>
        <v>0</v>
      </c>
      <c r="I100" s="408">
        <f t="shared" si="29"/>
        <v>0</v>
      </c>
      <c r="J100" s="392">
        <f t="shared" si="29"/>
        <v>0</v>
      </c>
      <c r="K100" s="392">
        <f t="shared" si="29"/>
        <v>0</v>
      </c>
      <c r="L100" s="392">
        <f t="shared" si="29"/>
        <v>0</v>
      </c>
    </row>
    <row r="101" spans="1:16" s="2" customFormat="1" ht="12" customHeight="1">
      <c r="A101" s="410"/>
      <c r="B101" s="390"/>
      <c r="C101" s="411" t="s">
        <v>186</v>
      </c>
      <c r="D101" s="371" t="s">
        <v>187</v>
      </c>
      <c r="E101" s="378">
        <f t="shared" si="0"/>
        <v>0</v>
      </c>
      <c r="F101" s="408"/>
      <c r="G101" s="408"/>
      <c r="H101" s="408"/>
      <c r="I101" s="408"/>
      <c r="J101" s="393"/>
      <c r="K101" s="393"/>
      <c r="L101" s="393"/>
    </row>
    <row r="102" spans="1:16" s="2" customFormat="1" ht="12" customHeight="1">
      <c r="A102" s="410"/>
      <c r="B102" s="390"/>
      <c r="C102" s="411" t="s">
        <v>188</v>
      </c>
      <c r="D102" s="371" t="s">
        <v>189</v>
      </c>
      <c r="E102" s="378">
        <f t="shared" si="0"/>
        <v>0</v>
      </c>
      <c r="F102" s="408"/>
      <c r="G102" s="408"/>
      <c r="H102" s="408"/>
      <c r="I102" s="408"/>
      <c r="J102" s="393"/>
      <c r="K102" s="393"/>
      <c r="L102" s="393"/>
    </row>
    <row r="103" spans="1:16" s="2" customFormat="1" ht="12" customHeight="1">
      <c r="A103" s="410"/>
      <c r="B103" s="390"/>
      <c r="C103" s="411" t="s">
        <v>190</v>
      </c>
      <c r="D103" s="371" t="s">
        <v>191</v>
      </c>
      <c r="E103" s="378">
        <f t="shared" ref="E103:E184" si="30">F103+G103+H103+I103</f>
        <v>0</v>
      </c>
      <c r="F103" s="408"/>
      <c r="G103" s="408"/>
      <c r="H103" s="408"/>
      <c r="I103" s="408"/>
      <c r="J103" s="393"/>
      <c r="K103" s="393"/>
      <c r="L103" s="393"/>
    </row>
    <row r="104" spans="1:16" s="2" customFormat="1" ht="12" customHeight="1">
      <c r="A104" s="410"/>
      <c r="B104" s="666" t="s">
        <v>192</v>
      </c>
      <c r="C104" s="666"/>
      <c r="D104" s="371" t="s">
        <v>193</v>
      </c>
      <c r="E104" s="378">
        <f t="shared" si="30"/>
        <v>0</v>
      </c>
      <c r="F104" s="408">
        <f t="shared" ref="F104:L104" si="31">F105+F106+F107</f>
        <v>0</v>
      </c>
      <c r="G104" s="408">
        <f t="shared" si="31"/>
        <v>0</v>
      </c>
      <c r="H104" s="408">
        <f t="shared" si="31"/>
        <v>0</v>
      </c>
      <c r="I104" s="408">
        <f t="shared" si="31"/>
        <v>0</v>
      </c>
      <c r="J104" s="392">
        <f t="shared" si="31"/>
        <v>0</v>
      </c>
      <c r="K104" s="392">
        <f t="shared" si="31"/>
        <v>0</v>
      </c>
      <c r="L104" s="392">
        <f t="shared" si="31"/>
        <v>0</v>
      </c>
    </row>
    <row r="105" spans="1:16" s="2" customFormat="1" ht="12" customHeight="1">
      <c r="A105" s="410"/>
      <c r="B105" s="390"/>
      <c r="C105" s="411" t="s">
        <v>186</v>
      </c>
      <c r="D105" s="371" t="s">
        <v>194</v>
      </c>
      <c r="E105" s="378">
        <f t="shared" si="30"/>
        <v>0</v>
      </c>
      <c r="F105" s="408"/>
      <c r="G105" s="408"/>
      <c r="H105" s="408"/>
      <c r="I105" s="408"/>
      <c r="J105" s="393"/>
      <c r="K105" s="393"/>
      <c r="L105" s="393"/>
    </row>
    <row r="106" spans="1:16" s="2" customFormat="1" ht="12" customHeight="1">
      <c r="A106" s="410"/>
      <c r="B106" s="390"/>
      <c r="C106" s="411" t="s">
        <v>188</v>
      </c>
      <c r="D106" s="371" t="s">
        <v>195</v>
      </c>
      <c r="E106" s="378">
        <f t="shared" si="30"/>
        <v>0</v>
      </c>
      <c r="F106" s="408"/>
      <c r="G106" s="408"/>
      <c r="H106" s="408"/>
      <c r="I106" s="408"/>
      <c r="J106" s="393"/>
      <c r="K106" s="393"/>
      <c r="L106" s="393"/>
    </row>
    <row r="107" spans="1:16" s="2" customFormat="1" ht="12" customHeight="1">
      <c r="A107" s="410"/>
      <c r="B107" s="390"/>
      <c r="C107" s="411" t="s">
        <v>190</v>
      </c>
      <c r="D107" s="371" t="s">
        <v>196</v>
      </c>
      <c r="E107" s="378">
        <f t="shared" si="30"/>
        <v>0</v>
      </c>
      <c r="F107" s="408"/>
      <c r="G107" s="408"/>
      <c r="H107" s="408"/>
      <c r="I107" s="408"/>
      <c r="J107" s="393"/>
      <c r="K107" s="393"/>
      <c r="L107" s="393"/>
    </row>
    <row r="108" spans="1:16" s="2" customFormat="1" ht="12" customHeight="1">
      <c r="A108" s="410"/>
      <c r="B108" s="666" t="s">
        <v>197</v>
      </c>
      <c r="C108" s="666"/>
      <c r="D108" s="371" t="s">
        <v>198</v>
      </c>
      <c r="E108" s="378">
        <f t="shared" si="30"/>
        <v>0</v>
      </c>
      <c r="F108" s="408">
        <f t="shared" ref="F108:L108" si="32">F109+F110+F111</f>
        <v>0</v>
      </c>
      <c r="G108" s="408">
        <f t="shared" si="32"/>
        <v>0</v>
      </c>
      <c r="H108" s="408">
        <f t="shared" si="32"/>
        <v>0</v>
      </c>
      <c r="I108" s="408">
        <f t="shared" si="32"/>
        <v>0</v>
      </c>
      <c r="J108" s="392">
        <f t="shared" si="32"/>
        <v>0</v>
      </c>
      <c r="K108" s="392">
        <f t="shared" si="32"/>
        <v>0</v>
      </c>
      <c r="L108" s="392">
        <f t="shared" si="32"/>
        <v>0</v>
      </c>
    </row>
    <row r="109" spans="1:16" s="2" customFormat="1" ht="12" customHeight="1">
      <c r="A109" s="410"/>
      <c r="B109" s="390"/>
      <c r="C109" s="411" t="s">
        <v>186</v>
      </c>
      <c r="D109" s="371" t="s">
        <v>199</v>
      </c>
      <c r="E109" s="378">
        <f t="shared" si="30"/>
        <v>0</v>
      </c>
      <c r="F109" s="408"/>
      <c r="G109" s="408"/>
      <c r="H109" s="408"/>
      <c r="I109" s="408"/>
      <c r="J109" s="393"/>
      <c r="K109" s="393"/>
      <c r="L109" s="393"/>
    </row>
    <row r="110" spans="1:16" s="2" customFormat="1" ht="12" customHeight="1">
      <c r="A110" s="410"/>
      <c r="B110" s="390"/>
      <c r="C110" s="411" t="s">
        <v>188</v>
      </c>
      <c r="D110" s="371" t="s">
        <v>200</v>
      </c>
      <c r="E110" s="378">
        <f t="shared" si="30"/>
        <v>0</v>
      </c>
      <c r="F110" s="408"/>
      <c r="G110" s="408"/>
      <c r="H110" s="408"/>
      <c r="I110" s="408"/>
      <c r="J110" s="393"/>
      <c r="K110" s="393"/>
      <c r="L110" s="393"/>
    </row>
    <row r="111" spans="1:16" s="2" customFormat="1" ht="12" customHeight="1">
      <c r="A111" s="410"/>
      <c r="B111" s="390"/>
      <c r="C111" s="411" t="s">
        <v>190</v>
      </c>
      <c r="D111" s="371" t="s">
        <v>201</v>
      </c>
      <c r="E111" s="378">
        <f t="shared" si="30"/>
        <v>0</v>
      </c>
      <c r="F111" s="408"/>
      <c r="G111" s="408"/>
      <c r="H111" s="408"/>
      <c r="I111" s="408"/>
      <c r="J111" s="393"/>
      <c r="K111" s="393"/>
      <c r="L111" s="393"/>
    </row>
    <row r="112" spans="1:16" ht="12" customHeight="1">
      <c r="A112" s="410"/>
      <c r="B112" s="666" t="s">
        <v>202</v>
      </c>
      <c r="C112" s="666"/>
      <c r="D112" s="371" t="s">
        <v>203</v>
      </c>
      <c r="E112" s="378">
        <f t="shared" si="30"/>
        <v>0</v>
      </c>
      <c r="F112" s="379">
        <f t="shared" ref="F112:L112" si="33">F113+F114+F115</f>
        <v>0</v>
      </c>
      <c r="G112" s="379">
        <f t="shared" si="33"/>
        <v>0</v>
      </c>
      <c r="H112" s="379">
        <f t="shared" si="33"/>
        <v>0</v>
      </c>
      <c r="I112" s="379">
        <f t="shared" si="33"/>
        <v>0</v>
      </c>
      <c r="J112" s="392">
        <f t="shared" si="33"/>
        <v>0</v>
      </c>
      <c r="K112" s="392">
        <f t="shared" si="33"/>
        <v>0</v>
      </c>
      <c r="L112" s="392">
        <f t="shared" si="33"/>
        <v>0</v>
      </c>
    </row>
    <row r="113" spans="1:12" ht="12" customHeight="1">
      <c r="A113" s="410"/>
      <c r="B113" s="390"/>
      <c r="C113" s="411" t="s">
        <v>186</v>
      </c>
      <c r="D113" s="371" t="s">
        <v>204</v>
      </c>
      <c r="E113" s="378">
        <f t="shared" si="30"/>
        <v>0</v>
      </c>
      <c r="F113" s="379"/>
      <c r="G113" s="379"/>
      <c r="H113" s="379"/>
      <c r="I113" s="379"/>
      <c r="J113" s="393"/>
      <c r="K113" s="393"/>
      <c r="L113" s="393"/>
    </row>
    <row r="114" spans="1:12" ht="12" customHeight="1">
      <c r="A114" s="410"/>
      <c r="B114" s="390"/>
      <c r="C114" s="411" t="s">
        <v>188</v>
      </c>
      <c r="D114" s="371" t="s">
        <v>205</v>
      </c>
      <c r="E114" s="378">
        <f t="shared" si="30"/>
        <v>0</v>
      </c>
      <c r="F114" s="379"/>
      <c r="G114" s="379"/>
      <c r="H114" s="379"/>
      <c r="I114" s="379"/>
      <c r="J114" s="393"/>
      <c r="K114" s="393"/>
      <c r="L114" s="393"/>
    </row>
    <row r="115" spans="1:12" ht="12" customHeight="1">
      <c r="A115" s="410"/>
      <c r="B115" s="390"/>
      <c r="C115" s="411" t="s">
        <v>190</v>
      </c>
      <c r="D115" s="371" t="s">
        <v>206</v>
      </c>
      <c r="E115" s="378">
        <f t="shared" si="30"/>
        <v>0</v>
      </c>
      <c r="F115" s="379"/>
      <c r="G115" s="379"/>
      <c r="H115" s="379"/>
      <c r="I115" s="379"/>
      <c r="J115" s="393"/>
      <c r="K115" s="393"/>
      <c r="L115" s="393"/>
    </row>
    <row r="116" spans="1:12" ht="12" customHeight="1">
      <c r="A116" s="410"/>
      <c r="B116" s="666" t="s">
        <v>207</v>
      </c>
      <c r="C116" s="666"/>
      <c r="D116" s="371" t="s">
        <v>208</v>
      </c>
      <c r="E116" s="378">
        <f t="shared" si="30"/>
        <v>0</v>
      </c>
      <c r="F116" s="379">
        <f t="shared" ref="F116:L116" si="34">F117+F118+F119</f>
        <v>0</v>
      </c>
      <c r="G116" s="379">
        <f t="shared" si="34"/>
        <v>0</v>
      </c>
      <c r="H116" s="379">
        <f t="shared" si="34"/>
        <v>0</v>
      </c>
      <c r="I116" s="379">
        <f t="shared" si="34"/>
        <v>0</v>
      </c>
      <c r="J116" s="392">
        <f t="shared" si="34"/>
        <v>0</v>
      </c>
      <c r="K116" s="392">
        <f t="shared" si="34"/>
        <v>0</v>
      </c>
      <c r="L116" s="392">
        <f t="shared" si="34"/>
        <v>0</v>
      </c>
    </row>
    <row r="117" spans="1:12" ht="12" customHeight="1">
      <c r="A117" s="410"/>
      <c r="B117" s="390"/>
      <c r="C117" s="411" t="s">
        <v>186</v>
      </c>
      <c r="D117" s="371" t="s">
        <v>209</v>
      </c>
      <c r="E117" s="378">
        <f t="shared" si="30"/>
        <v>0</v>
      </c>
      <c r="F117" s="379"/>
      <c r="G117" s="379"/>
      <c r="H117" s="379"/>
      <c r="I117" s="379"/>
      <c r="J117" s="393"/>
      <c r="K117" s="393"/>
      <c r="L117" s="393"/>
    </row>
    <row r="118" spans="1:12" ht="12" customHeight="1">
      <c r="A118" s="410"/>
      <c r="B118" s="390"/>
      <c r="C118" s="411" t="s">
        <v>188</v>
      </c>
      <c r="D118" s="371" t="s">
        <v>210</v>
      </c>
      <c r="E118" s="378">
        <f t="shared" si="30"/>
        <v>0</v>
      </c>
      <c r="F118" s="379"/>
      <c r="G118" s="379"/>
      <c r="H118" s="379"/>
      <c r="I118" s="379"/>
      <c r="J118" s="393"/>
      <c r="K118" s="393"/>
      <c r="L118" s="393"/>
    </row>
    <row r="119" spans="1:12" ht="12" customHeight="1">
      <c r="A119" s="410"/>
      <c r="B119" s="390"/>
      <c r="C119" s="411" t="s">
        <v>190</v>
      </c>
      <c r="D119" s="371" t="s">
        <v>211</v>
      </c>
      <c r="E119" s="378">
        <f t="shared" si="30"/>
        <v>0</v>
      </c>
      <c r="F119" s="379"/>
      <c r="G119" s="379"/>
      <c r="H119" s="379"/>
      <c r="I119" s="379"/>
      <c r="J119" s="393"/>
      <c r="K119" s="393"/>
      <c r="L119" s="393"/>
    </row>
    <row r="120" spans="1:12" ht="12" customHeight="1">
      <c r="A120" s="410"/>
      <c r="B120" s="666" t="s">
        <v>212</v>
      </c>
      <c r="C120" s="666"/>
      <c r="D120" s="371" t="s">
        <v>213</v>
      </c>
      <c r="E120" s="378">
        <f t="shared" si="30"/>
        <v>0</v>
      </c>
      <c r="F120" s="379">
        <f t="shared" ref="F120:L120" si="35">F121+F122+F123</f>
        <v>0</v>
      </c>
      <c r="G120" s="379">
        <f t="shared" si="35"/>
        <v>0</v>
      </c>
      <c r="H120" s="379">
        <f t="shared" si="35"/>
        <v>0</v>
      </c>
      <c r="I120" s="379">
        <f t="shared" si="35"/>
        <v>0</v>
      </c>
      <c r="J120" s="392">
        <f t="shared" si="35"/>
        <v>0</v>
      </c>
      <c r="K120" s="392">
        <f t="shared" si="35"/>
        <v>0</v>
      </c>
      <c r="L120" s="392">
        <f t="shared" si="35"/>
        <v>0</v>
      </c>
    </row>
    <row r="121" spans="1:12" ht="12" customHeight="1">
      <c r="A121" s="410"/>
      <c r="B121" s="390"/>
      <c r="C121" s="411" t="s">
        <v>186</v>
      </c>
      <c r="D121" s="371" t="s">
        <v>214</v>
      </c>
      <c r="E121" s="378">
        <f t="shared" si="30"/>
        <v>0</v>
      </c>
      <c r="F121" s="379"/>
      <c r="G121" s="379"/>
      <c r="H121" s="379"/>
      <c r="I121" s="379"/>
      <c r="J121" s="393"/>
      <c r="K121" s="393"/>
      <c r="L121" s="393"/>
    </row>
    <row r="122" spans="1:12" ht="12" customHeight="1">
      <c r="A122" s="410"/>
      <c r="B122" s="390"/>
      <c r="C122" s="411" t="s">
        <v>188</v>
      </c>
      <c r="D122" s="371" t="s">
        <v>215</v>
      </c>
      <c r="E122" s="378">
        <f t="shared" si="30"/>
        <v>0</v>
      </c>
      <c r="F122" s="379"/>
      <c r="G122" s="379"/>
      <c r="H122" s="379"/>
      <c r="I122" s="379"/>
      <c r="J122" s="393"/>
      <c r="K122" s="393"/>
      <c r="L122" s="393"/>
    </row>
    <row r="123" spans="1:12" ht="12" customHeight="1">
      <c r="A123" s="410"/>
      <c r="B123" s="390"/>
      <c r="C123" s="411" t="s">
        <v>190</v>
      </c>
      <c r="D123" s="371" t="s">
        <v>216</v>
      </c>
      <c r="E123" s="378">
        <f t="shared" si="30"/>
        <v>0</v>
      </c>
      <c r="F123" s="379"/>
      <c r="G123" s="379"/>
      <c r="H123" s="379"/>
      <c r="I123" s="379"/>
      <c r="J123" s="393"/>
      <c r="K123" s="393"/>
      <c r="L123" s="393"/>
    </row>
    <row r="124" spans="1:12" ht="12" customHeight="1">
      <c r="A124" s="410"/>
      <c r="B124" s="666" t="s">
        <v>217</v>
      </c>
      <c r="C124" s="666"/>
      <c r="D124" s="371" t="s">
        <v>218</v>
      </c>
      <c r="E124" s="378">
        <f t="shared" si="30"/>
        <v>0</v>
      </c>
      <c r="F124" s="379">
        <f t="shared" ref="F124:L124" si="36">F125+F126+F127</f>
        <v>0</v>
      </c>
      <c r="G124" s="379">
        <f t="shared" si="36"/>
        <v>0</v>
      </c>
      <c r="H124" s="379">
        <f t="shared" si="36"/>
        <v>0</v>
      </c>
      <c r="I124" s="379">
        <f t="shared" si="36"/>
        <v>0</v>
      </c>
      <c r="J124" s="392">
        <f t="shared" si="36"/>
        <v>0</v>
      </c>
      <c r="K124" s="392">
        <f t="shared" si="36"/>
        <v>0</v>
      </c>
      <c r="L124" s="392">
        <f t="shared" si="36"/>
        <v>0</v>
      </c>
    </row>
    <row r="125" spans="1:12" ht="12" customHeight="1">
      <c r="A125" s="410"/>
      <c r="B125" s="390"/>
      <c r="C125" s="411" t="s">
        <v>186</v>
      </c>
      <c r="D125" s="371" t="s">
        <v>219</v>
      </c>
      <c r="E125" s="378">
        <f t="shared" si="30"/>
        <v>0</v>
      </c>
      <c r="F125" s="379"/>
      <c r="G125" s="379"/>
      <c r="H125" s="379"/>
      <c r="I125" s="379"/>
      <c r="J125" s="393"/>
      <c r="K125" s="393"/>
      <c r="L125" s="393"/>
    </row>
    <row r="126" spans="1:12" ht="12" customHeight="1">
      <c r="A126" s="410"/>
      <c r="B126" s="390"/>
      <c r="C126" s="411" t="s">
        <v>188</v>
      </c>
      <c r="D126" s="371" t="s">
        <v>220</v>
      </c>
      <c r="E126" s="378">
        <f t="shared" si="30"/>
        <v>0</v>
      </c>
      <c r="F126" s="379"/>
      <c r="G126" s="379"/>
      <c r="H126" s="379"/>
      <c r="I126" s="379"/>
      <c r="J126" s="393"/>
      <c r="K126" s="393"/>
      <c r="L126" s="393"/>
    </row>
    <row r="127" spans="1:12" ht="12" customHeight="1">
      <c r="A127" s="410"/>
      <c r="B127" s="390"/>
      <c r="C127" s="411" t="s">
        <v>190</v>
      </c>
      <c r="D127" s="371" t="s">
        <v>221</v>
      </c>
      <c r="E127" s="378">
        <f t="shared" si="30"/>
        <v>0</v>
      </c>
      <c r="F127" s="379"/>
      <c r="G127" s="379"/>
      <c r="H127" s="379"/>
      <c r="I127" s="379"/>
      <c r="J127" s="393"/>
      <c r="K127" s="393"/>
      <c r="L127" s="393"/>
    </row>
    <row r="128" spans="1:12" s="2" customFormat="1" ht="13.5" customHeight="1">
      <c r="A128" s="410"/>
      <c r="B128" s="666" t="s">
        <v>222</v>
      </c>
      <c r="C128" s="666"/>
      <c r="D128" s="371" t="s">
        <v>223</v>
      </c>
      <c r="E128" s="378">
        <f t="shared" si="30"/>
        <v>0</v>
      </c>
      <c r="F128" s="408">
        <f t="shared" ref="F128:L128" si="37">F129+F130+F131</f>
        <v>0</v>
      </c>
      <c r="G128" s="408">
        <f t="shared" si="37"/>
        <v>0</v>
      </c>
      <c r="H128" s="408">
        <f t="shared" si="37"/>
        <v>0</v>
      </c>
      <c r="I128" s="408">
        <f t="shared" si="37"/>
        <v>0</v>
      </c>
      <c r="J128" s="392">
        <f t="shared" si="37"/>
        <v>0</v>
      </c>
      <c r="K128" s="392">
        <f t="shared" si="37"/>
        <v>0</v>
      </c>
      <c r="L128" s="392">
        <f t="shared" si="37"/>
        <v>0</v>
      </c>
    </row>
    <row r="129" spans="1:12" s="2" customFormat="1" ht="13.5" customHeight="1">
      <c r="A129" s="410"/>
      <c r="B129" s="390"/>
      <c r="C129" s="411" t="s">
        <v>186</v>
      </c>
      <c r="D129" s="371" t="s">
        <v>224</v>
      </c>
      <c r="E129" s="378">
        <f t="shared" si="30"/>
        <v>0</v>
      </c>
      <c r="F129" s="408"/>
      <c r="G129" s="408"/>
      <c r="H129" s="408"/>
      <c r="I129" s="408"/>
      <c r="J129" s="393"/>
      <c r="K129" s="393"/>
      <c r="L129" s="393"/>
    </row>
    <row r="130" spans="1:12" s="2" customFormat="1" ht="13.5" customHeight="1">
      <c r="A130" s="410"/>
      <c r="B130" s="390"/>
      <c r="C130" s="411" t="s">
        <v>188</v>
      </c>
      <c r="D130" s="371" t="s">
        <v>225</v>
      </c>
      <c r="E130" s="378">
        <f t="shared" si="30"/>
        <v>0</v>
      </c>
      <c r="F130" s="408"/>
      <c r="G130" s="408"/>
      <c r="H130" s="408"/>
      <c r="I130" s="408"/>
      <c r="J130" s="393"/>
      <c r="K130" s="393"/>
      <c r="L130" s="393"/>
    </row>
    <row r="131" spans="1:12" s="2" customFormat="1" ht="13.5" customHeight="1">
      <c r="A131" s="410"/>
      <c r="B131" s="390"/>
      <c r="C131" s="411" t="s">
        <v>190</v>
      </c>
      <c r="D131" s="371" t="s">
        <v>226</v>
      </c>
      <c r="E131" s="378">
        <f t="shared" si="30"/>
        <v>0</v>
      </c>
      <c r="F131" s="408"/>
      <c r="G131" s="408"/>
      <c r="H131" s="408"/>
      <c r="I131" s="408"/>
      <c r="J131" s="393"/>
      <c r="K131" s="393"/>
      <c r="L131" s="393"/>
    </row>
    <row r="132" spans="1:12" s="2" customFormat="1" ht="13.5" customHeight="1">
      <c r="A132" s="410"/>
      <c r="B132" s="666" t="s">
        <v>227</v>
      </c>
      <c r="C132" s="666"/>
      <c r="D132" s="371" t="s">
        <v>228</v>
      </c>
      <c r="E132" s="378">
        <f t="shared" si="30"/>
        <v>0</v>
      </c>
      <c r="F132" s="408">
        <f t="shared" ref="F132:L132" si="38">F133+F134+F135</f>
        <v>0</v>
      </c>
      <c r="G132" s="408">
        <f t="shared" si="38"/>
        <v>0</v>
      </c>
      <c r="H132" s="408">
        <f t="shared" si="38"/>
        <v>0</v>
      </c>
      <c r="I132" s="408">
        <f t="shared" si="38"/>
        <v>0</v>
      </c>
      <c r="J132" s="392">
        <f t="shared" si="38"/>
        <v>0</v>
      </c>
      <c r="K132" s="392">
        <f t="shared" si="38"/>
        <v>0</v>
      </c>
      <c r="L132" s="392">
        <f t="shared" si="38"/>
        <v>0</v>
      </c>
    </row>
    <row r="133" spans="1:12" s="2" customFormat="1" ht="13.5" customHeight="1">
      <c r="A133" s="410"/>
      <c r="B133" s="390"/>
      <c r="C133" s="411" t="s">
        <v>186</v>
      </c>
      <c r="D133" s="371" t="s">
        <v>229</v>
      </c>
      <c r="E133" s="378">
        <f t="shared" si="30"/>
        <v>0</v>
      </c>
      <c r="F133" s="408"/>
      <c r="G133" s="408"/>
      <c r="H133" s="408"/>
      <c r="I133" s="408"/>
      <c r="J133" s="393"/>
      <c r="K133" s="393"/>
      <c r="L133" s="393"/>
    </row>
    <row r="134" spans="1:12" s="2" customFormat="1" ht="13.5" customHeight="1">
      <c r="A134" s="410"/>
      <c r="B134" s="390"/>
      <c r="C134" s="411" t="s">
        <v>188</v>
      </c>
      <c r="D134" s="371" t="s">
        <v>230</v>
      </c>
      <c r="E134" s="378">
        <f t="shared" si="30"/>
        <v>0</v>
      </c>
      <c r="F134" s="408"/>
      <c r="G134" s="408"/>
      <c r="H134" s="408"/>
      <c r="I134" s="408"/>
      <c r="J134" s="393"/>
      <c r="K134" s="393"/>
      <c r="L134" s="393"/>
    </row>
    <row r="135" spans="1:12" s="2" customFormat="1" ht="13.5" customHeight="1">
      <c r="A135" s="410"/>
      <c r="B135" s="390"/>
      <c r="C135" s="411" t="s">
        <v>190</v>
      </c>
      <c r="D135" s="371" t="s">
        <v>231</v>
      </c>
      <c r="E135" s="378">
        <f t="shared" si="30"/>
        <v>0</v>
      </c>
      <c r="F135" s="408"/>
      <c r="G135" s="408"/>
      <c r="H135" s="408"/>
      <c r="I135" s="408"/>
      <c r="J135" s="393">
        <v>0</v>
      </c>
      <c r="K135" s="393">
        <v>0</v>
      </c>
      <c r="L135" s="393">
        <v>0</v>
      </c>
    </row>
    <row r="136" spans="1:12" s="2" customFormat="1" ht="13.5" customHeight="1">
      <c r="A136" s="410"/>
      <c r="B136" s="666" t="s">
        <v>232</v>
      </c>
      <c r="C136" s="666"/>
      <c r="D136" s="371" t="s">
        <v>233</v>
      </c>
      <c r="E136" s="378">
        <f t="shared" si="30"/>
        <v>0</v>
      </c>
      <c r="F136" s="408">
        <f t="shared" ref="F136:L136" si="39">F137+F138+F139</f>
        <v>0</v>
      </c>
      <c r="G136" s="408">
        <f t="shared" si="39"/>
        <v>0</v>
      </c>
      <c r="H136" s="408">
        <f t="shared" si="39"/>
        <v>0</v>
      </c>
      <c r="I136" s="408">
        <f t="shared" si="39"/>
        <v>0</v>
      </c>
      <c r="J136" s="392">
        <f t="shared" si="39"/>
        <v>0</v>
      </c>
      <c r="K136" s="392">
        <f t="shared" si="39"/>
        <v>0</v>
      </c>
      <c r="L136" s="392">
        <f t="shared" si="39"/>
        <v>0</v>
      </c>
    </row>
    <row r="137" spans="1:12" s="2" customFormat="1" ht="13.5" customHeight="1">
      <c r="A137" s="410"/>
      <c r="B137" s="390"/>
      <c r="C137" s="411" t="s">
        <v>186</v>
      </c>
      <c r="D137" s="371" t="s">
        <v>234</v>
      </c>
      <c r="E137" s="378">
        <f t="shared" si="30"/>
        <v>0</v>
      </c>
      <c r="F137" s="408"/>
      <c r="G137" s="408"/>
      <c r="H137" s="408"/>
      <c r="I137" s="408"/>
      <c r="J137" s="393"/>
      <c r="K137" s="393"/>
      <c r="L137" s="393"/>
    </row>
    <row r="138" spans="1:12" s="2" customFormat="1" ht="13.5" customHeight="1">
      <c r="A138" s="410"/>
      <c r="B138" s="390"/>
      <c r="C138" s="411" t="s">
        <v>188</v>
      </c>
      <c r="D138" s="371" t="s">
        <v>235</v>
      </c>
      <c r="E138" s="378">
        <f t="shared" si="30"/>
        <v>0</v>
      </c>
      <c r="F138" s="408"/>
      <c r="G138" s="408"/>
      <c r="H138" s="408"/>
      <c r="I138" s="408"/>
      <c r="J138" s="393"/>
      <c r="K138" s="393"/>
      <c r="L138" s="393"/>
    </row>
    <row r="139" spans="1:12" s="2" customFormat="1" ht="13.5" customHeight="1">
      <c r="A139" s="410"/>
      <c r="B139" s="390"/>
      <c r="C139" s="411" t="s">
        <v>236</v>
      </c>
      <c r="D139" s="371" t="s">
        <v>237</v>
      </c>
      <c r="E139" s="378">
        <f t="shared" si="30"/>
        <v>0</v>
      </c>
      <c r="F139" s="408"/>
      <c r="G139" s="408"/>
      <c r="H139" s="408"/>
      <c r="I139" s="408"/>
      <c r="J139" s="393"/>
      <c r="K139" s="393"/>
      <c r="L139" s="393"/>
    </row>
    <row r="140" spans="1:12" s="2" customFormat="1" ht="13.5" customHeight="1">
      <c r="A140" s="410"/>
      <c r="B140" s="666" t="s">
        <v>238</v>
      </c>
      <c r="C140" s="666"/>
      <c r="D140" s="371" t="s">
        <v>239</v>
      </c>
      <c r="E140" s="378">
        <f t="shared" si="30"/>
        <v>0</v>
      </c>
      <c r="F140" s="408">
        <f t="shared" ref="F140:L140" si="40">F141+F142+F143</f>
        <v>0</v>
      </c>
      <c r="G140" s="408">
        <f t="shared" si="40"/>
        <v>0</v>
      </c>
      <c r="H140" s="408">
        <f t="shared" si="40"/>
        <v>0</v>
      </c>
      <c r="I140" s="408">
        <f t="shared" si="40"/>
        <v>0</v>
      </c>
      <c r="J140" s="392">
        <f t="shared" si="40"/>
        <v>0</v>
      </c>
      <c r="K140" s="392">
        <f t="shared" si="40"/>
        <v>0</v>
      </c>
      <c r="L140" s="392">
        <f t="shared" si="40"/>
        <v>0</v>
      </c>
    </row>
    <row r="141" spans="1:12" s="2" customFormat="1" ht="13.5" customHeight="1">
      <c r="A141" s="410"/>
      <c r="B141" s="390"/>
      <c r="C141" s="411" t="s">
        <v>186</v>
      </c>
      <c r="D141" s="371" t="s">
        <v>240</v>
      </c>
      <c r="E141" s="378">
        <f t="shared" si="30"/>
        <v>0</v>
      </c>
      <c r="F141" s="408"/>
      <c r="G141" s="408"/>
      <c r="H141" s="408"/>
      <c r="I141" s="408"/>
      <c r="J141" s="393"/>
      <c r="K141" s="393"/>
      <c r="L141" s="393"/>
    </row>
    <row r="142" spans="1:12" s="2" customFormat="1" ht="13.5" customHeight="1">
      <c r="A142" s="410"/>
      <c r="B142" s="390"/>
      <c r="C142" s="411" t="s">
        <v>188</v>
      </c>
      <c r="D142" s="371" t="s">
        <v>241</v>
      </c>
      <c r="E142" s="378">
        <f t="shared" si="30"/>
        <v>0</v>
      </c>
      <c r="F142" s="408"/>
      <c r="G142" s="408"/>
      <c r="H142" s="408"/>
      <c r="I142" s="408"/>
      <c r="J142" s="393"/>
      <c r="K142" s="393"/>
      <c r="L142" s="393"/>
    </row>
    <row r="143" spans="1:12" s="2" customFormat="1" ht="13.5" customHeight="1">
      <c r="A143" s="410"/>
      <c r="B143" s="390"/>
      <c r="C143" s="411" t="s">
        <v>236</v>
      </c>
      <c r="D143" s="371" t="s">
        <v>242</v>
      </c>
      <c r="E143" s="378">
        <f t="shared" si="30"/>
        <v>0</v>
      </c>
      <c r="F143" s="408"/>
      <c r="G143" s="408"/>
      <c r="H143" s="408"/>
      <c r="I143" s="408"/>
      <c r="J143" s="393"/>
      <c r="K143" s="393"/>
      <c r="L143" s="393"/>
    </row>
    <row r="144" spans="1:12" s="2" customFormat="1" ht="35.25" customHeight="1">
      <c r="A144" s="444"/>
      <c r="B144" s="661" t="s">
        <v>243</v>
      </c>
      <c r="C144" s="662"/>
      <c r="D144" s="445" t="s">
        <v>244</v>
      </c>
      <c r="E144" s="378">
        <f t="shared" si="30"/>
        <v>14178</v>
      </c>
      <c r="F144" s="427">
        <f>F145+F146+F147</f>
        <v>9049</v>
      </c>
      <c r="G144" s="427">
        <f t="shared" ref="G144:I144" si="41">G145+G146+G147</f>
        <v>169</v>
      </c>
      <c r="H144" s="427">
        <f t="shared" si="41"/>
        <v>4791</v>
      </c>
      <c r="I144" s="427">
        <f t="shared" si="41"/>
        <v>169</v>
      </c>
      <c r="J144" s="393"/>
      <c r="K144" s="393"/>
      <c r="L144" s="393"/>
    </row>
    <row r="145" spans="1:12" s="2" customFormat="1" ht="21.75" customHeight="1">
      <c r="A145" s="412"/>
      <c r="B145" s="382"/>
      <c r="C145" s="382" t="s">
        <v>186</v>
      </c>
      <c r="D145" s="371" t="s">
        <v>245</v>
      </c>
      <c r="E145" s="378">
        <f t="shared" si="30"/>
        <v>11176</v>
      </c>
      <c r="F145" s="427">
        <v>6047</v>
      </c>
      <c r="G145" s="427">
        <v>169</v>
      </c>
      <c r="H145" s="427">
        <v>4791</v>
      </c>
      <c r="I145" s="427">
        <v>169</v>
      </c>
      <c r="J145" s="393"/>
      <c r="K145" s="393"/>
      <c r="L145" s="393"/>
    </row>
    <row r="146" spans="1:12" s="2" customFormat="1" ht="21.75" customHeight="1">
      <c r="A146" s="412"/>
      <c r="B146" s="382"/>
      <c r="C146" s="382" t="s">
        <v>188</v>
      </c>
      <c r="D146" s="371" t="s">
        <v>246</v>
      </c>
      <c r="E146" s="378">
        <f>F146+G146+H146+I146</f>
        <v>2</v>
      </c>
      <c r="F146" s="427">
        <v>2</v>
      </c>
      <c r="G146" s="427"/>
      <c r="H146" s="427"/>
      <c r="I146" s="427"/>
      <c r="J146" s="393"/>
      <c r="K146" s="393"/>
      <c r="L146" s="393"/>
    </row>
    <row r="147" spans="1:12" s="2" customFormat="1" ht="21.75" customHeight="1">
      <c r="A147" s="412"/>
      <c r="B147" s="386"/>
      <c r="C147" s="386" t="s">
        <v>247</v>
      </c>
      <c r="D147" s="371" t="s">
        <v>248</v>
      </c>
      <c r="E147" s="378">
        <f t="shared" si="30"/>
        <v>3000</v>
      </c>
      <c r="F147" s="427">
        <v>3000</v>
      </c>
      <c r="G147" s="427">
        <v>0</v>
      </c>
      <c r="H147" s="427">
        <v>0</v>
      </c>
      <c r="I147" s="427"/>
      <c r="J147" s="393"/>
      <c r="K147" s="393"/>
      <c r="L147" s="393"/>
    </row>
    <row r="148" spans="1:12" s="2" customFormat="1" ht="36.75" customHeight="1">
      <c r="A148" s="444"/>
      <c r="B148" s="661" t="s">
        <v>249</v>
      </c>
      <c r="C148" s="662"/>
      <c r="D148" s="413" t="s">
        <v>250</v>
      </c>
      <c r="E148" s="378">
        <f>F148+G148+H148+I148</f>
        <v>7467</v>
      </c>
      <c r="F148" s="382">
        <f>F149</f>
        <v>90</v>
      </c>
      <c r="G148" s="382">
        <f t="shared" ref="G148:I148" si="42">G149</f>
        <v>1704</v>
      </c>
      <c r="H148" s="382">
        <f t="shared" si="42"/>
        <v>3969</v>
      </c>
      <c r="I148" s="382">
        <f t="shared" si="42"/>
        <v>1704</v>
      </c>
      <c r="J148" s="393">
        <v>7465</v>
      </c>
      <c r="K148" s="393">
        <v>7465</v>
      </c>
      <c r="L148" s="393">
        <v>7269</v>
      </c>
    </row>
    <row r="149" spans="1:12" s="2" customFormat="1" ht="24.75" customHeight="1">
      <c r="A149" s="449"/>
      <c r="B149" s="446"/>
      <c r="C149" s="448" t="s">
        <v>186</v>
      </c>
      <c r="D149" s="451" t="s">
        <v>251</v>
      </c>
      <c r="E149" s="378">
        <f>F149+G149+H149+I149</f>
        <v>7467</v>
      </c>
      <c r="F149" s="382">
        <v>90</v>
      </c>
      <c r="G149" s="382">
        <v>1704</v>
      </c>
      <c r="H149" s="382">
        <v>3969</v>
      </c>
      <c r="I149" s="382">
        <v>1704</v>
      </c>
      <c r="J149" s="393"/>
      <c r="K149" s="393"/>
      <c r="L149" s="393"/>
    </row>
    <row r="150" spans="1:12" s="2" customFormat="1" ht="24.75" customHeight="1">
      <c r="A150" s="449"/>
      <c r="B150" s="446"/>
      <c r="C150" s="448" t="s">
        <v>188</v>
      </c>
      <c r="D150" s="451" t="s">
        <v>252</v>
      </c>
      <c r="E150" s="378"/>
      <c r="F150" s="378"/>
      <c r="G150" s="378"/>
      <c r="H150" s="378"/>
      <c r="I150" s="378"/>
      <c r="J150" s="393"/>
      <c r="K150" s="393"/>
      <c r="L150" s="393"/>
    </row>
    <row r="151" spans="1:12" s="2" customFormat="1" ht="33.75" customHeight="1">
      <c r="A151" s="412"/>
      <c r="B151" s="399"/>
      <c r="C151" s="452" t="s">
        <v>247</v>
      </c>
      <c r="D151" s="371" t="s">
        <v>253</v>
      </c>
      <c r="E151" s="378">
        <f>F151+G151+H151+I151</f>
        <v>0</v>
      </c>
      <c r="F151" s="408"/>
      <c r="G151" s="408"/>
      <c r="H151" s="408"/>
      <c r="I151" s="408"/>
      <c r="J151" s="393"/>
      <c r="K151" s="393"/>
      <c r="L151" s="393"/>
    </row>
    <row r="152" spans="1:12" s="2" customFormat="1" ht="47.25" customHeight="1">
      <c r="A152" s="708" t="s">
        <v>254</v>
      </c>
      <c r="B152" s="709"/>
      <c r="C152" s="710"/>
      <c r="D152" s="414">
        <v>48.1</v>
      </c>
      <c r="E152" s="378">
        <f t="shared" si="30"/>
        <v>0</v>
      </c>
      <c r="F152" s="408">
        <f>F153+F157</f>
        <v>0</v>
      </c>
      <c r="G152" s="408">
        <f t="shared" ref="G152:L152" si="43">G153+G157</f>
        <v>0</v>
      </c>
      <c r="H152" s="408">
        <f t="shared" si="43"/>
        <v>0</v>
      </c>
      <c r="I152" s="408">
        <f t="shared" si="43"/>
        <v>0</v>
      </c>
      <c r="J152" s="427">
        <f t="shared" si="43"/>
        <v>0</v>
      </c>
      <c r="K152" s="427">
        <f t="shared" si="43"/>
        <v>0</v>
      </c>
      <c r="L152" s="427">
        <f t="shared" si="43"/>
        <v>0</v>
      </c>
    </row>
    <row r="153" spans="1:12" s="2" customFormat="1" ht="17.25" customHeight="1">
      <c r="A153" s="410"/>
      <c r="B153" s="701" t="s">
        <v>255</v>
      </c>
      <c r="C153" s="702"/>
      <c r="D153" s="371" t="s">
        <v>256</v>
      </c>
      <c r="E153" s="378">
        <f t="shared" si="30"/>
        <v>0</v>
      </c>
      <c r="F153" s="408">
        <f>F154+F155+F156</f>
        <v>0</v>
      </c>
      <c r="G153" s="408">
        <f>G154+G155</f>
        <v>0</v>
      </c>
      <c r="H153" s="408">
        <f>H154+H155</f>
        <v>0</v>
      </c>
      <c r="I153" s="408">
        <f>I154+I155+I156</f>
        <v>0</v>
      </c>
      <c r="J153" s="427">
        <f>J154</f>
        <v>0</v>
      </c>
      <c r="K153" s="427">
        <f>K154</f>
        <v>0</v>
      </c>
      <c r="L153" s="427">
        <f>L154</f>
        <v>0</v>
      </c>
    </row>
    <row r="154" spans="1:12" ht="20.25" customHeight="1">
      <c r="A154" s="382"/>
      <c r="B154" s="382"/>
      <c r="C154" s="382" t="s">
        <v>257</v>
      </c>
      <c r="D154" s="371" t="s">
        <v>258</v>
      </c>
      <c r="E154" s="378">
        <f t="shared" si="30"/>
        <v>0</v>
      </c>
      <c r="F154" s="379"/>
      <c r="G154" s="379"/>
      <c r="H154" s="379"/>
      <c r="I154" s="379"/>
      <c r="J154" s="384"/>
      <c r="K154" s="384"/>
      <c r="L154" s="384"/>
    </row>
    <row r="155" spans="1:12" ht="20.25" customHeight="1">
      <c r="A155" s="382"/>
      <c r="B155" s="382"/>
      <c r="C155" s="382" t="s">
        <v>259</v>
      </c>
      <c r="D155" s="371" t="s">
        <v>260</v>
      </c>
      <c r="E155" s="378">
        <f t="shared" si="30"/>
        <v>0</v>
      </c>
      <c r="F155" s="379"/>
      <c r="G155" s="379"/>
      <c r="H155" s="379"/>
      <c r="I155" s="379"/>
      <c r="J155" s="384"/>
      <c r="K155" s="384"/>
      <c r="L155" s="384"/>
    </row>
    <row r="156" spans="1:12" ht="20.25" customHeight="1">
      <c r="A156" s="382"/>
      <c r="B156" s="382"/>
      <c r="C156" s="382" t="s">
        <v>190</v>
      </c>
      <c r="D156" s="371" t="s">
        <v>261</v>
      </c>
      <c r="E156" s="378">
        <f t="shared" si="30"/>
        <v>0</v>
      </c>
      <c r="F156" s="379"/>
      <c r="G156" s="379"/>
      <c r="H156" s="379"/>
      <c r="I156" s="379"/>
      <c r="J156" s="384"/>
      <c r="K156" s="384"/>
      <c r="L156" s="384"/>
    </row>
    <row r="157" spans="1:12" ht="20.25" customHeight="1">
      <c r="A157" s="382"/>
      <c r="B157" s="415" t="s">
        <v>262</v>
      </c>
      <c r="C157" s="416"/>
      <c r="D157" s="371" t="s">
        <v>263</v>
      </c>
      <c r="E157" s="378">
        <f t="shared" ref="E157:L157" si="44">E158</f>
        <v>0</v>
      </c>
      <c r="F157" s="382">
        <f t="shared" si="44"/>
        <v>0</v>
      </c>
      <c r="G157" s="382">
        <f t="shared" si="44"/>
        <v>0</v>
      </c>
      <c r="H157" s="382">
        <f t="shared" si="44"/>
        <v>0</v>
      </c>
      <c r="I157" s="382">
        <f t="shared" si="44"/>
        <v>0</v>
      </c>
      <c r="J157" s="382">
        <f t="shared" si="44"/>
        <v>0</v>
      </c>
      <c r="K157" s="382">
        <f t="shared" si="44"/>
        <v>0</v>
      </c>
      <c r="L157" s="382">
        <f t="shared" si="44"/>
        <v>0</v>
      </c>
    </row>
    <row r="158" spans="1:12" ht="20.25" customHeight="1">
      <c r="A158" s="382"/>
      <c r="B158" s="382"/>
      <c r="C158" s="382" t="s">
        <v>264</v>
      </c>
      <c r="D158" s="371" t="s">
        <v>265</v>
      </c>
      <c r="E158" s="378">
        <f>F158+G158+H158+I158</f>
        <v>0</v>
      </c>
      <c r="F158" s="379"/>
      <c r="G158" s="379">
        <v>0</v>
      </c>
      <c r="H158" s="379"/>
      <c r="I158" s="379">
        <v>0</v>
      </c>
      <c r="J158" s="384"/>
      <c r="K158" s="384"/>
      <c r="L158" s="384"/>
    </row>
    <row r="159" spans="1:12" s="10" customFormat="1" ht="41.25" customHeight="1">
      <c r="A159" s="703" t="s">
        <v>266</v>
      </c>
      <c r="B159" s="704"/>
      <c r="C159" s="705"/>
      <c r="D159" s="462" t="s">
        <v>267</v>
      </c>
      <c r="E159" s="417">
        <f t="shared" si="30"/>
        <v>839455</v>
      </c>
      <c r="F159" s="418">
        <f>F160+F205+F201</f>
        <v>177748</v>
      </c>
      <c r="G159" s="418">
        <f>G160+G205+G201</f>
        <v>229964</v>
      </c>
      <c r="H159" s="418">
        <f>H160+H205+H201</f>
        <v>222113</v>
      </c>
      <c r="I159" s="418">
        <f>I160+I205+I201</f>
        <v>209630</v>
      </c>
      <c r="J159" s="419">
        <f>J160+J205</f>
        <v>866285</v>
      </c>
      <c r="K159" s="419">
        <f>K160+K205</f>
        <v>867052</v>
      </c>
      <c r="L159" s="419">
        <f>L160+L205</f>
        <v>867669</v>
      </c>
    </row>
    <row r="160" spans="1:12">
      <c r="A160" s="375" t="s">
        <v>20</v>
      </c>
      <c r="B160" s="376"/>
      <c r="C160" s="377"/>
      <c r="D160" s="454" t="s">
        <v>21</v>
      </c>
      <c r="E160" s="378">
        <f t="shared" si="30"/>
        <v>476974</v>
      </c>
      <c r="F160" s="379">
        <f t="shared" ref="F160:L160" si="45">F161+F165</f>
        <v>95025</v>
      </c>
      <c r="G160" s="379">
        <f t="shared" si="45"/>
        <v>132384</v>
      </c>
      <c r="H160" s="379">
        <f t="shared" si="45"/>
        <v>128317</v>
      </c>
      <c r="I160" s="379">
        <f t="shared" si="45"/>
        <v>121248</v>
      </c>
      <c r="J160" s="380">
        <f t="shared" si="45"/>
        <v>504678</v>
      </c>
      <c r="K160" s="380">
        <f t="shared" si="45"/>
        <v>505445</v>
      </c>
      <c r="L160" s="380">
        <f t="shared" si="45"/>
        <v>506062</v>
      </c>
    </row>
    <row r="161" spans="1:12">
      <c r="A161" s="375" t="s">
        <v>22</v>
      </c>
      <c r="B161" s="376"/>
      <c r="C161" s="377"/>
      <c r="D161" s="454" t="s">
        <v>23</v>
      </c>
      <c r="E161" s="378">
        <f t="shared" si="30"/>
        <v>0</v>
      </c>
      <c r="F161" s="379">
        <f t="shared" ref="F161:L163" si="46">F162</f>
        <v>0</v>
      </c>
      <c r="G161" s="379">
        <f t="shared" si="46"/>
        <v>0</v>
      </c>
      <c r="H161" s="379">
        <f t="shared" si="46"/>
        <v>0</v>
      </c>
      <c r="I161" s="379">
        <f t="shared" si="46"/>
        <v>0</v>
      </c>
      <c r="J161" s="380">
        <f t="shared" si="46"/>
        <v>0</v>
      </c>
      <c r="K161" s="380">
        <f t="shared" si="46"/>
        <v>0</v>
      </c>
      <c r="L161" s="380">
        <f t="shared" si="46"/>
        <v>0</v>
      </c>
    </row>
    <row r="162" spans="1:12">
      <c r="A162" s="375" t="s">
        <v>24</v>
      </c>
      <c r="B162" s="376"/>
      <c r="C162" s="377"/>
      <c r="D162" s="453" t="s">
        <v>25</v>
      </c>
      <c r="E162" s="378">
        <f t="shared" si="30"/>
        <v>0</v>
      </c>
      <c r="F162" s="379">
        <f t="shared" si="46"/>
        <v>0</v>
      </c>
      <c r="G162" s="379">
        <f t="shared" si="46"/>
        <v>0</v>
      </c>
      <c r="H162" s="379">
        <f t="shared" si="46"/>
        <v>0</v>
      </c>
      <c r="I162" s="379">
        <f t="shared" si="46"/>
        <v>0</v>
      </c>
      <c r="J162" s="380">
        <f t="shared" si="46"/>
        <v>0</v>
      </c>
      <c r="K162" s="380">
        <f t="shared" si="46"/>
        <v>0</v>
      </c>
      <c r="L162" s="380">
        <f t="shared" si="46"/>
        <v>0</v>
      </c>
    </row>
    <row r="163" spans="1:12">
      <c r="A163" s="378" t="s">
        <v>26</v>
      </c>
      <c r="B163" s="381"/>
      <c r="C163" s="381"/>
      <c r="D163" s="454" t="s">
        <v>27</v>
      </c>
      <c r="E163" s="378">
        <f t="shared" si="30"/>
        <v>0</v>
      </c>
      <c r="F163" s="379">
        <f t="shared" si="46"/>
        <v>0</v>
      </c>
      <c r="G163" s="379">
        <f t="shared" si="46"/>
        <v>0</v>
      </c>
      <c r="H163" s="379">
        <f t="shared" si="46"/>
        <v>0</v>
      </c>
      <c r="I163" s="379">
        <f t="shared" si="46"/>
        <v>0</v>
      </c>
      <c r="J163" s="380">
        <f t="shared" si="46"/>
        <v>0</v>
      </c>
      <c r="K163" s="380">
        <f t="shared" si="46"/>
        <v>0</v>
      </c>
      <c r="L163" s="380">
        <f t="shared" si="46"/>
        <v>0</v>
      </c>
    </row>
    <row r="164" spans="1:12">
      <c r="A164" s="375"/>
      <c r="B164" s="382" t="s">
        <v>28</v>
      </c>
      <c r="C164" s="383"/>
      <c r="D164" s="454" t="s">
        <v>29</v>
      </c>
      <c r="E164" s="378">
        <f t="shared" si="30"/>
        <v>0</v>
      </c>
      <c r="F164" s="379"/>
      <c r="G164" s="379"/>
      <c r="H164" s="379"/>
      <c r="I164" s="379"/>
      <c r="J164" s="384"/>
      <c r="K164" s="384"/>
      <c r="L164" s="384"/>
    </row>
    <row r="165" spans="1:12">
      <c r="A165" s="378" t="s">
        <v>30</v>
      </c>
      <c r="B165" s="385"/>
      <c r="C165" s="382"/>
      <c r="D165" s="453" t="s">
        <v>31</v>
      </c>
      <c r="E165" s="378">
        <f t="shared" si="30"/>
        <v>476974</v>
      </c>
      <c r="F165" s="379">
        <f t="shared" ref="F165:L165" si="47">F166+F174</f>
        <v>95025</v>
      </c>
      <c r="G165" s="379">
        <f t="shared" si="47"/>
        <v>132384</v>
      </c>
      <c r="H165" s="379">
        <f t="shared" si="47"/>
        <v>128317</v>
      </c>
      <c r="I165" s="379">
        <f t="shared" si="47"/>
        <v>121248</v>
      </c>
      <c r="J165" s="380">
        <f t="shared" si="47"/>
        <v>504678</v>
      </c>
      <c r="K165" s="380">
        <f t="shared" si="47"/>
        <v>505445</v>
      </c>
      <c r="L165" s="380">
        <f t="shared" si="47"/>
        <v>506062</v>
      </c>
    </row>
    <row r="166" spans="1:12">
      <c r="A166" s="378" t="s">
        <v>32</v>
      </c>
      <c r="B166" s="382"/>
      <c r="C166" s="386"/>
      <c r="D166" s="453" t="s">
        <v>33</v>
      </c>
      <c r="E166" s="378">
        <f t="shared" ref="E166:L166" si="48">E167+E172</f>
        <v>133</v>
      </c>
      <c r="F166" s="378">
        <f t="shared" si="48"/>
        <v>29</v>
      </c>
      <c r="G166" s="378">
        <f t="shared" si="48"/>
        <v>36</v>
      </c>
      <c r="H166" s="378">
        <f t="shared" si="48"/>
        <v>36</v>
      </c>
      <c r="I166" s="378">
        <f t="shared" si="48"/>
        <v>32</v>
      </c>
      <c r="J166" s="380">
        <f t="shared" si="48"/>
        <v>133</v>
      </c>
      <c r="K166" s="380">
        <f t="shared" si="48"/>
        <v>138</v>
      </c>
      <c r="L166" s="380">
        <f t="shared" si="48"/>
        <v>138</v>
      </c>
    </row>
    <row r="167" spans="1:12">
      <c r="A167" s="378" t="s">
        <v>34</v>
      </c>
      <c r="B167" s="383"/>
      <c r="C167" s="386"/>
      <c r="D167" s="454" t="s">
        <v>35</v>
      </c>
      <c r="E167" s="378">
        <f t="shared" si="30"/>
        <v>133</v>
      </c>
      <c r="F167" s="379">
        <f t="shared" ref="F167:L167" si="49">F168+F170+F171</f>
        <v>29</v>
      </c>
      <c r="G167" s="379">
        <f t="shared" si="49"/>
        <v>36</v>
      </c>
      <c r="H167" s="379">
        <f t="shared" si="49"/>
        <v>36</v>
      </c>
      <c r="I167" s="379">
        <f t="shared" si="49"/>
        <v>32</v>
      </c>
      <c r="J167" s="380">
        <f t="shared" si="49"/>
        <v>133</v>
      </c>
      <c r="K167" s="380">
        <f t="shared" si="49"/>
        <v>138</v>
      </c>
      <c r="L167" s="380">
        <f t="shared" si="49"/>
        <v>138</v>
      </c>
    </row>
    <row r="168" spans="1:12">
      <c r="A168" s="387"/>
      <c r="B168" s="382" t="s">
        <v>36</v>
      </c>
      <c r="C168" s="383"/>
      <c r="D168" s="457" t="s">
        <v>37</v>
      </c>
      <c r="E168" s="378">
        <f t="shared" si="30"/>
        <v>133</v>
      </c>
      <c r="F168" s="379">
        <f>F169</f>
        <v>29</v>
      </c>
      <c r="G168" s="379">
        <f t="shared" ref="G168:L168" si="50">G169</f>
        <v>36</v>
      </c>
      <c r="H168" s="379">
        <f t="shared" si="50"/>
        <v>36</v>
      </c>
      <c r="I168" s="379">
        <f t="shared" si="50"/>
        <v>32</v>
      </c>
      <c r="J168" s="379">
        <f t="shared" si="50"/>
        <v>133</v>
      </c>
      <c r="K168" s="379">
        <f t="shared" si="50"/>
        <v>138</v>
      </c>
      <c r="L168" s="379">
        <f t="shared" si="50"/>
        <v>138</v>
      </c>
    </row>
    <row r="169" spans="1:12">
      <c r="A169" s="387"/>
      <c r="B169" s="695" t="s">
        <v>38</v>
      </c>
      <c r="C169" s="696"/>
      <c r="D169" s="458" t="s">
        <v>39</v>
      </c>
      <c r="E169" s="378">
        <f t="shared" si="30"/>
        <v>133</v>
      </c>
      <c r="F169" s="379">
        <v>29</v>
      </c>
      <c r="G169" s="379">
        <v>36</v>
      </c>
      <c r="H169" s="379">
        <v>36</v>
      </c>
      <c r="I169" s="379">
        <v>32</v>
      </c>
      <c r="J169" s="384">
        <v>133</v>
      </c>
      <c r="K169" s="384">
        <v>138</v>
      </c>
      <c r="L169" s="384">
        <v>138</v>
      </c>
    </row>
    <row r="170" spans="1:12">
      <c r="A170" s="378"/>
      <c r="B170" s="382" t="s">
        <v>40</v>
      </c>
      <c r="C170" s="383"/>
      <c r="D170" s="459" t="s">
        <v>41</v>
      </c>
      <c r="E170" s="378">
        <f t="shared" si="30"/>
        <v>0</v>
      </c>
      <c r="F170" s="379"/>
      <c r="G170" s="379"/>
      <c r="H170" s="379"/>
      <c r="I170" s="379"/>
      <c r="J170" s="384"/>
      <c r="K170" s="384"/>
      <c r="L170" s="384"/>
    </row>
    <row r="171" spans="1:12">
      <c r="A171" s="378"/>
      <c r="B171" s="382" t="s">
        <v>42</v>
      </c>
      <c r="C171" s="383"/>
      <c r="D171" s="459" t="s">
        <v>43</v>
      </c>
      <c r="E171" s="378">
        <f t="shared" si="30"/>
        <v>0</v>
      </c>
      <c r="F171" s="379"/>
      <c r="G171" s="379"/>
      <c r="H171" s="379"/>
      <c r="I171" s="379"/>
      <c r="J171" s="384"/>
      <c r="K171" s="384"/>
      <c r="L171" s="384"/>
    </row>
    <row r="172" spans="1:12">
      <c r="A172" s="378"/>
      <c r="B172" s="706" t="s">
        <v>44</v>
      </c>
      <c r="C172" s="707"/>
      <c r="D172" s="460">
        <v>31.1</v>
      </c>
      <c r="E172" s="378">
        <f t="shared" ref="E172:L172" si="51">E173</f>
        <v>0</v>
      </c>
      <c r="F172" s="378">
        <f t="shared" si="51"/>
        <v>0</v>
      </c>
      <c r="G172" s="378">
        <f t="shared" si="51"/>
        <v>0</v>
      </c>
      <c r="H172" s="378">
        <f t="shared" si="51"/>
        <v>0</v>
      </c>
      <c r="I172" s="378">
        <f t="shared" si="51"/>
        <v>0</v>
      </c>
      <c r="J172" s="382">
        <f t="shared" si="51"/>
        <v>0</v>
      </c>
      <c r="K172" s="382">
        <f t="shared" si="51"/>
        <v>0</v>
      </c>
      <c r="L172" s="382">
        <f t="shared" si="51"/>
        <v>0</v>
      </c>
    </row>
    <row r="173" spans="1:12">
      <c r="A173" s="378"/>
      <c r="B173" s="695" t="s">
        <v>45</v>
      </c>
      <c r="C173" s="696"/>
      <c r="D173" s="461" t="s">
        <v>46</v>
      </c>
      <c r="E173" s="378">
        <f>F173+G173+H173+I173</f>
        <v>0</v>
      </c>
      <c r="F173" s="379"/>
      <c r="G173" s="379"/>
      <c r="H173" s="379"/>
      <c r="I173" s="379"/>
      <c r="J173" s="384"/>
      <c r="K173" s="384"/>
      <c r="L173" s="384"/>
    </row>
    <row r="174" spans="1:12">
      <c r="A174" s="378" t="s">
        <v>47</v>
      </c>
      <c r="B174" s="382"/>
      <c r="C174" s="382"/>
      <c r="D174" s="445" t="s">
        <v>48</v>
      </c>
      <c r="E174" s="378">
        <f t="shared" si="30"/>
        <v>476841</v>
      </c>
      <c r="F174" s="379">
        <f t="shared" ref="F174:L174" si="52">F175+F189+F191+F193+F197</f>
        <v>94996</v>
      </c>
      <c r="G174" s="379">
        <f t="shared" si="52"/>
        <v>132348</v>
      </c>
      <c r="H174" s="379">
        <f t="shared" si="52"/>
        <v>128281</v>
      </c>
      <c r="I174" s="379">
        <f t="shared" si="52"/>
        <v>121216</v>
      </c>
      <c r="J174" s="380">
        <f t="shared" si="52"/>
        <v>504545</v>
      </c>
      <c r="K174" s="380">
        <f t="shared" si="52"/>
        <v>505307</v>
      </c>
      <c r="L174" s="380">
        <f t="shared" si="52"/>
        <v>505924</v>
      </c>
    </row>
    <row r="175" spans="1:12" ht="49.5" customHeight="1">
      <c r="A175" s="676" t="s">
        <v>49</v>
      </c>
      <c r="B175" s="677"/>
      <c r="C175" s="678"/>
      <c r="D175" s="371" t="s">
        <v>50</v>
      </c>
      <c r="E175" s="378">
        <f t="shared" si="30"/>
        <v>478612</v>
      </c>
      <c r="F175" s="379">
        <f t="shared" ref="F175:L175" si="53">F176+F177+F178+F179+F180+F181+F183+F184+F185+F186+F187+F188+F182</f>
        <v>95464</v>
      </c>
      <c r="G175" s="379">
        <f t="shared" si="53"/>
        <v>132780</v>
      </c>
      <c r="H175" s="379">
        <f>H176+H177+H178+H179+H180+H181+H183+H184+H185+H186+H187+H188+H182</f>
        <v>128916</v>
      </c>
      <c r="I175" s="379">
        <f>I176+I177+I178+I179+I180+I181+I183+I184+I185+I186+I187+I188+I182</f>
        <v>121452</v>
      </c>
      <c r="J175" s="380">
        <f t="shared" si="53"/>
        <v>504885</v>
      </c>
      <c r="K175" s="380">
        <f t="shared" si="53"/>
        <v>505647</v>
      </c>
      <c r="L175" s="380">
        <f t="shared" si="53"/>
        <v>506264</v>
      </c>
    </row>
    <row r="176" spans="1:12">
      <c r="A176" s="387"/>
      <c r="B176" s="382" t="s">
        <v>51</v>
      </c>
      <c r="C176" s="383"/>
      <c r="D176" s="454" t="s">
        <v>52</v>
      </c>
      <c r="E176" s="378">
        <f t="shared" si="30"/>
        <v>0</v>
      </c>
      <c r="F176" s="379"/>
      <c r="G176" s="379"/>
      <c r="H176" s="379"/>
      <c r="I176" s="379"/>
      <c r="J176" s="384"/>
      <c r="K176" s="384"/>
      <c r="L176" s="384"/>
    </row>
    <row r="177" spans="1:13" ht="21.75" customHeight="1">
      <c r="A177" s="387"/>
      <c r="B177" s="382" t="s">
        <v>53</v>
      </c>
      <c r="C177" s="383"/>
      <c r="D177" s="454" t="s">
        <v>54</v>
      </c>
      <c r="E177" s="378">
        <f t="shared" si="30"/>
        <v>34370</v>
      </c>
      <c r="F177" s="379">
        <v>8574</v>
      </c>
      <c r="G177" s="379">
        <v>9293</v>
      </c>
      <c r="H177" s="379">
        <v>8755</v>
      </c>
      <c r="I177" s="379">
        <v>7748</v>
      </c>
      <c r="J177" s="384">
        <v>35643</v>
      </c>
      <c r="K177" s="384">
        <v>36375</v>
      </c>
      <c r="L177" s="384">
        <v>36922</v>
      </c>
    </row>
    <row r="178" spans="1:13">
      <c r="A178" s="387"/>
      <c r="B178" s="382" t="s">
        <v>55</v>
      </c>
      <c r="C178" s="383"/>
      <c r="D178" s="454" t="s">
        <v>56</v>
      </c>
      <c r="E178" s="378">
        <f t="shared" si="30"/>
        <v>5245</v>
      </c>
      <c r="F178" s="379">
        <v>1278</v>
      </c>
      <c r="G178" s="379">
        <v>1418</v>
      </c>
      <c r="H178" s="379">
        <v>1368</v>
      </c>
      <c r="I178" s="379">
        <v>1181</v>
      </c>
      <c r="J178" s="384">
        <v>5345</v>
      </c>
      <c r="K178" s="384">
        <v>5345</v>
      </c>
      <c r="L178" s="384">
        <v>5345</v>
      </c>
    </row>
    <row r="179" spans="1:13">
      <c r="A179" s="388"/>
      <c r="B179" s="382" t="s">
        <v>57</v>
      </c>
      <c r="C179" s="383"/>
      <c r="D179" s="454" t="s">
        <v>58</v>
      </c>
      <c r="E179" s="378">
        <f t="shared" si="30"/>
        <v>0</v>
      </c>
      <c r="F179" s="379"/>
      <c r="G179" s="379"/>
      <c r="H179" s="379"/>
      <c r="I179" s="379"/>
      <c r="J179" s="384"/>
      <c r="K179" s="384"/>
      <c r="L179" s="384"/>
    </row>
    <row r="180" spans="1:13">
      <c r="A180" s="389"/>
      <c r="B180" s="382" t="s">
        <v>59</v>
      </c>
      <c r="C180" s="383"/>
      <c r="D180" s="454" t="s">
        <v>60</v>
      </c>
      <c r="E180" s="378">
        <f t="shared" si="30"/>
        <v>0</v>
      </c>
      <c r="F180" s="379"/>
      <c r="G180" s="379"/>
      <c r="H180" s="379"/>
      <c r="I180" s="379"/>
      <c r="J180" s="384"/>
      <c r="K180" s="384"/>
      <c r="L180" s="384"/>
    </row>
    <row r="181" spans="1:13">
      <c r="A181" s="389"/>
      <c r="B181" s="382" t="s">
        <v>61</v>
      </c>
      <c r="C181" s="383"/>
      <c r="D181" s="454" t="s">
        <v>62</v>
      </c>
      <c r="E181" s="378">
        <f t="shared" si="30"/>
        <v>0</v>
      </c>
      <c r="F181" s="379"/>
      <c r="G181" s="379"/>
      <c r="H181" s="379"/>
      <c r="I181" s="379"/>
      <c r="J181" s="384"/>
      <c r="K181" s="384"/>
      <c r="L181" s="384"/>
    </row>
    <row r="182" spans="1:13">
      <c r="A182" s="389"/>
      <c r="B182" s="695" t="s">
        <v>63</v>
      </c>
      <c r="C182" s="696"/>
      <c r="D182" s="454" t="s">
        <v>64</v>
      </c>
      <c r="E182" s="378">
        <f t="shared" si="30"/>
        <v>817</v>
      </c>
      <c r="F182" s="379">
        <v>145</v>
      </c>
      <c r="G182" s="379">
        <v>269</v>
      </c>
      <c r="H182" s="379">
        <v>159</v>
      </c>
      <c r="I182" s="379">
        <v>244</v>
      </c>
      <c r="J182" s="384">
        <v>770</v>
      </c>
      <c r="K182" s="384">
        <v>800</v>
      </c>
      <c r="L182" s="384">
        <v>870</v>
      </c>
    </row>
    <row r="183" spans="1:13">
      <c r="A183" s="389"/>
      <c r="B183" s="382" t="s">
        <v>65</v>
      </c>
      <c r="C183" s="383"/>
      <c r="D183" s="454" t="s">
        <v>66</v>
      </c>
      <c r="E183" s="378">
        <f t="shared" si="30"/>
        <v>0</v>
      </c>
      <c r="F183" s="379"/>
      <c r="G183" s="379"/>
      <c r="H183" s="379"/>
      <c r="I183" s="379"/>
      <c r="J183" s="384"/>
      <c r="K183" s="384"/>
      <c r="L183" s="384"/>
    </row>
    <row r="184" spans="1:13">
      <c r="A184" s="389"/>
      <c r="B184" s="382" t="s">
        <v>67</v>
      </c>
      <c r="C184" s="383"/>
      <c r="D184" s="454" t="s">
        <v>68</v>
      </c>
      <c r="E184" s="378">
        <f t="shared" si="30"/>
        <v>315862</v>
      </c>
      <c r="F184" s="379">
        <v>66740</v>
      </c>
      <c r="G184" s="379">
        <v>88360</v>
      </c>
      <c r="H184" s="379">
        <v>85895</v>
      </c>
      <c r="I184" s="384">
        <v>74867</v>
      </c>
      <c r="J184" s="420">
        <v>338119</v>
      </c>
      <c r="K184" s="384">
        <v>338119</v>
      </c>
      <c r="L184" s="384">
        <v>338119</v>
      </c>
      <c r="M184" s="19"/>
    </row>
    <row r="185" spans="1:13" ht="31.5" customHeight="1">
      <c r="A185" s="389"/>
      <c r="B185" s="663" t="s">
        <v>69</v>
      </c>
      <c r="C185" s="664"/>
      <c r="D185" s="454" t="s">
        <v>70</v>
      </c>
      <c r="E185" s="378">
        <f t="shared" ref="E185:E268" si="54">F185+G185+H185+I185</f>
        <v>110118</v>
      </c>
      <c r="F185" s="379">
        <v>16549</v>
      </c>
      <c r="G185" s="379">
        <v>31240</v>
      </c>
      <c r="H185" s="379">
        <v>30539</v>
      </c>
      <c r="I185" s="379">
        <v>31790</v>
      </c>
      <c r="J185" s="393">
        <v>115908</v>
      </c>
      <c r="K185" s="393">
        <v>115908</v>
      </c>
      <c r="L185" s="393">
        <v>115908</v>
      </c>
    </row>
    <row r="186" spans="1:13" ht="33" customHeight="1">
      <c r="A186" s="389"/>
      <c r="B186" s="666" t="s">
        <v>71</v>
      </c>
      <c r="C186" s="666"/>
      <c r="D186" s="454" t="s">
        <v>72</v>
      </c>
      <c r="E186" s="378">
        <f t="shared" si="54"/>
        <v>0</v>
      </c>
      <c r="F186" s="379"/>
      <c r="G186" s="379"/>
      <c r="H186" s="379"/>
      <c r="I186" s="379"/>
      <c r="J186" s="393"/>
      <c r="K186" s="393"/>
      <c r="L186" s="393"/>
    </row>
    <row r="187" spans="1:13" ht="19.5" customHeight="1">
      <c r="A187" s="389"/>
      <c r="B187" s="382" t="s">
        <v>73</v>
      </c>
      <c r="C187" s="383"/>
      <c r="D187" s="454" t="s">
        <v>74</v>
      </c>
      <c r="E187" s="378">
        <f t="shared" si="54"/>
        <v>8654</v>
      </c>
      <c r="F187" s="379">
        <v>2178</v>
      </c>
      <c r="G187" s="379">
        <v>2200</v>
      </c>
      <c r="H187" s="379">
        <v>2200</v>
      </c>
      <c r="I187" s="379">
        <v>2076</v>
      </c>
      <c r="J187" s="393">
        <v>9100</v>
      </c>
      <c r="K187" s="393">
        <v>9100</v>
      </c>
      <c r="L187" s="393">
        <v>9100</v>
      </c>
    </row>
    <row r="188" spans="1:13">
      <c r="A188" s="388"/>
      <c r="B188" s="382" t="s">
        <v>75</v>
      </c>
      <c r="C188" s="383"/>
      <c r="D188" s="371" t="s">
        <v>76</v>
      </c>
      <c r="E188" s="378">
        <f t="shared" si="54"/>
        <v>3546</v>
      </c>
      <c r="F188" s="379">
        <f>F196</f>
        <v>0</v>
      </c>
      <c r="G188" s="379">
        <f t="shared" ref="G188:I188" si="55">G196</f>
        <v>0</v>
      </c>
      <c r="H188" s="379">
        <f t="shared" si="55"/>
        <v>0</v>
      </c>
      <c r="I188" s="379">
        <f t="shared" si="55"/>
        <v>3546</v>
      </c>
      <c r="J188" s="384"/>
      <c r="K188" s="384"/>
      <c r="L188" s="384"/>
    </row>
    <row r="189" spans="1:13" hidden="1">
      <c r="A189" s="387" t="s">
        <v>77</v>
      </c>
      <c r="B189" s="383"/>
      <c r="C189" s="391"/>
      <c r="D189" s="454" t="s">
        <v>78</v>
      </c>
      <c r="E189" s="378">
        <f t="shared" si="54"/>
        <v>0</v>
      </c>
      <c r="F189" s="379"/>
      <c r="G189" s="379"/>
      <c r="H189" s="379"/>
      <c r="I189" s="379"/>
      <c r="J189" s="380"/>
      <c r="K189" s="380"/>
      <c r="L189" s="380"/>
    </row>
    <row r="190" spans="1:13" hidden="1">
      <c r="A190" s="388"/>
      <c r="B190" s="382" t="s">
        <v>79</v>
      </c>
      <c r="C190" s="383"/>
      <c r="D190" s="454" t="s">
        <v>80</v>
      </c>
      <c r="E190" s="378">
        <f t="shared" si="54"/>
        <v>0</v>
      </c>
      <c r="F190" s="379"/>
      <c r="G190" s="379"/>
      <c r="H190" s="379"/>
      <c r="I190" s="379"/>
      <c r="J190" s="384"/>
      <c r="K190" s="384"/>
      <c r="L190" s="384"/>
    </row>
    <row r="191" spans="1:13" hidden="1">
      <c r="A191" s="387" t="s">
        <v>81</v>
      </c>
      <c r="B191" s="383"/>
      <c r="C191" s="382"/>
      <c r="D191" s="454" t="s">
        <v>82</v>
      </c>
      <c r="E191" s="378">
        <f t="shared" si="54"/>
        <v>0</v>
      </c>
      <c r="F191" s="379"/>
      <c r="G191" s="379"/>
      <c r="H191" s="379"/>
      <c r="I191" s="379"/>
      <c r="J191" s="380"/>
      <c r="K191" s="380"/>
      <c r="L191" s="380"/>
    </row>
    <row r="192" spans="1:13" hidden="1">
      <c r="A192" s="387"/>
      <c r="B192" s="382" t="s">
        <v>83</v>
      </c>
      <c r="C192" s="383"/>
      <c r="D192" s="454" t="s">
        <v>84</v>
      </c>
      <c r="E192" s="378">
        <f t="shared" si="54"/>
        <v>0</v>
      </c>
      <c r="F192" s="379"/>
      <c r="G192" s="379"/>
      <c r="H192" s="379"/>
      <c r="I192" s="379"/>
      <c r="J192" s="384"/>
      <c r="K192" s="384"/>
      <c r="L192" s="384"/>
    </row>
    <row r="193" spans="1:12" hidden="1">
      <c r="A193" s="387" t="s">
        <v>85</v>
      </c>
      <c r="B193" s="383"/>
      <c r="C193" s="382"/>
      <c r="D193" s="454" t="s">
        <v>86</v>
      </c>
      <c r="E193" s="378">
        <f t="shared" si="54"/>
        <v>0</v>
      </c>
      <c r="F193" s="379"/>
      <c r="G193" s="379"/>
      <c r="H193" s="379"/>
      <c r="I193" s="379"/>
      <c r="J193" s="380"/>
      <c r="K193" s="380"/>
      <c r="L193" s="380"/>
    </row>
    <row r="194" spans="1:12" hidden="1">
      <c r="A194" s="387"/>
      <c r="B194" s="697" t="s">
        <v>87</v>
      </c>
      <c r="C194" s="698"/>
      <c r="D194" s="454" t="s">
        <v>88</v>
      </c>
      <c r="E194" s="378">
        <f>E195</f>
        <v>0</v>
      </c>
      <c r="F194" s="378"/>
      <c r="G194" s="378"/>
      <c r="H194" s="378"/>
      <c r="I194" s="378"/>
      <c r="J194" s="380"/>
      <c r="K194" s="380"/>
      <c r="L194" s="380"/>
    </row>
    <row r="195" spans="1:12" ht="30.75" hidden="1" customHeight="1">
      <c r="A195" s="387"/>
      <c r="B195" s="699" t="s">
        <v>91</v>
      </c>
      <c r="C195" s="700"/>
      <c r="D195" s="454" t="s">
        <v>92</v>
      </c>
      <c r="E195" s="378">
        <f t="shared" si="54"/>
        <v>0</v>
      </c>
      <c r="F195" s="379"/>
      <c r="G195" s="379"/>
      <c r="H195" s="379"/>
      <c r="I195" s="379"/>
      <c r="J195" s="380"/>
      <c r="K195" s="380"/>
      <c r="L195" s="380"/>
    </row>
    <row r="196" spans="1:12">
      <c r="A196" s="387"/>
      <c r="B196" s="382" t="s">
        <v>93</v>
      </c>
      <c r="C196" s="383"/>
      <c r="D196" s="454" t="s">
        <v>94</v>
      </c>
      <c r="E196" s="378">
        <f t="shared" si="54"/>
        <v>3546</v>
      </c>
      <c r="F196" s="379"/>
      <c r="G196" s="379"/>
      <c r="H196" s="379"/>
      <c r="I196" s="379">
        <v>3546</v>
      </c>
      <c r="J196" s="384"/>
      <c r="K196" s="384"/>
      <c r="L196" s="384"/>
    </row>
    <row r="197" spans="1:12" ht="27" customHeight="1">
      <c r="A197" s="676" t="s">
        <v>268</v>
      </c>
      <c r="B197" s="677"/>
      <c r="C197" s="678"/>
      <c r="D197" s="454" t="s">
        <v>96</v>
      </c>
      <c r="E197" s="378">
        <f t="shared" si="54"/>
        <v>-1771</v>
      </c>
      <c r="F197" s="379">
        <f t="shared" ref="F197:L197" si="56">F198+F199+F200</f>
        <v>-468</v>
      </c>
      <c r="G197" s="379">
        <f t="shared" si="56"/>
        <v>-432</v>
      </c>
      <c r="H197" s="379">
        <f t="shared" si="56"/>
        <v>-635</v>
      </c>
      <c r="I197" s="379">
        <f t="shared" si="56"/>
        <v>-236</v>
      </c>
      <c r="J197" s="379">
        <f t="shared" si="56"/>
        <v>-340</v>
      </c>
      <c r="K197" s="379">
        <f t="shared" si="56"/>
        <v>-340</v>
      </c>
      <c r="L197" s="379">
        <f t="shared" si="56"/>
        <v>-340</v>
      </c>
    </row>
    <row r="198" spans="1:12">
      <c r="A198" s="378"/>
      <c r="B198" s="382" t="s">
        <v>97</v>
      </c>
      <c r="C198" s="383"/>
      <c r="D198" s="454" t="s">
        <v>98</v>
      </c>
      <c r="E198" s="378">
        <f t="shared" si="54"/>
        <v>0</v>
      </c>
      <c r="F198" s="379"/>
      <c r="G198" s="379"/>
      <c r="H198" s="379"/>
      <c r="I198" s="379"/>
      <c r="J198" s="384"/>
      <c r="K198" s="384"/>
      <c r="L198" s="384"/>
    </row>
    <row r="199" spans="1:12" ht="33.75" customHeight="1">
      <c r="A199" s="378"/>
      <c r="B199" s="663" t="s">
        <v>99</v>
      </c>
      <c r="C199" s="664"/>
      <c r="D199" s="454" t="s">
        <v>100</v>
      </c>
      <c r="E199" s="378">
        <f t="shared" si="54"/>
        <v>-1771</v>
      </c>
      <c r="F199" s="379">
        <v>-468</v>
      </c>
      <c r="G199" s="379">
        <v>-432</v>
      </c>
      <c r="H199" s="379">
        <v>-635</v>
      </c>
      <c r="I199" s="379">
        <v>-236</v>
      </c>
      <c r="J199" s="384">
        <v>-340</v>
      </c>
      <c r="K199" s="384">
        <v>-340</v>
      </c>
      <c r="L199" s="384">
        <v>-340</v>
      </c>
    </row>
    <row r="200" spans="1:12">
      <c r="A200" s="378"/>
      <c r="B200" s="382" t="s">
        <v>103</v>
      </c>
      <c r="C200" s="383"/>
      <c r="D200" s="454" t="s">
        <v>104</v>
      </c>
      <c r="E200" s="378">
        <f t="shared" si="54"/>
        <v>0</v>
      </c>
      <c r="F200" s="379"/>
      <c r="G200" s="379"/>
      <c r="H200" s="379"/>
      <c r="I200" s="379"/>
      <c r="J200" s="384"/>
      <c r="K200" s="384"/>
      <c r="L200" s="384"/>
    </row>
    <row r="201" spans="1:12">
      <c r="A201" s="686" t="s">
        <v>113</v>
      </c>
      <c r="B201" s="687"/>
      <c r="C201" s="688"/>
      <c r="D201" s="453" t="s">
        <v>114</v>
      </c>
      <c r="E201" s="378">
        <f>E202</f>
        <v>0</v>
      </c>
      <c r="F201" s="378">
        <f>F202</f>
        <v>0</v>
      </c>
      <c r="G201" s="378">
        <f>G202</f>
        <v>0</v>
      </c>
      <c r="H201" s="378">
        <f>H202</f>
        <v>0</v>
      </c>
      <c r="I201" s="378">
        <f>I202</f>
        <v>0</v>
      </c>
      <c r="J201" s="384"/>
      <c r="K201" s="384"/>
      <c r="L201" s="384"/>
    </row>
    <row r="202" spans="1:12">
      <c r="A202" s="686" t="s">
        <v>115</v>
      </c>
      <c r="B202" s="687"/>
      <c r="C202" s="688"/>
      <c r="D202" s="454" t="s">
        <v>116</v>
      </c>
      <c r="E202" s="378">
        <f>F202+G202+H202+I202</f>
        <v>0</v>
      </c>
      <c r="F202" s="379">
        <f>F203</f>
        <v>0</v>
      </c>
      <c r="G202" s="379">
        <f t="shared" ref="G202:I203" si="57">G203</f>
        <v>0</v>
      </c>
      <c r="H202" s="379">
        <f t="shared" si="57"/>
        <v>0</v>
      </c>
      <c r="I202" s="379">
        <f t="shared" si="57"/>
        <v>0</v>
      </c>
      <c r="J202" s="384"/>
      <c r="K202" s="384"/>
      <c r="L202" s="384"/>
    </row>
    <row r="203" spans="1:12">
      <c r="A203" s="686" t="s">
        <v>117</v>
      </c>
      <c r="B203" s="687"/>
      <c r="C203" s="688"/>
      <c r="D203" s="454" t="s">
        <v>118</v>
      </c>
      <c r="E203" s="378">
        <f>E204</f>
        <v>0</v>
      </c>
      <c r="F203" s="378">
        <f>F204</f>
        <v>0</v>
      </c>
      <c r="G203" s="378">
        <f t="shared" si="57"/>
        <v>0</v>
      </c>
      <c r="H203" s="378">
        <f t="shared" si="57"/>
        <v>0</v>
      </c>
      <c r="I203" s="378">
        <f t="shared" si="57"/>
        <v>0</v>
      </c>
      <c r="J203" s="384"/>
      <c r="K203" s="384"/>
      <c r="L203" s="384"/>
    </row>
    <row r="204" spans="1:12" ht="33.75" customHeight="1">
      <c r="A204" s="692" t="s">
        <v>119</v>
      </c>
      <c r="B204" s="693"/>
      <c r="C204" s="694"/>
      <c r="D204" s="454" t="s">
        <v>120</v>
      </c>
      <c r="E204" s="378">
        <f>F204+G204+H204+I204</f>
        <v>0</v>
      </c>
      <c r="F204" s="379"/>
      <c r="G204" s="379"/>
      <c r="H204" s="379"/>
      <c r="I204" s="379"/>
      <c r="J204" s="384"/>
      <c r="K204" s="384"/>
      <c r="L204" s="384"/>
    </row>
    <row r="205" spans="1:12" ht="25.5" customHeight="1">
      <c r="A205" s="676" t="s">
        <v>123</v>
      </c>
      <c r="B205" s="677"/>
      <c r="C205" s="678"/>
      <c r="D205" s="453" t="s">
        <v>124</v>
      </c>
      <c r="E205" s="378">
        <f t="shared" si="54"/>
        <v>362481</v>
      </c>
      <c r="F205" s="379">
        <f t="shared" ref="F205:L205" si="58">F206</f>
        <v>82723</v>
      </c>
      <c r="G205" s="379">
        <f t="shared" si="58"/>
        <v>97580</v>
      </c>
      <c r="H205" s="379">
        <f t="shared" si="58"/>
        <v>93796</v>
      </c>
      <c r="I205" s="379">
        <f t="shared" si="58"/>
        <v>88382</v>
      </c>
      <c r="J205" s="380">
        <f t="shared" si="58"/>
        <v>361607</v>
      </c>
      <c r="K205" s="380">
        <f t="shared" si="58"/>
        <v>361607</v>
      </c>
      <c r="L205" s="380">
        <f t="shared" si="58"/>
        <v>361607</v>
      </c>
    </row>
    <row r="206" spans="1:12">
      <c r="A206" s="378" t="s">
        <v>269</v>
      </c>
      <c r="B206" s="382"/>
      <c r="C206" s="382"/>
      <c r="D206" s="453" t="s">
        <v>126</v>
      </c>
      <c r="E206" s="378">
        <f t="shared" si="54"/>
        <v>362481</v>
      </c>
      <c r="F206" s="379">
        <f t="shared" ref="F206:L206" si="59">F207+F211</f>
        <v>82723</v>
      </c>
      <c r="G206" s="379">
        <f t="shared" si="59"/>
        <v>97580</v>
      </c>
      <c r="H206" s="379">
        <f t="shared" si="59"/>
        <v>93796</v>
      </c>
      <c r="I206" s="379">
        <f t="shared" si="59"/>
        <v>88382</v>
      </c>
      <c r="J206" s="380">
        <f t="shared" si="59"/>
        <v>361607</v>
      </c>
      <c r="K206" s="380">
        <f t="shared" si="59"/>
        <v>361607</v>
      </c>
      <c r="L206" s="380">
        <f t="shared" si="59"/>
        <v>361607</v>
      </c>
    </row>
    <row r="207" spans="1:12">
      <c r="A207" s="378" t="s">
        <v>270</v>
      </c>
      <c r="B207" s="382"/>
      <c r="C207" s="382"/>
      <c r="D207" s="453" t="s">
        <v>128</v>
      </c>
      <c r="E207" s="378">
        <f t="shared" si="54"/>
        <v>0</v>
      </c>
      <c r="F207" s="379">
        <f>F208+F209+F210</f>
        <v>0</v>
      </c>
      <c r="G207" s="379">
        <f>G208+G209+G210</f>
        <v>0</v>
      </c>
      <c r="H207" s="379">
        <f>H208+H209+H210</f>
        <v>0</v>
      </c>
      <c r="I207" s="379">
        <f>I208+I209+I210</f>
        <v>0</v>
      </c>
      <c r="J207" s="380">
        <f>J208+J209</f>
        <v>0</v>
      </c>
      <c r="K207" s="380">
        <f>K208+K209</f>
        <v>0</v>
      </c>
      <c r="L207" s="380">
        <f>L208+L209</f>
        <v>0</v>
      </c>
    </row>
    <row r="208" spans="1:12">
      <c r="A208" s="378"/>
      <c r="B208" s="382" t="s">
        <v>129</v>
      </c>
      <c r="C208" s="382"/>
      <c r="D208" s="454" t="s">
        <v>130</v>
      </c>
      <c r="E208" s="378">
        <f t="shared" si="54"/>
        <v>0</v>
      </c>
      <c r="F208" s="379"/>
      <c r="G208" s="379"/>
      <c r="H208" s="379"/>
      <c r="I208" s="379"/>
      <c r="J208" s="384"/>
      <c r="K208" s="384"/>
      <c r="L208" s="384"/>
    </row>
    <row r="209" spans="1:12" s="1" customFormat="1" ht="30" customHeight="1">
      <c r="A209" s="378"/>
      <c r="B209" s="679" t="s">
        <v>133</v>
      </c>
      <c r="C209" s="679"/>
      <c r="D209" s="454" t="s">
        <v>134</v>
      </c>
      <c r="E209" s="378">
        <f t="shared" si="54"/>
        <v>0</v>
      </c>
      <c r="F209" s="379"/>
      <c r="G209" s="379"/>
      <c r="H209" s="379"/>
      <c r="I209" s="379"/>
      <c r="J209" s="393"/>
      <c r="K209" s="393"/>
      <c r="L209" s="393"/>
    </row>
    <row r="210" spans="1:12" s="1" customFormat="1" ht="24.75" customHeight="1">
      <c r="A210" s="378"/>
      <c r="B210" s="680" t="s">
        <v>137</v>
      </c>
      <c r="C210" s="681"/>
      <c r="D210" s="454" t="s">
        <v>138</v>
      </c>
      <c r="E210" s="378">
        <f t="shared" si="54"/>
        <v>0</v>
      </c>
      <c r="F210" s="379">
        <v>0</v>
      </c>
      <c r="G210" s="379"/>
      <c r="H210" s="379"/>
      <c r="I210" s="379"/>
      <c r="J210" s="393"/>
      <c r="K210" s="393"/>
      <c r="L210" s="393"/>
    </row>
    <row r="211" spans="1:12" ht="36.75" customHeight="1">
      <c r="A211" s="676" t="s">
        <v>271</v>
      </c>
      <c r="B211" s="677"/>
      <c r="C211" s="678"/>
      <c r="D211" s="371" t="s">
        <v>152</v>
      </c>
      <c r="E211" s="378">
        <f t="shared" si="54"/>
        <v>362481</v>
      </c>
      <c r="F211" s="379">
        <f>F212+F213+F214+F215+F216</f>
        <v>82723</v>
      </c>
      <c r="G211" s="379">
        <f>G212+G213+G214+G215+G216</f>
        <v>97580</v>
      </c>
      <c r="H211" s="379">
        <f>H212+H213+H214+H215+H216</f>
        <v>93796</v>
      </c>
      <c r="I211" s="379">
        <f>I212+I213+I214+I215+I216</f>
        <v>88382</v>
      </c>
      <c r="J211" s="380">
        <f>J212+J213+J214+J215</f>
        <v>361607</v>
      </c>
      <c r="K211" s="380">
        <f>K212+K213+K214+K215</f>
        <v>361607</v>
      </c>
      <c r="L211" s="380">
        <f>L212+L213+L214+L215</f>
        <v>361607</v>
      </c>
    </row>
    <row r="212" spans="1:12">
      <c r="A212" s="378"/>
      <c r="B212" s="382" t="s">
        <v>153</v>
      </c>
      <c r="C212" s="383"/>
      <c r="D212" s="454" t="s">
        <v>154</v>
      </c>
      <c r="E212" s="378">
        <f t="shared" si="54"/>
        <v>71592</v>
      </c>
      <c r="F212" s="379">
        <v>19207</v>
      </c>
      <c r="G212" s="379">
        <v>19265</v>
      </c>
      <c r="H212" s="379">
        <v>18868</v>
      </c>
      <c r="I212" s="379">
        <v>14252</v>
      </c>
      <c r="J212" s="384">
        <v>70744</v>
      </c>
      <c r="K212" s="384">
        <v>70744</v>
      </c>
      <c r="L212" s="384">
        <v>70744</v>
      </c>
    </row>
    <row r="213" spans="1:12">
      <c r="A213" s="378"/>
      <c r="B213" s="685" t="s">
        <v>155</v>
      </c>
      <c r="C213" s="685"/>
      <c r="D213" s="454" t="s">
        <v>156</v>
      </c>
      <c r="E213" s="378">
        <f t="shared" si="54"/>
        <v>6250</v>
      </c>
      <c r="F213" s="379">
        <v>1000</v>
      </c>
      <c r="G213" s="379">
        <v>2000</v>
      </c>
      <c r="H213" s="379">
        <v>1500</v>
      </c>
      <c r="I213" s="379">
        <v>1750</v>
      </c>
      <c r="J213" s="384"/>
      <c r="K213" s="384"/>
      <c r="L213" s="384"/>
    </row>
    <row r="214" spans="1:12" ht="15" customHeight="1">
      <c r="A214" s="378"/>
      <c r="B214" s="666" t="s">
        <v>159</v>
      </c>
      <c r="C214" s="666"/>
      <c r="D214" s="454" t="s">
        <v>160</v>
      </c>
      <c r="E214" s="378">
        <f t="shared" si="54"/>
        <v>0</v>
      </c>
      <c r="F214" s="379"/>
      <c r="G214" s="379"/>
      <c r="H214" s="379"/>
      <c r="I214" s="379"/>
      <c r="J214" s="393"/>
      <c r="K214" s="393"/>
      <c r="L214" s="393"/>
    </row>
    <row r="215" spans="1:12" ht="32.25" customHeight="1">
      <c r="A215" s="421"/>
      <c r="B215" s="673" t="s">
        <v>179</v>
      </c>
      <c r="C215" s="674"/>
      <c r="D215" s="454" t="s">
        <v>180</v>
      </c>
      <c r="E215" s="378">
        <f t="shared" si="54"/>
        <v>284639</v>
      </c>
      <c r="F215" s="379">
        <v>62516</v>
      </c>
      <c r="G215" s="379">
        <v>76315</v>
      </c>
      <c r="H215" s="379">
        <v>73428</v>
      </c>
      <c r="I215" s="379">
        <v>72380</v>
      </c>
      <c r="J215" s="393">
        <v>290863</v>
      </c>
      <c r="K215" s="393">
        <v>290863</v>
      </c>
      <c r="L215" s="393">
        <v>290863</v>
      </c>
    </row>
    <row r="216" spans="1:12" ht="32.25" customHeight="1">
      <c r="A216" s="421"/>
      <c r="B216" s="673" t="s">
        <v>137</v>
      </c>
      <c r="C216" s="674"/>
      <c r="D216" s="455" t="s">
        <v>181</v>
      </c>
      <c r="E216" s="378">
        <f t="shared" si="54"/>
        <v>0</v>
      </c>
      <c r="F216" s="379"/>
      <c r="G216" s="379"/>
      <c r="H216" s="379"/>
      <c r="I216" s="379"/>
      <c r="J216" s="393"/>
      <c r="K216" s="393"/>
      <c r="L216" s="393"/>
    </row>
    <row r="217" spans="1:12" s="10" customFormat="1" ht="36.75" customHeight="1">
      <c r="A217" s="682" t="s">
        <v>272</v>
      </c>
      <c r="B217" s="683"/>
      <c r="C217" s="684"/>
      <c r="D217" s="462" t="s">
        <v>267</v>
      </c>
      <c r="E217" s="417">
        <f t="shared" si="54"/>
        <v>90175</v>
      </c>
      <c r="F217" s="374">
        <f>F218+F222+F226+F229+F251+F304</f>
        <v>76158</v>
      </c>
      <c r="G217" s="374">
        <f t="shared" ref="G217:I217" si="60">G218+G222+G226+G229+G251+G304</f>
        <v>2343</v>
      </c>
      <c r="H217" s="374">
        <f t="shared" si="60"/>
        <v>9528</v>
      </c>
      <c r="I217" s="374">
        <f t="shared" si="60"/>
        <v>2146</v>
      </c>
      <c r="J217" s="450">
        <f>J218+J222+J226+J229+J251+J304</f>
        <v>7958</v>
      </c>
      <c r="K217" s="450">
        <f>K218+K222+K226+K229+K251+K304</f>
        <v>7958</v>
      </c>
      <c r="L217" s="450">
        <f>L218+L222+L226+L229+L251+L304</f>
        <v>7758</v>
      </c>
    </row>
    <row r="218" spans="1:12">
      <c r="A218" s="378" t="s">
        <v>273</v>
      </c>
      <c r="B218" s="385"/>
      <c r="C218" s="382"/>
      <c r="D218" s="453" t="s">
        <v>31</v>
      </c>
      <c r="E218" s="378">
        <f t="shared" si="54"/>
        <v>1771</v>
      </c>
      <c r="F218" s="379">
        <f t="shared" ref="F218:L220" si="61">F219</f>
        <v>468</v>
      </c>
      <c r="G218" s="379">
        <f t="shared" si="61"/>
        <v>432</v>
      </c>
      <c r="H218" s="379">
        <f t="shared" si="61"/>
        <v>635</v>
      </c>
      <c r="I218" s="379">
        <f t="shared" si="61"/>
        <v>236</v>
      </c>
      <c r="J218" s="380">
        <f t="shared" si="61"/>
        <v>340</v>
      </c>
      <c r="K218" s="380">
        <f t="shared" si="61"/>
        <v>340</v>
      </c>
      <c r="L218" s="380">
        <f t="shared" si="61"/>
        <v>340</v>
      </c>
    </row>
    <row r="219" spans="1:12">
      <c r="A219" s="378" t="s">
        <v>274</v>
      </c>
      <c r="B219" s="382"/>
      <c r="C219" s="382"/>
      <c r="D219" s="445" t="s">
        <v>48</v>
      </c>
      <c r="E219" s="378">
        <f t="shared" si="54"/>
        <v>1771</v>
      </c>
      <c r="F219" s="379">
        <f t="shared" si="61"/>
        <v>468</v>
      </c>
      <c r="G219" s="379">
        <f t="shared" si="61"/>
        <v>432</v>
      </c>
      <c r="H219" s="379">
        <f t="shared" si="61"/>
        <v>635</v>
      </c>
      <c r="I219" s="379">
        <f t="shared" si="61"/>
        <v>236</v>
      </c>
      <c r="J219" s="380">
        <f t="shared" si="61"/>
        <v>340</v>
      </c>
      <c r="K219" s="380">
        <f t="shared" si="61"/>
        <v>340</v>
      </c>
      <c r="L219" s="380">
        <f t="shared" si="61"/>
        <v>340</v>
      </c>
    </row>
    <row r="220" spans="1:12">
      <c r="A220" s="378" t="s">
        <v>275</v>
      </c>
      <c r="B220" s="381"/>
      <c r="C220" s="381"/>
      <c r="D220" s="454" t="s">
        <v>96</v>
      </c>
      <c r="E220" s="378">
        <f t="shared" si="54"/>
        <v>1771</v>
      </c>
      <c r="F220" s="379">
        <f t="shared" si="61"/>
        <v>468</v>
      </c>
      <c r="G220" s="379">
        <f t="shared" si="61"/>
        <v>432</v>
      </c>
      <c r="H220" s="379">
        <f t="shared" si="61"/>
        <v>635</v>
      </c>
      <c r="I220" s="379">
        <f t="shared" si="61"/>
        <v>236</v>
      </c>
      <c r="J220" s="392">
        <f t="shared" si="61"/>
        <v>340</v>
      </c>
      <c r="K220" s="392">
        <f t="shared" si="61"/>
        <v>340</v>
      </c>
      <c r="L220" s="392">
        <f t="shared" si="61"/>
        <v>340</v>
      </c>
    </row>
    <row r="221" spans="1:12">
      <c r="A221" s="685" t="s">
        <v>101</v>
      </c>
      <c r="B221" s="685"/>
      <c r="C221" s="685"/>
      <c r="D221" s="454" t="s">
        <v>102</v>
      </c>
      <c r="E221" s="378">
        <f t="shared" si="54"/>
        <v>1771</v>
      </c>
      <c r="F221" s="379">
        <v>468</v>
      </c>
      <c r="G221" s="379">
        <v>432</v>
      </c>
      <c r="H221" s="379">
        <v>635</v>
      </c>
      <c r="I221" s="379">
        <v>236</v>
      </c>
      <c r="J221" s="393">
        <v>340</v>
      </c>
      <c r="K221" s="393">
        <v>340</v>
      </c>
      <c r="L221" s="393">
        <v>340</v>
      </c>
    </row>
    <row r="222" spans="1:12">
      <c r="A222" s="387" t="s">
        <v>105</v>
      </c>
      <c r="B222" s="422"/>
      <c r="C222" s="423"/>
      <c r="D222" s="453" t="s">
        <v>106</v>
      </c>
      <c r="E222" s="378">
        <f t="shared" si="54"/>
        <v>0</v>
      </c>
      <c r="F222" s="379">
        <f t="shared" ref="F222:L222" si="62">F223</f>
        <v>0</v>
      </c>
      <c r="G222" s="379">
        <f t="shared" si="62"/>
        <v>0</v>
      </c>
      <c r="H222" s="379">
        <f t="shared" si="62"/>
        <v>0</v>
      </c>
      <c r="I222" s="379">
        <f t="shared" si="62"/>
        <v>0</v>
      </c>
      <c r="J222" s="392">
        <f t="shared" si="62"/>
        <v>0</v>
      </c>
      <c r="K222" s="392">
        <f t="shared" si="62"/>
        <v>0</v>
      </c>
      <c r="L222" s="392">
        <f t="shared" si="62"/>
        <v>0</v>
      </c>
    </row>
    <row r="223" spans="1:12">
      <c r="A223" s="387" t="s">
        <v>107</v>
      </c>
      <c r="B223" s="383"/>
      <c r="C223" s="382"/>
      <c r="D223" s="454" t="s">
        <v>108</v>
      </c>
      <c r="E223" s="378">
        <f t="shared" si="54"/>
        <v>0</v>
      </c>
      <c r="F223" s="379">
        <f t="shared" ref="F223:L223" si="63">F224+F225</f>
        <v>0</v>
      </c>
      <c r="G223" s="379">
        <f t="shared" si="63"/>
        <v>0</v>
      </c>
      <c r="H223" s="379">
        <f t="shared" si="63"/>
        <v>0</v>
      </c>
      <c r="I223" s="379">
        <f t="shared" si="63"/>
        <v>0</v>
      </c>
      <c r="J223" s="392">
        <f t="shared" si="63"/>
        <v>0</v>
      </c>
      <c r="K223" s="392">
        <f t="shared" si="63"/>
        <v>0</v>
      </c>
      <c r="L223" s="392">
        <f t="shared" si="63"/>
        <v>0</v>
      </c>
    </row>
    <row r="224" spans="1:12">
      <c r="A224" s="387"/>
      <c r="B224" s="382" t="s">
        <v>109</v>
      </c>
      <c r="C224" s="383"/>
      <c r="D224" s="454" t="s">
        <v>110</v>
      </c>
      <c r="E224" s="378">
        <f t="shared" si="54"/>
        <v>0</v>
      </c>
      <c r="F224" s="379">
        <v>0</v>
      </c>
      <c r="G224" s="379"/>
      <c r="H224" s="379"/>
      <c r="I224" s="379"/>
      <c r="J224" s="393"/>
      <c r="K224" s="393"/>
      <c r="L224" s="393"/>
    </row>
    <row r="225" spans="1:12">
      <c r="A225" s="387"/>
      <c r="B225" s="382" t="s">
        <v>111</v>
      </c>
      <c r="C225" s="383"/>
      <c r="D225" s="454" t="s">
        <v>112</v>
      </c>
      <c r="E225" s="378">
        <f t="shared" si="54"/>
        <v>0</v>
      </c>
      <c r="F225" s="379"/>
      <c r="G225" s="379"/>
      <c r="H225" s="379"/>
      <c r="I225" s="379"/>
      <c r="J225" s="393"/>
      <c r="K225" s="393"/>
      <c r="L225" s="393"/>
    </row>
    <row r="226" spans="1:12">
      <c r="A226" s="686" t="s">
        <v>276</v>
      </c>
      <c r="B226" s="687"/>
      <c r="C226" s="688"/>
      <c r="D226" s="453" t="s">
        <v>114</v>
      </c>
      <c r="E226" s="378">
        <f t="shared" ref="E226:I227" si="64">E227</f>
        <v>0</v>
      </c>
      <c r="F226" s="378">
        <f t="shared" si="64"/>
        <v>0</v>
      </c>
      <c r="G226" s="378">
        <f t="shared" si="64"/>
        <v>0</v>
      </c>
      <c r="H226" s="378">
        <f t="shared" si="64"/>
        <v>0</v>
      </c>
      <c r="I226" s="378">
        <f t="shared" si="64"/>
        <v>0</v>
      </c>
      <c r="J226" s="393"/>
      <c r="K226" s="393"/>
      <c r="L226" s="393"/>
    </row>
    <row r="227" spans="1:12">
      <c r="A227" s="686" t="s">
        <v>115</v>
      </c>
      <c r="B227" s="687"/>
      <c r="C227" s="688"/>
      <c r="D227" s="454" t="s">
        <v>116</v>
      </c>
      <c r="E227" s="378">
        <f t="shared" si="64"/>
        <v>0</v>
      </c>
      <c r="F227" s="378">
        <f t="shared" si="64"/>
        <v>0</v>
      </c>
      <c r="G227" s="378">
        <f t="shared" si="64"/>
        <v>0</v>
      </c>
      <c r="H227" s="378">
        <f t="shared" si="64"/>
        <v>0</v>
      </c>
      <c r="I227" s="378">
        <f t="shared" si="64"/>
        <v>0</v>
      </c>
      <c r="J227" s="393"/>
      <c r="K227" s="393"/>
      <c r="L227" s="393"/>
    </row>
    <row r="228" spans="1:12">
      <c r="A228" s="689" t="s">
        <v>277</v>
      </c>
      <c r="B228" s="690"/>
      <c r="C228" s="691"/>
      <c r="D228" s="454" t="s">
        <v>122</v>
      </c>
      <c r="E228" s="378">
        <f>G228</f>
        <v>0</v>
      </c>
      <c r="F228" s="379">
        <v>0</v>
      </c>
      <c r="G228" s="379">
        <f>270.68-270.68</f>
        <v>0</v>
      </c>
      <c r="H228" s="379">
        <v>0</v>
      </c>
      <c r="I228" s="379">
        <v>0</v>
      </c>
      <c r="J228" s="393"/>
      <c r="K228" s="393"/>
      <c r="L228" s="393"/>
    </row>
    <row r="229" spans="1:12">
      <c r="A229" s="378" t="s">
        <v>123</v>
      </c>
      <c r="B229" s="382"/>
      <c r="C229" s="382"/>
      <c r="D229" s="453" t="s">
        <v>124</v>
      </c>
      <c r="E229" s="378">
        <f t="shared" si="54"/>
        <v>66759</v>
      </c>
      <c r="F229" s="379">
        <f t="shared" ref="F229:L229" si="65">F230</f>
        <v>66551</v>
      </c>
      <c r="G229" s="379">
        <f t="shared" si="65"/>
        <v>38</v>
      </c>
      <c r="H229" s="379">
        <f t="shared" si="65"/>
        <v>133</v>
      </c>
      <c r="I229" s="379">
        <f t="shared" si="65"/>
        <v>37</v>
      </c>
      <c r="J229" s="392">
        <f t="shared" si="65"/>
        <v>153</v>
      </c>
      <c r="K229" s="392">
        <f t="shared" si="65"/>
        <v>153</v>
      </c>
      <c r="L229" s="392">
        <f t="shared" si="65"/>
        <v>149</v>
      </c>
    </row>
    <row r="230" spans="1:12">
      <c r="A230" s="378" t="s">
        <v>125</v>
      </c>
      <c r="B230" s="382"/>
      <c r="C230" s="382"/>
      <c r="D230" s="453" t="s">
        <v>126</v>
      </c>
      <c r="E230" s="378">
        <f t="shared" si="54"/>
        <v>66759</v>
      </c>
      <c r="F230" s="379">
        <f t="shared" ref="F230:L230" si="66">F231+F240</f>
        <v>66551</v>
      </c>
      <c r="G230" s="379">
        <f t="shared" si="66"/>
        <v>38</v>
      </c>
      <c r="H230" s="379">
        <f t="shared" si="66"/>
        <v>133</v>
      </c>
      <c r="I230" s="379">
        <f t="shared" si="66"/>
        <v>37</v>
      </c>
      <c r="J230" s="380">
        <f t="shared" si="66"/>
        <v>153</v>
      </c>
      <c r="K230" s="380">
        <f t="shared" si="66"/>
        <v>153</v>
      </c>
      <c r="L230" s="380">
        <f t="shared" si="66"/>
        <v>149</v>
      </c>
    </row>
    <row r="231" spans="1:12" s="1" customFormat="1" ht="45" customHeight="1">
      <c r="A231" s="676" t="s">
        <v>127</v>
      </c>
      <c r="B231" s="677"/>
      <c r="C231" s="678"/>
      <c r="D231" s="454" t="s">
        <v>128</v>
      </c>
      <c r="E231" s="394">
        <f t="shared" si="54"/>
        <v>18463</v>
      </c>
      <c r="F231" s="395">
        <f>F232+F233+F234+F238</f>
        <v>18255</v>
      </c>
      <c r="G231" s="395">
        <f t="shared" ref="G231:I231" si="67">G232+G233+G234+G238</f>
        <v>38</v>
      </c>
      <c r="H231" s="395">
        <f t="shared" si="67"/>
        <v>133</v>
      </c>
      <c r="I231" s="395">
        <f t="shared" si="67"/>
        <v>37</v>
      </c>
      <c r="J231" s="392">
        <f>J232+J238</f>
        <v>153</v>
      </c>
      <c r="K231" s="392">
        <f t="shared" ref="K231" si="68">K232+K238</f>
        <v>153</v>
      </c>
      <c r="L231" s="392">
        <v>149</v>
      </c>
    </row>
    <row r="232" spans="1:12" s="1" customFormat="1" ht="30.75" customHeight="1">
      <c r="A232" s="378"/>
      <c r="B232" s="679" t="s">
        <v>131</v>
      </c>
      <c r="C232" s="679"/>
      <c r="D232" s="454" t="s">
        <v>132</v>
      </c>
      <c r="E232" s="424">
        <f t="shared" si="54"/>
        <v>0</v>
      </c>
      <c r="F232" s="395"/>
      <c r="G232" s="379"/>
      <c r="H232" s="379"/>
      <c r="I232" s="379"/>
      <c r="J232" s="393"/>
      <c r="K232" s="393"/>
      <c r="L232" s="393"/>
    </row>
    <row r="233" spans="1:12" s="1" customFormat="1" ht="54.75" customHeight="1">
      <c r="A233" s="378"/>
      <c r="B233" s="679" t="s">
        <v>135</v>
      </c>
      <c r="C233" s="679"/>
      <c r="D233" s="454" t="s">
        <v>136</v>
      </c>
      <c r="E233" s="424">
        <f t="shared" si="54"/>
        <v>0</v>
      </c>
      <c r="F233" s="395"/>
      <c r="G233" s="379"/>
      <c r="H233" s="379"/>
      <c r="I233" s="379"/>
      <c r="J233" s="393"/>
      <c r="K233" s="393"/>
      <c r="L233" s="393"/>
    </row>
    <row r="234" spans="1:12" s="1" customFormat="1" ht="27" customHeight="1">
      <c r="A234" s="378"/>
      <c r="B234" s="680" t="s">
        <v>139</v>
      </c>
      <c r="C234" s="681"/>
      <c r="D234" s="454" t="s">
        <v>140</v>
      </c>
      <c r="E234" s="424">
        <f t="shared" si="54"/>
        <v>8488</v>
      </c>
      <c r="F234" s="395">
        <f>F235+F236+F237</f>
        <v>8488</v>
      </c>
      <c r="G234" s="395">
        <f t="shared" ref="G234:I234" si="69">G235+G236+G237</f>
        <v>0</v>
      </c>
      <c r="H234" s="395">
        <f t="shared" si="69"/>
        <v>0</v>
      </c>
      <c r="I234" s="395">
        <f t="shared" si="69"/>
        <v>0</v>
      </c>
      <c r="J234" s="393"/>
      <c r="K234" s="393"/>
      <c r="L234" s="393"/>
    </row>
    <row r="235" spans="1:12" s="1" customFormat="1" ht="29.25" customHeight="1">
      <c r="A235" s="378"/>
      <c r="B235" s="396"/>
      <c r="C235" s="396" t="s">
        <v>141</v>
      </c>
      <c r="D235" s="454" t="s">
        <v>142</v>
      </c>
      <c r="E235" s="424">
        <f t="shared" si="54"/>
        <v>7131</v>
      </c>
      <c r="F235" s="395">
        <v>7131</v>
      </c>
      <c r="G235" s="379"/>
      <c r="H235" s="379"/>
      <c r="I235" s="379"/>
      <c r="J235" s="393"/>
      <c r="K235" s="393"/>
      <c r="L235" s="393"/>
    </row>
    <row r="236" spans="1:12" s="1" customFormat="1" ht="25.5" customHeight="1">
      <c r="A236" s="378"/>
      <c r="B236" s="396"/>
      <c r="C236" s="396" t="s">
        <v>143</v>
      </c>
      <c r="D236" s="454" t="s">
        <v>144</v>
      </c>
      <c r="E236" s="424">
        <f t="shared" si="54"/>
        <v>0</v>
      </c>
      <c r="F236" s="395">
        <v>0</v>
      </c>
      <c r="G236" s="379"/>
      <c r="H236" s="379"/>
      <c r="I236" s="379"/>
      <c r="J236" s="393"/>
      <c r="K236" s="393"/>
      <c r="L236" s="393"/>
    </row>
    <row r="237" spans="1:12" s="1" customFormat="1" ht="25.5" customHeight="1">
      <c r="A237" s="378"/>
      <c r="B237" s="396"/>
      <c r="C237" s="396" t="s">
        <v>145</v>
      </c>
      <c r="D237" s="454" t="s">
        <v>146</v>
      </c>
      <c r="E237" s="424">
        <f t="shared" si="54"/>
        <v>1357</v>
      </c>
      <c r="F237" s="395">
        <v>1357</v>
      </c>
      <c r="G237" s="379"/>
      <c r="H237" s="379"/>
      <c r="I237" s="379"/>
      <c r="J237" s="393"/>
      <c r="K237" s="393"/>
      <c r="L237" s="393"/>
    </row>
    <row r="238" spans="1:12" s="1" customFormat="1" ht="54" customHeight="1">
      <c r="A238" s="676" t="s">
        <v>147</v>
      </c>
      <c r="B238" s="677"/>
      <c r="C238" s="678"/>
      <c r="D238" s="454" t="s">
        <v>148</v>
      </c>
      <c r="E238" s="424">
        <f t="shared" si="54"/>
        <v>9975</v>
      </c>
      <c r="F238" s="395">
        <f>F239</f>
        <v>9767</v>
      </c>
      <c r="G238" s="395">
        <f t="shared" ref="G238:I238" si="70">G239</f>
        <v>38</v>
      </c>
      <c r="H238" s="395">
        <f t="shared" si="70"/>
        <v>133</v>
      </c>
      <c r="I238" s="395">
        <f t="shared" si="70"/>
        <v>37</v>
      </c>
      <c r="J238" s="393">
        <v>153</v>
      </c>
      <c r="K238" s="393">
        <v>153</v>
      </c>
      <c r="L238" s="393">
        <v>153</v>
      </c>
    </row>
    <row r="239" spans="1:12" s="1" customFormat="1" ht="46.5" customHeight="1">
      <c r="A239" s="378"/>
      <c r="B239" s="680" t="s">
        <v>149</v>
      </c>
      <c r="C239" s="681"/>
      <c r="D239" s="454" t="s">
        <v>150</v>
      </c>
      <c r="E239" s="424">
        <f t="shared" si="54"/>
        <v>9975</v>
      </c>
      <c r="F239" s="395">
        <v>9767</v>
      </c>
      <c r="G239" s="379">
        <v>38</v>
      </c>
      <c r="H239" s="379">
        <v>133</v>
      </c>
      <c r="I239" s="379">
        <v>37</v>
      </c>
      <c r="J239" s="393"/>
      <c r="K239" s="393"/>
      <c r="L239" s="393"/>
    </row>
    <row r="240" spans="1:12" s="1" customFormat="1" ht="42.75" customHeight="1">
      <c r="A240" s="378"/>
      <c r="B240" s="670" t="s">
        <v>278</v>
      </c>
      <c r="C240" s="671"/>
      <c r="D240" s="454" t="s">
        <v>152</v>
      </c>
      <c r="E240" s="378">
        <f t="shared" si="54"/>
        <v>48296</v>
      </c>
      <c r="F240" s="379">
        <f>F241+F242+F246+F250</f>
        <v>48296</v>
      </c>
      <c r="G240" s="379">
        <f t="shared" ref="G240:L240" si="71">G241+G242+G246+G250</f>
        <v>0</v>
      </c>
      <c r="H240" s="379">
        <f t="shared" si="71"/>
        <v>0</v>
      </c>
      <c r="I240" s="379">
        <f t="shared" si="71"/>
        <v>0</v>
      </c>
      <c r="J240" s="379">
        <f t="shared" si="71"/>
        <v>0</v>
      </c>
      <c r="K240" s="379">
        <f t="shared" si="71"/>
        <v>0</v>
      </c>
      <c r="L240" s="379">
        <f t="shared" si="71"/>
        <v>0</v>
      </c>
    </row>
    <row r="241" spans="1:12" ht="41.25" customHeight="1">
      <c r="A241" s="378"/>
      <c r="B241" s="663" t="s">
        <v>157</v>
      </c>
      <c r="C241" s="664"/>
      <c r="D241" s="454" t="s">
        <v>158</v>
      </c>
      <c r="E241" s="378">
        <f t="shared" si="54"/>
        <v>3040</v>
      </c>
      <c r="F241" s="379">
        <v>3040</v>
      </c>
      <c r="G241" s="379"/>
      <c r="H241" s="379"/>
      <c r="I241" s="379"/>
      <c r="J241" s="393"/>
      <c r="K241" s="393"/>
      <c r="L241" s="393"/>
    </row>
    <row r="242" spans="1:12" s="9" customFormat="1" ht="30.75" customHeight="1">
      <c r="A242" s="401"/>
      <c r="B242" s="672" t="s">
        <v>161</v>
      </c>
      <c r="C242" s="672"/>
      <c r="D242" s="455" t="s">
        <v>162</v>
      </c>
      <c r="E242" s="378">
        <f t="shared" si="54"/>
        <v>0</v>
      </c>
      <c r="F242" s="403">
        <f t="shared" ref="F242:L242" si="72">F243+F244+F245</f>
        <v>0</v>
      </c>
      <c r="G242" s="403">
        <f t="shared" si="72"/>
        <v>0</v>
      </c>
      <c r="H242" s="403">
        <f t="shared" si="72"/>
        <v>0</v>
      </c>
      <c r="I242" s="403">
        <f t="shared" si="72"/>
        <v>0</v>
      </c>
      <c r="J242" s="404">
        <f t="shared" si="72"/>
        <v>0</v>
      </c>
      <c r="K242" s="404">
        <f t="shared" si="72"/>
        <v>0</v>
      </c>
      <c r="L242" s="404">
        <f t="shared" si="72"/>
        <v>0</v>
      </c>
    </row>
    <row r="243" spans="1:12" s="9" customFormat="1" ht="38.25" customHeight="1">
      <c r="A243" s="401"/>
      <c r="B243" s="402"/>
      <c r="C243" s="405" t="s">
        <v>163</v>
      </c>
      <c r="D243" s="455" t="s">
        <v>164</v>
      </c>
      <c r="E243" s="378">
        <f t="shared" si="54"/>
        <v>0</v>
      </c>
      <c r="F243" s="403"/>
      <c r="G243" s="403"/>
      <c r="H243" s="403"/>
      <c r="I243" s="403"/>
      <c r="J243" s="406"/>
      <c r="K243" s="406"/>
      <c r="L243" s="406"/>
    </row>
    <row r="244" spans="1:12" s="9" customFormat="1" ht="38.25" customHeight="1">
      <c r="A244" s="401"/>
      <c r="B244" s="402"/>
      <c r="C244" s="405" t="s">
        <v>165</v>
      </c>
      <c r="D244" s="455" t="s">
        <v>166</v>
      </c>
      <c r="E244" s="378">
        <f t="shared" si="54"/>
        <v>0</v>
      </c>
      <c r="F244" s="403"/>
      <c r="G244" s="403"/>
      <c r="H244" s="403"/>
      <c r="I244" s="403"/>
      <c r="J244" s="406"/>
      <c r="K244" s="406"/>
      <c r="L244" s="406"/>
    </row>
    <row r="245" spans="1:12" s="9" customFormat="1" ht="34.5" customHeight="1">
      <c r="A245" s="401"/>
      <c r="B245" s="402"/>
      <c r="C245" s="402" t="s">
        <v>167</v>
      </c>
      <c r="D245" s="455" t="s">
        <v>168</v>
      </c>
      <c r="E245" s="378">
        <f t="shared" si="54"/>
        <v>0</v>
      </c>
      <c r="F245" s="403"/>
      <c r="G245" s="403"/>
      <c r="H245" s="403"/>
      <c r="I245" s="403"/>
      <c r="J245" s="406"/>
      <c r="K245" s="406"/>
      <c r="L245" s="406"/>
    </row>
    <row r="246" spans="1:12" s="9" customFormat="1" ht="39.75" customHeight="1">
      <c r="A246" s="401"/>
      <c r="B246" s="672" t="s">
        <v>169</v>
      </c>
      <c r="C246" s="672"/>
      <c r="D246" s="455" t="s">
        <v>170</v>
      </c>
      <c r="E246" s="378">
        <f t="shared" si="54"/>
        <v>0</v>
      </c>
      <c r="F246" s="403">
        <f t="shared" ref="F246:L246" si="73">F247+F248+F249</f>
        <v>0</v>
      </c>
      <c r="G246" s="403">
        <f t="shared" si="73"/>
        <v>0</v>
      </c>
      <c r="H246" s="403">
        <f t="shared" si="73"/>
        <v>0</v>
      </c>
      <c r="I246" s="403">
        <f t="shared" si="73"/>
        <v>0</v>
      </c>
      <c r="J246" s="404">
        <f t="shared" si="73"/>
        <v>0</v>
      </c>
      <c r="K246" s="404">
        <f t="shared" si="73"/>
        <v>0</v>
      </c>
      <c r="L246" s="404">
        <f t="shared" si="73"/>
        <v>0</v>
      </c>
    </row>
    <row r="247" spans="1:12" s="9" customFormat="1" ht="51.75" customHeight="1">
      <c r="A247" s="401"/>
      <c r="B247" s="402"/>
      <c r="C247" s="405" t="s">
        <v>171</v>
      </c>
      <c r="D247" s="455" t="s">
        <v>172</v>
      </c>
      <c r="E247" s="378">
        <f t="shared" si="54"/>
        <v>0</v>
      </c>
      <c r="F247" s="403"/>
      <c r="G247" s="403"/>
      <c r="H247" s="403"/>
      <c r="I247" s="403"/>
      <c r="J247" s="406"/>
      <c r="K247" s="406"/>
      <c r="L247" s="406"/>
    </row>
    <row r="248" spans="1:12" s="9" customFormat="1" ht="34.5" customHeight="1">
      <c r="A248" s="401"/>
      <c r="B248" s="402"/>
      <c r="C248" s="405" t="s">
        <v>173</v>
      </c>
      <c r="D248" s="455" t="s">
        <v>174</v>
      </c>
      <c r="E248" s="378">
        <f t="shared" si="54"/>
        <v>0</v>
      </c>
      <c r="F248" s="403"/>
      <c r="G248" s="403"/>
      <c r="H248" s="403"/>
      <c r="I248" s="403"/>
      <c r="J248" s="406"/>
      <c r="K248" s="406"/>
      <c r="L248" s="406"/>
    </row>
    <row r="249" spans="1:12" s="9" customFormat="1" ht="33" customHeight="1">
      <c r="A249" s="401"/>
      <c r="B249" s="402"/>
      <c r="C249" s="405" t="s">
        <v>175</v>
      </c>
      <c r="D249" s="455" t="s">
        <v>176</v>
      </c>
      <c r="E249" s="378">
        <f t="shared" si="54"/>
        <v>0</v>
      </c>
      <c r="F249" s="403"/>
      <c r="G249" s="403"/>
      <c r="H249" s="403"/>
      <c r="I249" s="403"/>
      <c r="J249" s="406"/>
      <c r="K249" s="406"/>
      <c r="L249" s="406"/>
    </row>
    <row r="250" spans="1:12" s="9" customFormat="1" ht="30" customHeight="1">
      <c r="A250" s="401"/>
      <c r="B250" s="673" t="s">
        <v>177</v>
      </c>
      <c r="C250" s="674"/>
      <c r="D250" s="455" t="s">
        <v>178</v>
      </c>
      <c r="E250" s="378">
        <f>F250+G250+H250+I250</f>
        <v>45256</v>
      </c>
      <c r="F250" s="403">
        <v>45256</v>
      </c>
      <c r="G250" s="403"/>
      <c r="H250" s="403"/>
      <c r="I250" s="403"/>
      <c r="J250" s="406"/>
      <c r="K250" s="406"/>
      <c r="L250" s="406"/>
    </row>
    <row r="251" spans="1:12" s="2" customFormat="1" ht="54" customHeight="1">
      <c r="A251" s="675" t="s">
        <v>182</v>
      </c>
      <c r="B251" s="675"/>
      <c r="C251" s="675"/>
      <c r="D251" s="445" t="s">
        <v>183</v>
      </c>
      <c r="E251" s="424">
        <f t="shared" si="54"/>
        <v>21645</v>
      </c>
      <c r="F251" s="395">
        <f>F296+F300</f>
        <v>9139</v>
      </c>
      <c r="G251" s="395">
        <f t="shared" ref="G251:I251" si="74">G296+G300</f>
        <v>1873</v>
      </c>
      <c r="H251" s="395">
        <f t="shared" si="74"/>
        <v>8760</v>
      </c>
      <c r="I251" s="395">
        <f t="shared" si="74"/>
        <v>1873</v>
      </c>
      <c r="J251" s="392">
        <f>J252+J256+J260+J264+J268+J272+J276+J280+J284+J288+J292+J296+J300</f>
        <v>7465</v>
      </c>
      <c r="K251" s="392">
        <f t="shared" ref="K251:L251" si="75">K252+K256+K260+K264+K268+K272+K276+K280+K284+K288+K292+K296+K300</f>
        <v>7465</v>
      </c>
      <c r="L251" s="392">
        <f t="shared" si="75"/>
        <v>7269</v>
      </c>
    </row>
    <row r="252" spans="1:12" s="2" customFormat="1" ht="15.75" hidden="1" customHeight="1">
      <c r="A252" s="410"/>
      <c r="B252" s="666" t="s">
        <v>184</v>
      </c>
      <c r="C252" s="666"/>
      <c r="D252" s="371" t="s">
        <v>185</v>
      </c>
      <c r="E252" s="378">
        <f t="shared" si="54"/>
        <v>0</v>
      </c>
      <c r="F252" s="408">
        <f t="shared" ref="F252:L252" si="76">F253+F254+F255</f>
        <v>0</v>
      </c>
      <c r="G252" s="408">
        <f t="shared" si="76"/>
        <v>0</v>
      </c>
      <c r="H252" s="408">
        <f t="shared" si="76"/>
        <v>0</v>
      </c>
      <c r="I252" s="408">
        <f t="shared" si="76"/>
        <v>0</v>
      </c>
      <c r="J252" s="409">
        <f t="shared" si="76"/>
        <v>0</v>
      </c>
      <c r="K252" s="409">
        <f t="shared" si="76"/>
        <v>0</v>
      </c>
      <c r="L252" s="409">
        <f t="shared" si="76"/>
        <v>0</v>
      </c>
    </row>
    <row r="253" spans="1:12" s="2" customFormat="1" ht="14.25" hidden="1" customHeight="1">
      <c r="A253" s="410"/>
      <c r="B253" s="390"/>
      <c r="C253" s="411" t="s">
        <v>186</v>
      </c>
      <c r="D253" s="371" t="s">
        <v>187</v>
      </c>
      <c r="E253" s="378">
        <f t="shared" si="54"/>
        <v>0</v>
      </c>
      <c r="F253" s="408"/>
      <c r="G253" s="408"/>
      <c r="H253" s="408"/>
      <c r="I253" s="408"/>
      <c r="J253" s="393"/>
      <c r="K253" s="393"/>
      <c r="L253" s="393"/>
    </row>
    <row r="254" spans="1:12" s="2" customFormat="1" ht="15.75" hidden="1" customHeight="1">
      <c r="A254" s="410"/>
      <c r="B254" s="390"/>
      <c r="C254" s="411" t="s">
        <v>188</v>
      </c>
      <c r="D254" s="371" t="s">
        <v>189</v>
      </c>
      <c r="E254" s="378">
        <f t="shared" si="54"/>
        <v>0</v>
      </c>
      <c r="F254" s="408"/>
      <c r="G254" s="408"/>
      <c r="H254" s="408"/>
      <c r="I254" s="408"/>
      <c r="J254" s="393"/>
      <c r="K254" s="393"/>
      <c r="L254" s="393"/>
    </row>
    <row r="255" spans="1:12" s="2" customFormat="1" ht="15" hidden="1" customHeight="1">
      <c r="A255" s="410"/>
      <c r="B255" s="390"/>
      <c r="C255" s="411" t="s">
        <v>190</v>
      </c>
      <c r="D255" s="371" t="s">
        <v>191</v>
      </c>
      <c r="E255" s="378">
        <f t="shared" si="54"/>
        <v>0</v>
      </c>
      <c r="F255" s="408"/>
      <c r="G255" s="408"/>
      <c r="H255" s="408"/>
      <c r="I255" s="408"/>
      <c r="J255" s="393"/>
      <c r="K255" s="393"/>
      <c r="L255" s="393"/>
    </row>
    <row r="256" spans="1:12" s="2" customFormat="1" ht="15" hidden="1" customHeight="1">
      <c r="A256" s="410"/>
      <c r="B256" s="666" t="s">
        <v>192</v>
      </c>
      <c r="C256" s="666"/>
      <c r="D256" s="371" t="s">
        <v>193</v>
      </c>
      <c r="E256" s="378">
        <f t="shared" si="54"/>
        <v>0</v>
      </c>
      <c r="F256" s="408">
        <f t="shared" ref="F256:L256" si="77">F257+F258+F259</f>
        <v>0</v>
      </c>
      <c r="G256" s="408">
        <f t="shared" si="77"/>
        <v>0</v>
      </c>
      <c r="H256" s="408">
        <f t="shared" si="77"/>
        <v>0</v>
      </c>
      <c r="I256" s="408">
        <f t="shared" si="77"/>
        <v>0</v>
      </c>
      <c r="J256" s="409">
        <f t="shared" si="77"/>
        <v>0</v>
      </c>
      <c r="K256" s="409">
        <f t="shared" si="77"/>
        <v>0</v>
      </c>
      <c r="L256" s="409">
        <f t="shared" si="77"/>
        <v>0</v>
      </c>
    </row>
    <row r="257" spans="1:12" s="2" customFormat="1" ht="12" hidden="1" customHeight="1">
      <c r="A257" s="410"/>
      <c r="B257" s="390"/>
      <c r="C257" s="411" t="s">
        <v>186</v>
      </c>
      <c r="D257" s="371" t="s">
        <v>194</v>
      </c>
      <c r="E257" s="378">
        <f t="shared" si="54"/>
        <v>0</v>
      </c>
      <c r="F257" s="408"/>
      <c r="G257" s="408"/>
      <c r="H257" s="408"/>
      <c r="I257" s="408"/>
      <c r="J257" s="393"/>
      <c r="K257" s="393"/>
      <c r="L257" s="393"/>
    </row>
    <row r="258" spans="1:12" s="2" customFormat="1" ht="12" hidden="1" customHeight="1">
      <c r="A258" s="410"/>
      <c r="B258" s="390"/>
      <c r="C258" s="411" t="s">
        <v>188</v>
      </c>
      <c r="D258" s="371" t="s">
        <v>195</v>
      </c>
      <c r="E258" s="378">
        <f t="shared" si="54"/>
        <v>0</v>
      </c>
      <c r="F258" s="408"/>
      <c r="G258" s="408"/>
      <c r="H258" s="408"/>
      <c r="I258" s="408"/>
      <c r="J258" s="393"/>
      <c r="K258" s="393"/>
      <c r="L258" s="393"/>
    </row>
    <row r="259" spans="1:12" s="2" customFormat="1" ht="12" hidden="1" customHeight="1">
      <c r="A259" s="410"/>
      <c r="B259" s="390"/>
      <c r="C259" s="411" t="s">
        <v>190</v>
      </c>
      <c r="D259" s="371" t="s">
        <v>196</v>
      </c>
      <c r="E259" s="378">
        <f t="shared" si="54"/>
        <v>0</v>
      </c>
      <c r="F259" s="408"/>
      <c r="G259" s="408"/>
      <c r="H259" s="408"/>
      <c r="I259" s="408"/>
      <c r="J259" s="393"/>
      <c r="K259" s="393"/>
      <c r="L259" s="393"/>
    </row>
    <row r="260" spans="1:12" s="2" customFormat="1" ht="12" hidden="1" customHeight="1">
      <c r="A260" s="410"/>
      <c r="B260" s="666" t="s">
        <v>197</v>
      </c>
      <c r="C260" s="666"/>
      <c r="D260" s="371" t="s">
        <v>198</v>
      </c>
      <c r="E260" s="378">
        <f t="shared" si="54"/>
        <v>0</v>
      </c>
      <c r="F260" s="408">
        <f t="shared" ref="F260:L260" si="78">F261+F262+F263</f>
        <v>0</v>
      </c>
      <c r="G260" s="408">
        <f t="shared" si="78"/>
        <v>0</v>
      </c>
      <c r="H260" s="408">
        <f t="shared" si="78"/>
        <v>0</v>
      </c>
      <c r="I260" s="408">
        <f t="shared" si="78"/>
        <v>0</v>
      </c>
      <c r="J260" s="409">
        <f t="shared" si="78"/>
        <v>0</v>
      </c>
      <c r="K260" s="409">
        <f t="shared" si="78"/>
        <v>0</v>
      </c>
      <c r="L260" s="409">
        <f t="shared" si="78"/>
        <v>0</v>
      </c>
    </row>
    <row r="261" spans="1:12" s="2" customFormat="1" ht="12" hidden="1" customHeight="1">
      <c r="A261" s="410"/>
      <c r="B261" s="390"/>
      <c r="C261" s="411" t="s">
        <v>186</v>
      </c>
      <c r="D261" s="371" t="s">
        <v>199</v>
      </c>
      <c r="E261" s="378">
        <f t="shared" si="54"/>
        <v>0</v>
      </c>
      <c r="F261" s="408"/>
      <c r="G261" s="408"/>
      <c r="H261" s="408"/>
      <c r="I261" s="408"/>
      <c r="J261" s="393"/>
      <c r="K261" s="393"/>
      <c r="L261" s="393"/>
    </row>
    <row r="262" spans="1:12" s="2" customFormat="1" ht="12" hidden="1" customHeight="1">
      <c r="A262" s="410"/>
      <c r="B262" s="390"/>
      <c r="C262" s="411" t="s">
        <v>188</v>
      </c>
      <c r="D262" s="371" t="s">
        <v>200</v>
      </c>
      <c r="E262" s="378">
        <f t="shared" si="54"/>
        <v>0</v>
      </c>
      <c r="F262" s="408"/>
      <c r="G262" s="408"/>
      <c r="H262" s="408"/>
      <c r="I262" s="408"/>
      <c r="J262" s="393"/>
      <c r="K262" s="393"/>
      <c r="L262" s="393"/>
    </row>
    <row r="263" spans="1:12" s="2" customFormat="1" ht="12" hidden="1" customHeight="1">
      <c r="A263" s="410"/>
      <c r="B263" s="390"/>
      <c r="C263" s="411" t="s">
        <v>190</v>
      </c>
      <c r="D263" s="371" t="s">
        <v>201</v>
      </c>
      <c r="E263" s="378">
        <f t="shared" si="54"/>
        <v>0</v>
      </c>
      <c r="F263" s="408"/>
      <c r="G263" s="408"/>
      <c r="H263" s="408"/>
      <c r="I263" s="408"/>
      <c r="J263" s="393"/>
      <c r="K263" s="393"/>
      <c r="L263" s="393"/>
    </row>
    <row r="264" spans="1:12" ht="12" hidden="1" customHeight="1">
      <c r="A264" s="410"/>
      <c r="B264" s="666" t="s">
        <v>202</v>
      </c>
      <c r="C264" s="666"/>
      <c r="D264" s="371" t="s">
        <v>203</v>
      </c>
      <c r="E264" s="378">
        <f t="shared" si="54"/>
        <v>0</v>
      </c>
      <c r="F264" s="379">
        <f t="shared" ref="F264:L264" si="79">F265+F266+F267</f>
        <v>0</v>
      </c>
      <c r="G264" s="379">
        <f t="shared" si="79"/>
        <v>0</v>
      </c>
      <c r="H264" s="379">
        <f t="shared" si="79"/>
        <v>0</v>
      </c>
      <c r="I264" s="379">
        <f t="shared" si="79"/>
        <v>0</v>
      </c>
      <c r="J264" s="392">
        <f t="shared" si="79"/>
        <v>0</v>
      </c>
      <c r="K264" s="392">
        <f t="shared" si="79"/>
        <v>0</v>
      </c>
      <c r="L264" s="392">
        <f t="shared" si="79"/>
        <v>0</v>
      </c>
    </row>
    <row r="265" spans="1:12" ht="12" hidden="1" customHeight="1">
      <c r="A265" s="410"/>
      <c r="B265" s="390"/>
      <c r="C265" s="411" t="s">
        <v>186</v>
      </c>
      <c r="D265" s="371" t="s">
        <v>204</v>
      </c>
      <c r="E265" s="378">
        <f t="shared" si="54"/>
        <v>0</v>
      </c>
      <c r="F265" s="379"/>
      <c r="G265" s="379"/>
      <c r="H265" s="379"/>
      <c r="I265" s="379"/>
      <c r="J265" s="393"/>
      <c r="K265" s="393"/>
      <c r="L265" s="393"/>
    </row>
    <row r="266" spans="1:12" ht="12" hidden="1" customHeight="1">
      <c r="A266" s="410"/>
      <c r="B266" s="390"/>
      <c r="C266" s="411" t="s">
        <v>188</v>
      </c>
      <c r="D266" s="371" t="s">
        <v>205</v>
      </c>
      <c r="E266" s="378">
        <f t="shared" si="54"/>
        <v>0</v>
      </c>
      <c r="F266" s="379"/>
      <c r="G266" s="379"/>
      <c r="H266" s="379"/>
      <c r="I266" s="379"/>
      <c r="J266" s="393"/>
      <c r="K266" s="393"/>
      <c r="L266" s="393"/>
    </row>
    <row r="267" spans="1:12" ht="12" hidden="1" customHeight="1">
      <c r="A267" s="410"/>
      <c r="B267" s="390"/>
      <c r="C267" s="411" t="s">
        <v>190</v>
      </c>
      <c r="D267" s="371" t="s">
        <v>206</v>
      </c>
      <c r="E267" s="378">
        <f t="shared" si="54"/>
        <v>0</v>
      </c>
      <c r="F267" s="379"/>
      <c r="G267" s="379"/>
      <c r="H267" s="379"/>
      <c r="I267" s="379"/>
      <c r="J267" s="393"/>
      <c r="K267" s="393"/>
      <c r="L267" s="393"/>
    </row>
    <row r="268" spans="1:12" ht="12" hidden="1" customHeight="1">
      <c r="A268" s="410"/>
      <c r="B268" s="666" t="s">
        <v>207</v>
      </c>
      <c r="C268" s="666"/>
      <c r="D268" s="371" t="s">
        <v>208</v>
      </c>
      <c r="E268" s="378">
        <f t="shared" si="54"/>
        <v>0</v>
      </c>
      <c r="F268" s="379">
        <f t="shared" ref="F268:L268" si="80">F269+F270+F271</f>
        <v>0</v>
      </c>
      <c r="G268" s="379">
        <f t="shared" si="80"/>
        <v>0</v>
      </c>
      <c r="H268" s="379">
        <f t="shared" si="80"/>
        <v>0</v>
      </c>
      <c r="I268" s="379">
        <f t="shared" si="80"/>
        <v>0</v>
      </c>
      <c r="J268" s="392">
        <f t="shared" si="80"/>
        <v>0</v>
      </c>
      <c r="K268" s="392">
        <f t="shared" si="80"/>
        <v>0</v>
      </c>
      <c r="L268" s="392">
        <f t="shared" si="80"/>
        <v>0</v>
      </c>
    </row>
    <row r="269" spans="1:12" ht="12" hidden="1" customHeight="1">
      <c r="A269" s="410"/>
      <c r="B269" s="390"/>
      <c r="C269" s="411" t="s">
        <v>186</v>
      </c>
      <c r="D269" s="371" t="s">
        <v>209</v>
      </c>
      <c r="E269" s="378">
        <f t="shared" ref="E269:E308" si="81">F269+G269+H269+I269</f>
        <v>0</v>
      </c>
      <c r="F269" s="379"/>
      <c r="G269" s="379"/>
      <c r="H269" s="379"/>
      <c r="I269" s="379"/>
      <c r="J269" s="393"/>
      <c r="K269" s="393"/>
      <c r="L269" s="393"/>
    </row>
    <row r="270" spans="1:12" ht="12" hidden="1" customHeight="1">
      <c r="A270" s="410"/>
      <c r="B270" s="390"/>
      <c r="C270" s="411" t="s">
        <v>188</v>
      </c>
      <c r="D270" s="371" t="s">
        <v>210</v>
      </c>
      <c r="E270" s="378">
        <f t="shared" si="81"/>
        <v>0</v>
      </c>
      <c r="F270" s="379"/>
      <c r="G270" s="379"/>
      <c r="H270" s="379"/>
      <c r="I270" s="379"/>
      <c r="J270" s="393"/>
      <c r="K270" s="393"/>
      <c r="L270" s="393"/>
    </row>
    <row r="271" spans="1:12" ht="12" hidden="1" customHeight="1">
      <c r="A271" s="410"/>
      <c r="B271" s="390"/>
      <c r="C271" s="411" t="s">
        <v>190</v>
      </c>
      <c r="D271" s="371" t="s">
        <v>211</v>
      </c>
      <c r="E271" s="378">
        <f t="shared" si="81"/>
        <v>0</v>
      </c>
      <c r="F271" s="379"/>
      <c r="G271" s="379"/>
      <c r="H271" s="379"/>
      <c r="I271" s="379"/>
      <c r="J271" s="393"/>
      <c r="K271" s="393"/>
      <c r="L271" s="393"/>
    </row>
    <row r="272" spans="1:12" ht="12" hidden="1" customHeight="1">
      <c r="A272" s="410"/>
      <c r="B272" s="666" t="s">
        <v>212</v>
      </c>
      <c r="C272" s="666"/>
      <c r="D272" s="371" t="s">
        <v>213</v>
      </c>
      <c r="E272" s="378">
        <f t="shared" si="81"/>
        <v>0</v>
      </c>
      <c r="F272" s="379">
        <f t="shared" ref="F272:L272" si="82">F273+F274+F275</f>
        <v>0</v>
      </c>
      <c r="G272" s="379">
        <f t="shared" si="82"/>
        <v>0</v>
      </c>
      <c r="H272" s="379">
        <f t="shared" si="82"/>
        <v>0</v>
      </c>
      <c r="I272" s="379">
        <f t="shared" si="82"/>
        <v>0</v>
      </c>
      <c r="J272" s="392">
        <f t="shared" si="82"/>
        <v>0</v>
      </c>
      <c r="K272" s="392">
        <f t="shared" si="82"/>
        <v>0</v>
      </c>
      <c r="L272" s="392">
        <f t="shared" si="82"/>
        <v>0</v>
      </c>
    </row>
    <row r="273" spans="1:12" ht="12" hidden="1" customHeight="1">
      <c r="A273" s="410"/>
      <c r="B273" s="390"/>
      <c r="C273" s="411" t="s">
        <v>186</v>
      </c>
      <c r="D273" s="371" t="s">
        <v>214</v>
      </c>
      <c r="E273" s="378">
        <f t="shared" si="81"/>
        <v>0</v>
      </c>
      <c r="F273" s="379"/>
      <c r="G273" s="379"/>
      <c r="H273" s="379"/>
      <c r="I273" s="379"/>
      <c r="J273" s="393"/>
      <c r="K273" s="393"/>
      <c r="L273" s="393"/>
    </row>
    <row r="274" spans="1:12" ht="12" hidden="1" customHeight="1">
      <c r="A274" s="410"/>
      <c r="B274" s="390"/>
      <c r="C274" s="411" t="s">
        <v>188</v>
      </c>
      <c r="D274" s="371" t="s">
        <v>215</v>
      </c>
      <c r="E274" s="378">
        <f t="shared" si="81"/>
        <v>0</v>
      </c>
      <c r="F274" s="379"/>
      <c r="G274" s="379"/>
      <c r="H274" s="379"/>
      <c r="I274" s="379"/>
      <c r="J274" s="393"/>
      <c r="K274" s="393"/>
      <c r="L274" s="393"/>
    </row>
    <row r="275" spans="1:12" ht="12" hidden="1" customHeight="1">
      <c r="A275" s="410"/>
      <c r="B275" s="390"/>
      <c r="C275" s="411" t="s">
        <v>190</v>
      </c>
      <c r="D275" s="371" t="s">
        <v>216</v>
      </c>
      <c r="E275" s="378">
        <f t="shared" si="81"/>
        <v>0</v>
      </c>
      <c r="F275" s="379"/>
      <c r="G275" s="379"/>
      <c r="H275" s="379"/>
      <c r="I275" s="379"/>
      <c r="J275" s="393"/>
      <c r="K275" s="393"/>
      <c r="L275" s="393"/>
    </row>
    <row r="276" spans="1:12" ht="12" hidden="1" customHeight="1">
      <c r="A276" s="410"/>
      <c r="B276" s="666" t="s">
        <v>217</v>
      </c>
      <c r="C276" s="666"/>
      <c r="D276" s="371" t="s">
        <v>218</v>
      </c>
      <c r="E276" s="378">
        <f t="shared" si="81"/>
        <v>0</v>
      </c>
      <c r="F276" s="379">
        <f t="shared" ref="F276:L276" si="83">F277+F278+F279</f>
        <v>0</v>
      </c>
      <c r="G276" s="379">
        <f t="shared" si="83"/>
        <v>0</v>
      </c>
      <c r="H276" s="379">
        <f t="shared" si="83"/>
        <v>0</v>
      </c>
      <c r="I276" s="379">
        <f t="shared" si="83"/>
        <v>0</v>
      </c>
      <c r="J276" s="392">
        <f t="shared" si="83"/>
        <v>0</v>
      </c>
      <c r="K276" s="392">
        <f t="shared" si="83"/>
        <v>0</v>
      </c>
      <c r="L276" s="392">
        <f t="shared" si="83"/>
        <v>0</v>
      </c>
    </row>
    <row r="277" spans="1:12" ht="12" hidden="1" customHeight="1">
      <c r="A277" s="410"/>
      <c r="B277" s="390"/>
      <c r="C277" s="411" t="s">
        <v>186</v>
      </c>
      <c r="D277" s="371" t="s">
        <v>219</v>
      </c>
      <c r="E277" s="378">
        <f t="shared" si="81"/>
        <v>0</v>
      </c>
      <c r="F277" s="379"/>
      <c r="G277" s="379"/>
      <c r="H277" s="379"/>
      <c r="I277" s="379"/>
      <c r="J277" s="393"/>
      <c r="K277" s="393"/>
      <c r="L277" s="393"/>
    </row>
    <row r="278" spans="1:12" ht="12" hidden="1" customHeight="1">
      <c r="A278" s="410"/>
      <c r="B278" s="390"/>
      <c r="C278" s="411" t="s">
        <v>188</v>
      </c>
      <c r="D278" s="371" t="s">
        <v>220</v>
      </c>
      <c r="E278" s="378">
        <f t="shared" si="81"/>
        <v>0</v>
      </c>
      <c r="F278" s="379"/>
      <c r="G278" s="379"/>
      <c r="H278" s="379"/>
      <c r="I278" s="379"/>
      <c r="J278" s="393"/>
      <c r="K278" s="393"/>
      <c r="L278" s="393"/>
    </row>
    <row r="279" spans="1:12" ht="12" hidden="1" customHeight="1">
      <c r="A279" s="410"/>
      <c r="B279" s="390"/>
      <c r="C279" s="411" t="s">
        <v>190</v>
      </c>
      <c r="D279" s="371" t="s">
        <v>221</v>
      </c>
      <c r="E279" s="378">
        <f t="shared" si="81"/>
        <v>0</v>
      </c>
      <c r="F279" s="379"/>
      <c r="G279" s="379"/>
      <c r="H279" s="379"/>
      <c r="I279" s="379"/>
      <c r="J279" s="393"/>
      <c r="K279" s="393"/>
      <c r="L279" s="393"/>
    </row>
    <row r="280" spans="1:12" s="2" customFormat="1" ht="13.5" hidden="1" customHeight="1">
      <c r="A280" s="410"/>
      <c r="B280" s="666" t="s">
        <v>222</v>
      </c>
      <c r="C280" s="666"/>
      <c r="D280" s="371" t="s">
        <v>223</v>
      </c>
      <c r="E280" s="378">
        <f t="shared" si="81"/>
        <v>0</v>
      </c>
      <c r="F280" s="408">
        <f t="shared" ref="F280:L280" si="84">F281+F282+F283</f>
        <v>0</v>
      </c>
      <c r="G280" s="408">
        <f t="shared" si="84"/>
        <v>0</v>
      </c>
      <c r="H280" s="408">
        <f t="shared" si="84"/>
        <v>0</v>
      </c>
      <c r="I280" s="408">
        <f t="shared" si="84"/>
        <v>0</v>
      </c>
      <c r="J280" s="409">
        <f t="shared" si="84"/>
        <v>0</v>
      </c>
      <c r="K280" s="409">
        <f t="shared" si="84"/>
        <v>0</v>
      </c>
      <c r="L280" s="409">
        <f t="shared" si="84"/>
        <v>0</v>
      </c>
    </row>
    <row r="281" spans="1:12" s="2" customFormat="1" ht="13.5" hidden="1" customHeight="1">
      <c r="A281" s="410"/>
      <c r="B281" s="390"/>
      <c r="C281" s="411" t="s">
        <v>186</v>
      </c>
      <c r="D281" s="371" t="s">
        <v>224</v>
      </c>
      <c r="E281" s="378">
        <f t="shared" si="81"/>
        <v>0</v>
      </c>
      <c r="F281" s="408"/>
      <c r="G281" s="408"/>
      <c r="H281" s="408"/>
      <c r="I281" s="408"/>
      <c r="J281" s="393"/>
      <c r="K281" s="393"/>
      <c r="L281" s="393"/>
    </row>
    <row r="282" spans="1:12" s="2" customFormat="1" ht="13.5" hidden="1" customHeight="1">
      <c r="A282" s="410"/>
      <c r="B282" s="390"/>
      <c r="C282" s="411" t="s">
        <v>188</v>
      </c>
      <c r="D282" s="371" t="s">
        <v>225</v>
      </c>
      <c r="E282" s="378">
        <f t="shared" si="81"/>
        <v>0</v>
      </c>
      <c r="F282" s="408"/>
      <c r="G282" s="408"/>
      <c r="H282" s="408"/>
      <c r="I282" s="408"/>
      <c r="J282" s="393"/>
      <c r="K282" s="393"/>
      <c r="L282" s="393"/>
    </row>
    <row r="283" spans="1:12" s="2" customFormat="1" ht="13.5" hidden="1" customHeight="1">
      <c r="A283" s="410"/>
      <c r="B283" s="390"/>
      <c r="C283" s="411" t="s">
        <v>190</v>
      </c>
      <c r="D283" s="371" t="s">
        <v>226</v>
      </c>
      <c r="E283" s="378">
        <f t="shared" si="81"/>
        <v>0</v>
      </c>
      <c r="F283" s="408"/>
      <c r="G283" s="408"/>
      <c r="H283" s="408"/>
      <c r="I283" s="408"/>
      <c r="J283" s="393"/>
      <c r="K283" s="393"/>
      <c r="L283" s="393"/>
    </row>
    <row r="284" spans="1:12" s="2" customFormat="1" ht="13.5" hidden="1" customHeight="1">
      <c r="A284" s="410"/>
      <c r="B284" s="666" t="s">
        <v>227</v>
      </c>
      <c r="C284" s="666"/>
      <c r="D284" s="371" t="s">
        <v>228</v>
      </c>
      <c r="E284" s="424">
        <f t="shared" si="81"/>
        <v>0</v>
      </c>
      <c r="F284" s="425">
        <f t="shared" ref="F284:L284" si="85">F285+F286+F287</f>
        <v>0</v>
      </c>
      <c r="G284" s="408">
        <f t="shared" si="85"/>
        <v>0</v>
      </c>
      <c r="H284" s="408">
        <f t="shared" si="85"/>
        <v>0</v>
      </c>
      <c r="I284" s="408">
        <f t="shared" si="85"/>
        <v>0</v>
      </c>
      <c r="J284" s="409">
        <f t="shared" si="85"/>
        <v>0</v>
      </c>
      <c r="K284" s="409">
        <f t="shared" si="85"/>
        <v>0</v>
      </c>
      <c r="L284" s="409">
        <f t="shared" si="85"/>
        <v>0</v>
      </c>
    </row>
    <row r="285" spans="1:12" s="2" customFormat="1" ht="13.5" hidden="1" customHeight="1">
      <c r="A285" s="410"/>
      <c r="B285" s="390"/>
      <c r="C285" s="411" t="s">
        <v>186</v>
      </c>
      <c r="D285" s="371" t="s">
        <v>229</v>
      </c>
      <c r="E285" s="424">
        <f t="shared" si="81"/>
        <v>0</v>
      </c>
      <c r="F285" s="425"/>
      <c r="G285" s="408"/>
      <c r="H285" s="408"/>
      <c r="I285" s="408"/>
      <c r="J285" s="393"/>
      <c r="K285" s="393"/>
      <c r="L285" s="393"/>
    </row>
    <row r="286" spans="1:12" s="2" customFormat="1" ht="13.5" hidden="1" customHeight="1">
      <c r="A286" s="410"/>
      <c r="B286" s="390"/>
      <c r="C286" s="411" t="s">
        <v>188</v>
      </c>
      <c r="D286" s="371" t="s">
        <v>230</v>
      </c>
      <c r="E286" s="424">
        <f t="shared" si="81"/>
        <v>0</v>
      </c>
      <c r="F286" s="425"/>
      <c r="G286" s="408"/>
      <c r="H286" s="408"/>
      <c r="I286" s="408"/>
      <c r="J286" s="393"/>
      <c r="K286" s="393"/>
      <c r="L286" s="393"/>
    </row>
    <row r="287" spans="1:12" s="2" customFormat="1" ht="13.5" hidden="1" customHeight="1">
      <c r="A287" s="410"/>
      <c r="B287" s="390"/>
      <c r="C287" s="411" t="s">
        <v>190</v>
      </c>
      <c r="D287" s="371" t="s">
        <v>231</v>
      </c>
      <c r="E287" s="424">
        <f t="shared" si="81"/>
        <v>0</v>
      </c>
      <c r="F287" s="425"/>
      <c r="G287" s="408"/>
      <c r="H287" s="408"/>
      <c r="I287" s="408"/>
      <c r="J287" s="393">
        <v>0</v>
      </c>
      <c r="K287" s="393">
        <v>0</v>
      </c>
      <c r="L287" s="393">
        <v>0</v>
      </c>
    </row>
    <row r="288" spans="1:12" s="2" customFormat="1" ht="13.5" hidden="1" customHeight="1">
      <c r="A288" s="410"/>
      <c r="B288" s="666" t="s">
        <v>232</v>
      </c>
      <c r="C288" s="666"/>
      <c r="D288" s="371" t="s">
        <v>233</v>
      </c>
      <c r="E288" s="378">
        <f t="shared" si="81"/>
        <v>0</v>
      </c>
      <c r="F288" s="408">
        <f t="shared" ref="F288:L288" si="86">F289+F290+F291</f>
        <v>0</v>
      </c>
      <c r="G288" s="408">
        <f t="shared" si="86"/>
        <v>0</v>
      </c>
      <c r="H288" s="408">
        <f t="shared" si="86"/>
        <v>0</v>
      </c>
      <c r="I288" s="408">
        <f t="shared" si="86"/>
        <v>0</v>
      </c>
      <c r="J288" s="409">
        <f t="shared" si="86"/>
        <v>0</v>
      </c>
      <c r="K288" s="409">
        <f t="shared" si="86"/>
        <v>0</v>
      </c>
      <c r="L288" s="409">
        <f t="shared" si="86"/>
        <v>0</v>
      </c>
    </row>
    <row r="289" spans="1:12" s="2" customFormat="1" ht="13.5" hidden="1" customHeight="1">
      <c r="A289" s="410"/>
      <c r="B289" s="390"/>
      <c r="C289" s="411" t="s">
        <v>186</v>
      </c>
      <c r="D289" s="371" t="s">
        <v>234</v>
      </c>
      <c r="E289" s="378">
        <f t="shared" si="81"/>
        <v>0</v>
      </c>
      <c r="F289" s="408"/>
      <c r="G289" s="408"/>
      <c r="H289" s="408"/>
      <c r="I289" s="408"/>
      <c r="J289" s="393"/>
      <c r="K289" s="393"/>
      <c r="L289" s="393"/>
    </row>
    <row r="290" spans="1:12" s="2" customFormat="1" ht="13.5" hidden="1" customHeight="1">
      <c r="A290" s="410"/>
      <c r="B290" s="390"/>
      <c r="C290" s="411" t="s">
        <v>188</v>
      </c>
      <c r="D290" s="371" t="s">
        <v>235</v>
      </c>
      <c r="E290" s="378">
        <f t="shared" si="81"/>
        <v>0</v>
      </c>
      <c r="F290" s="408"/>
      <c r="G290" s="408"/>
      <c r="H290" s="408"/>
      <c r="I290" s="408"/>
      <c r="J290" s="393"/>
      <c r="K290" s="393"/>
      <c r="L290" s="393"/>
    </row>
    <row r="291" spans="1:12" s="2" customFormat="1" ht="13.5" hidden="1" customHeight="1">
      <c r="A291" s="410"/>
      <c r="B291" s="390"/>
      <c r="C291" s="411" t="s">
        <v>279</v>
      </c>
      <c r="D291" s="371" t="s">
        <v>237</v>
      </c>
      <c r="E291" s="378">
        <f t="shared" si="81"/>
        <v>0</v>
      </c>
      <c r="F291" s="408"/>
      <c r="G291" s="408"/>
      <c r="H291" s="408"/>
      <c r="I291" s="408"/>
      <c r="J291" s="393"/>
      <c r="K291" s="393"/>
      <c r="L291" s="393"/>
    </row>
    <row r="292" spans="1:12" s="2" customFormat="1" ht="13.5" hidden="1" customHeight="1">
      <c r="A292" s="410"/>
      <c r="B292" s="666" t="s">
        <v>238</v>
      </c>
      <c r="C292" s="666"/>
      <c r="D292" s="371" t="s">
        <v>239</v>
      </c>
      <c r="E292" s="378">
        <f t="shared" si="81"/>
        <v>0</v>
      </c>
      <c r="F292" s="408">
        <f t="shared" ref="F292:L292" si="87">F293+F294+F295</f>
        <v>0</v>
      </c>
      <c r="G292" s="408">
        <f t="shared" si="87"/>
        <v>0</v>
      </c>
      <c r="H292" s="408">
        <f t="shared" si="87"/>
        <v>0</v>
      </c>
      <c r="I292" s="408">
        <f t="shared" si="87"/>
        <v>0</v>
      </c>
      <c r="J292" s="409">
        <f t="shared" si="87"/>
        <v>0</v>
      </c>
      <c r="K292" s="409">
        <f t="shared" si="87"/>
        <v>0</v>
      </c>
      <c r="L292" s="409">
        <f t="shared" si="87"/>
        <v>0</v>
      </c>
    </row>
    <row r="293" spans="1:12" s="2" customFormat="1" ht="13.5" hidden="1" customHeight="1">
      <c r="A293" s="410"/>
      <c r="B293" s="390"/>
      <c r="C293" s="411" t="s">
        <v>186</v>
      </c>
      <c r="D293" s="371" t="s">
        <v>240</v>
      </c>
      <c r="E293" s="378">
        <f t="shared" si="81"/>
        <v>0</v>
      </c>
      <c r="F293" s="408"/>
      <c r="G293" s="408"/>
      <c r="H293" s="408"/>
      <c r="I293" s="408"/>
      <c r="J293" s="393"/>
      <c r="K293" s="393"/>
      <c r="L293" s="393"/>
    </row>
    <row r="294" spans="1:12" s="2" customFormat="1" ht="13.5" hidden="1" customHeight="1">
      <c r="A294" s="410"/>
      <c r="B294" s="390"/>
      <c r="C294" s="411" t="s">
        <v>188</v>
      </c>
      <c r="D294" s="371" t="s">
        <v>241</v>
      </c>
      <c r="E294" s="378">
        <f t="shared" si="81"/>
        <v>0</v>
      </c>
      <c r="F294" s="408"/>
      <c r="G294" s="408"/>
      <c r="H294" s="408"/>
      <c r="I294" s="408"/>
      <c r="J294" s="393"/>
      <c r="K294" s="393"/>
      <c r="L294" s="393"/>
    </row>
    <row r="295" spans="1:12" s="2" customFormat="1" ht="18.75" hidden="1" customHeight="1">
      <c r="A295" s="410"/>
      <c r="B295" s="390"/>
      <c r="C295" s="411" t="s">
        <v>279</v>
      </c>
      <c r="D295" s="371" t="s">
        <v>242</v>
      </c>
      <c r="E295" s="378">
        <f t="shared" si="81"/>
        <v>0</v>
      </c>
      <c r="F295" s="408"/>
      <c r="G295" s="408"/>
      <c r="H295" s="408"/>
      <c r="I295" s="408"/>
      <c r="J295" s="393"/>
      <c r="K295" s="393"/>
      <c r="L295" s="393"/>
    </row>
    <row r="296" spans="1:12" s="2" customFormat="1" ht="32.25" customHeight="1">
      <c r="A296" s="426"/>
      <c r="B296" s="667" t="s">
        <v>280</v>
      </c>
      <c r="C296" s="668"/>
      <c r="D296" s="371" t="s">
        <v>244</v>
      </c>
      <c r="E296" s="378">
        <f t="shared" si="81"/>
        <v>14178</v>
      </c>
      <c r="F296" s="427">
        <f>F297+F298+F299</f>
        <v>9049</v>
      </c>
      <c r="G296" s="427">
        <f t="shared" ref="G296:I296" si="88">G297+G298+G299</f>
        <v>169</v>
      </c>
      <c r="H296" s="427">
        <f t="shared" si="88"/>
        <v>4791</v>
      </c>
      <c r="I296" s="427">
        <f t="shared" si="88"/>
        <v>169</v>
      </c>
      <c r="J296" s="393"/>
      <c r="K296" s="393"/>
      <c r="L296" s="393"/>
    </row>
    <row r="297" spans="1:12" s="2" customFormat="1" ht="18.75" customHeight="1">
      <c r="A297" s="412"/>
      <c r="B297" s="382"/>
      <c r="C297" s="382" t="s">
        <v>186</v>
      </c>
      <c r="D297" s="371" t="s">
        <v>245</v>
      </c>
      <c r="E297" s="378">
        <f t="shared" si="81"/>
        <v>11176</v>
      </c>
      <c r="F297" s="427">
        <v>6047</v>
      </c>
      <c r="G297" s="427">
        <v>169</v>
      </c>
      <c r="H297" s="427">
        <v>4791</v>
      </c>
      <c r="I297" s="427">
        <v>169</v>
      </c>
      <c r="J297" s="393"/>
      <c r="K297" s="393"/>
      <c r="L297" s="393"/>
    </row>
    <row r="298" spans="1:12" s="2" customFormat="1" ht="18.75" customHeight="1">
      <c r="A298" s="412"/>
      <c r="B298" s="382"/>
      <c r="C298" s="382" t="s">
        <v>188</v>
      </c>
      <c r="D298" s="371" t="s">
        <v>246</v>
      </c>
      <c r="E298" s="378">
        <f>F298+G298+H298+I298</f>
        <v>2</v>
      </c>
      <c r="F298" s="427">
        <v>2</v>
      </c>
      <c r="G298" s="427"/>
      <c r="H298" s="427"/>
      <c r="I298" s="427"/>
      <c r="J298" s="393"/>
      <c r="K298" s="393"/>
      <c r="L298" s="393"/>
    </row>
    <row r="299" spans="1:12" s="2" customFormat="1" ht="18.75" customHeight="1">
      <c r="A299" s="412"/>
      <c r="B299" s="382"/>
      <c r="C299" s="382" t="s">
        <v>247</v>
      </c>
      <c r="D299" s="371" t="s">
        <v>248</v>
      </c>
      <c r="E299" s="378">
        <f t="shared" si="81"/>
        <v>3000</v>
      </c>
      <c r="F299" s="427">
        <v>3000</v>
      </c>
      <c r="G299" s="427">
        <v>0</v>
      </c>
      <c r="H299" s="427">
        <v>0</v>
      </c>
      <c r="I299" s="427">
        <v>0</v>
      </c>
      <c r="J299" s="393"/>
      <c r="K299" s="393"/>
      <c r="L299" s="393"/>
    </row>
    <row r="300" spans="1:12" s="2" customFormat="1" ht="36.75" customHeight="1">
      <c r="A300" s="444"/>
      <c r="B300" s="667" t="s">
        <v>281</v>
      </c>
      <c r="C300" s="668"/>
      <c r="D300" s="371" t="s">
        <v>250</v>
      </c>
      <c r="E300" s="378">
        <f>F300+G300+H300+I300</f>
        <v>7467</v>
      </c>
      <c r="F300" s="382">
        <f>F301</f>
        <v>90</v>
      </c>
      <c r="G300" s="382">
        <f t="shared" ref="G300:I300" si="89">G301</f>
        <v>1704</v>
      </c>
      <c r="H300" s="382">
        <f t="shared" si="89"/>
        <v>3969</v>
      </c>
      <c r="I300" s="382">
        <f t="shared" si="89"/>
        <v>1704</v>
      </c>
      <c r="J300" s="393">
        <v>7465</v>
      </c>
      <c r="K300" s="393">
        <v>7465</v>
      </c>
      <c r="L300" s="393">
        <v>7269</v>
      </c>
    </row>
    <row r="301" spans="1:12" s="2" customFormat="1" ht="21.75" customHeight="1">
      <c r="A301" s="444"/>
      <c r="B301" s="446"/>
      <c r="C301" s="448" t="s">
        <v>186</v>
      </c>
      <c r="D301" s="371" t="s">
        <v>251</v>
      </c>
      <c r="E301" s="378">
        <f>F301+G301+H301+I301</f>
        <v>7467</v>
      </c>
      <c r="F301" s="382">
        <v>90</v>
      </c>
      <c r="G301" s="382">
        <v>1704</v>
      </c>
      <c r="H301" s="382">
        <v>3969</v>
      </c>
      <c r="I301" s="382">
        <v>1704</v>
      </c>
      <c r="J301" s="393"/>
      <c r="K301" s="393"/>
      <c r="L301" s="393"/>
    </row>
    <row r="302" spans="1:12" s="2" customFormat="1" ht="21" customHeight="1">
      <c r="A302" s="444"/>
      <c r="B302" s="446"/>
      <c r="C302" s="448" t="s">
        <v>188</v>
      </c>
      <c r="D302" s="371" t="s">
        <v>252</v>
      </c>
      <c r="E302" s="378"/>
      <c r="F302" s="378"/>
      <c r="G302" s="378"/>
      <c r="H302" s="378"/>
      <c r="I302" s="378"/>
      <c r="J302" s="393"/>
      <c r="K302" s="393"/>
      <c r="L302" s="393"/>
    </row>
    <row r="303" spans="1:12" s="2" customFormat="1" ht="20.25" customHeight="1">
      <c r="A303" s="412"/>
      <c r="B303" s="447"/>
      <c r="C303" s="386" t="s">
        <v>247</v>
      </c>
      <c r="D303" s="371" t="s">
        <v>253</v>
      </c>
      <c r="E303" s="382">
        <f>F303+G303+H303+I303</f>
        <v>0</v>
      </c>
      <c r="F303" s="427"/>
      <c r="G303" s="427"/>
      <c r="H303" s="427"/>
      <c r="I303" s="427"/>
      <c r="J303" s="393"/>
      <c r="K303" s="393"/>
      <c r="L303" s="393"/>
    </row>
    <row r="304" spans="1:12" s="2" customFormat="1" ht="51.75" customHeight="1">
      <c r="A304" s="660" t="s">
        <v>254</v>
      </c>
      <c r="B304" s="661"/>
      <c r="C304" s="662"/>
      <c r="D304" s="414">
        <v>48.1</v>
      </c>
      <c r="E304" s="424">
        <f>F304+G304+H304+I304</f>
        <v>0</v>
      </c>
      <c r="F304" s="425">
        <f>F305+F309</f>
        <v>0</v>
      </c>
      <c r="G304" s="425">
        <f t="shared" ref="G304:L304" si="90">G305+G309</f>
        <v>0</v>
      </c>
      <c r="H304" s="425">
        <f t="shared" si="90"/>
        <v>0</v>
      </c>
      <c r="I304" s="409">
        <f t="shared" si="90"/>
        <v>0</v>
      </c>
      <c r="J304" s="425">
        <f t="shared" si="90"/>
        <v>0</v>
      </c>
      <c r="K304" s="425">
        <f t="shared" si="90"/>
        <v>0</v>
      </c>
      <c r="L304" s="425">
        <f t="shared" si="90"/>
        <v>0</v>
      </c>
    </row>
    <row r="305" spans="1:16" s="2" customFormat="1" ht="15.75" customHeight="1">
      <c r="A305" s="410"/>
      <c r="B305" s="663" t="s">
        <v>255</v>
      </c>
      <c r="C305" s="664"/>
      <c r="D305" s="371" t="s">
        <v>256</v>
      </c>
      <c r="E305" s="424">
        <f t="shared" si="81"/>
        <v>0</v>
      </c>
      <c r="F305" s="425">
        <f>F306+F307+F308</f>
        <v>0</v>
      </c>
      <c r="G305" s="408">
        <f>G306+G307</f>
        <v>0</v>
      </c>
      <c r="H305" s="408">
        <f>H306+H307</f>
        <v>0</v>
      </c>
      <c r="I305" s="408">
        <f>I306+I307+I308</f>
        <v>0</v>
      </c>
      <c r="J305" s="408">
        <f>J306</f>
        <v>0</v>
      </c>
      <c r="K305" s="408">
        <f>K306</f>
        <v>0</v>
      </c>
      <c r="L305" s="408">
        <f>L306</f>
        <v>0</v>
      </c>
    </row>
    <row r="306" spans="1:16">
      <c r="A306" s="382"/>
      <c r="B306" s="382"/>
      <c r="C306" s="382" t="s">
        <v>257</v>
      </c>
      <c r="D306" s="463" t="s">
        <v>258</v>
      </c>
      <c r="E306" s="424">
        <f t="shared" si="81"/>
        <v>0</v>
      </c>
      <c r="F306" s="428"/>
      <c r="G306" s="382"/>
      <c r="H306" s="382"/>
      <c r="I306" s="382"/>
      <c r="J306" s="429"/>
      <c r="K306" s="429"/>
      <c r="L306" s="429"/>
    </row>
    <row r="307" spans="1:16">
      <c r="A307" s="382"/>
      <c r="B307" s="382"/>
      <c r="C307" s="382" t="s">
        <v>259</v>
      </c>
      <c r="D307" s="463" t="s">
        <v>260</v>
      </c>
      <c r="E307" s="424">
        <f t="shared" si="81"/>
        <v>0</v>
      </c>
      <c r="F307" s="428"/>
      <c r="G307" s="382"/>
      <c r="H307" s="382"/>
      <c r="I307" s="382"/>
      <c r="J307" s="429"/>
      <c r="K307" s="429"/>
      <c r="L307" s="429"/>
    </row>
    <row r="308" spans="1:16">
      <c r="A308" s="382"/>
      <c r="B308" s="382"/>
      <c r="C308" s="382" t="s">
        <v>190</v>
      </c>
      <c r="D308" s="463" t="s">
        <v>261</v>
      </c>
      <c r="E308" s="424">
        <f t="shared" si="81"/>
        <v>0</v>
      </c>
      <c r="F308" s="382"/>
      <c r="G308" s="382"/>
      <c r="H308" s="382"/>
      <c r="I308" s="382"/>
      <c r="J308" s="429"/>
      <c r="K308" s="429"/>
      <c r="L308" s="429"/>
    </row>
    <row r="309" spans="1:16">
      <c r="A309" s="382"/>
      <c r="B309" s="415" t="s">
        <v>262</v>
      </c>
      <c r="C309" s="416"/>
      <c r="D309" s="371" t="s">
        <v>263</v>
      </c>
      <c r="E309" s="424">
        <f>E310</f>
        <v>0</v>
      </c>
      <c r="F309" s="424">
        <f>F310</f>
        <v>0</v>
      </c>
      <c r="G309" s="424">
        <f t="shared" ref="G309:L309" si="91">G310</f>
        <v>0</v>
      </c>
      <c r="H309" s="424">
        <f t="shared" si="91"/>
        <v>0</v>
      </c>
      <c r="I309" s="424">
        <f t="shared" si="91"/>
        <v>0</v>
      </c>
      <c r="J309" s="424">
        <f t="shared" si="91"/>
        <v>0</v>
      </c>
      <c r="K309" s="424">
        <f t="shared" si="91"/>
        <v>0</v>
      </c>
      <c r="L309" s="424">
        <f t="shared" si="91"/>
        <v>0</v>
      </c>
    </row>
    <row r="310" spans="1:16">
      <c r="A310" s="382"/>
      <c r="B310" s="382"/>
      <c r="C310" s="382" t="s">
        <v>264</v>
      </c>
      <c r="D310" s="371" t="s">
        <v>265</v>
      </c>
      <c r="E310" s="424">
        <f>F310+G310+H310+I310</f>
        <v>0</v>
      </c>
      <c r="F310" s="382"/>
      <c r="G310" s="382"/>
      <c r="H310" s="382"/>
      <c r="I310" s="382"/>
      <c r="J310" s="429"/>
      <c r="K310" s="429"/>
      <c r="L310" s="429">
        <v>0</v>
      </c>
    </row>
    <row r="311" spans="1:16">
      <c r="D311" s="430"/>
      <c r="E311" s="431"/>
      <c r="J311" s="432"/>
      <c r="K311" s="432"/>
      <c r="L311" s="432"/>
    </row>
    <row r="313" spans="1:16" s="366" customFormat="1" ht="18.75">
      <c r="A313" s="365"/>
      <c r="B313" s="365"/>
      <c r="C313" s="499"/>
      <c r="D313" s="499"/>
      <c r="E313" s="500" t="s">
        <v>282</v>
      </c>
      <c r="F313" s="500"/>
      <c r="G313" s="500"/>
      <c r="H313" s="499"/>
      <c r="I313" s="499"/>
      <c r="J313" s="501"/>
      <c r="K313" s="501"/>
      <c r="M313"/>
      <c r="N313"/>
      <c r="O313"/>
      <c r="P313"/>
    </row>
    <row r="314" spans="1:16" s="366" customFormat="1" ht="18.75">
      <c r="A314" s="365"/>
      <c r="B314" s="365"/>
      <c r="C314" s="499"/>
      <c r="D314" s="499"/>
      <c r="E314" s="500" t="s">
        <v>283</v>
      </c>
      <c r="F314" s="499"/>
      <c r="G314" s="499"/>
      <c r="H314" s="499"/>
      <c r="I314" s="499"/>
      <c r="J314" s="501"/>
      <c r="K314" s="501"/>
      <c r="M314"/>
      <c r="N314"/>
      <c r="O314"/>
      <c r="P314"/>
    </row>
    <row r="315" spans="1:16" s="366" customFormat="1" ht="18.75">
      <c r="A315" s="365"/>
      <c r="B315" s="365"/>
      <c r="C315" s="499"/>
      <c r="D315" s="499"/>
      <c r="E315" s="500" t="s">
        <v>284</v>
      </c>
      <c r="F315" s="499"/>
      <c r="G315" s="499"/>
      <c r="H315" s="499"/>
      <c r="I315" s="499"/>
      <c r="J315" s="501"/>
      <c r="K315" s="501"/>
      <c r="M315"/>
      <c r="N315"/>
      <c r="O315"/>
      <c r="P315"/>
    </row>
    <row r="316" spans="1:16" ht="18.75">
      <c r="C316" s="499"/>
      <c r="D316" s="499"/>
      <c r="E316" s="499"/>
      <c r="F316" s="499"/>
      <c r="G316" s="499"/>
      <c r="H316" s="499"/>
      <c r="I316" s="499"/>
      <c r="J316" s="501"/>
      <c r="K316" s="501"/>
    </row>
    <row r="317" spans="1:16" s="366" customFormat="1" ht="18.75">
      <c r="A317" s="365"/>
      <c r="B317" s="365"/>
      <c r="C317" s="502" t="s">
        <v>285</v>
      </c>
      <c r="D317" s="500"/>
      <c r="E317" s="500"/>
      <c r="F317" s="500"/>
      <c r="G317" s="500"/>
      <c r="H317" s="500"/>
      <c r="I317" s="500"/>
      <c r="J317" s="501"/>
      <c r="K317" s="501"/>
      <c r="M317"/>
      <c r="N317"/>
      <c r="O317"/>
      <c r="P317"/>
    </row>
    <row r="318" spans="1:16" s="366" customFormat="1" ht="18.75">
      <c r="A318" s="365"/>
      <c r="B318" s="365"/>
      <c r="C318" s="502" t="s">
        <v>286</v>
      </c>
      <c r="D318" s="500"/>
      <c r="E318" s="500"/>
      <c r="F318" s="500"/>
      <c r="G318" s="500"/>
      <c r="H318" s="500" t="s">
        <v>287</v>
      </c>
      <c r="I318" s="500"/>
      <c r="J318" s="501"/>
      <c r="K318" s="501"/>
      <c r="M318"/>
      <c r="N318"/>
      <c r="O318"/>
      <c r="P318"/>
    </row>
    <row r="319" spans="1:16" s="366" customFormat="1" ht="18.75">
      <c r="A319" s="365"/>
      <c r="B319" s="365"/>
      <c r="C319" s="500"/>
      <c r="D319" s="500"/>
      <c r="E319" s="500"/>
      <c r="F319" s="500"/>
      <c r="G319" s="500"/>
      <c r="H319" s="500"/>
      <c r="I319" s="500"/>
      <c r="J319" s="501"/>
      <c r="K319" s="501"/>
      <c r="M319"/>
      <c r="N319"/>
      <c r="O319"/>
      <c r="P319"/>
    </row>
    <row r="320" spans="1:16" s="366" customFormat="1" ht="18.75" customHeight="1">
      <c r="A320" s="365"/>
      <c r="B320" s="365"/>
      <c r="C320" s="500"/>
      <c r="D320" s="500"/>
      <c r="E320" s="500"/>
      <c r="F320" s="500"/>
      <c r="G320" s="669" t="s">
        <v>288</v>
      </c>
      <c r="H320" s="669"/>
      <c r="I320" s="669"/>
      <c r="J320" s="669"/>
      <c r="K320" s="501"/>
      <c r="M320"/>
      <c r="N320"/>
      <c r="O320"/>
      <c r="P320"/>
    </row>
    <row r="321" spans="1:16" s="366" customFormat="1" ht="18.75">
      <c r="A321" s="365"/>
      <c r="B321" s="365"/>
      <c r="C321" s="500"/>
      <c r="D321" s="500"/>
      <c r="E321" s="500"/>
      <c r="F321" s="500"/>
      <c r="G321" s="500"/>
      <c r="H321" s="665" t="s">
        <v>289</v>
      </c>
      <c r="I321" s="665"/>
      <c r="J321" s="501"/>
      <c r="K321" s="501"/>
      <c r="M321"/>
      <c r="N321"/>
      <c r="O321"/>
      <c r="P321"/>
    </row>
    <row r="322" spans="1:16" ht="18.75">
      <c r="C322" s="499"/>
      <c r="D322" s="499"/>
      <c r="E322" s="499"/>
      <c r="F322" s="499"/>
      <c r="G322" s="499"/>
      <c r="H322" s="499"/>
      <c r="I322" s="499"/>
      <c r="J322" s="501"/>
      <c r="K322" s="501"/>
    </row>
    <row r="323" spans="1:16" ht="18.75">
      <c r="C323" s="499"/>
      <c r="D323" s="499"/>
      <c r="E323" s="499"/>
      <c r="F323" s="499"/>
      <c r="G323" s="499"/>
      <c r="H323" s="499"/>
      <c r="I323" s="499"/>
      <c r="J323" s="501"/>
      <c r="K323" s="501"/>
    </row>
    <row r="324" spans="1:16" ht="18.75">
      <c r="C324" s="499"/>
      <c r="D324" s="499"/>
      <c r="E324" s="499"/>
      <c r="F324" s="499"/>
      <c r="G324" s="499"/>
      <c r="H324" s="499"/>
      <c r="I324" s="499"/>
      <c r="J324" s="501"/>
      <c r="K324" s="501"/>
    </row>
    <row r="325" spans="1:16" s="366" customFormat="1" ht="18.75">
      <c r="A325" s="365"/>
      <c r="B325" s="365"/>
      <c r="C325" s="499"/>
      <c r="D325" s="499"/>
      <c r="E325" s="499"/>
      <c r="F325" s="499"/>
      <c r="G325" s="499"/>
      <c r="H325" s="499"/>
      <c r="I325" s="499"/>
      <c r="J325" s="502" t="s">
        <v>290</v>
      </c>
      <c r="K325" s="501"/>
      <c r="M325"/>
      <c r="N325"/>
      <c r="O325"/>
      <c r="P325"/>
    </row>
    <row r="326" spans="1:16" s="366" customFormat="1" ht="18.75">
      <c r="A326" s="365"/>
      <c r="B326" s="365"/>
      <c r="C326" s="499"/>
      <c r="D326" s="499"/>
      <c r="E326" s="499"/>
      <c r="F326" s="499"/>
      <c r="G326" s="499"/>
      <c r="H326" s="499"/>
      <c r="I326" s="499"/>
      <c r="J326" s="502" t="s">
        <v>291</v>
      </c>
      <c r="K326" s="501"/>
      <c r="M326"/>
      <c r="N326"/>
      <c r="O326"/>
      <c r="P326"/>
    </row>
    <row r="327" spans="1:16" ht="18.75">
      <c r="C327" s="499"/>
      <c r="D327" s="499"/>
      <c r="E327" s="499"/>
      <c r="F327" s="499"/>
      <c r="G327" s="499"/>
      <c r="H327" s="499"/>
      <c r="I327" s="499"/>
      <c r="J327" s="501"/>
      <c r="K327" s="501"/>
    </row>
    <row r="357" spans="10:12">
      <c r="J357" s="433"/>
      <c r="K357" s="433"/>
      <c r="L357" s="433"/>
    </row>
    <row r="372" spans="10:12">
      <c r="K372" s="433"/>
      <c r="L372" s="433"/>
    </row>
    <row r="373" spans="10:12">
      <c r="K373" s="433"/>
      <c r="L373" s="433"/>
    </row>
    <row r="382" spans="10:12">
      <c r="J382" s="433"/>
      <c r="K382" s="433"/>
      <c r="L382" s="433"/>
    </row>
    <row r="500" spans="8:12">
      <c r="H500" s="365">
        <f>1905+23.42+39.22+27.57</f>
        <v>1995.21</v>
      </c>
      <c r="J500" s="433"/>
      <c r="K500" s="433"/>
      <c r="L500" s="433"/>
    </row>
  </sheetData>
  <mergeCells count="127"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140:C140"/>
    <mergeCell ref="A152:C152"/>
    <mergeCell ref="B116:C116"/>
    <mergeCell ref="B120:C120"/>
    <mergeCell ref="B124:C124"/>
    <mergeCell ref="B128:C128"/>
    <mergeCell ref="B132:C132"/>
    <mergeCell ref="B136:C136"/>
    <mergeCell ref="B148:C148"/>
    <mergeCell ref="B144:C144"/>
    <mergeCell ref="B182:C182"/>
    <mergeCell ref="B185:C185"/>
    <mergeCell ref="B186:C186"/>
    <mergeCell ref="B194:C194"/>
    <mergeCell ref="B195:C195"/>
    <mergeCell ref="A197:C197"/>
    <mergeCell ref="B153:C153"/>
    <mergeCell ref="A159:C159"/>
    <mergeCell ref="B169:C169"/>
    <mergeCell ref="B172:C172"/>
    <mergeCell ref="B173:C173"/>
    <mergeCell ref="A175:C175"/>
    <mergeCell ref="B209:C209"/>
    <mergeCell ref="B210:C210"/>
    <mergeCell ref="A211:C211"/>
    <mergeCell ref="B213:C213"/>
    <mergeCell ref="B214:C214"/>
    <mergeCell ref="B215:C215"/>
    <mergeCell ref="B199:C199"/>
    <mergeCell ref="A201:C201"/>
    <mergeCell ref="A202:C202"/>
    <mergeCell ref="A203:C203"/>
    <mergeCell ref="A204:C204"/>
    <mergeCell ref="A205:C205"/>
    <mergeCell ref="A231:C231"/>
    <mergeCell ref="B232:C232"/>
    <mergeCell ref="B233:C233"/>
    <mergeCell ref="B234:C234"/>
    <mergeCell ref="A238:C238"/>
    <mergeCell ref="B239:C239"/>
    <mergeCell ref="B216:C216"/>
    <mergeCell ref="A217:C217"/>
    <mergeCell ref="A221:C221"/>
    <mergeCell ref="A226:C226"/>
    <mergeCell ref="A227:C227"/>
    <mergeCell ref="A228:C228"/>
    <mergeCell ref="B252:C252"/>
    <mergeCell ref="B256:C256"/>
    <mergeCell ref="B260:C260"/>
    <mergeCell ref="B264:C264"/>
    <mergeCell ref="B268:C268"/>
    <mergeCell ref="B272:C272"/>
    <mergeCell ref="B240:C240"/>
    <mergeCell ref="B241:C241"/>
    <mergeCell ref="B242:C242"/>
    <mergeCell ref="B246:C246"/>
    <mergeCell ref="B250:C250"/>
    <mergeCell ref="A251:C251"/>
    <mergeCell ref="A304:C304"/>
    <mergeCell ref="B305:C305"/>
    <mergeCell ref="H321:I321"/>
    <mergeCell ref="B276:C276"/>
    <mergeCell ref="B280:C280"/>
    <mergeCell ref="B284:C284"/>
    <mergeCell ref="B288:C288"/>
    <mergeCell ref="B292:C292"/>
    <mergeCell ref="B296:C296"/>
    <mergeCell ref="B300:C300"/>
    <mergeCell ref="G320:J320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90" max="16383" man="1"/>
    <brk id="2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2CD3-8530-4259-AEBB-9ED8B42F54BF}">
  <sheetPr>
    <tabColor rgb="FFFF0000"/>
  </sheetPr>
  <dimension ref="A1:P1926"/>
  <sheetViews>
    <sheetView tabSelected="1" view="pageBreakPreview" zoomScaleNormal="75" zoomScaleSheetLayoutView="100" workbookViewId="0">
      <selection activeCell="G31" sqref="G31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292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641" t="s">
        <v>293</v>
      </c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</row>
    <row r="9" spans="1:14">
      <c r="A9" s="641" t="s">
        <v>294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</row>
    <row r="10" spans="1:14">
      <c r="A10" s="335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</row>
    <row r="11" spans="1:14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</row>
    <row r="12" spans="1:14">
      <c r="A12" s="335"/>
      <c r="B12" s="335"/>
      <c r="C12" s="335"/>
      <c r="D12" s="335"/>
      <c r="E12" s="335"/>
      <c r="F12" s="335"/>
      <c r="G12" s="335"/>
      <c r="H12" s="335"/>
      <c r="I12" s="335"/>
      <c r="J12" s="335"/>
      <c r="K12" s="32"/>
      <c r="L12" s="32"/>
      <c r="M12" s="32"/>
    </row>
    <row r="13" spans="1:14">
      <c r="A13" s="335"/>
      <c r="B13" s="335"/>
      <c r="C13" s="335"/>
      <c r="D13" s="335"/>
      <c r="E13" s="335"/>
      <c r="F13" s="335"/>
      <c r="G13" s="335"/>
      <c r="H13" s="335"/>
      <c r="I13" s="335"/>
    </row>
    <row r="14" spans="1:14">
      <c r="A14" s="36"/>
      <c r="B14" s="36"/>
      <c r="C14" s="36"/>
      <c r="D14" s="37"/>
      <c r="E14" s="25"/>
      <c r="F14" s="38"/>
      <c r="G14" s="39"/>
      <c r="H14" s="40"/>
      <c r="I14" s="508"/>
      <c r="J14" s="508"/>
      <c r="K14" s="41"/>
      <c r="L14" s="35" t="s">
        <v>6</v>
      </c>
      <c r="M14" s="642"/>
      <c r="N14" s="642"/>
    </row>
    <row r="15" spans="1:14" ht="15.75" customHeight="1">
      <c r="A15" s="643" t="s">
        <v>7</v>
      </c>
      <c r="B15" s="644"/>
      <c r="C15" s="645"/>
      <c r="D15" s="652" t="s">
        <v>8</v>
      </c>
      <c r="E15" s="655" t="s">
        <v>9</v>
      </c>
      <c r="F15" s="656"/>
      <c r="G15" s="656"/>
      <c r="H15" s="656"/>
      <c r="I15" s="656"/>
      <c r="J15" s="656"/>
      <c r="K15" s="657" t="s">
        <v>10</v>
      </c>
      <c r="L15" s="657"/>
      <c r="M15" s="657"/>
    </row>
    <row r="16" spans="1:14" ht="12.75" customHeight="1">
      <c r="A16" s="646"/>
      <c r="B16" s="647"/>
      <c r="C16" s="648"/>
      <c r="D16" s="653"/>
      <c r="E16" s="658" t="s">
        <v>295</v>
      </c>
      <c r="F16" s="658"/>
      <c r="G16" s="658" t="s">
        <v>12</v>
      </c>
      <c r="H16" s="658"/>
      <c r="I16" s="658"/>
      <c r="J16" s="659"/>
      <c r="K16" s="636">
        <v>2027</v>
      </c>
      <c r="L16" s="637">
        <v>2028</v>
      </c>
      <c r="M16" s="637">
        <v>2029</v>
      </c>
    </row>
    <row r="17" spans="1:14" ht="97.5" customHeight="1">
      <c r="A17" s="649"/>
      <c r="B17" s="650"/>
      <c r="C17" s="651"/>
      <c r="D17" s="654"/>
      <c r="E17" s="42" t="s">
        <v>296</v>
      </c>
      <c r="F17" s="43" t="s">
        <v>297</v>
      </c>
      <c r="G17" s="42" t="s">
        <v>298</v>
      </c>
      <c r="H17" s="42" t="s">
        <v>299</v>
      </c>
      <c r="I17" s="42" t="s">
        <v>300</v>
      </c>
      <c r="J17" s="349" t="s">
        <v>301</v>
      </c>
      <c r="K17" s="636"/>
      <c r="L17" s="637"/>
      <c r="M17" s="637"/>
      <c r="N17" s="24"/>
    </row>
    <row r="18" spans="1:14" ht="23.25" customHeight="1">
      <c r="A18" s="44"/>
      <c r="B18" s="45"/>
      <c r="C18" s="46"/>
      <c r="D18" s="46"/>
      <c r="E18" s="216">
        <f t="shared" ref="E18:E33" si="0">G18+H18+I18+J18</f>
        <v>987849</v>
      </c>
      <c r="F18" s="217">
        <f>F19</f>
        <v>10096.75</v>
      </c>
      <c r="G18" s="217">
        <f>G23+G24+G25+G26+G27+G32+G29+G30+G31</f>
        <v>312125</v>
      </c>
      <c r="H18" s="217">
        <f t="shared" ref="H18:J18" si="1">H23+H24+H25+H26+H27+H32+H29+H30+H31</f>
        <v>232307</v>
      </c>
      <c r="I18" s="217">
        <f t="shared" si="1"/>
        <v>231641</v>
      </c>
      <c r="J18" s="217">
        <f t="shared" si="1"/>
        <v>211776</v>
      </c>
      <c r="K18" s="218">
        <f>K19</f>
        <v>874243</v>
      </c>
      <c r="L18" s="218">
        <f t="shared" ref="L18:M18" si="2">L19</f>
        <v>875010</v>
      </c>
      <c r="M18" s="218">
        <f t="shared" si="2"/>
        <v>875427</v>
      </c>
      <c r="N18" s="24"/>
    </row>
    <row r="19" spans="1:14" s="15" customFormat="1" ht="34.5" customHeight="1">
      <c r="A19" s="638" t="s">
        <v>302</v>
      </c>
      <c r="B19" s="639"/>
      <c r="C19" s="640"/>
      <c r="D19" s="47" t="s">
        <v>303</v>
      </c>
      <c r="E19" s="48">
        <f t="shared" si="0"/>
        <v>987849</v>
      </c>
      <c r="F19" s="48">
        <f t="shared" ref="F19:M19" si="3">F35+F160+F188+F624+F639</f>
        <v>10096.75</v>
      </c>
      <c r="G19" s="48">
        <f t="shared" si="3"/>
        <v>312125</v>
      </c>
      <c r="H19" s="48">
        <f t="shared" si="3"/>
        <v>232307</v>
      </c>
      <c r="I19" s="48">
        <f t="shared" si="3"/>
        <v>231641</v>
      </c>
      <c r="J19" s="48">
        <f t="shared" si="3"/>
        <v>211776</v>
      </c>
      <c r="K19" s="48">
        <f t="shared" si="3"/>
        <v>874243</v>
      </c>
      <c r="L19" s="48">
        <f t="shared" si="3"/>
        <v>875010</v>
      </c>
      <c r="M19" s="48">
        <f t="shared" si="3"/>
        <v>875427</v>
      </c>
      <c r="N19" s="24"/>
    </row>
    <row r="20" spans="1:14" s="15" customFormat="1" ht="32.25" customHeight="1">
      <c r="A20" s="49"/>
      <c r="B20" s="50"/>
      <c r="C20" s="51" t="s">
        <v>304</v>
      </c>
      <c r="D20" s="52"/>
      <c r="E20" s="219">
        <f>E22+E29+E30+E31</f>
        <v>896569</v>
      </c>
      <c r="F20" s="219">
        <f t="shared" ref="F20:M20" si="4">F22+F29+F30+F31</f>
        <v>10096.75</v>
      </c>
      <c r="G20" s="219">
        <f t="shared" si="4"/>
        <v>222148</v>
      </c>
      <c r="H20" s="219">
        <f t="shared" si="4"/>
        <v>231875</v>
      </c>
      <c r="I20" s="219">
        <f t="shared" si="4"/>
        <v>231006</v>
      </c>
      <c r="J20" s="219">
        <f t="shared" si="4"/>
        <v>211540</v>
      </c>
      <c r="K20" s="219">
        <f t="shared" si="4"/>
        <v>873903</v>
      </c>
      <c r="L20" s="219">
        <f t="shared" si="4"/>
        <v>874670</v>
      </c>
      <c r="M20" s="219">
        <f t="shared" si="4"/>
        <v>875087</v>
      </c>
      <c r="N20" s="24"/>
    </row>
    <row r="21" spans="1:14" s="15" customFormat="1" ht="29.25" customHeight="1">
      <c r="A21" s="550" t="s">
        <v>305</v>
      </c>
      <c r="B21" s="551"/>
      <c r="C21" s="552"/>
      <c r="D21" s="351"/>
      <c r="E21" s="352">
        <f t="shared" si="0"/>
        <v>854403</v>
      </c>
      <c r="F21" s="352">
        <f>F39+F208+F352+F498+F647</f>
        <v>10096.75</v>
      </c>
      <c r="G21" s="352">
        <f t="shared" ref="G21:M24" si="5">G39+G163+G208+G352+G498+G647+G772</f>
        <v>192696</v>
      </c>
      <c r="H21" s="352">
        <f t="shared" si="5"/>
        <v>229964</v>
      </c>
      <c r="I21" s="352">
        <f t="shared" si="5"/>
        <v>222113</v>
      </c>
      <c r="J21" s="352">
        <f t="shared" si="5"/>
        <v>209630</v>
      </c>
      <c r="K21" s="352">
        <f t="shared" si="5"/>
        <v>866285</v>
      </c>
      <c r="L21" s="352">
        <f t="shared" si="5"/>
        <v>867052</v>
      </c>
      <c r="M21" s="352">
        <f t="shared" si="5"/>
        <v>867669</v>
      </c>
      <c r="N21" s="24"/>
    </row>
    <row r="22" spans="1:14" s="15" customFormat="1" ht="18.75" customHeight="1">
      <c r="A22" s="53"/>
      <c r="B22" s="630" t="s">
        <v>306</v>
      </c>
      <c r="C22" s="631"/>
      <c r="D22" s="54"/>
      <c r="E22" s="220">
        <f t="shared" si="0"/>
        <v>854403</v>
      </c>
      <c r="F22" s="57">
        <f>F40+F209+F353+F499+F648</f>
        <v>10096.75</v>
      </c>
      <c r="G22" s="57">
        <f t="shared" si="5"/>
        <v>192696</v>
      </c>
      <c r="H22" s="57">
        <f t="shared" si="5"/>
        <v>229964</v>
      </c>
      <c r="I22" s="57">
        <f t="shared" si="5"/>
        <v>222113</v>
      </c>
      <c r="J22" s="57">
        <f t="shared" si="5"/>
        <v>209630</v>
      </c>
      <c r="K22" s="55">
        <f t="shared" si="5"/>
        <v>866285</v>
      </c>
      <c r="L22" s="55">
        <f t="shared" si="5"/>
        <v>867052</v>
      </c>
      <c r="M22" s="55">
        <f t="shared" si="5"/>
        <v>867669</v>
      </c>
      <c r="N22" s="24"/>
    </row>
    <row r="23" spans="1:14" s="15" customFormat="1" ht="16.5" customHeight="1">
      <c r="A23" s="53"/>
      <c r="B23" s="630" t="s">
        <v>307</v>
      </c>
      <c r="C23" s="631"/>
      <c r="D23" s="54" t="s">
        <v>308</v>
      </c>
      <c r="E23" s="220">
        <f t="shared" si="0"/>
        <v>597046</v>
      </c>
      <c r="F23" s="57">
        <f>F41+F210+F354+F500+F649</f>
        <v>0</v>
      </c>
      <c r="G23" s="57">
        <f t="shared" si="5"/>
        <v>133432</v>
      </c>
      <c r="H23" s="57">
        <f t="shared" si="5"/>
        <v>158814</v>
      </c>
      <c r="I23" s="57">
        <f t="shared" si="5"/>
        <v>157221</v>
      </c>
      <c r="J23" s="57">
        <f t="shared" si="5"/>
        <v>147579</v>
      </c>
      <c r="K23" s="55">
        <f t="shared" si="5"/>
        <v>605687</v>
      </c>
      <c r="L23" s="55">
        <f t="shared" si="5"/>
        <v>606125</v>
      </c>
      <c r="M23" s="55">
        <f t="shared" si="5"/>
        <v>606465</v>
      </c>
      <c r="N23" s="24"/>
    </row>
    <row r="24" spans="1:14" s="15" customFormat="1" ht="16.5" customHeight="1">
      <c r="A24" s="53"/>
      <c r="B24" s="630" t="s">
        <v>309</v>
      </c>
      <c r="C24" s="631"/>
      <c r="D24" s="54" t="s">
        <v>310</v>
      </c>
      <c r="E24" s="220">
        <f t="shared" si="0"/>
        <v>256336</v>
      </c>
      <c r="F24" s="57">
        <f>F42+F211+F355+F501+F650</f>
        <v>10096.75</v>
      </c>
      <c r="G24" s="57">
        <f t="shared" si="5"/>
        <v>58980</v>
      </c>
      <c r="H24" s="57">
        <f t="shared" si="5"/>
        <v>70837</v>
      </c>
      <c r="I24" s="57">
        <f t="shared" si="5"/>
        <v>64638</v>
      </c>
      <c r="J24" s="57">
        <f t="shared" si="5"/>
        <v>61881</v>
      </c>
      <c r="K24" s="55">
        <f t="shared" si="5"/>
        <v>259587</v>
      </c>
      <c r="L24" s="55">
        <f t="shared" si="5"/>
        <v>259920</v>
      </c>
      <c r="M24" s="55">
        <f t="shared" si="5"/>
        <v>260197</v>
      </c>
      <c r="N24" s="24"/>
    </row>
    <row r="25" spans="1:14" s="15" customFormat="1" ht="20.25" customHeight="1">
      <c r="A25" s="53"/>
      <c r="B25" s="630" t="s">
        <v>311</v>
      </c>
      <c r="C25" s="631"/>
      <c r="D25" s="54"/>
      <c r="E25" s="220">
        <f t="shared" si="0"/>
        <v>0</v>
      </c>
      <c r="F25" s="57">
        <f>F72+F241+F385+F531</f>
        <v>0</v>
      </c>
      <c r="G25" s="57">
        <f>G805</f>
        <v>0</v>
      </c>
      <c r="H25" s="57"/>
      <c r="I25" s="57"/>
      <c r="J25" s="221">
        <v>0</v>
      </c>
      <c r="K25" s="55"/>
      <c r="L25" s="56"/>
      <c r="M25" s="56"/>
      <c r="N25" s="24"/>
    </row>
    <row r="26" spans="1:14" s="15" customFormat="1" ht="18" customHeight="1">
      <c r="A26" s="53"/>
      <c r="B26" s="634" t="s">
        <v>312</v>
      </c>
      <c r="C26" s="635"/>
      <c r="D26" s="54" t="s">
        <v>313</v>
      </c>
      <c r="E26" s="220">
        <f t="shared" si="0"/>
        <v>1021</v>
      </c>
      <c r="F26" s="57"/>
      <c r="G26" s="57">
        <f>G248+G392+G538+G687+G812+G79+G167</f>
        <v>284</v>
      </c>
      <c r="H26" s="57">
        <f>H248+H392+H538+H687+H812+H79+H167</f>
        <v>313</v>
      </c>
      <c r="I26" s="57">
        <f>I248+I392+I538+I687+I812+I79+I167</f>
        <v>254</v>
      </c>
      <c r="J26" s="57">
        <f>J248+J392+J538+J687+J812+J79+J167</f>
        <v>170</v>
      </c>
      <c r="K26" s="57">
        <f>K248+K392+K538+K687+K812+K79</f>
        <v>1011</v>
      </c>
      <c r="L26" s="57">
        <f>L248+L392+L538+L687+L812+L79</f>
        <v>1007</v>
      </c>
      <c r="M26" s="57">
        <f>M248+M392+M538+M687+M812+M79</f>
        <v>1007</v>
      </c>
      <c r="N26" s="24"/>
    </row>
    <row r="27" spans="1:14" s="15" customFormat="1" ht="27.75" customHeight="1">
      <c r="A27" s="53"/>
      <c r="B27" s="628" t="s">
        <v>314</v>
      </c>
      <c r="C27" s="629"/>
      <c r="D27" s="54" t="s">
        <v>315</v>
      </c>
      <c r="E27" s="220">
        <f t="shared" si="0"/>
        <v>0</v>
      </c>
      <c r="F27" s="57">
        <f>F97+F267+F340+F411+F476+F557+F614+F705+F761</f>
        <v>0</v>
      </c>
      <c r="G27" s="57">
        <f>G97+G267+G340+G411+G476+G557+G614+G705+G761</f>
        <v>0</v>
      </c>
      <c r="H27" s="57">
        <f>H97+H267+H340+H411+H476+H557+H614+H705+H761</f>
        <v>0</v>
      </c>
      <c r="I27" s="57">
        <f>I97+I267+I340+I411+I476+I557+I614+I705+I761+I831</f>
        <v>0</v>
      </c>
      <c r="J27" s="57">
        <f>J97+J169+J267+J340+J411+J476+J557+J614+J705+J761+J831</f>
        <v>0</v>
      </c>
      <c r="K27" s="55">
        <f>K97+K267+K340+K411+K476+K557+K614+K705+K761</f>
        <v>0</v>
      </c>
      <c r="L27" s="55">
        <f>L97+L267+L340+L411+L476+L557+L614+L705+L761</f>
        <v>0</v>
      </c>
      <c r="M27" s="55">
        <f>M97+M267+M340+M411+M476+M557+M614+M705+M761</f>
        <v>0</v>
      </c>
      <c r="N27" s="24"/>
    </row>
    <row r="28" spans="1:14" s="15" customFormat="1" ht="32.25" customHeight="1">
      <c r="A28" s="550" t="s">
        <v>316</v>
      </c>
      <c r="B28" s="551"/>
      <c r="C28" s="552"/>
      <c r="D28" s="351"/>
      <c r="E28" s="352">
        <f t="shared" si="0"/>
        <v>133446</v>
      </c>
      <c r="F28" s="352">
        <f>F29+F30+F31+F32</f>
        <v>0</v>
      </c>
      <c r="G28" s="352">
        <f>G29+G32+G30+G31</f>
        <v>119429</v>
      </c>
      <c r="H28" s="352">
        <f t="shared" ref="H28:J28" si="6">H29+H32+H30+H31</f>
        <v>2343</v>
      </c>
      <c r="I28" s="352">
        <f t="shared" si="6"/>
        <v>9528</v>
      </c>
      <c r="J28" s="352">
        <f t="shared" si="6"/>
        <v>2146</v>
      </c>
      <c r="K28" s="352">
        <f t="shared" ref="K28:M28" si="7">K29+K32+K30</f>
        <v>7958</v>
      </c>
      <c r="L28" s="352">
        <f t="shared" si="7"/>
        <v>7958</v>
      </c>
      <c r="M28" s="352">
        <f t="shared" si="7"/>
        <v>7758</v>
      </c>
      <c r="N28" s="24"/>
    </row>
    <row r="29" spans="1:14" s="15" customFormat="1" ht="26.25" customHeight="1">
      <c r="A29" s="53"/>
      <c r="B29" s="628" t="s">
        <v>317</v>
      </c>
      <c r="C29" s="629"/>
      <c r="D29" s="54" t="s">
        <v>318</v>
      </c>
      <c r="E29" s="220">
        <f t="shared" si="0"/>
        <v>33616</v>
      </c>
      <c r="F29" s="57">
        <v>0</v>
      </c>
      <c r="G29" s="57">
        <f>G281</f>
        <v>20902</v>
      </c>
      <c r="H29" s="57">
        <f t="shared" ref="H29:M29" si="8">H281</f>
        <v>1911</v>
      </c>
      <c r="I29" s="57">
        <f t="shared" si="8"/>
        <v>8893</v>
      </c>
      <c r="J29" s="57">
        <f t="shared" si="8"/>
        <v>1910</v>
      </c>
      <c r="K29" s="57">
        <f t="shared" si="8"/>
        <v>7618</v>
      </c>
      <c r="L29" s="57">
        <f t="shared" si="8"/>
        <v>7618</v>
      </c>
      <c r="M29" s="57">
        <f t="shared" si="8"/>
        <v>7418</v>
      </c>
      <c r="N29" s="24"/>
    </row>
    <row r="30" spans="1:14" s="15" customFormat="1" ht="42.75" customHeight="1">
      <c r="A30" s="53"/>
      <c r="B30" s="628" t="s">
        <v>319</v>
      </c>
      <c r="C30" s="629"/>
      <c r="D30" s="54" t="s">
        <v>320</v>
      </c>
      <c r="E30" s="220">
        <f t="shared" ref="E30:M30" si="9">E289+E457</f>
        <v>0</v>
      </c>
      <c r="F30" s="350">
        <f t="shared" si="9"/>
        <v>0</v>
      </c>
      <c r="G30" s="350">
        <f t="shared" si="9"/>
        <v>0</v>
      </c>
      <c r="H30" s="350">
        <f t="shared" si="9"/>
        <v>0</v>
      </c>
      <c r="I30" s="350">
        <f t="shared" si="9"/>
        <v>0</v>
      </c>
      <c r="J30" s="350">
        <f t="shared" si="9"/>
        <v>0</v>
      </c>
      <c r="K30" s="350">
        <f t="shared" si="9"/>
        <v>0</v>
      </c>
      <c r="L30" s="350">
        <f t="shared" si="9"/>
        <v>0</v>
      </c>
      <c r="M30" s="350">
        <f t="shared" si="9"/>
        <v>0</v>
      </c>
      <c r="N30" s="24"/>
    </row>
    <row r="31" spans="1:14" s="15" customFormat="1" ht="54" customHeight="1">
      <c r="A31" s="53"/>
      <c r="B31" s="628" t="s">
        <v>321</v>
      </c>
      <c r="C31" s="629"/>
      <c r="D31" s="54" t="s">
        <v>322</v>
      </c>
      <c r="E31" s="220">
        <f>E321</f>
        <v>8550</v>
      </c>
      <c r="F31" s="350">
        <f t="shared" ref="F31:M31" si="10">F321</f>
        <v>0</v>
      </c>
      <c r="G31" s="350">
        <f t="shared" si="10"/>
        <v>8550</v>
      </c>
      <c r="H31" s="350">
        <f t="shared" si="10"/>
        <v>0</v>
      </c>
      <c r="I31" s="350">
        <f t="shared" si="10"/>
        <v>0</v>
      </c>
      <c r="J31" s="350">
        <f t="shared" si="10"/>
        <v>0</v>
      </c>
      <c r="K31" s="350">
        <f t="shared" si="10"/>
        <v>0</v>
      </c>
      <c r="L31" s="350">
        <f t="shared" si="10"/>
        <v>0</v>
      </c>
      <c r="M31" s="350">
        <f t="shared" si="10"/>
        <v>0</v>
      </c>
      <c r="N31" s="24"/>
    </row>
    <row r="32" spans="1:14" s="15" customFormat="1" ht="19.5" customHeight="1">
      <c r="A32" s="53"/>
      <c r="B32" s="630" t="s">
        <v>323</v>
      </c>
      <c r="C32" s="631"/>
      <c r="D32" s="54" t="s">
        <v>324</v>
      </c>
      <c r="E32" s="220">
        <f t="shared" si="0"/>
        <v>91280</v>
      </c>
      <c r="F32" s="57">
        <f>F138+F325+F461+F599+F746</f>
        <v>0</v>
      </c>
      <c r="G32" s="57">
        <f t="shared" ref="G32:M32" si="11">G138+G325+G461+G599+G746+G872</f>
        <v>89977</v>
      </c>
      <c r="H32" s="57">
        <f t="shared" si="11"/>
        <v>432</v>
      </c>
      <c r="I32" s="57">
        <f t="shared" si="11"/>
        <v>635</v>
      </c>
      <c r="J32" s="221">
        <f t="shared" si="11"/>
        <v>236</v>
      </c>
      <c r="K32" s="55">
        <f t="shared" si="11"/>
        <v>340</v>
      </c>
      <c r="L32" s="55">
        <f t="shared" si="11"/>
        <v>340</v>
      </c>
      <c r="M32" s="55">
        <f t="shared" si="11"/>
        <v>340</v>
      </c>
      <c r="N32" s="24"/>
    </row>
    <row r="33" spans="1:14" s="15" customFormat="1" ht="19.5" customHeight="1">
      <c r="A33" s="53"/>
      <c r="B33" s="630" t="s">
        <v>325</v>
      </c>
      <c r="C33" s="631"/>
      <c r="D33" s="54"/>
      <c r="E33" s="220">
        <f t="shared" si="0"/>
        <v>91280</v>
      </c>
      <c r="F33" s="57">
        <f>F139+F326+F462+F600+F747</f>
        <v>0</v>
      </c>
      <c r="G33" s="57">
        <f>G139+G326+G462+G600+G747+G873</f>
        <v>89977</v>
      </c>
      <c r="H33" s="57">
        <f>H139+H326+H462+H600+H747+H873</f>
        <v>432</v>
      </c>
      <c r="I33" s="57">
        <f>I139+I326+I462+I600+I747+I873</f>
        <v>635</v>
      </c>
      <c r="J33" s="221">
        <f>J139+J326+J462+J600+J747+J873</f>
        <v>236</v>
      </c>
      <c r="K33" s="55">
        <f>K139+K326+K462+K599+K747+K873</f>
        <v>0</v>
      </c>
      <c r="L33" s="55">
        <f>L139+L326+L462+L599+L747+L873</f>
        <v>0</v>
      </c>
      <c r="M33" s="55">
        <f>M139+M326+M462+M599+M747+M873</f>
        <v>0</v>
      </c>
      <c r="N33" s="24"/>
    </row>
    <row r="34" spans="1:14" s="15" customFormat="1" ht="20.25" customHeight="1">
      <c r="A34" s="53"/>
      <c r="B34" s="632" t="s">
        <v>326</v>
      </c>
      <c r="C34" s="633"/>
      <c r="D34" s="58"/>
      <c r="E34" s="220"/>
      <c r="F34" s="57"/>
      <c r="G34" s="57"/>
      <c r="H34" s="57"/>
      <c r="I34" s="57"/>
      <c r="J34" s="221"/>
      <c r="K34" s="55"/>
      <c r="L34" s="56"/>
      <c r="M34" s="56"/>
      <c r="N34" s="24"/>
    </row>
    <row r="35" spans="1:14" s="3" customFormat="1" ht="39" customHeight="1">
      <c r="A35" s="525" t="s">
        <v>327</v>
      </c>
      <c r="B35" s="526"/>
      <c r="C35" s="527"/>
      <c r="D35" s="59" t="s">
        <v>303</v>
      </c>
      <c r="E35" s="298">
        <f>G35+H35+I35+J35</f>
        <v>3263</v>
      </c>
      <c r="F35" s="294">
        <f t="shared" ref="F35:M35" si="12">F36+F158</f>
        <v>0</v>
      </c>
      <c r="G35" s="294">
        <f t="shared" si="12"/>
        <v>834</v>
      </c>
      <c r="H35" s="294">
        <f t="shared" si="12"/>
        <v>833</v>
      </c>
      <c r="I35" s="294">
        <f t="shared" si="12"/>
        <v>831</v>
      </c>
      <c r="J35" s="296">
        <f t="shared" si="12"/>
        <v>765</v>
      </c>
      <c r="K35" s="297">
        <f t="shared" si="12"/>
        <v>3278</v>
      </c>
      <c r="L35" s="297">
        <f t="shared" si="12"/>
        <v>3278</v>
      </c>
      <c r="M35" s="297">
        <f t="shared" si="12"/>
        <v>3278</v>
      </c>
      <c r="N35" s="24"/>
    </row>
    <row r="36" spans="1:14" s="3" customFormat="1" ht="35.25" customHeight="1">
      <c r="A36" s="532" t="s">
        <v>328</v>
      </c>
      <c r="B36" s="533"/>
      <c r="C36" s="534"/>
      <c r="D36" s="60" t="s">
        <v>329</v>
      </c>
      <c r="E36" s="151">
        <f>G36+H36+I36+J36</f>
        <v>3263</v>
      </c>
      <c r="F36" s="151">
        <f t="shared" ref="F36:M36" si="13">F156</f>
        <v>0</v>
      </c>
      <c r="G36" s="151">
        <f t="shared" si="13"/>
        <v>834</v>
      </c>
      <c r="H36" s="151">
        <f t="shared" si="13"/>
        <v>833</v>
      </c>
      <c r="I36" s="151">
        <f t="shared" si="13"/>
        <v>831</v>
      </c>
      <c r="J36" s="222">
        <f t="shared" si="13"/>
        <v>765</v>
      </c>
      <c r="K36" s="151">
        <f t="shared" si="13"/>
        <v>3278</v>
      </c>
      <c r="L36" s="151">
        <f t="shared" si="13"/>
        <v>3278</v>
      </c>
      <c r="M36" s="151">
        <f t="shared" si="13"/>
        <v>3278</v>
      </c>
      <c r="N36" s="24"/>
    </row>
    <row r="37" spans="1:14" s="12" customFormat="1">
      <c r="A37" s="61"/>
      <c r="B37" s="61" t="s">
        <v>330</v>
      </c>
      <c r="C37" s="62"/>
      <c r="D37" s="63"/>
      <c r="E37" s="223">
        <f>G37+H37+I37+J37</f>
        <v>3263</v>
      </c>
      <c r="F37" s="224">
        <f>F39</f>
        <v>0</v>
      </c>
      <c r="G37" s="224">
        <f t="shared" ref="G37:M37" si="14">G39+G99</f>
        <v>834</v>
      </c>
      <c r="H37" s="224">
        <f t="shared" si="14"/>
        <v>833</v>
      </c>
      <c r="I37" s="224">
        <f t="shared" si="14"/>
        <v>831</v>
      </c>
      <c r="J37" s="224">
        <f t="shared" si="14"/>
        <v>765</v>
      </c>
      <c r="K37" s="155">
        <f t="shared" si="14"/>
        <v>3278</v>
      </c>
      <c r="L37" s="155">
        <f t="shared" si="14"/>
        <v>3278</v>
      </c>
      <c r="M37" s="155">
        <f t="shared" si="14"/>
        <v>3278</v>
      </c>
    </row>
    <row r="38" spans="1:14" s="12" customFormat="1">
      <c r="A38" s="61"/>
      <c r="B38" s="733" t="s">
        <v>331</v>
      </c>
      <c r="C38" s="734"/>
      <c r="D38" s="63"/>
      <c r="E38" s="223"/>
      <c r="F38" s="224"/>
      <c r="G38" s="224"/>
      <c r="H38" s="224"/>
      <c r="I38" s="224"/>
      <c r="J38" s="225"/>
      <c r="K38" s="155"/>
      <c r="L38" s="226"/>
      <c r="M38" s="226"/>
    </row>
    <row r="39" spans="1:14" s="6" customFormat="1" ht="15">
      <c r="A39" s="61"/>
      <c r="B39" s="61" t="s">
        <v>305</v>
      </c>
      <c r="C39" s="62"/>
      <c r="D39" s="64"/>
      <c r="E39" s="223">
        <f t="shared" ref="E39:E77" si="15">G39+H39+I39+J39</f>
        <v>3262</v>
      </c>
      <c r="F39" s="227">
        <f t="shared" ref="F39:M39" si="16">F40</f>
        <v>0</v>
      </c>
      <c r="G39" s="227">
        <f t="shared" si="16"/>
        <v>833</v>
      </c>
      <c r="H39" s="227">
        <f>H40+H97</f>
        <v>833</v>
      </c>
      <c r="I39" s="227">
        <f>I40+I97</f>
        <v>831</v>
      </c>
      <c r="J39" s="227">
        <f>J40+J97</f>
        <v>765</v>
      </c>
      <c r="K39" s="155">
        <f t="shared" si="16"/>
        <v>3278</v>
      </c>
      <c r="L39" s="155">
        <f t="shared" si="16"/>
        <v>3278</v>
      </c>
      <c r="M39" s="155">
        <f t="shared" si="16"/>
        <v>3278</v>
      </c>
    </row>
    <row r="40" spans="1:14" s="2" customFormat="1" ht="13.5">
      <c r="A40" s="65"/>
      <c r="B40" s="66" t="s">
        <v>332</v>
      </c>
      <c r="C40" s="67"/>
      <c r="D40" s="286" t="s">
        <v>333</v>
      </c>
      <c r="E40" s="216">
        <f t="shared" si="15"/>
        <v>3262</v>
      </c>
      <c r="F40" s="217"/>
      <c r="G40" s="217">
        <f t="shared" ref="G40:M40" si="17">G41+G42+G43+G48+G52+G54+G66+G72+G79</f>
        <v>833</v>
      </c>
      <c r="H40" s="217">
        <f t="shared" si="17"/>
        <v>833</v>
      </c>
      <c r="I40" s="217">
        <f t="shared" si="17"/>
        <v>831</v>
      </c>
      <c r="J40" s="228">
        <f t="shared" si="17"/>
        <v>765</v>
      </c>
      <c r="K40" s="156">
        <f t="shared" si="17"/>
        <v>3278</v>
      </c>
      <c r="L40" s="156">
        <f t="shared" si="17"/>
        <v>3278</v>
      </c>
      <c r="M40" s="156">
        <f t="shared" si="17"/>
        <v>3278</v>
      </c>
    </row>
    <row r="41" spans="1:14" s="2" customFormat="1" ht="13.5">
      <c r="A41" s="65"/>
      <c r="B41" s="66"/>
      <c r="C41" s="69" t="s">
        <v>334</v>
      </c>
      <c r="D41" s="313" t="s">
        <v>308</v>
      </c>
      <c r="E41" s="216">
        <f t="shared" si="15"/>
        <v>2784</v>
      </c>
      <c r="F41" s="217">
        <v>0</v>
      </c>
      <c r="G41" s="217">
        <v>710</v>
      </c>
      <c r="H41" s="217">
        <v>710</v>
      </c>
      <c r="I41" s="217">
        <v>710</v>
      </c>
      <c r="J41" s="229">
        <v>654</v>
      </c>
      <c r="K41" s="72">
        <v>2800</v>
      </c>
      <c r="L41" s="73">
        <v>2800</v>
      </c>
      <c r="M41" s="73">
        <v>2800</v>
      </c>
    </row>
    <row r="42" spans="1:14" s="2" customFormat="1">
      <c r="A42" s="65"/>
      <c r="B42" s="70"/>
      <c r="C42" s="338" t="s">
        <v>335</v>
      </c>
      <c r="D42" s="149" t="s">
        <v>310</v>
      </c>
      <c r="E42" s="216">
        <f t="shared" si="15"/>
        <v>474</v>
      </c>
      <c r="F42" s="217"/>
      <c r="G42" s="217">
        <v>121</v>
      </c>
      <c r="H42" s="217">
        <v>121</v>
      </c>
      <c r="I42" s="217">
        <v>121</v>
      </c>
      <c r="J42" s="229">
        <v>111</v>
      </c>
      <c r="K42" s="72">
        <v>474</v>
      </c>
      <c r="L42" s="73">
        <v>478</v>
      </c>
      <c r="M42" s="73">
        <v>478</v>
      </c>
    </row>
    <row r="43" spans="1:14" s="2" customFormat="1" hidden="1">
      <c r="A43" s="65"/>
      <c r="B43" s="74" t="s">
        <v>336</v>
      </c>
      <c r="C43" s="69"/>
      <c r="D43" s="149" t="s">
        <v>337</v>
      </c>
      <c r="E43" s="216">
        <f t="shared" si="15"/>
        <v>0</v>
      </c>
      <c r="F43" s="217">
        <f t="shared" ref="F43:M43" si="18">F44+F45+F46</f>
        <v>0</v>
      </c>
      <c r="G43" s="217">
        <f t="shared" si="18"/>
        <v>0</v>
      </c>
      <c r="H43" s="217">
        <f t="shared" si="18"/>
        <v>0</v>
      </c>
      <c r="I43" s="217">
        <f t="shared" si="18"/>
        <v>0</v>
      </c>
      <c r="J43" s="228">
        <f t="shared" si="18"/>
        <v>0</v>
      </c>
      <c r="K43" s="156">
        <f t="shared" si="18"/>
        <v>0</v>
      </c>
      <c r="L43" s="156">
        <f t="shared" si="18"/>
        <v>0</v>
      </c>
      <c r="M43" s="156">
        <f t="shared" si="18"/>
        <v>0</v>
      </c>
    </row>
    <row r="44" spans="1:14" s="2" customFormat="1" hidden="1">
      <c r="A44" s="65"/>
      <c r="B44" s="75" t="s">
        <v>338</v>
      </c>
      <c r="C44" s="69"/>
      <c r="D44" s="149" t="s">
        <v>339</v>
      </c>
      <c r="E44" s="216">
        <f t="shared" si="15"/>
        <v>0</v>
      </c>
      <c r="F44" s="217"/>
      <c r="G44" s="217"/>
      <c r="H44" s="217"/>
      <c r="I44" s="217"/>
      <c r="J44" s="229"/>
      <c r="K44" s="72"/>
      <c r="L44" s="73"/>
      <c r="M44" s="73"/>
    </row>
    <row r="45" spans="1:14" s="2" customFormat="1" hidden="1">
      <c r="A45" s="65"/>
      <c r="B45" s="76" t="s">
        <v>340</v>
      </c>
      <c r="C45" s="76"/>
      <c r="D45" s="148" t="s">
        <v>341</v>
      </c>
      <c r="E45" s="216">
        <f t="shared" si="15"/>
        <v>0</v>
      </c>
      <c r="F45" s="217"/>
      <c r="G45" s="217"/>
      <c r="H45" s="217"/>
      <c r="I45" s="217"/>
      <c r="J45" s="229"/>
      <c r="K45" s="72"/>
      <c r="L45" s="73"/>
      <c r="M45" s="73"/>
    </row>
    <row r="46" spans="1:14" s="2" customFormat="1" hidden="1">
      <c r="A46" s="65"/>
      <c r="B46" s="75" t="s">
        <v>342</v>
      </c>
      <c r="C46" s="78"/>
      <c r="D46" s="149" t="s">
        <v>343</v>
      </c>
      <c r="E46" s="216">
        <f t="shared" si="15"/>
        <v>0</v>
      </c>
      <c r="F46" s="217"/>
      <c r="G46" s="217"/>
      <c r="H46" s="217"/>
      <c r="I46" s="217"/>
      <c r="J46" s="229"/>
      <c r="K46" s="72"/>
      <c r="L46" s="73"/>
      <c r="M46" s="73"/>
    </row>
    <row r="47" spans="1:14" s="2" customFormat="1" hidden="1">
      <c r="A47" s="65"/>
      <c r="B47" s="75"/>
      <c r="C47" s="78"/>
      <c r="D47" s="149"/>
      <c r="E47" s="216">
        <f t="shared" si="15"/>
        <v>0</v>
      </c>
      <c r="F47" s="217"/>
      <c r="G47" s="217"/>
      <c r="H47" s="217"/>
      <c r="I47" s="217"/>
      <c r="J47" s="229"/>
      <c r="K47" s="72"/>
      <c r="L47" s="73"/>
      <c r="M47" s="73"/>
    </row>
    <row r="48" spans="1:14" s="2" customFormat="1" hidden="1">
      <c r="A48" s="65"/>
      <c r="B48" s="75" t="s">
        <v>344</v>
      </c>
      <c r="C48" s="78"/>
      <c r="D48" s="149" t="s">
        <v>345</v>
      </c>
      <c r="E48" s="216">
        <f t="shared" si="15"/>
        <v>0</v>
      </c>
      <c r="F48" s="217">
        <f t="shared" ref="F48:M48" si="19">F49+F50+F51</f>
        <v>0</v>
      </c>
      <c r="G48" s="217">
        <f t="shared" si="19"/>
        <v>0</v>
      </c>
      <c r="H48" s="217">
        <f t="shared" si="19"/>
        <v>0</v>
      </c>
      <c r="I48" s="217">
        <f t="shared" si="19"/>
        <v>0</v>
      </c>
      <c r="J48" s="228">
        <f t="shared" si="19"/>
        <v>0</v>
      </c>
      <c r="K48" s="156">
        <f t="shared" si="19"/>
        <v>0</v>
      </c>
      <c r="L48" s="156">
        <f t="shared" si="19"/>
        <v>0</v>
      </c>
      <c r="M48" s="156">
        <f t="shared" si="19"/>
        <v>0</v>
      </c>
    </row>
    <row r="49" spans="1:13" s="2" customFormat="1" ht="25.5" hidden="1">
      <c r="A49" s="65"/>
      <c r="B49" s="75"/>
      <c r="C49" s="78" t="s">
        <v>346</v>
      </c>
      <c r="D49" s="149" t="s">
        <v>347</v>
      </c>
      <c r="E49" s="216">
        <f t="shared" si="15"/>
        <v>0</v>
      </c>
      <c r="F49" s="217"/>
      <c r="G49" s="217"/>
      <c r="H49" s="217"/>
      <c r="I49" s="217"/>
      <c r="J49" s="229"/>
      <c r="K49" s="72"/>
      <c r="L49" s="73"/>
      <c r="M49" s="73"/>
    </row>
    <row r="50" spans="1:13" s="2" customFormat="1" hidden="1">
      <c r="A50" s="65"/>
      <c r="B50" s="75"/>
      <c r="C50" s="79" t="s">
        <v>348</v>
      </c>
      <c r="D50" s="314" t="s">
        <v>349</v>
      </c>
      <c r="E50" s="216">
        <f t="shared" si="15"/>
        <v>0</v>
      </c>
      <c r="F50" s="217"/>
      <c r="G50" s="217"/>
      <c r="H50" s="217"/>
      <c r="I50" s="217"/>
      <c r="J50" s="229"/>
      <c r="K50" s="72"/>
      <c r="L50" s="73"/>
      <c r="M50" s="73"/>
    </row>
    <row r="51" spans="1:13" s="2" customFormat="1" ht="13.5" hidden="1">
      <c r="A51" s="65"/>
      <c r="B51" s="67"/>
      <c r="C51" s="69" t="s">
        <v>350</v>
      </c>
      <c r="D51" s="286" t="s">
        <v>351</v>
      </c>
      <c r="E51" s="216">
        <f t="shared" si="15"/>
        <v>0</v>
      </c>
      <c r="F51" s="217"/>
      <c r="G51" s="217"/>
      <c r="H51" s="217"/>
      <c r="I51" s="217"/>
      <c r="J51" s="229"/>
      <c r="K51" s="72"/>
      <c r="L51" s="73"/>
      <c r="M51" s="73"/>
    </row>
    <row r="52" spans="1:13" s="2" customFormat="1" hidden="1">
      <c r="A52" s="65"/>
      <c r="B52" s="69" t="s">
        <v>352</v>
      </c>
      <c r="C52" s="81"/>
      <c r="D52" s="315" t="s">
        <v>353</v>
      </c>
      <c r="E52" s="216">
        <f t="shared" si="15"/>
        <v>0</v>
      </c>
      <c r="F52" s="217">
        <f t="shared" ref="F52:M52" si="20">F53</f>
        <v>0</v>
      </c>
      <c r="G52" s="217">
        <f t="shared" si="20"/>
        <v>0</v>
      </c>
      <c r="H52" s="217">
        <f t="shared" si="20"/>
        <v>0</v>
      </c>
      <c r="I52" s="217">
        <f t="shared" si="20"/>
        <v>0</v>
      </c>
      <c r="J52" s="228">
        <f t="shared" si="20"/>
        <v>0</v>
      </c>
      <c r="K52" s="156">
        <f t="shared" si="20"/>
        <v>0</v>
      </c>
      <c r="L52" s="156">
        <f t="shared" si="20"/>
        <v>0</v>
      </c>
      <c r="M52" s="156">
        <f t="shared" si="20"/>
        <v>0</v>
      </c>
    </row>
    <row r="53" spans="1:13" s="2" customFormat="1" ht="0.75" hidden="1" customHeight="1">
      <c r="A53" s="65"/>
      <c r="B53" s="75" t="s">
        <v>354</v>
      </c>
      <c r="C53" s="82"/>
      <c r="D53" s="315" t="s">
        <v>355</v>
      </c>
      <c r="E53" s="216">
        <f t="shared" si="15"/>
        <v>0</v>
      </c>
      <c r="F53" s="217"/>
      <c r="G53" s="217"/>
      <c r="H53" s="217"/>
      <c r="I53" s="217"/>
      <c r="J53" s="229"/>
      <c r="K53" s="72"/>
      <c r="L53" s="73"/>
      <c r="M53" s="73"/>
    </row>
    <row r="54" spans="1:13" s="2" customFormat="1" ht="38.25" hidden="1">
      <c r="A54" s="65"/>
      <c r="B54" s="75"/>
      <c r="C54" s="78" t="s">
        <v>356</v>
      </c>
      <c r="D54" s="315" t="s">
        <v>357</v>
      </c>
      <c r="E54" s="216">
        <f t="shared" si="15"/>
        <v>0</v>
      </c>
      <c r="F54" s="217">
        <f t="shared" ref="F54:M54" si="21">F55</f>
        <v>0</v>
      </c>
      <c r="G54" s="217">
        <f t="shared" si="21"/>
        <v>0</v>
      </c>
      <c r="H54" s="217">
        <f t="shared" si="21"/>
        <v>0</v>
      </c>
      <c r="I54" s="217">
        <f t="shared" si="21"/>
        <v>0</v>
      </c>
      <c r="J54" s="228">
        <f t="shared" si="21"/>
        <v>0</v>
      </c>
      <c r="K54" s="156">
        <f t="shared" si="21"/>
        <v>0</v>
      </c>
      <c r="L54" s="156">
        <f t="shared" si="21"/>
        <v>0</v>
      </c>
      <c r="M54" s="156">
        <f t="shared" si="21"/>
        <v>0</v>
      </c>
    </row>
    <row r="55" spans="1:13" s="2" customFormat="1" ht="46.5" hidden="1" customHeight="1">
      <c r="A55" s="65"/>
      <c r="B55" s="569" t="s">
        <v>358</v>
      </c>
      <c r="C55" s="570"/>
      <c r="D55" s="148" t="s">
        <v>359</v>
      </c>
      <c r="E55" s="216">
        <f t="shared" si="15"/>
        <v>0</v>
      </c>
      <c r="F55" s="217">
        <f t="shared" ref="F55:M55" si="22">F56+F57+F58+F59+F60+F61+F62+F63+F64+F65</f>
        <v>0</v>
      </c>
      <c r="G55" s="217">
        <f t="shared" si="22"/>
        <v>0</v>
      </c>
      <c r="H55" s="217">
        <f t="shared" si="22"/>
        <v>0</v>
      </c>
      <c r="I55" s="217">
        <f t="shared" si="22"/>
        <v>0</v>
      </c>
      <c r="J55" s="228">
        <f t="shared" si="22"/>
        <v>0</v>
      </c>
      <c r="K55" s="156">
        <f t="shared" si="22"/>
        <v>0</v>
      </c>
      <c r="L55" s="156">
        <f t="shared" si="22"/>
        <v>0</v>
      </c>
      <c r="M55" s="156">
        <f t="shared" si="22"/>
        <v>0</v>
      </c>
    </row>
    <row r="56" spans="1:13" s="2" customFormat="1" ht="1.5" hidden="1" customHeight="1">
      <c r="A56" s="65"/>
      <c r="B56" s="75"/>
      <c r="C56" s="79" t="s">
        <v>360</v>
      </c>
      <c r="D56" s="148" t="s">
        <v>361</v>
      </c>
      <c r="E56" s="216">
        <f t="shared" si="15"/>
        <v>0</v>
      </c>
      <c r="F56" s="217"/>
      <c r="G56" s="217"/>
      <c r="H56" s="217"/>
      <c r="I56" s="217"/>
      <c r="J56" s="229"/>
      <c r="K56" s="72"/>
      <c r="L56" s="73"/>
      <c r="M56" s="73"/>
    </row>
    <row r="57" spans="1:13" s="2" customFormat="1" ht="13.5" hidden="1">
      <c r="A57" s="65"/>
      <c r="B57" s="83"/>
      <c r="C57" s="84" t="s">
        <v>362</v>
      </c>
      <c r="D57" s="286" t="s">
        <v>363</v>
      </c>
      <c r="E57" s="216">
        <f t="shared" si="15"/>
        <v>0</v>
      </c>
      <c r="F57" s="217"/>
      <c r="G57" s="217"/>
      <c r="H57" s="217"/>
      <c r="I57" s="217"/>
      <c r="J57" s="229"/>
      <c r="K57" s="72"/>
      <c r="L57" s="73"/>
      <c r="M57" s="73"/>
    </row>
    <row r="58" spans="1:13" s="2" customFormat="1" hidden="1">
      <c r="A58" s="65"/>
      <c r="B58" s="336"/>
      <c r="C58" s="46" t="s">
        <v>364</v>
      </c>
      <c r="D58" s="148" t="s">
        <v>365</v>
      </c>
      <c r="E58" s="216">
        <f t="shared" si="15"/>
        <v>0</v>
      </c>
      <c r="F58" s="217"/>
      <c r="G58" s="217"/>
      <c r="H58" s="217"/>
      <c r="I58" s="217"/>
      <c r="J58" s="229"/>
      <c r="K58" s="72"/>
      <c r="L58" s="73"/>
      <c r="M58" s="73"/>
    </row>
    <row r="59" spans="1:13" s="2" customFormat="1" hidden="1">
      <c r="A59" s="65"/>
      <c r="B59" s="75"/>
      <c r="C59" s="69" t="s">
        <v>366</v>
      </c>
      <c r="D59" s="149" t="s">
        <v>367</v>
      </c>
      <c r="E59" s="216">
        <f t="shared" si="15"/>
        <v>0</v>
      </c>
      <c r="F59" s="217"/>
      <c r="G59" s="217"/>
      <c r="H59" s="217"/>
      <c r="I59" s="217"/>
      <c r="J59" s="229"/>
      <c r="K59" s="72"/>
      <c r="L59" s="73"/>
      <c r="M59" s="73"/>
    </row>
    <row r="60" spans="1:13" s="2" customFormat="1" hidden="1">
      <c r="A60" s="65"/>
      <c r="B60" s="75"/>
      <c r="C60" s="79" t="s">
        <v>368</v>
      </c>
      <c r="D60" s="149" t="s">
        <v>369</v>
      </c>
      <c r="E60" s="216">
        <f t="shared" si="15"/>
        <v>0</v>
      </c>
      <c r="F60" s="217"/>
      <c r="G60" s="217"/>
      <c r="H60" s="217"/>
      <c r="I60" s="217"/>
      <c r="J60" s="229"/>
      <c r="K60" s="72"/>
      <c r="L60" s="73"/>
      <c r="M60" s="73"/>
    </row>
    <row r="61" spans="1:13" s="2" customFormat="1" ht="51" hidden="1">
      <c r="A61" s="65"/>
      <c r="B61" s="75"/>
      <c r="C61" s="78" t="s">
        <v>370</v>
      </c>
      <c r="D61" s="149" t="s">
        <v>371</v>
      </c>
      <c r="E61" s="216">
        <f t="shared" si="15"/>
        <v>0</v>
      </c>
      <c r="F61" s="217"/>
      <c r="G61" s="217"/>
      <c r="H61" s="217"/>
      <c r="I61" s="217"/>
      <c r="J61" s="229"/>
      <c r="K61" s="72"/>
      <c r="L61" s="73"/>
      <c r="M61" s="73"/>
    </row>
    <row r="62" spans="1:13" s="2" customFormat="1" ht="38.25" hidden="1">
      <c r="A62" s="65"/>
      <c r="B62" s="75"/>
      <c r="C62" s="78" t="s">
        <v>372</v>
      </c>
      <c r="D62" s="149" t="s">
        <v>373</v>
      </c>
      <c r="E62" s="216">
        <f t="shared" si="15"/>
        <v>0</v>
      </c>
      <c r="F62" s="217"/>
      <c r="G62" s="217"/>
      <c r="H62" s="217"/>
      <c r="I62" s="217"/>
      <c r="J62" s="229"/>
      <c r="K62" s="72"/>
      <c r="L62" s="73"/>
      <c r="M62" s="73"/>
    </row>
    <row r="63" spans="1:13" s="2" customFormat="1" ht="38.25" hidden="1">
      <c r="A63" s="65"/>
      <c r="B63" s="79"/>
      <c r="C63" s="78" t="s">
        <v>374</v>
      </c>
      <c r="D63" s="149" t="s">
        <v>375</v>
      </c>
      <c r="E63" s="216">
        <f t="shared" si="15"/>
        <v>0</v>
      </c>
      <c r="F63" s="217"/>
      <c r="G63" s="217"/>
      <c r="H63" s="217"/>
      <c r="I63" s="217"/>
      <c r="J63" s="229"/>
      <c r="K63" s="72"/>
      <c r="L63" s="73"/>
      <c r="M63" s="73"/>
    </row>
    <row r="64" spans="1:13" s="2" customFormat="1" ht="38.25" hidden="1">
      <c r="A64" s="65"/>
      <c r="B64" s="79"/>
      <c r="C64" s="78" t="s">
        <v>376</v>
      </c>
      <c r="D64" s="149" t="s">
        <v>377</v>
      </c>
      <c r="E64" s="216">
        <f t="shared" si="15"/>
        <v>0</v>
      </c>
      <c r="F64" s="217"/>
      <c r="G64" s="217"/>
      <c r="H64" s="217"/>
      <c r="I64" s="217"/>
      <c r="J64" s="229"/>
      <c r="K64" s="72"/>
      <c r="L64" s="73"/>
      <c r="M64" s="73"/>
    </row>
    <row r="65" spans="1:13" s="2" customFormat="1" ht="25.5" hidden="1">
      <c r="A65" s="65"/>
      <c r="B65" s="79"/>
      <c r="C65" s="78" t="s">
        <v>378</v>
      </c>
      <c r="D65" s="149" t="s">
        <v>379</v>
      </c>
      <c r="E65" s="216">
        <f t="shared" si="15"/>
        <v>0</v>
      </c>
      <c r="F65" s="217"/>
      <c r="G65" s="217"/>
      <c r="H65" s="217"/>
      <c r="I65" s="217"/>
      <c r="J65" s="229"/>
      <c r="K65" s="72"/>
      <c r="L65" s="73"/>
      <c r="M65" s="73"/>
    </row>
    <row r="66" spans="1:13" s="2" customFormat="1" hidden="1">
      <c r="A66" s="65"/>
      <c r="B66" s="79"/>
      <c r="C66" s="85" t="s">
        <v>380</v>
      </c>
      <c r="D66" s="472" t="s">
        <v>381</v>
      </c>
      <c r="E66" s="216">
        <f t="shared" si="15"/>
        <v>0</v>
      </c>
      <c r="F66" s="217">
        <f>F67+F69</f>
        <v>0</v>
      </c>
      <c r="G66" s="217">
        <f>G67+G69</f>
        <v>0</v>
      </c>
      <c r="H66" s="217">
        <f>H67+H69</f>
        <v>0</v>
      </c>
      <c r="I66" s="217">
        <f>I67+I69</f>
        <v>0</v>
      </c>
      <c r="J66" s="228">
        <f>J67+J69</f>
        <v>0</v>
      </c>
      <c r="K66" s="156"/>
      <c r="L66" s="73"/>
      <c r="M66" s="73"/>
    </row>
    <row r="67" spans="1:13" s="2" customFormat="1" hidden="1">
      <c r="A67" s="65"/>
      <c r="B67" s="79" t="s">
        <v>382</v>
      </c>
      <c r="C67" s="78" t="s">
        <v>383</v>
      </c>
      <c r="D67" s="149" t="s">
        <v>384</v>
      </c>
      <c r="E67" s="216">
        <f t="shared" si="15"/>
        <v>0</v>
      </c>
      <c r="F67" s="217">
        <f>F68</f>
        <v>0</v>
      </c>
      <c r="G67" s="217">
        <f>G68</f>
        <v>0</v>
      </c>
      <c r="H67" s="217">
        <f>H68</f>
        <v>0</v>
      </c>
      <c r="I67" s="217">
        <f>I68</f>
        <v>0</v>
      </c>
      <c r="J67" s="228">
        <f>J68</f>
        <v>0</v>
      </c>
      <c r="K67" s="156"/>
      <c r="L67" s="73"/>
      <c r="M67" s="73"/>
    </row>
    <row r="68" spans="1:13" s="2" customFormat="1" hidden="1">
      <c r="A68" s="65"/>
      <c r="B68" s="79"/>
      <c r="C68" s="85" t="s">
        <v>385</v>
      </c>
      <c r="D68" s="149" t="s">
        <v>386</v>
      </c>
      <c r="E68" s="216">
        <f t="shared" si="15"/>
        <v>0</v>
      </c>
      <c r="F68" s="217"/>
      <c r="G68" s="217"/>
      <c r="H68" s="217"/>
      <c r="I68" s="217"/>
      <c r="J68" s="229"/>
      <c r="K68" s="72"/>
      <c r="L68" s="73"/>
      <c r="M68" s="73"/>
    </row>
    <row r="69" spans="1:13" s="2" customFormat="1" hidden="1">
      <c r="A69" s="65"/>
      <c r="B69" s="86" t="s">
        <v>387</v>
      </c>
      <c r="C69" s="87"/>
      <c r="D69" s="313" t="s">
        <v>388</v>
      </c>
      <c r="E69" s="216">
        <f t="shared" si="15"/>
        <v>0</v>
      </c>
      <c r="F69" s="217">
        <f>F70+F71</f>
        <v>0</v>
      </c>
      <c r="G69" s="217">
        <f>G70+G71</f>
        <v>0</v>
      </c>
      <c r="H69" s="217">
        <f>H70+H71</f>
        <v>0</v>
      </c>
      <c r="I69" s="217">
        <f>I70+I71</f>
        <v>0</v>
      </c>
      <c r="J69" s="228">
        <f>J70+J71</f>
        <v>0</v>
      </c>
      <c r="K69" s="156"/>
      <c r="L69" s="73"/>
      <c r="M69" s="73"/>
    </row>
    <row r="70" spans="1:13" s="2" customFormat="1" ht="25.5" hidden="1">
      <c r="A70" s="65"/>
      <c r="B70" s="86"/>
      <c r="C70" s="87" t="s">
        <v>389</v>
      </c>
      <c r="D70" s="313" t="s">
        <v>390</v>
      </c>
      <c r="E70" s="216">
        <f t="shared" si="15"/>
        <v>0</v>
      </c>
      <c r="F70" s="217"/>
      <c r="G70" s="217"/>
      <c r="H70" s="217"/>
      <c r="I70" s="217"/>
      <c r="J70" s="229"/>
      <c r="K70" s="72"/>
      <c r="L70" s="73"/>
      <c r="M70" s="73"/>
    </row>
    <row r="71" spans="1:13" s="2" customFormat="1" ht="13.5" hidden="1">
      <c r="A71" s="65"/>
      <c r="B71" s="67"/>
      <c r="C71" s="67" t="s">
        <v>391</v>
      </c>
      <c r="D71" s="286" t="s">
        <v>392</v>
      </c>
      <c r="E71" s="216">
        <f t="shared" si="15"/>
        <v>0</v>
      </c>
      <c r="F71" s="217"/>
      <c r="G71" s="217"/>
      <c r="H71" s="217"/>
      <c r="I71" s="217"/>
      <c r="J71" s="229"/>
      <c r="K71" s="72"/>
      <c r="L71" s="73"/>
      <c r="M71" s="73"/>
    </row>
    <row r="72" spans="1:13" s="2" customFormat="1" hidden="1">
      <c r="A72" s="65"/>
      <c r="B72" s="69" t="s">
        <v>393</v>
      </c>
      <c r="C72" s="75"/>
      <c r="D72" s="148" t="s">
        <v>394</v>
      </c>
      <c r="E72" s="216">
        <f t="shared" si="15"/>
        <v>0</v>
      </c>
      <c r="F72" s="217">
        <f t="shared" ref="F72:M72" si="23">F73</f>
        <v>0</v>
      </c>
      <c r="G72" s="217">
        <f t="shared" si="23"/>
        <v>0</v>
      </c>
      <c r="H72" s="217">
        <f t="shared" si="23"/>
        <v>0</v>
      </c>
      <c r="I72" s="217">
        <f t="shared" si="23"/>
        <v>0</v>
      </c>
      <c r="J72" s="228">
        <f t="shared" si="23"/>
        <v>0</v>
      </c>
      <c r="K72" s="156">
        <f t="shared" si="23"/>
        <v>0</v>
      </c>
      <c r="L72" s="156">
        <f t="shared" si="23"/>
        <v>0</v>
      </c>
      <c r="M72" s="156">
        <f t="shared" si="23"/>
        <v>0</v>
      </c>
    </row>
    <row r="73" spans="1:13" s="2" customFormat="1" ht="0.75" hidden="1" customHeight="1">
      <c r="A73" s="65"/>
      <c r="B73" s="88" t="s">
        <v>395</v>
      </c>
      <c r="C73" s="69"/>
      <c r="D73" s="149" t="s">
        <v>396</v>
      </c>
      <c r="E73" s="216">
        <f t="shared" si="15"/>
        <v>0</v>
      </c>
      <c r="F73" s="217">
        <f>F74+F75+F76+F77</f>
        <v>0</v>
      </c>
      <c r="G73" s="217">
        <f>G74+G75+G76+G77</f>
        <v>0</v>
      </c>
      <c r="H73" s="217">
        <f>H74+H75+H76+H77</f>
        <v>0</v>
      </c>
      <c r="I73" s="217">
        <f>I74+I75+I76+I77</f>
        <v>0</v>
      </c>
      <c r="J73" s="228">
        <f>J74+J75+J76+J77</f>
        <v>0</v>
      </c>
      <c r="K73" s="156"/>
      <c r="L73" s="73"/>
      <c r="M73" s="73"/>
    </row>
    <row r="74" spans="1:13" s="2" customFormat="1" hidden="1">
      <c r="A74" s="65"/>
      <c r="B74" s="88"/>
      <c r="C74" s="69" t="s">
        <v>397</v>
      </c>
      <c r="D74" s="149" t="s">
        <v>398</v>
      </c>
      <c r="E74" s="216">
        <f t="shared" si="15"/>
        <v>0</v>
      </c>
      <c r="F74" s="217"/>
      <c r="G74" s="217"/>
      <c r="H74" s="217"/>
      <c r="I74" s="217"/>
      <c r="J74" s="229"/>
      <c r="K74" s="72"/>
      <c r="L74" s="73"/>
      <c r="M74" s="73"/>
    </row>
    <row r="75" spans="1:13" s="2" customFormat="1" hidden="1">
      <c r="A75" s="65"/>
      <c r="B75" s="75"/>
      <c r="C75" s="79" t="s">
        <v>399</v>
      </c>
      <c r="D75" s="148" t="s">
        <v>400</v>
      </c>
      <c r="E75" s="216">
        <f t="shared" si="15"/>
        <v>0</v>
      </c>
      <c r="F75" s="217"/>
      <c r="G75" s="217"/>
      <c r="H75" s="217"/>
      <c r="I75" s="217"/>
      <c r="J75" s="229"/>
      <c r="K75" s="72"/>
      <c r="L75" s="73"/>
      <c r="M75" s="73"/>
    </row>
    <row r="76" spans="1:13" s="2" customFormat="1" hidden="1">
      <c r="A76" s="65"/>
      <c r="B76" s="89"/>
      <c r="C76" s="79" t="s">
        <v>401</v>
      </c>
      <c r="D76" s="148" t="s">
        <v>402</v>
      </c>
      <c r="E76" s="216">
        <f t="shared" si="15"/>
        <v>0</v>
      </c>
      <c r="F76" s="217"/>
      <c r="G76" s="217"/>
      <c r="H76" s="217"/>
      <c r="I76" s="217"/>
      <c r="J76" s="229"/>
      <c r="K76" s="72"/>
      <c r="L76" s="73"/>
      <c r="M76" s="73"/>
    </row>
    <row r="77" spans="1:13" s="2" customFormat="1" hidden="1">
      <c r="A77" s="65"/>
      <c r="B77" s="75"/>
      <c r="C77" s="90" t="s">
        <v>403</v>
      </c>
      <c r="D77" s="149" t="s">
        <v>404</v>
      </c>
      <c r="E77" s="216">
        <f t="shared" si="15"/>
        <v>0</v>
      </c>
      <c r="F77" s="217"/>
      <c r="G77" s="217"/>
      <c r="H77" s="217"/>
      <c r="I77" s="217"/>
      <c r="J77" s="229"/>
      <c r="K77" s="72"/>
      <c r="L77" s="73"/>
      <c r="M77" s="73"/>
    </row>
    <row r="78" spans="1:13" s="2" customFormat="1" hidden="1">
      <c r="A78" s="65"/>
      <c r="B78" s="74"/>
      <c r="C78" s="90"/>
      <c r="D78" s="149"/>
      <c r="E78" s="216"/>
      <c r="F78" s="217"/>
      <c r="G78" s="217"/>
      <c r="H78" s="217"/>
      <c r="I78" s="217"/>
      <c r="J78" s="229"/>
      <c r="K78" s="72"/>
      <c r="L78" s="73"/>
      <c r="M78" s="73"/>
    </row>
    <row r="79" spans="1:13" s="2" customFormat="1" ht="20.25" customHeight="1">
      <c r="A79" s="65"/>
      <c r="B79" s="70" t="s">
        <v>405</v>
      </c>
      <c r="C79" s="90"/>
      <c r="D79" s="149" t="s">
        <v>313</v>
      </c>
      <c r="E79" s="216">
        <f t="shared" ref="E79:E92" si="24">G79+H79+I79+J79</f>
        <v>4</v>
      </c>
      <c r="F79" s="217"/>
      <c r="G79" s="217">
        <f>G85</f>
        <v>2</v>
      </c>
      <c r="H79" s="217">
        <f t="shared" ref="H79:I79" si="25">H85</f>
        <v>2</v>
      </c>
      <c r="I79" s="217">
        <f t="shared" si="25"/>
        <v>0</v>
      </c>
      <c r="J79" s="229">
        <f>J85</f>
        <v>0</v>
      </c>
      <c r="K79" s="229">
        <f t="shared" ref="K79:M79" si="26">K85</f>
        <v>4</v>
      </c>
      <c r="L79" s="229">
        <f t="shared" si="26"/>
        <v>0</v>
      </c>
      <c r="M79" s="229">
        <f t="shared" si="26"/>
        <v>0</v>
      </c>
    </row>
    <row r="80" spans="1:13" s="2" customFormat="1">
      <c r="A80" s="65"/>
      <c r="B80" s="70" t="s">
        <v>406</v>
      </c>
      <c r="C80" s="90"/>
      <c r="D80" s="149" t="s">
        <v>407</v>
      </c>
      <c r="E80" s="217">
        <f t="shared" si="24"/>
        <v>0</v>
      </c>
      <c r="F80" s="217"/>
      <c r="G80" s="217"/>
      <c r="H80" s="217"/>
      <c r="I80" s="217"/>
      <c r="J80" s="229"/>
      <c r="K80" s="72"/>
      <c r="L80" s="73"/>
      <c r="M80" s="73"/>
    </row>
    <row r="81" spans="1:13" s="2" customFormat="1">
      <c r="A81" s="65"/>
      <c r="B81" s="70" t="s">
        <v>408</v>
      </c>
      <c r="C81" s="90"/>
      <c r="D81" s="288" t="s">
        <v>409</v>
      </c>
      <c r="E81" s="217">
        <f t="shared" si="24"/>
        <v>0</v>
      </c>
      <c r="F81" s="217"/>
      <c r="G81" s="217"/>
      <c r="H81" s="217"/>
      <c r="I81" s="217"/>
      <c r="J81" s="229"/>
      <c r="K81" s="72"/>
      <c r="L81" s="73"/>
      <c r="M81" s="73"/>
    </row>
    <row r="82" spans="1:13" s="2" customFormat="1">
      <c r="A82" s="65"/>
      <c r="B82" s="99" t="s">
        <v>410</v>
      </c>
      <c r="C82" s="157"/>
      <c r="D82" s="313" t="s">
        <v>411</v>
      </c>
      <c r="E82" s="217">
        <f t="shared" si="24"/>
        <v>0</v>
      </c>
      <c r="F82" s="217"/>
      <c r="G82" s="217"/>
      <c r="H82" s="217"/>
      <c r="I82" s="217"/>
      <c r="J82" s="229"/>
      <c r="K82" s="72"/>
      <c r="L82" s="73"/>
      <c r="M82" s="73"/>
    </row>
    <row r="83" spans="1:13" s="2" customFormat="1">
      <c r="A83" s="65"/>
      <c r="B83" s="69" t="s">
        <v>412</v>
      </c>
      <c r="C83" s="79"/>
      <c r="D83" s="149" t="s">
        <v>413</v>
      </c>
      <c r="E83" s="217">
        <f t="shared" si="24"/>
        <v>0</v>
      </c>
      <c r="F83" s="217"/>
      <c r="G83" s="217"/>
      <c r="H83" s="217"/>
      <c r="I83" s="217"/>
      <c r="J83" s="229"/>
      <c r="K83" s="72"/>
      <c r="L83" s="73"/>
      <c r="M83" s="73"/>
    </row>
    <row r="84" spans="1:13" s="2" customFormat="1">
      <c r="A84" s="65"/>
      <c r="B84" s="79" t="s">
        <v>414</v>
      </c>
      <c r="C84" s="79"/>
      <c r="D84" s="149" t="s">
        <v>415</v>
      </c>
      <c r="E84" s="217">
        <f t="shared" si="24"/>
        <v>0</v>
      </c>
      <c r="F84" s="217"/>
      <c r="G84" s="217"/>
      <c r="H84" s="217"/>
      <c r="I84" s="217"/>
      <c r="J84" s="229"/>
      <c r="K84" s="72"/>
      <c r="L84" s="73"/>
      <c r="M84" s="73"/>
    </row>
    <row r="85" spans="1:13" s="2" customFormat="1">
      <c r="A85" s="65"/>
      <c r="B85" s="80" t="s">
        <v>416</v>
      </c>
      <c r="C85" s="158"/>
      <c r="D85" s="149" t="s">
        <v>417</v>
      </c>
      <c r="E85" s="217">
        <f t="shared" si="24"/>
        <v>4</v>
      </c>
      <c r="F85" s="217"/>
      <c r="G85" s="217">
        <v>2</v>
      </c>
      <c r="H85" s="217">
        <v>2</v>
      </c>
      <c r="I85" s="217"/>
      <c r="J85" s="229"/>
      <c r="K85" s="72">
        <v>4</v>
      </c>
      <c r="L85" s="73"/>
      <c r="M85" s="73"/>
    </row>
    <row r="86" spans="1:13" s="2" customFormat="1">
      <c r="A86" s="65"/>
      <c r="B86" s="80" t="s">
        <v>418</v>
      </c>
      <c r="C86" s="158"/>
      <c r="D86" s="149" t="s">
        <v>419</v>
      </c>
      <c r="E86" s="217">
        <f t="shared" si="24"/>
        <v>0</v>
      </c>
      <c r="F86" s="217"/>
      <c r="G86" s="217"/>
      <c r="H86" s="217"/>
      <c r="I86" s="217"/>
      <c r="J86" s="229"/>
      <c r="K86" s="72"/>
      <c r="L86" s="73"/>
      <c r="M86" s="73"/>
    </row>
    <row r="87" spans="1:13" s="2" customFormat="1">
      <c r="A87" s="65"/>
      <c r="B87" s="79" t="s">
        <v>420</v>
      </c>
      <c r="C87" s="79"/>
      <c r="D87" s="149" t="s">
        <v>421</v>
      </c>
      <c r="E87" s="217">
        <f t="shared" si="24"/>
        <v>0</v>
      </c>
      <c r="F87" s="217"/>
      <c r="G87" s="217"/>
      <c r="H87" s="217"/>
      <c r="I87" s="217"/>
      <c r="J87" s="229"/>
      <c r="K87" s="72"/>
      <c r="L87" s="73"/>
      <c r="M87" s="73"/>
    </row>
    <row r="88" spans="1:13" s="2" customFormat="1">
      <c r="A88" s="65"/>
      <c r="B88" s="79" t="s">
        <v>422</v>
      </c>
      <c r="C88" s="79"/>
      <c r="D88" s="149" t="s">
        <v>423</v>
      </c>
      <c r="E88" s="217">
        <f t="shared" si="24"/>
        <v>0</v>
      </c>
      <c r="F88" s="217"/>
      <c r="G88" s="217"/>
      <c r="H88" s="217"/>
      <c r="I88" s="217"/>
      <c r="J88" s="229"/>
      <c r="K88" s="72"/>
      <c r="L88" s="73"/>
      <c r="M88" s="73"/>
    </row>
    <row r="89" spans="1:13" s="2" customFormat="1">
      <c r="A89" s="65"/>
      <c r="B89" s="79" t="s">
        <v>424</v>
      </c>
      <c r="C89" s="79"/>
      <c r="D89" s="149" t="s">
        <v>425</v>
      </c>
      <c r="E89" s="217">
        <f t="shared" si="24"/>
        <v>0</v>
      </c>
      <c r="F89" s="217">
        <f>F90+F94</f>
        <v>0</v>
      </c>
      <c r="G89" s="217">
        <f>G90+G94</f>
        <v>0</v>
      </c>
      <c r="H89" s="217">
        <f>H90+H94</f>
        <v>0</v>
      </c>
      <c r="I89" s="217">
        <f>I90+I94</f>
        <v>0</v>
      </c>
      <c r="J89" s="228">
        <f>J90+J94</f>
        <v>0</v>
      </c>
      <c r="K89" s="156"/>
      <c r="L89" s="73"/>
      <c r="M89" s="73"/>
    </row>
    <row r="90" spans="1:13" s="2" customFormat="1">
      <c r="A90" s="65"/>
      <c r="B90" s="79" t="s">
        <v>426</v>
      </c>
      <c r="C90" s="79"/>
      <c r="D90" s="149" t="s">
        <v>427</v>
      </c>
      <c r="E90" s="217">
        <f t="shared" si="24"/>
        <v>0</v>
      </c>
      <c r="F90" s="217">
        <f t="shared" ref="F90:M90" si="27">F91+F92</f>
        <v>0</v>
      </c>
      <c r="G90" s="217">
        <f t="shared" si="27"/>
        <v>0</v>
      </c>
      <c r="H90" s="217">
        <f t="shared" si="27"/>
        <v>0</v>
      </c>
      <c r="I90" s="217">
        <f t="shared" si="27"/>
        <v>0</v>
      </c>
      <c r="J90" s="228">
        <f t="shared" si="27"/>
        <v>0</v>
      </c>
      <c r="K90" s="156">
        <f t="shared" si="27"/>
        <v>0</v>
      </c>
      <c r="L90" s="156">
        <f t="shared" si="27"/>
        <v>0</v>
      </c>
      <c r="M90" s="156">
        <f t="shared" si="27"/>
        <v>0</v>
      </c>
    </row>
    <row r="91" spans="1:13" s="2" customFormat="1" ht="38.25">
      <c r="A91" s="65"/>
      <c r="B91" s="88"/>
      <c r="C91" s="87" t="s">
        <v>428</v>
      </c>
      <c r="D91" s="149" t="s">
        <v>429</v>
      </c>
      <c r="E91" s="217">
        <f t="shared" si="24"/>
        <v>0</v>
      </c>
      <c r="F91" s="217"/>
      <c r="G91" s="217"/>
      <c r="H91" s="217"/>
      <c r="I91" s="217"/>
      <c r="J91" s="229"/>
      <c r="K91" s="72"/>
      <c r="L91" s="73"/>
      <c r="M91" s="73"/>
    </row>
    <row r="92" spans="1:13" s="2" customFormat="1">
      <c r="A92" s="65"/>
      <c r="B92" s="95" t="s">
        <v>430</v>
      </c>
      <c r="C92" s="96"/>
      <c r="D92" s="149" t="s">
        <v>431</v>
      </c>
      <c r="E92" s="216">
        <f t="shared" si="24"/>
        <v>0</v>
      </c>
      <c r="F92" s="217"/>
      <c r="G92" s="217"/>
      <c r="H92" s="217"/>
      <c r="I92" s="217"/>
      <c r="J92" s="229"/>
      <c r="K92" s="72"/>
      <c r="L92" s="73"/>
      <c r="M92" s="73"/>
    </row>
    <row r="93" spans="1:13" s="2" customFormat="1" ht="13.5">
      <c r="A93" s="65"/>
      <c r="B93" s="97"/>
      <c r="C93" s="67"/>
      <c r="D93" s="286"/>
      <c r="E93" s="216"/>
      <c r="F93" s="217"/>
      <c r="G93" s="217"/>
      <c r="H93" s="217"/>
      <c r="I93" s="217"/>
      <c r="J93" s="229"/>
      <c r="K93" s="72"/>
      <c r="L93" s="73"/>
      <c r="M93" s="73"/>
    </row>
    <row r="94" spans="1:13" s="2" customFormat="1">
      <c r="A94" s="65"/>
      <c r="B94" s="71" t="s">
        <v>432</v>
      </c>
      <c r="C94" s="98"/>
      <c r="D94" s="148" t="s">
        <v>433</v>
      </c>
      <c r="E94" s="216">
        <f t="shared" ref="E94:E99" si="28">G94+H94+I94+J94</f>
        <v>0</v>
      </c>
      <c r="F94" s="217">
        <f t="shared" ref="F94:M94" si="29">F95+F96</f>
        <v>0</v>
      </c>
      <c r="G94" s="217">
        <f t="shared" si="29"/>
        <v>0</v>
      </c>
      <c r="H94" s="217">
        <f t="shared" si="29"/>
        <v>0</v>
      </c>
      <c r="I94" s="217">
        <f t="shared" si="29"/>
        <v>0</v>
      </c>
      <c r="J94" s="228">
        <f t="shared" si="29"/>
        <v>0</v>
      </c>
      <c r="K94" s="156">
        <f t="shared" si="29"/>
        <v>0</v>
      </c>
      <c r="L94" s="156">
        <f t="shared" si="29"/>
        <v>0</v>
      </c>
      <c r="M94" s="156">
        <f t="shared" si="29"/>
        <v>0</v>
      </c>
    </row>
    <row r="95" spans="1:13" s="2" customFormat="1">
      <c r="A95" s="65"/>
      <c r="B95" s="76" t="s">
        <v>434</v>
      </c>
      <c r="C95" s="76"/>
      <c r="D95" s="148" t="s">
        <v>435</v>
      </c>
      <c r="E95" s="216">
        <f t="shared" si="28"/>
        <v>0</v>
      </c>
      <c r="F95" s="217"/>
      <c r="G95" s="217"/>
      <c r="H95" s="217"/>
      <c r="I95" s="217"/>
      <c r="J95" s="229"/>
      <c r="K95" s="72"/>
      <c r="L95" s="73"/>
      <c r="M95" s="73"/>
    </row>
    <row r="96" spans="1:13" s="2" customFormat="1">
      <c r="A96" s="65"/>
      <c r="B96" s="75" t="s">
        <v>436</v>
      </c>
      <c r="C96" s="78"/>
      <c r="D96" s="149" t="s">
        <v>437</v>
      </c>
      <c r="E96" s="216">
        <f t="shared" si="28"/>
        <v>0</v>
      </c>
      <c r="F96" s="217"/>
      <c r="G96" s="217"/>
      <c r="H96" s="217"/>
      <c r="I96" s="217"/>
      <c r="J96" s="229"/>
      <c r="K96" s="72"/>
      <c r="L96" s="73"/>
      <c r="M96" s="73"/>
    </row>
    <row r="97" spans="1:13" s="2" customFormat="1">
      <c r="A97" s="65"/>
      <c r="B97" s="69" t="s">
        <v>438</v>
      </c>
      <c r="C97" s="79"/>
      <c r="D97" s="149" t="s">
        <v>439</v>
      </c>
      <c r="E97" s="216">
        <f t="shared" si="28"/>
        <v>0</v>
      </c>
      <c r="F97" s="217">
        <f t="shared" ref="F97:M97" si="30">F98</f>
        <v>0</v>
      </c>
      <c r="G97" s="217">
        <f t="shared" si="30"/>
        <v>0</v>
      </c>
      <c r="H97" s="217">
        <f t="shared" si="30"/>
        <v>0</v>
      </c>
      <c r="I97" s="217">
        <f t="shared" si="30"/>
        <v>0</v>
      </c>
      <c r="J97" s="228">
        <f t="shared" si="30"/>
        <v>0</v>
      </c>
      <c r="K97" s="156">
        <f t="shared" si="30"/>
        <v>0</v>
      </c>
      <c r="L97" s="156">
        <f t="shared" si="30"/>
        <v>0</v>
      </c>
      <c r="M97" s="156">
        <f t="shared" si="30"/>
        <v>0</v>
      </c>
    </row>
    <row r="98" spans="1:13" s="2" customFormat="1" ht="28.5" customHeight="1">
      <c r="A98" s="65"/>
      <c r="B98" s="609" t="s">
        <v>440</v>
      </c>
      <c r="C98" s="610"/>
      <c r="D98" s="149" t="s">
        <v>441</v>
      </c>
      <c r="E98" s="216">
        <f t="shared" si="28"/>
        <v>0</v>
      </c>
      <c r="F98" s="217"/>
      <c r="G98" s="217"/>
      <c r="H98" s="217"/>
      <c r="I98" s="217"/>
      <c r="J98" s="229"/>
      <c r="K98" s="72"/>
      <c r="L98" s="73"/>
      <c r="M98" s="73"/>
    </row>
    <row r="99" spans="1:13" s="12" customFormat="1">
      <c r="A99" s="511" t="s">
        <v>316</v>
      </c>
      <c r="B99" s="512"/>
      <c r="C99" s="512"/>
      <c r="D99" s="285"/>
      <c r="E99" s="223">
        <f t="shared" si="28"/>
        <v>1</v>
      </c>
      <c r="F99" s="227"/>
      <c r="G99" s="227">
        <f t="shared" ref="G99:M99" si="31">G138</f>
        <v>1</v>
      </c>
      <c r="H99" s="227">
        <f t="shared" si="31"/>
        <v>0</v>
      </c>
      <c r="I99" s="227">
        <f t="shared" si="31"/>
        <v>0</v>
      </c>
      <c r="J99" s="227">
        <f t="shared" si="31"/>
        <v>0</v>
      </c>
      <c r="K99" s="230">
        <f t="shared" si="31"/>
        <v>0</v>
      </c>
      <c r="L99" s="230">
        <f t="shared" si="31"/>
        <v>0</v>
      </c>
      <c r="M99" s="230">
        <f t="shared" si="31"/>
        <v>0</v>
      </c>
    </row>
    <row r="100" spans="1:13" s="12" customFormat="1" hidden="1">
      <c r="A100" s="337"/>
      <c r="B100" s="513" t="s">
        <v>442</v>
      </c>
      <c r="C100" s="514"/>
      <c r="D100" s="285"/>
      <c r="E100" s="223"/>
      <c r="F100" s="227"/>
      <c r="G100" s="227"/>
      <c r="H100" s="227"/>
      <c r="I100" s="227"/>
      <c r="J100" s="225"/>
      <c r="K100" s="230"/>
      <c r="L100" s="231"/>
      <c r="M100" s="231"/>
    </row>
    <row r="101" spans="1:13" s="2" customFormat="1" ht="12" hidden="1" customHeight="1">
      <c r="A101" s="65"/>
      <c r="B101" s="99" t="s">
        <v>443</v>
      </c>
      <c r="C101" s="92"/>
      <c r="D101" s="286" t="s">
        <v>444</v>
      </c>
      <c r="E101" s="216">
        <f t="shared" ref="E101:E110" si="32">G101+H101+I101+J101</f>
        <v>0</v>
      </c>
      <c r="F101" s="217">
        <f t="shared" ref="F101:M101" si="33">F102</f>
        <v>0</v>
      </c>
      <c r="G101" s="217">
        <f t="shared" si="33"/>
        <v>0</v>
      </c>
      <c r="H101" s="217">
        <f t="shared" si="33"/>
        <v>0</v>
      </c>
      <c r="I101" s="217">
        <f t="shared" si="33"/>
        <v>0</v>
      </c>
      <c r="J101" s="228">
        <f t="shared" si="33"/>
        <v>0</v>
      </c>
      <c r="K101" s="156">
        <f t="shared" si="33"/>
        <v>0</v>
      </c>
      <c r="L101" s="156">
        <f t="shared" si="33"/>
        <v>0</v>
      </c>
      <c r="M101" s="156">
        <f t="shared" si="33"/>
        <v>0</v>
      </c>
    </row>
    <row r="102" spans="1:13" s="2" customFormat="1" ht="12.75" hidden="1" customHeight="1">
      <c r="A102" s="65"/>
      <c r="B102" s="75" t="s">
        <v>445</v>
      </c>
      <c r="C102" s="79"/>
      <c r="D102" s="148" t="s">
        <v>446</v>
      </c>
      <c r="E102" s="216">
        <f t="shared" si="32"/>
        <v>0</v>
      </c>
      <c r="F102" s="217">
        <f>F103+F104+F105+F106+F107+F108+F109+F110</f>
        <v>0</v>
      </c>
      <c r="G102" s="217">
        <f>G103+G104+G105+G106+G107+G108+G109+G110</f>
        <v>0</v>
      </c>
      <c r="H102" s="217">
        <f>H103+H104+H105+H106+H107+H108+H109+H110</f>
        <v>0</v>
      </c>
      <c r="I102" s="217">
        <f>I103+I104+I105+I106+I107+I108+I109+I110</f>
        <v>0</v>
      </c>
      <c r="J102" s="228">
        <f>J103+J104+J105+J106+J107+J108+J109+J110</f>
        <v>0</v>
      </c>
      <c r="K102" s="156"/>
      <c r="L102" s="73"/>
      <c r="M102" s="73"/>
    </row>
    <row r="103" spans="1:13" s="2" customFormat="1" ht="0.75" hidden="1" customHeight="1">
      <c r="A103" s="65"/>
      <c r="B103" s="92"/>
      <c r="C103" s="100" t="s">
        <v>447</v>
      </c>
      <c r="D103" s="286" t="s">
        <v>448</v>
      </c>
      <c r="E103" s="216">
        <f t="shared" si="32"/>
        <v>0</v>
      </c>
      <c r="F103" s="217"/>
      <c r="G103" s="217"/>
      <c r="H103" s="217"/>
      <c r="I103" s="217"/>
      <c r="J103" s="229"/>
      <c r="K103" s="72"/>
      <c r="L103" s="73"/>
      <c r="M103" s="73"/>
    </row>
    <row r="104" spans="1:13" s="2" customFormat="1" ht="29.25" hidden="1" customHeight="1">
      <c r="A104" s="65"/>
      <c r="B104" s="92"/>
      <c r="C104" s="101" t="s">
        <v>449</v>
      </c>
      <c r="D104" s="287" t="s">
        <v>450</v>
      </c>
      <c r="E104" s="216">
        <f t="shared" si="32"/>
        <v>0</v>
      </c>
      <c r="F104" s="217"/>
      <c r="G104" s="217"/>
      <c r="H104" s="217"/>
      <c r="I104" s="217"/>
      <c r="J104" s="229"/>
      <c r="K104" s="72"/>
      <c r="L104" s="73"/>
      <c r="M104" s="73"/>
    </row>
    <row r="105" spans="1:13" s="2" customFormat="1" ht="29.25" hidden="1" customHeight="1">
      <c r="A105" s="65"/>
      <c r="B105" s="92"/>
      <c r="C105" s="101" t="s">
        <v>451</v>
      </c>
      <c r="D105" s="287" t="s">
        <v>452</v>
      </c>
      <c r="E105" s="216">
        <f t="shared" si="32"/>
        <v>0</v>
      </c>
      <c r="F105" s="217"/>
      <c r="G105" s="217"/>
      <c r="H105" s="217"/>
      <c r="I105" s="217"/>
      <c r="J105" s="229"/>
      <c r="K105" s="72"/>
      <c r="L105" s="73"/>
      <c r="M105" s="73"/>
    </row>
    <row r="106" spans="1:13" s="2" customFormat="1" ht="28.5" hidden="1" customHeight="1">
      <c r="A106" s="65"/>
      <c r="B106" s="92"/>
      <c r="C106" s="100" t="s">
        <v>453</v>
      </c>
      <c r="D106" s="286" t="s">
        <v>454</v>
      </c>
      <c r="E106" s="216">
        <f t="shared" si="32"/>
        <v>0</v>
      </c>
      <c r="F106" s="217"/>
      <c r="G106" s="217"/>
      <c r="H106" s="217"/>
      <c r="I106" s="217"/>
      <c r="J106" s="229"/>
      <c r="K106" s="72"/>
      <c r="L106" s="73"/>
      <c r="M106" s="73"/>
    </row>
    <row r="107" spans="1:13" s="2" customFormat="1" ht="44.25" hidden="1" customHeight="1">
      <c r="A107" s="65"/>
      <c r="B107" s="88"/>
      <c r="C107" s="103" t="s">
        <v>455</v>
      </c>
      <c r="D107" s="288" t="s">
        <v>456</v>
      </c>
      <c r="E107" s="216">
        <f t="shared" si="32"/>
        <v>0</v>
      </c>
      <c r="F107" s="217"/>
      <c r="G107" s="217"/>
      <c r="H107" s="217"/>
      <c r="I107" s="217"/>
      <c r="J107" s="229"/>
      <c r="K107" s="72"/>
      <c r="L107" s="73"/>
      <c r="M107" s="73"/>
    </row>
    <row r="108" spans="1:13" s="2" customFormat="1" ht="29.25" hidden="1" customHeight="1">
      <c r="A108" s="65"/>
      <c r="B108" s="104"/>
      <c r="C108" s="105" t="s">
        <v>457</v>
      </c>
      <c r="D108" s="43" t="s">
        <v>458</v>
      </c>
      <c r="E108" s="216">
        <f t="shared" si="32"/>
        <v>0</v>
      </c>
      <c r="F108" s="217"/>
      <c r="G108" s="217"/>
      <c r="H108" s="217"/>
      <c r="I108" s="217"/>
      <c r="J108" s="229"/>
      <c r="K108" s="72"/>
      <c r="L108" s="73"/>
      <c r="M108" s="73"/>
    </row>
    <row r="109" spans="1:13" s="2" customFormat="1" ht="29.25" hidden="1" customHeight="1">
      <c r="A109" s="65"/>
      <c r="B109" s="107"/>
      <c r="C109" s="108" t="s">
        <v>459</v>
      </c>
      <c r="D109" s="289" t="s">
        <v>460</v>
      </c>
      <c r="E109" s="216">
        <f t="shared" si="32"/>
        <v>0</v>
      </c>
      <c r="F109" s="217"/>
      <c r="G109" s="217"/>
      <c r="H109" s="217"/>
      <c r="I109" s="217"/>
      <c r="J109" s="229"/>
      <c r="K109" s="72"/>
      <c r="L109" s="73"/>
      <c r="M109" s="73"/>
    </row>
    <row r="110" spans="1:13" s="2" customFormat="1" ht="18.75" hidden="1" customHeight="1">
      <c r="A110" s="65"/>
      <c r="B110" s="110"/>
      <c r="C110" s="111" t="s">
        <v>461</v>
      </c>
      <c r="D110" s="290" t="s">
        <v>462</v>
      </c>
      <c r="E110" s="216">
        <f t="shared" si="32"/>
        <v>0</v>
      </c>
      <c r="F110" s="217"/>
      <c r="G110" s="217"/>
      <c r="H110" s="217"/>
      <c r="I110" s="217"/>
      <c r="J110" s="229"/>
      <c r="K110" s="72"/>
      <c r="L110" s="73"/>
      <c r="M110" s="73"/>
    </row>
    <row r="111" spans="1:13" s="2" customFormat="1" ht="12.75" hidden="1" customHeight="1">
      <c r="A111" s="65"/>
      <c r="B111" s="113"/>
      <c r="C111" s="114"/>
      <c r="D111" s="291"/>
      <c r="E111" s="216"/>
      <c r="F111" s="217"/>
      <c r="G111" s="217"/>
      <c r="H111" s="217"/>
      <c r="I111" s="217"/>
      <c r="J111" s="229"/>
      <c r="K111" s="72"/>
      <c r="L111" s="73"/>
      <c r="M111" s="73"/>
    </row>
    <row r="112" spans="1:13" s="2" customFormat="1" ht="15.75" hidden="1" customHeight="1">
      <c r="A112" s="65"/>
      <c r="B112" s="69" t="s">
        <v>463</v>
      </c>
      <c r="C112" s="75"/>
      <c r="D112" s="148" t="s">
        <v>464</v>
      </c>
      <c r="E112" s="216">
        <f t="shared" ref="E112:E120" si="34">G112+H112+I112+J112</f>
        <v>0</v>
      </c>
      <c r="F112" s="217">
        <f t="shared" ref="F112:M112" si="35">F113</f>
        <v>0</v>
      </c>
      <c r="G112" s="217">
        <f t="shared" si="35"/>
        <v>0</v>
      </c>
      <c r="H112" s="217">
        <f t="shared" si="35"/>
        <v>0</v>
      </c>
      <c r="I112" s="217">
        <f t="shared" si="35"/>
        <v>0</v>
      </c>
      <c r="J112" s="228">
        <f t="shared" si="35"/>
        <v>0</v>
      </c>
      <c r="K112" s="156">
        <f t="shared" si="35"/>
        <v>0</v>
      </c>
      <c r="L112" s="156">
        <f t="shared" si="35"/>
        <v>0</v>
      </c>
      <c r="M112" s="156">
        <f t="shared" si="35"/>
        <v>0</v>
      </c>
    </row>
    <row r="113" spans="1:13" s="2" customFormat="1" ht="12.75" hidden="1" customHeight="1">
      <c r="A113" s="65"/>
      <c r="B113" s="79" t="s">
        <v>465</v>
      </c>
      <c r="C113" s="79"/>
      <c r="D113" s="149" t="s">
        <v>384</v>
      </c>
      <c r="E113" s="216">
        <f t="shared" si="34"/>
        <v>0</v>
      </c>
      <c r="F113" s="217">
        <f>F117+F118+F119+F120+F121+F122+F123</f>
        <v>0</v>
      </c>
      <c r="G113" s="217">
        <f>G117+G118+G119+G120+G121+G122+G123</f>
        <v>0</v>
      </c>
      <c r="H113" s="217">
        <f>H117+H118+H119+H120+H121+H122+H123</f>
        <v>0</v>
      </c>
      <c r="I113" s="217">
        <f>I117+I118+I119+I120+I121+I122+I123</f>
        <v>0</v>
      </c>
      <c r="J113" s="228">
        <f>J117+J118+J119+J120+J121+J122+J123</f>
        <v>0</v>
      </c>
      <c r="K113" s="156"/>
      <c r="L113" s="73"/>
      <c r="M113" s="73"/>
    </row>
    <row r="114" spans="1:13" s="2" customFormat="1" ht="12.75" hidden="1" customHeight="1">
      <c r="A114" s="65"/>
      <c r="B114" s="116"/>
      <c r="C114" s="117" t="s">
        <v>466</v>
      </c>
      <c r="D114" s="292" t="s">
        <v>467</v>
      </c>
      <c r="E114" s="216">
        <f t="shared" si="34"/>
        <v>0</v>
      </c>
      <c r="F114" s="217"/>
      <c r="G114" s="217"/>
      <c r="H114" s="217"/>
      <c r="I114" s="217"/>
      <c r="J114" s="229"/>
      <c r="K114" s="72"/>
      <c r="L114" s="73"/>
      <c r="M114" s="73"/>
    </row>
    <row r="115" spans="1:13" s="2" customFormat="1" ht="12.75" hidden="1" customHeight="1">
      <c r="A115" s="65"/>
      <c r="B115" s="116"/>
      <c r="C115" s="117" t="s">
        <v>468</v>
      </c>
      <c r="D115" s="292" t="s">
        <v>469</v>
      </c>
      <c r="E115" s="216">
        <f t="shared" si="34"/>
        <v>0</v>
      </c>
      <c r="F115" s="217"/>
      <c r="G115" s="217"/>
      <c r="H115" s="217"/>
      <c r="I115" s="217"/>
      <c r="J115" s="229"/>
      <c r="K115" s="72"/>
      <c r="L115" s="73"/>
      <c r="M115" s="73"/>
    </row>
    <row r="116" spans="1:13" s="2" customFormat="1" ht="12.75" hidden="1" customHeight="1">
      <c r="A116" s="65"/>
      <c r="B116" s="116"/>
      <c r="C116" s="117" t="s">
        <v>470</v>
      </c>
      <c r="D116" s="292" t="s">
        <v>471</v>
      </c>
      <c r="E116" s="216">
        <f t="shared" si="34"/>
        <v>0</v>
      </c>
      <c r="F116" s="217"/>
      <c r="G116" s="217"/>
      <c r="H116" s="217"/>
      <c r="I116" s="217"/>
      <c r="J116" s="229"/>
      <c r="K116" s="72"/>
      <c r="L116" s="73"/>
      <c r="M116" s="73"/>
    </row>
    <row r="117" spans="1:13" s="2" customFormat="1" ht="12.75" hidden="1" customHeight="1">
      <c r="A117" s="65"/>
      <c r="B117" s="76"/>
      <c r="C117" s="79" t="s">
        <v>472</v>
      </c>
      <c r="D117" s="149" t="s">
        <v>473</v>
      </c>
      <c r="E117" s="216">
        <f t="shared" si="34"/>
        <v>0</v>
      </c>
      <c r="F117" s="217"/>
      <c r="G117" s="217"/>
      <c r="H117" s="217"/>
      <c r="I117" s="217"/>
      <c r="J117" s="229"/>
      <c r="K117" s="72"/>
      <c r="L117" s="73"/>
      <c r="M117" s="73"/>
    </row>
    <row r="118" spans="1:13" s="2" customFormat="1" ht="12.75" hidden="1" customHeight="1">
      <c r="A118" s="65"/>
      <c r="B118" s="76"/>
      <c r="C118" s="79" t="s">
        <v>474</v>
      </c>
      <c r="D118" s="149" t="s">
        <v>475</v>
      </c>
      <c r="E118" s="216">
        <f t="shared" si="34"/>
        <v>0</v>
      </c>
      <c r="F118" s="217"/>
      <c r="G118" s="217"/>
      <c r="H118" s="217"/>
      <c r="I118" s="217"/>
      <c r="J118" s="229"/>
      <c r="K118" s="72"/>
      <c r="L118" s="73"/>
      <c r="M118" s="73"/>
    </row>
    <row r="119" spans="1:13" s="2" customFormat="1" ht="12.75" hidden="1" customHeight="1">
      <c r="A119" s="65"/>
      <c r="B119" s="76"/>
      <c r="C119" s="79" t="s">
        <v>476</v>
      </c>
      <c r="D119" s="149" t="s">
        <v>477</v>
      </c>
      <c r="E119" s="216">
        <f t="shared" si="34"/>
        <v>0</v>
      </c>
      <c r="F119" s="217"/>
      <c r="G119" s="217"/>
      <c r="H119" s="217"/>
      <c r="I119" s="217"/>
      <c r="J119" s="229"/>
      <c r="K119" s="72"/>
      <c r="L119" s="73"/>
      <c r="M119" s="73"/>
    </row>
    <row r="120" spans="1:13" s="2" customFormat="1" ht="12.75" hidden="1" customHeight="1">
      <c r="A120" s="65"/>
      <c r="B120" s="76"/>
      <c r="C120" s="79" t="s">
        <v>478</v>
      </c>
      <c r="D120" s="149" t="s">
        <v>479</v>
      </c>
      <c r="E120" s="216">
        <f t="shared" si="34"/>
        <v>0</v>
      </c>
      <c r="F120" s="217"/>
      <c r="G120" s="217"/>
      <c r="H120" s="217"/>
      <c r="I120" s="217"/>
      <c r="J120" s="229"/>
      <c r="K120" s="72"/>
      <c r="L120" s="73"/>
      <c r="M120" s="73"/>
    </row>
    <row r="121" spans="1:13" s="2" customFormat="1" ht="12.75" hidden="1" customHeight="1">
      <c r="A121" s="65"/>
      <c r="B121" s="76"/>
      <c r="C121" s="79"/>
      <c r="D121" s="149"/>
      <c r="E121" s="216"/>
      <c r="F121" s="217"/>
      <c r="G121" s="217"/>
      <c r="H121" s="217"/>
      <c r="I121" s="217"/>
      <c r="J121" s="229"/>
      <c r="K121" s="72"/>
      <c r="L121" s="73"/>
      <c r="M121" s="73"/>
    </row>
    <row r="122" spans="1:13" s="2" customFormat="1" ht="12.75" hidden="1" customHeight="1">
      <c r="A122" s="65"/>
      <c r="B122" s="76"/>
      <c r="C122" s="79" t="s">
        <v>480</v>
      </c>
      <c r="D122" s="149" t="s">
        <v>481</v>
      </c>
      <c r="E122" s="216">
        <f>G122+H122+I122+J122</f>
        <v>0</v>
      </c>
      <c r="F122" s="217"/>
      <c r="G122" s="217"/>
      <c r="H122" s="217"/>
      <c r="I122" s="217"/>
      <c r="J122" s="229"/>
      <c r="K122" s="72"/>
      <c r="L122" s="73"/>
      <c r="M122" s="73"/>
    </row>
    <row r="123" spans="1:13" s="2" customFormat="1" ht="12.75" hidden="1" customHeight="1">
      <c r="A123" s="65"/>
      <c r="B123" s="76"/>
      <c r="C123" s="79" t="s">
        <v>482</v>
      </c>
      <c r="D123" s="149" t="s">
        <v>483</v>
      </c>
      <c r="E123" s="216">
        <f>G123+H123+I123+J123</f>
        <v>0</v>
      </c>
      <c r="F123" s="217"/>
      <c r="G123" s="217"/>
      <c r="H123" s="217"/>
      <c r="I123" s="217"/>
      <c r="J123" s="229"/>
      <c r="K123" s="72"/>
      <c r="L123" s="73"/>
      <c r="M123" s="73"/>
    </row>
    <row r="124" spans="1:13" s="2" customFormat="1" ht="12.75" hidden="1" customHeight="1">
      <c r="A124" s="65"/>
      <c r="B124" s="75"/>
      <c r="C124" s="69"/>
      <c r="D124" s="149"/>
      <c r="E124" s="216"/>
      <c r="F124" s="217"/>
      <c r="G124" s="217"/>
      <c r="H124" s="217"/>
      <c r="I124" s="217"/>
      <c r="J124" s="229"/>
      <c r="K124" s="72"/>
      <c r="L124" s="73"/>
      <c r="M124" s="73"/>
    </row>
    <row r="125" spans="1:13" s="2" customFormat="1" ht="17.25" hidden="1" customHeight="1">
      <c r="A125" s="65"/>
      <c r="B125" s="69" t="s">
        <v>484</v>
      </c>
      <c r="C125" s="69"/>
      <c r="D125" s="149" t="s">
        <v>318</v>
      </c>
      <c r="E125" s="216">
        <f t="shared" ref="E125:E136" si="36">G125+H125+I125+J125</f>
        <v>0</v>
      </c>
      <c r="F125" s="217">
        <f t="shared" ref="F125:M125" si="37">F126+F127+F128+F129+F130+F131+F132+F133+F134+F135+F136</f>
        <v>0</v>
      </c>
      <c r="G125" s="217">
        <f t="shared" si="37"/>
        <v>0</v>
      </c>
      <c r="H125" s="217">
        <f t="shared" si="37"/>
        <v>0</v>
      </c>
      <c r="I125" s="217">
        <f t="shared" si="37"/>
        <v>0</v>
      </c>
      <c r="J125" s="228">
        <f t="shared" si="37"/>
        <v>0</v>
      </c>
      <c r="K125" s="156">
        <f t="shared" si="37"/>
        <v>0</v>
      </c>
      <c r="L125" s="156">
        <f t="shared" si="37"/>
        <v>0</v>
      </c>
      <c r="M125" s="156">
        <f t="shared" si="37"/>
        <v>0</v>
      </c>
    </row>
    <row r="126" spans="1:13" s="2" customFormat="1" ht="12.75" hidden="1" customHeight="1">
      <c r="A126" s="65"/>
      <c r="B126" s="75" t="s">
        <v>485</v>
      </c>
      <c r="C126" s="69"/>
      <c r="D126" s="149" t="s">
        <v>486</v>
      </c>
      <c r="E126" s="216">
        <f t="shared" si="36"/>
        <v>0</v>
      </c>
      <c r="F126" s="217"/>
      <c r="G126" s="217"/>
      <c r="H126" s="217"/>
      <c r="I126" s="217"/>
      <c r="J126" s="229"/>
      <c r="K126" s="72"/>
      <c r="L126" s="73"/>
      <c r="M126" s="73"/>
    </row>
    <row r="127" spans="1:13" s="2" customFormat="1" ht="12.75" hidden="1" customHeight="1">
      <c r="A127" s="65"/>
      <c r="B127" s="75" t="s">
        <v>487</v>
      </c>
      <c r="C127" s="79"/>
      <c r="D127" s="149" t="s">
        <v>488</v>
      </c>
      <c r="E127" s="216">
        <f t="shared" si="36"/>
        <v>0</v>
      </c>
      <c r="F127" s="217"/>
      <c r="G127" s="217"/>
      <c r="H127" s="217"/>
      <c r="I127" s="217"/>
      <c r="J127" s="229"/>
      <c r="K127" s="72"/>
      <c r="L127" s="73"/>
      <c r="M127" s="73"/>
    </row>
    <row r="128" spans="1:13" s="2" customFormat="1" ht="12.75" hidden="1" customHeight="1">
      <c r="A128" s="65"/>
      <c r="B128" s="75" t="s">
        <v>489</v>
      </c>
      <c r="C128" s="69"/>
      <c r="D128" s="149" t="s">
        <v>490</v>
      </c>
      <c r="E128" s="216">
        <f t="shared" si="36"/>
        <v>0</v>
      </c>
      <c r="F128" s="217"/>
      <c r="G128" s="217"/>
      <c r="H128" s="217"/>
      <c r="I128" s="217"/>
      <c r="J128" s="229"/>
      <c r="K128" s="72"/>
      <c r="L128" s="73"/>
      <c r="M128" s="73"/>
    </row>
    <row r="129" spans="1:13" s="2" customFormat="1" ht="12.75" hidden="1" customHeight="1">
      <c r="A129" s="65"/>
      <c r="B129" s="75" t="s">
        <v>491</v>
      </c>
      <c r="C129" s="70"/>
      <c r="D129" s="149" t="s">
        <v>492</v>
      </c>
      <c r="E129" s="216">
        <f t="shared" si="36"/>
        <v>0</v>
      </c>
      <c r="F129" s="217"/>
      <c r="G129" s="217"/>
      <c r="H129" s="217"/>
      <c r="I129" s="217"/>
      <c r="J129" s="229"/>
      <c r="K129" s="72"/>
      <c r="L129" s="73"/>
      <c r="M129" s="73"/>
    </row>
    <row r="130" spans="1:13" s="2" customFormat="1" ht="12.75" hidden="1" customHeight="1">
      <c r="A130" s="65"/>
      <c r="B130" s="74" t="s">
        <v>493</v>
      </c>
      <c r="C130" s="338"/>
      <c r="D130" s="149" t="s">
        <v>494</v>
      </c>
      <c r="E130" s="216">
        <f t="shared" si="36"/>
        <v>0</v>
      </c>
      <c r="F130" s="217"/>
      <c r="G130" s="217"/>
      <c r="H130" s="217"/>
      <c r="I130" s="217"/>
      <c r="J130" s="229"/>
      <c r="K130" s="72"/>
      <c r="L130" s="73"/>
      <c r="M130" s="73"/>
    </row>
    <row r="131" spans="1:13" s="2" customFormat="1" ht="12.75" hidden="1" customHeight="1">
      <c r="A131" s="65"/>
      <c r="B131" s="119" t="s">
        <v>495</v>
      </c>
      <c r="C131" s="79"/>
      <c r="D131" s="148" t="s">
        <v>496</v>
      </c>
      <c r="E131" s="216">
        <f t="shared" si="36"/>
        <v>0</v>
      </c>
      <c r="F131" s="217"/>
      <c r="G131" s="217"/>
      <c r="H131" s="217"/>
      <c r="I131" s="217"/>
      <c r="J131" s="229"/>
      <c r="K131" s="72"/>
      <c r="L131" s="73"/>
      <c r="M131" s="73"/>
    </row>
    <row r="132" spans="1:13" s="2" customFormat="1" ht="12.75" hidden="1" customHeight="1">
      <c r="A132" s="65"/>
      <c r="B132" s="74" t="s">
        <v>497</v>
      </c>
      <c r="C132" s="69"/>
      <c r="D132" s="149" t="s">
        <v>498</v>
      </c>
      <c r="E132" s="216">
        <f t="shared" si="36"/>
        <v>0</v>
      </c>
      <c r="F132" s="217"/>
      <c r="G132" s="217"/>
      <c r="H132" s="217"/>
      <c r="I132" s="217"/>
      <c r="J132" s="229"/>
      <c r="K132" s="72"/>
      <c r="L132" s="73"/>
      <c r="M132" s="73"/>
    </row>
    <row r="133" spans="1:13" s="2" customFormat="1" ht="12.75" hidden="1" customHeight="1">
      <c r="A133" s="65"/>
      <c r="B133" s="74" t="s">
        <v>499</v>
      </c>
      <c r="C133" s="69"/>
      <c r="D133" s="149" t="s">
        <v>500</v>
      </c>
      <c r="E133" s="216">
        <f t="shared" si="36"/>
        <v>0</v>
      </c>
      <c r="F133" s="217"/>
      <c r="G133" s="217"/>
      <c r="H133" s="217"/>
      <c r="I133" s="217"/>
      <c r="J133" s="229"/>
      <c r="K133" s="72"/>
      <c r="L133" s="73"/>
      <c r="M133" s="73"/>
    </row>
    <row r="134" spans="1:13" s="2" customFormat="1" ht="12.75" hidden="1" customHeight="1">
      <c r="A134" s="65"/>
      <c r="B134" s="75" t="s">
        <v>501</v>
      </c>
      <c r="C134" s="76"/>
      <c r="D134" s="148" t="s">
        <v>502</v>
      </c>
      <c r="E134" s="216">
        <f t="shared" si="36"/>
        <v>0</v>
      </c>
      <c r="F134" s="217"/>
      <c r="G134" s="217"/>
      <c r="H134" s="217"/>
      <c r="I134" s="217"/>
      <c r="J134" s="229"/>
      <c r="K134" s="72"/>
      <c r="L134" s="73"/>
      <c r="M134" s="73"/>
    </row>
    <row r="135" spans="1:13" s="2" customFormat="1" ht="12.75" hidden="1" customHeight="1">
      <c r="A135" s="65"/>
      <c r="B135" s="74" t="s">
        <v>503</v>
      </c>
      <c r="C135" s="69"/>
      <c r="D135" s="149" t="s">
        <v>504</v>
      </c>
      <c r="E135" s="216">
        <f t="shared" si="36"/>
        <v>0</v>
      </c>
      <c r="F135" s="217"/>
      <c r="G135" s="217"/>
      <c r="H135" s="217"/>
      <c r="I135" s="217"/>
      <c r="J135" s="229"/>
      <c r="K135" s="72"/>
      <c r="L135" s="73"/>
      <c r="M135" s="73"/>
    </row>
    <row r="136" spans="1:13" s="2" customFormat="1" ht="0.75" customHeight="1">
      <c r="A136" s="65"/>
      <c r="B136" s="120" t="s">
        <v>505</v>
      </c>
      <c r="C136" s="76"/>
      <c r="D136" s="148" t="s">
        <v>506</v>
      </c>
      <c r="E136" s="216">
        <f t="shared" si="36"/>
        <v>0</v>
      </c>
      <c r="F136" s="217"/>
      <c r="G136" s="217"/>
      <c r="H136" s="217"/>
      <c r="I136" s="217"/>
      <c r="J136" s="229"/>
      <c r="K136" s="72"/>
      <c r="L136" s="73"/>
      <c r="M136" s="73"/>
    </row>
    <row r="137" spans="1:13" s="2" customFormat="1" ht="0.75" hidden="1" customHeight="1">
      <c r="A137" s="65"/>
      <c r="B137" s="74"/>
      <c r="C137" s="69"/>
      <c r="D137" s="149"/>
      <c r="E137" s="216"/>
      <c r="F137" s="217"/>
      <c r="G137" s="217"/>
      <c r="H137" s="217"/>
      <c r="I137" s="217"/>
      <c r="J137" s="229"/>
      <c r="K137" s="72"/>
      <c r="L137" s="73"/>
      <c r="M137" s="73"/>
    </row>
    <row r="138" spans="1:13" s="2" customFormat="1" ht="15.75" customHeight="1">
      <c r="A138" s="65"/>
      <c r="B138" s="76" t="s">
        <v>507</v>
      </c>
      <c r="C138" s="76"/>
      <c r="D138" s="148" t="s">
        <v>324</v>
      </c>
      <c r="E138" s="216">
        <f t="shared" ref="E138:E147" si="38">G138+H138+I138+J138</f>
        <v>1</v>
      </c>
      <c r="F138" s="217">
        <f t="shared" ref="F138:M138" si="39">F139+F149</f>
        <v>0</v>
      </c>
      <c r="G138" s="217">
        <f t="shared" si="39"/>
        <v>1</v>
      </c>
      <c r="H138" s="217">
        <f t="shared" si="39"/>
        <v>0</v>
      </c>
      <c r="I138" s="217">
        <f t="shared" si="39"/>
        <v>0</v>
      </c>
      <c r="J138" s="228">
        <f t="shared" si="39"/>
        <v>0</v>
      </c>
      <c r="K138" s="156">
        <f t="shared" si="39"/>
        <v>0</v>
      </c>
      <c r="L138" s="156">
        <f t="shared" si="39"/>
        <v>0</v>
      </c>
      <c r="M138" s="156">
        <f t="shared" si="39"/>
        <v>0</v>
      </c>
    </row>
    <row r="139" spans="1:13" s="2" customFormat="1" ht="12.75" customHeight="1">
      <c r="A139" s="65"/>
      <c r="B139" s="70" t="s">
        <v>508</v>
      </c>
      <c r="C139" s="69"/>
      <c r="D139" s="149" t="s">
        <v>509</v>
      </c>
      <c r="E139" s="216">
        <f t="shared" si="38"/>
        <v>1</v>
      </c>
      <c r="F139" s="217">
        <f>F140+F145+F147</f>
        <v>0</v>
      </c>
      <c r="G139" s="217">
        <f>G140+G145+G147</f>
        <v>1</v>
      </c>
      <c r="H139" s="217">
        <f>H140+H145+H147</f>
        <v>0</v>
      </c>
      <c r="I139" s="217">
        <f>I140+I145+I147</f>
        <v>0</v>
      </c>
      <c r="J139" s="228">
        <f>J140+J145+J147</f>
        <v>0</v>
      </c>
      <c r="K139" s="156"/>
      <c r="L139" s="156"/>
      <c r="M139" s="156"/>
    </row>
    <row r="140" spans="1:13" s="2" customFormat="1" ht="12.75" customHeight="1">
      <c r="A140" s="65"/>
      <c r="B140" s="70" t="s">
        <v>510</v>
      </c>
      <c r="C140" s="69"/>
      <c r="D140" s="149" t="s">
        <v>511</v>
      </c>
      <c r="E140" s="217">
        <f t="shared" si="38"/>
        <v>1</v>
      </c>
      <c r="F140" s="217">
        <f t="shared" ref="F140:M140" si="40">F141+F142+F143+F144</f>
        <v>0</v>
      </c>
      <c r="G140" s="217">
        <f t="shared" si="40"/>
        <v>1</v>
      </c>
      <c r="H140" s="217">
        <f t="shared" si="40"/>
        <v>0</v>
      </c>
      <c r="I140" s="217">
        <f t="shared" si="40"/>
        <v>0</v>
      </c>
      <c r="J140" s="228">
        <f t="shared" si="40"/>
        <v>0</v>
      </c>
      <c r="K140" s="156">
        <f t="shared" si="40"/>
        <v>0</v>
      </c>
      <c r="L140" s="156">
        <f t="shared" si="40"/>
        <v>0</v>
      </c>
      <c r="M140" s="156">
        <f t="shared" si="40"/>
        <v>0</v>
      </c>
    </row>
    <row r="141" spans="1:13" s="2" customFormat="1" ht="12.75" customHeight="1">
      <c r="A141" s="65"/>
      <c r="B141" s="69"/>
      <c r="C141" s="69" t="s">
        <v>512</v>
      </c>
      <c r="D141" s="149" t="s">
        <v>513</v>
      </c>
      <c r="E141" s="217">
        <f t="shared" si="38"/>
        <v>0</v>
      </c>
      <c r="F141" s="217"/>
      <c r="G141" s="217"/>
      <c r="H141" s="217"/>
      <c r="I141" s="217"/>
      <c r="J141" s="229"/>
      <c r="K141" s="72"/>
      <c r="L141" s="73"/>
      <c r="M141" s="73"/>
    </row>
    <row r="142" spans="1:13" s="2" customFormat="1" ht="12.75" customHeight="1">
      <c r="A142" s="65"/>
      <c r="B142" s="69"/>
      <c r="C142" s="69" t="s">
        <v>514</v>
      </c>
      <c r="D142" s="149" t="s">
        <v>515</v>
      </c>
      <c r="E142" s="217">
        <f t="shared" si="38"/>
        <v>0</v>
      </c>
      <c r="F142" s="217"/>
      <c r="G142" s="217"/>
      <c r="H142" s="217"/>
      <c r="I142" s="217"/>
      <c r="J142" s="229"/>
      <c r="K142" s="72"/>
      <c r="L142" s="73"/>
      <c r="M142" s="73"/>
    </row>
    <row r="143" spans="1:13" s="2" customFormat="1" ht="12.75" customHeight="1">
      <c r="A143" s="65"/>
      <c r="B143" s="69"/>
      <c r="C143" s="79" t="s">
        <v>516</v>
      </c>
      <c r="D143" s="149" t="s">
        <v>517</v>
      </c>
      <c r="E143" s="217">
        <f t="shared" si="38"/>
        <v>0</v>
      </c>
      <c r="F143" s="217"/>
      <c r="G143" s="217"/>
      <c r="H143" s="217"/>
      <c r="I143" s="217"/>
      <c r="J143" s="229"/>
      <c r="K143" s="72"/>
      <c r="L143" s="73"/>
      <c r="M143" s="73"/>
    </row>
    <row r="144" spans="1:13" s="2" customFormat="1" ht="12.75" customHeight="1">
      <c r="A144" s="65"/>
      <c r="B144" s="69"/>
      <c r="C144" s="79" t="s">
        <v>518</v>
      </c>
      <c r="D144" s="149" t="s">
        <v>519</v>
      </c>
      <c r="E144" s="217">
        <f t="shared" si="38"/>
        <v>1</v>
      </c>
      <c r="F144" s="217"/>
      <c r="G144" s="217">
        <v>1</v>
      </c>
      <c r="H144" s="217">
        <v>0</v>
      </c>
      <c r="I144" s="217"/>
      <c r="J144" s="229"/>
      <c r="K144" s="72"/>
      <c r="L144" s="73"/>
      <c r="M144" s="73"/>
    </row>
    <row r="145" spans="1:13" s="2" customFormat="1" ht="12.75" customHeight="1">
      <c r="A145" s="65"/>
      <c r="B145" s="69" t="s">
        <v>520</v>
      </c>
      <c r="C145" s="79"/>
      <c r="D145" s="149" t="s">
        <v>521</v>
      </c>
      <c r="E145" s="217">
        <f t="shared" si="38"/>
        <v>0</v>
      </c>
      <c r="F145" s="217">
        <f t="shared" ref="F145:M145" si="41">F146</f>
        <v>0</v>
      </c>
      <c r="G145" s="217">
        <v>0</v>
      </c>
      <c r="H145" s="217">
        <f t="shared" si="41"/>
        <v>0</v>
      </c>
      <c r="I145" s="217">
        <f t="shared" si="41"/>
        <v>0</v>
      </c>
      <c r="J145" s="228">
        <f t="shared" si="41"/>
        <v>0</v>
      </c>
      <c r="K145" s="156">
        <f t="shared" si="41"/>
        <v>0</v>
      </c>
      <c r="L145" s="156">
        <f t="shared" si="41"/>
        <v>0</v>
      </c>
      <c r="M145" s="156">
        <f t="shared" si="41"/>
        <v>0</v>
      </c>
    </row>
    <row r="146" spans="1:13" s="2" customFormat="1" ht="12.75" customHeight="1">
      <c r="A146" s="65"/>
      <c r="B146" s="69"/>
      <c r="C146" s="79" t="s">
        <v>522</v>
      </c>
      <c r="D146" s="149" t="s">
        <v>523</v>
      </c>
      <c r="E146" s="217">
        <f t="shared" si="38"/>
        <v>0</v>
      </c>
      <c r="F146" s="217"/>
      <c r="G146" s="217"/>
      <c r="H146" s="217"/>
      <c r="I146" s="217"/>
      <c r="J146" s="229"/>
      <c r="K146" s="72"/>
      <c r="L146" s="73"/>
      <c r="M146" s="73"/>
    </row>
    <row r="147" spans="1:13" s="2" customFormat="1" ht="12.75" customHeight="1">
      <c r="A147" s="65"/>
      <c r="B147" s="69" t="s">
        <v>524</v>
      </c>
      <c r="C147" s="79"/>
      <c r="D147" s="149" t="s">
        <v>525</v>
      </c>
      <c r="E147" s="217">
        <f t="shared" si="38"/>
        <v>0</v>
      </c>
      <c r="F147" s="217"/>
      <c r="G147" s="217"/>
      <c r="H147" s="217"/>
      <c r="I147" s="217"/>
      <c r="J147" s="229"/>
      <c r="K147" s="72"/>
      <c r="L147" s="73"/>
      <c r="M147" s="73"/>
    </row>
    <row r="148" spans="1:13" s="2" customFormat="1" ht="12.75" hidden="1" customHeight="1">
      <c r="A148" s="65"/>
      <c r="B148" s="69"/>
      <c r="C148" s="79"/>
      <c r="D148" s="149"/>
      <c r="E148" s="217"/>
      <c r="F148" s="217"/>
      <c r="G148" s="217"/>
      <c r="H148" s="217"/>
      <c r="I148" s="217"/>
      <c r="J148" s="229"/>
      <c r="K148" s="72"/>
      <c r="L148" s="73"/>
      <c r="M148" s="73"/>
    </row>
    <row r="149" spans="1:13" s="2" customFormat="1" ht="12.75" hidden="1" customHeight="1">
      <c r="A149" s="65"/>
      <c r="B149" s="69" t="s">
        <v>526</v>
      </c>
      <c r="C149" s="79"/>
      <c r="D149" s="149" t="s">
        <v>527</v>
      </c>
      <c r="E149" s="217">
        <f>G149+H149+I149+J149</f>
        <v>0</v>
      </c>
      <c r="F149" s="217">
        <f t="shared" ref="F149:M150" si="42">F150</f>
        <v>0</v>
      </c>
      <c r="G149" s="217">
        <f t="shared" si="42"/>
        <v>0</v>
      </c>
      <c r="H149" s="217">
        <f t="shared" si="42"/>
        <v>0</v>
      </c>
      <c r="I149" s="217">
        <f t="shared" si="42"/>
        <v>0</v>
      </c>
      <c r="J149" s="228">
        <f t="shared" si="42"/>
        <v>0</v>
      </c>
      <c r="K149" s="156">
        <f t="shared" si="42"/>
        <v>0</v>
      </c>
      <c r="L149" s="156">
        <f t="shared" si="42"/>
        <v>0</v>
      </c>
      <c r="M149" s="156">
        <f t="shared" si="42"/>
        <v>0</v>
      </c>
    </row>
    <row r="150" spans="1:13" s="2" customFormat="1" ht="12.75" hidden="1" customHeight="1">
      <c r="A150" s="65"/>
      <c r="B150" s="124" t="s">
        <v>528</v>
      </c>
      <c r="C150" s="160"/>
      <c r="D150" s="149" t="s">
        <v>529</v>
      </c>
      <c r="E150" s="217">
        <f>G150+H150+I150+J150</f>
        <v>0</v>
      </c>
      <c r="F150" s="217">
        <f t="shared" si="42"/>
        <v>0</v>
      </c>
      <c r="G150" s="217">
        <f t="shared" si="42"/>
        <v>0</v>
      </c>
      <c r="H150" s="217">
        <f t="shared" si="42"/>
        <v>0</v>
      </c>
      <c r="I150" s="217">
        <f t="shared" si="42"/>
        <v>0</v>
      </c>
      <c r="J150" s="228">
        <f t="shared" si="42"/>
        <v>0</v>
      </c>
      <c r="K150" s="156">
        <f t="shared" si="42"/>
        <v>0</v>
      </c>
      <c r="L150" s="156">
        <f t="shared" si="42"/>
        <v>0</v>
      </c>
      <c r="M150" s="156">
        <f t="shared" si="42"/>
        <v>0</v>
      </c>
    </row>
    <row r="151" spans="1:13" s="2" customFormat="1" ht="12.75" hidden="1" customHeight="1">
      <c r="A151" s="65"/>
      <c r="B151" s="69"/>
      <c r="C151" s="79" t="s">
        <v>530</v>
      </c>
      <c r="D151" s="149" t="s">
        <v>531</v>
      </c>
      <c r="E151" s="217">
        <f>G151+H151+I151+J151</f>
        <v>0</v>
      </c>
      <c r="F151" s="217"/>
      <c r="G151" s="217"/>
      <c r="H151" s="217"/>
      <c r="I151" s="217"/>
      <c r="J151" s="229"/>
      <c r="K151" s="72"/>
      <c r="L151" s="73"/>
      <c r="M151" s="73"/>
    </row>
    <row r="152" spans="1:13" s="2" customFormat="1" ht="12.75" hidden="1" customHeight="1">
      <c r="A152" s="65"/>
      <c r="B152" s="69"/>
      <c r="C152" s="79"/>
      <c r="D152" s="149"/>
      <c r="E152" s="217"/>
      <c r="F152" s="217"/>
      <c r="G152" s="217"/>
      <c r="H152" s="217"/>
      <c r="I152" s="217"/>
      <c r="J152" s="229"/>
      <c r="K152" s="72"/>
      <c r="L152" s="73"/>
      <c r="M152" s="73"/>
    </row>
    <row r="153" spans="1:13" s="2" customFormat="1" ht="12.75" hidden="1" customHeight="1">
      <c r="A153" s="65"/>
      <c r="B153" s="69" t="s">
        <v>532</v>
      </c>
      <c r="C153" s="79"/>
      <c r="D153" s="149" t="s">
        <v>439</v>
      </c>
      <c r="E153" s="217">
        <f>G153+H153+I153+J153</f>
        <v>0</v>
      </c>
      <c r="F153" s="217">
        <f t="shared" ref="F153:M153" si="43">F154</f>
        <v>0</v>
      </c>
      <c r="G153" s="217">
        <f t="shared" si="43"/>
        <v>0</v>
      </c>
      <c r="H153" s="217">
        <f t="shared" si="43"/>
        <v>0</v>
      </c>
      <c r="I153" s="217">
        <f t="shared" si="43"/>
        <v>0</v>
      </c>
      <c r="J153" s="228">
        <f t="shared" si="43"/>
        <v>0</v>
      </c>
      <c r="K153" s="156">
        <f t="shared" si="43"/>
        <v>0</v>
      </c>
      <c r="L153" s="156">
        <f t="shared" si="43"/>
        <v>0</v>
      </c>
      <c r="M153" s="156">
        <f t="shared" si="43"/>
        <v>0</v>
      </c>
    </row>
    <row r="154" spans="1:13" s="2" customFormat="1" ht="12.75" hidden="1" customHeight="1">
      <c r="A154" s="65"/>
      <c r="B154" s="69" t="s">
        <v>440</v>
      </c>
      <c r="C154" s="79"/>
      <c r="D154" s="149" t="s">
        <v>441</v>
      </c>
      <c r="E154" s="217">
        <f>G154+H154+I154+J154</f>
        <v>0</v>
      </c>
      <c r="F154" s="217"/>
      <c r="G154" s="217"/>
      <c r="H154" s="217"/>
      <c r="I154" s="217"/>
      <c r="J154" s="229"/>
      <c r="K154" s="72"/>
      <c r="L154" s="73"/>
      <c r="M154" s="73"/>
    </row>
    <row r="155" spans="1:13">
      <c r="A155" s="123" t="s">
        <v>533</v>
      </c>
      <c r="B155" s="123"/>
      <c r="C155" s="123"/>
      <c r="D155" s="474"/>
      <c r="E155" s="216">
        <f>E156</f>
        <v>3263</v>
      </c>
      <c r="F155" s="232"/>
      <c r="G155" s="232">
        <f t="shared" ref="G155:J155" si="44">G156</f>
        <v>834</v>
      </c>
      <c r="H155" s="232">
        <f t="shared" si="44"/>
        <v>833</v>
      </c>
      <c r="I155" s="232">
        <f t="shared" si="44"/>
        <v>831</v>
      </c>
      <c r="J155" s="232">
        <f t="shared" si="44"/>
        <v>765</v>
      </c>
      <c r="K155" s="232">
        <f>K156+K157</f>
        <v>3278</v>
      </c>
      <c r="L155" s="232">
        <f t="shared" ref="L155:M155" si="45">L156+L157</f>
        <v>3278</v>
      </c>
      <c r="M155" s="232">
        <f t="shared" si="45"/>
        <v>3278</v>
      </c>
    </row>
    <row r="156" spans="1:13" ht="24.75" customHeight="1">
      <c r="A156" s="125"/>
      <c r="B156" s="523" t="s">
        <v>534</v>
      </c>
      <c r="C156" s="524"/>
      <c r="D156" s="478" t="s">
        <v>535</v>
      </c>
      <c r="E156" s="216">
        <f>G156+H156+I156+J156</f>
        <v>3263</v>
      </c>
      <c r="F156" s="232"/>
      <c r="G156" s="232">
        <v>834</v>
      </c>
      <c r="H156" s="232">
        <v>833</v>
      </c>
      <c r="I156" s="232">
        <v>831</v>
      </c>
      <c r="J156" s="229">
        <v>765</v>
      </c>
      <c r="K156" s="72">
        <v>3278</v>
      </c>
      <c r="L156" s="73">
        <v>3278</v>
      </c>
      <c r="M156" s="73">
        <v>3278</v>
      </c>
    </row>
    <row r="157" spans="1:13" ht="19.5" customHeight="1">
      <c r="A157" s="125"/>
      <c r="B157" s="567" t="s">
        <v>536</v>
      </c>
      <c r="C157" s="568"/>
      <c r="D157" s="478" t="s">
        <v>537</v>
      </c>
      <c r="E157" s="216"/>
      <c r="F157" s="232"/>
      <c r="G157" s="232"/>
      <c r="H157" s="232"/>
      <c r="I157" s="232"/>
      <c r="J157" s="229"/>
      <c r="K157" s="72"/>
      <c r="L157" s="73"/>
      <c r="M157" s="73"/>
    </row>
    <row r="158" spans="1:13" ht="14.25" customHeight="1">
      <c r="A158" s="128" t="s">
        <v>538</v>
      </c>
      <c r="B158" s="129"/>
      <c r="C158" s="129"/>
      <c r="D158" s="482" t="s">
        <v>539</v>
      </c>
      <c r="E158" s="216">
        <f>G158+H158+I158+J158</f>
        <v>0</v>
      </c>
      <c r="F158" s="232"/>
      <c r="G158" s="232"/>
      <c r="H158" s="232"/>
      <c r="I158" s="232"/>
      <c r="J158" s="229"/>
      <c r="K158" s="72"/>
      <c r="L158" s="73"/>
      <c r="M158" s="73"/>
    </row>
    <row r="159" spans="1:13" ht="14.25" customHeight="1">
      <c r="A159" s="128"/>
      <c r="B159" s="129"/>
      <c r="C159" s="129"/>
      <c r="D159" s="121"/>
      <c r="E159" s="216"/>
      <c r="F159" s="232"/>
      <c r="G159" s="232"/>
      <c r="H159" s="232"/>
      <c r="I159" s="232"/>
      <c r="J159" s="229"/>
      <c r="K159" s="72"/>
      <c r="L159" s="73"/>
      <c r="M159" s="73"/>
    </row>
    <row r="160" spans="1:13" s="3" customFormat="1" ht="47.25" customHeight="1">
      <c r="A160" s="555" t="s">
        <v>540</v>
      </c>
      <c r="B160" s="556"/>
      <c r="C160" s="557"/>
      <c r="D160" s="254" t="s">
        <v>541</v>
      </c>
      <c r="E160" s="298">
        <f>G160+H160+I160+J160</f>
        <v>30682</v>
      </c>
      <c r="F160" s="294">
        <f t="shared" ref="F160:M160" si="46">F161</f>
        <v>0</v>
      </c>
      <c r="G160" s="294">
        <f t="shared" si="46"/>
        <v>11707</v>
      </c>
      <c r="H160" s="294">
        <f t="shared" si="46"/>
        <v>6969</v>
      </c>
      <c r="I160" s="294">
        <f t="shared" si="46"/>
        <v>6079</v>
      </c>
      <c r="J160" s="296">
        <f t="shared" si="46"/>
        <v>5927</v>
      </c>
      <c r="K160" s="297">
        <f t="shared" si="46"/>
        <v>26785</v>
      </c>
      <c r="L160" s="297">
        <f t="shared" si="46"/>
        <v>27412</v>
      </c>
      <c r="M160" s="297">
        <f t="shared" si="46"/>
        <v>27939</v>
      </c>
    </row>
    <row r="161" spans="1:13" ht="42" customHeight="1">
      <c r="A161" s="532" t="s">
        <v>542</v>
      </c>
      <c r="B161" s="533"/>
      <c r="C161" s="534"/>
      <c r="D161" s="60" t="s">
        <v>543</v>
      </c>
      <c r="E161" s="151">
        <f>E183</f>
        <v>30682</v>
      </c>
      <c r="F161" s="151">
        <f t="shared" ref="F161:M161" si="47">F184+F187</f>
        <v>0</v>
      </c>
      <c r="G161" s="151">
        <f t="shared" si="47"/>
        <v>11707</v>
      </c>
      <c r="H161" s="151">
        <f t="shared" si="47"/>
        <v>6969</v>
      </c>
      <c r="I161" s="151">
        <f t="shared" si="47"/>
        <v>6079</v>
      </c>
      <c r="J161" s="222">
        <f t="shared" si="47"/>
        <v>5927</v>
      </c>
      <c r="K161" s="151">
        <f t="shared" si="47"/>
        <v>26785</v>
      </c>
      <c r="L161" s="151">
        <f t="shared" si="47"/>
        <v>27412</v>
      </c>
      <c r="M161" s="151">
        <f t="shared" si="47"/>
        <v>27939</v>
      </c>
    </row>
    <row r="162" spans="1:13" ht="27" customHeight="1">
      <c r="A162" s="130"/>
      <c r="B162" s="626" t="s">
        <v>330</v>
      </c>
      <c r="C162" s="627"/>
      <c r="D162" s="131"/>
      <c r="E162" s="216">
        <f>E163</f>
        <v>30682</v>
      </c>
      <c r="F162" s="216">
        <f t="shared" ref="F162:J163" si="48">F163</f>
        <v>0</v>
      </c>
      <c r="G162" s="216">
        <f t="shared" si="48"/>
        <v>11707</v>
      </c>
      <c r="H162" s="216">
        <f t="shared" si="48"/>
        <v>6969</v>
      </c>
      <c r="I162" s="216">
        <f t="shared" si="48"/>
        <v>6079</v>
      </c>
      <c r="J162" s="216">
        <f t="shared" si="48"/>
        <v>5927</v>
      </c>
      <c r="K162" s="72">
        <f>K163+K172</f>
        <v>26785</v>
      </c>
      <c r="L162" s="72">
        <f t="shared" ref="L162:M162" si="49">L163+L172</f>
        <v>27412</v>
      </c>
      <c r="M162" s="72">
        <f t="shared" si="49"/>
        <v>27939</v>
      </c>
    </row>
    <row r="163" spans="1:13" ht="16.5" customHeight="1">
      <c r="A163" s="130"/>
      <c r="B163" s="593" t="s">
        <v>305</v>
      </c>
      <c r="C163" s="594"/>
      <c r="D163" s="131"/>
      <c r="E163" s="216">
        <f>G163+H163+I163+J163</f>
        <v>30682</v>
      </c>
      <c r="F163" s="216">
        <f t="shared" si="48"/>
        <v>0</v>
      </c>
      <c r="G163" s="216">
        <f t="shared" si="48"/>
        <v>11707</v>
      </c>
      <c r="H163" s="216">
        <f t="shared" si="48"/>
        <v>6969</v>
      </c>
      <c r="I163" s="216">
        <f t="shared" si="48"/>
        <v>6079</v>
      </c>
      <c r="J163" s="216">
        <f>J164+J169</f>
        <v>5927</v>
      </c>
      <c r="K163" s="72">
        <f>K164</f>
        <v>26785</v>
      </c>
      <c r="L163" s="72">
        <f t="shared" ref="L163:M163" si="50">L164</f>
        <v>27412</v>
      </c>
      <c r="M163" s="72">
        <f t="shared" si="50"/>
        <v>27939</v>
      </c>
    </row>
    <row r="164" spans="1:13" ht="30" customHeight="1">
      <c r="A164" s="130"/>
      <c r="B164" s="558" t="s">
        <v>544</v>
      </c>
      <c r="C164" s="559"/>
      <c r="D164" s="286" t="s">
        <v>333</v>
      </c>
      <c r="E164" s="216">
        <f>E165+E166+E167</f>
        <v>30682</v>
      </c>
      <c r="F164" s="216">
        <f t="shared" ref="F164:J164" si="51">F165+F166+F167</f>
        <v>0</v>
      </c>
      <c r="G164" s="216">
        <f t="shared" si="51"/>
        <v>11707</v>
      </c>
      <c r="H164" s="216">
        <f t="shared" si="51"/>
        <v>6969</v>
      </c>
      <c r="I164" s="216">
        <f t="shared" si="51"/>
        <v>6079</v>
      </c>
      <c r="J164" s="216">
        <f t="shared" si="51"/>
        <v>5927</v>
      </c>
      <c r="K164" s="72">
        <f>K165+K166+K167</f>
        <v>26785</v>
      </c>
      <c r="L164" s="72">
        <f t="shared" ref="L164:M164" si="52">L165+L166+L167</f>
        <v>27412</v>
      </c>
      <c r="M164" s="72">
        <f t="shared" si="52"/>
        <v>27939</v>
      </c>
    </row>
    <row r="165" spans="1:13" ht="27.75" customHeight="1">
      <c r="A165" s="130"/>
      <c r="B165" s="333"/>
      <c r="C165" s="334" t="s">
        <v>334</v>
      </c>
      <c r="D165" s="313" t="s">
        <v>308</v>
      </c>
      <c r="E165" s="216">
        <f>G165+H165+I165+J165</f>
        <v>10541</v>
      </c>
      <c r="F165" s="232"/>
      <c r="G165" s="232">
        <v>4489</v>
      </c>
      <c r="H165" s="232">
        <v>2499</v>
      </c>
      <c r="I165" s="232">
        <v>1809</v>
      </c>
      <c r="J165" s="229">
        <v>1744</v>
      </c>
      <c r="K165" s="72">
        <v>9967</v>
      </c>
      <c r="L165" s="72">
        <v>10405</v>
      </c>
      <c r="M165" s="72">
        <v>10745</v>
      </c>
    </row>
    <row r="166" spans="1:13" ht="19.5" customHeight="1">
      <c r="A166" s="130"/>
      <c r="B166" s="333"/>
      <c r="C166" s="334" t="s">
        <v>335</v>
      </c>
      <c r="D166" s="149" t="s">
        <v>310</v>
      </c>
      <c r="E166" s="216">
        <f>G166+H166+I166+J166</f>
        <v>20141</v>
      </c>
      <c r="F166" s="232"/>
      <c r="G166" s="232">
        <v>7218</v>
      </c>
      <c r="H166" s="232">
        <v>4470</v>
      </c>
      <c r="I166" s="232">
        <v>4270</v>
      </c>
      <c r="J166" s="229">
        <v>4183</v>
      </c>
      <c r="K166" s="72">
        <v>16818</v>
      </c>
      <c r="L166" s="72">
        <v>17007</v>
      </c>
      <c r="M166" s="72">
        <v>17194</v>
      </c>
    </row>
    <row r="167" spans="1:13" ht="41.25" customHeight="1">
      <c r="A167" s="130"/>
      <c r="B167" s="595" t="s">
        <v>405</v>
      </c>
      <c r="C167" s="596"/>
      <c r="D167" s="283">
        <v>59</v>
      </c>
      <c r="E167" s="216">
        <f>G167+H167+I167+J167</f>
        <v>0</v>
      </c>
      <c r="F167" s="232"/>
      <c r="G167" s="232">
        <f>G168</f>
        <v>0</v>
      </c>
      <c r="H167" s="232">
        <f t="shared" ref="H167:J167" si="53">H168</f>
        <v>0</v>
      </c>
      <c r="I167" s="232">
        <f t="shared" si="53"/>
        <v>0</v>
      </c>
      <c r="J167" s="232">
        <f t="shared" si="53"/>
        <v>0</v>
      </c>
      <c r="K167" s="72">
        <f>K168</f>
        <v>0</v>
      </c>
      <c r="L167" s="72">
        <f t="shared" ref="L167:M167" si="54">L168</f>
        <v>0</v>
      </c>
      <c r="M167" s="72">
        <f t="shared" si="54"/>
        <v>0</v>
      </c>
    </row>
    <row r="168" spans="1:13" ht="27" customHeight="1">
      <c r="A168" s="130"/>
      <c r="B168" s="333"/>
      <c r="C168" s="334" t="s">
        <v>545</v>
      </c>
      <c r="D168" s="478" t="s">
        <v>546</v>
      </c>
      <c r="E168" s="216">
        <f>G168+H168+I168+J168</f>
        <v>0</v>
      </c>
      <c r="F168" s="232"/>
      <c r="G168" s="232"/>
      <c r="H168" s="232"/>
      <c r="I168" s="232"/>
      <c r="J168" s="229"/>
      <c r="K168" s="72">
        <v>0</v>
      </c>
      <c r="L168" s="72">
        <v>0</v>
      </c>
      <c r="M168" s="72">
        <v>0</v>
      </c>
    </row>
    <row r="169" spans="1:13" ht="38.25" customHeight="1">
      <c r="A169" s="130"/>
      <c r="B169" s="624" t="s">
        <v>532</v>
      </c>
      <c r="C169" s="625"/>
      <c r="D169" s="479">
        <v>85</v>
      </c>
      <c r="E169" s="216">
        <f t="shared" ref="E169:E171" si="55">G169+H169+I169+J169</f>
        <v>0</v>
      </c>
      <c r="F169" s="436"/>
      <c r="G169" s="436"/>
      <c r="H169" s="436"/>
      <c r="I169" s="436"/>
      <c r="J169" s="437">
        <f>J170</f>
        <v>0</v>
      </c>
      <c r="K169" s="438"/>
      <c r="L169" s="438"/>
      <c r="M169" s="438"/>
    </row>
    <row r="170" spans="1:13" ht="27" customHeight="1">
      <c r="A170" s="130"/>
      <c r="B170" s="558" t="s">
        <v>440</v>
      </c>
      <c r="C170" s="559"/>
      <c r="D170" s="478" t="s">
        <v>441</v>
      </c>
      <c r="E170" s="216">
        <f t="shared" si="55"/>
        <v>0</v>
      </c>
      <c r="F170" s="232"/>
      <c r="G170" s="232"/>
      <c r="H170" s="232"/>
      <c r="I170" s="232"/>
      <c r="J170" s="229">
        <f>J171</f>
        <v>0</v>
      </c>
      <c r="K170" s="72"/>
      <c r="L170" s="72"/>
      <c r="M170" s="72"/>
    </row>
    <row r="171" spans="1:13" ht="38.25" customHeight="1">
      <c r="A171" s="130"/>
      <c r="B171" s="587" t="s">
        <v>547</v>
      </c>
      <c r="C171" s="588"/>
      <c r="D171" s="478" t="s">
        <v>548</v>
      </c>
      <c r="E171" s="216">
        <f t="shared" si="55"/>
        <v>0</v>
      </c>
      <c r="F171" s="232"/>
      <c r="G171" s="232"/>
      <c r="H171" s="232"/>
      <c r="I171" s="232"/>
      <c r="J171" s="229"/>
      <c r="K171" s="72"/>
      <c r="L171" s="72"/>
      <c r="M171" s="72"/>
    </row>
    <row r="172" spans="1:13" ht="18" customHeight="1">
      <c r="A172" s="130"/>
      <c r="B172" s="342"/>
      <c r="C172" s="343" t="s">
        <v>316</v>
      </c>
      <c r="D172" s="131"/>
      <c r="E172" s="216"/>
      <c r="F172" s="232"/>
      <c r="G172" s="232"/>
      <c r="H172" s="232"/>
      <c r="I172" s="232"/>
      <c r="J172" s="229"/>
      <c r="K172" s="72"/>
      <c r="L172" s="72"/>
      <c r="M172" s="72"/>
    </row>
    <row r="173" spans="1:13" ht="19.5" customHeight="1">
      <c r="A173" s="130"/>
      <c r="B173" s="558" t="s">
        <v>507</v>
      </c>
      <c r="C173" s="559"/>
      <c r="D173" s="149" t="s">
        <v>324</v>
      </c>
      <c r="E173" s="216"/>
      <c r="F173" s="232"/>
      <c r="G173" s="232"/>
      <c r="H173" s="232"/>
      <c r="I173" s="232"/>
      <c r="J173" s="229"/>
      <c r="K173" s="72"/>
      <c r="L173" s="72"/>
      <c r="M173" s="72"/>
    </row>
    <row r="174" spans="1:13" ht="27.75" customHeight="1">
      <c r="A174" s="130"/>
      <c r="B174" s="558" t="s">
        <v>549</v>
      </c>
      <c r="C174" s="559"/>
      <c r="D174" s="149" t="s">
        <v>509</v>
      </c>
      <c r="E174" s="216"/>
      <c r="F174" s="232"/>
      <c r="G174" s="232"/>
      <c r="H174" s="232"/>
      <c r="I174" s="232"/>
      <c r="J174" s="229"/>
      <c r="K174" s="72"/>
      <c r="L174" s="72"/>
      <c r="M174" s="72"/>
    </row>
    <row r="175" spans="1:13" ht="24" customHeight="1">
      <c r="A175" s="130"/>
      <c r="B175" s="558" t="s">
        <v>550</v>
      </c>
      <c r="C175" s="559"/>
      <c r="D175" s="149" t="s">
        <v>511</v>
      </c>
      <c r="E175" s="216"/>
      <c r="F175" s="232"/>
      <c r="G175" s="232"/>
      <c r="H175" s="232"/>
      <c r="I175" s="232"/>
      <c r="J175" s="229"/>
      <c r="K175" s="72"/>
      <c r="L175" s="72"/>
      <c r="M175" s="72"/>
    </row>
    <row r="176" spans="1:13" ht="18.75" customHeight="1">
      <c r="A176" s="130"/>
      <c r="B176" s="333"/>
      <c r="C176" s="334" t="s">
        <v>512</v>
      </c>
      <c r="D176" s="149" t="s">
        <v>513</v>
      </c>
      <c r="E176" s="216"/>
      <c r="F176" s="232"/>
      <c r="G176" s="232"/>
      <c r="H176" s="232"/>
      <c r="I176" s="232"/>
      <c r="J176" s="229"/>
      <c r="K176" s="72"/>
      <c r="L176" s="72"/>
      <c r="M176" s="72"/>
    </row>
    <row r="177" spans="1:14" ht="27" customHeight="1">
      <c r="A177" s="130"/>
      <c r="B177" s="333"/>
      <c r="C177" s="334" t="s">
        <v>514</v>
      </c>
      <c r="D177" s="149" t="s">
        <v>515</v>
      </c>
      <c r="E177" s="216"/>
      <c r="F177" s="232"/>
      <c r="G177" s="232"/>
      <c r="H177" s="232"/>
      <c r="I177" s="232"/>
      <c r="J177" s="229"/>
      <c r="K177" s="72"/>
      <c r="L177" s="72"/>
      <c r="M177" s="72"/>
    </row>
    <row r="178" spans="1:14" ht="27.75" customHeight="1">
      <c r="A178" s="130"/>
      <c r="B178" s="342"/>
      <c r="C178" s="334" t="s">
        <v>516</v>
      </c>
      <c r="D178" s="149" t="s">
        <v>517</v>
      </c>
      <c r="E178" s="216"/>
      <c r="F178" s="232"/>
      <c r="G178" s="232"/>
      <c r="H178" s="232"/>
      <c r="I178" s="232"/>
      <c r="J178" s="229"/>
      <c r="K178" s="72"/>
      <c r="L178" s="72"/>
      <c r="M178" s="72"/>
    </row>
    <row r="179" spans="1:14" ht="17.25" customHeight="1">
      <c r="A179" s="130"/>
      <c r="B179" s="342"/>
      <c r="C179" s="334" t="s">
        <v>551</v>
      </c>
      <c r="D179" s="149" t="s">
        <v>519</v>
      </c>
      <c r="E179" s="216"/>
      <c r="F179" s="232"/>
      <c r="G179" s="232"/>
      <c r="H179" s="232"/>
      <c r="I179" s="232"/>
      <c r="J179" s="229"/>
      <c r="K179" s="72"/>
      <c r="L179" s="72"/>
      <c r="M179" s="72"/>
    </row>
    <row r="180" spans="1:14" ht="18" customHeight="1">
      <c r="A180" s="130"/>
      <c r="B180" s="342"/>
      <c r="C180" s="334" t="s">
        <v>520</v>
      </c>
      <c r="D180" s="149" t="s">
        <v>521</v>
      </c>
      <c r="E180" s="216"/>
      <c r="F180" s="232"/>
      <c r="G180" s="232"/>
      <c r="H180" s="232"/>
      <c r="I180" s="232"/>
      <c r="J180" s="229"/>
      <c r="K180" s="72"/>
      <c r="L180" s="72"/>
      <c r="M180" s="72"/>
    </row>
    <row r="181" spans="1:14" ht="18.75" customHeight="1">
      <c r="A181" s="130"/>
      <c r="B181" s="342"/>
      <c r="C181" s="334" t="s">
        <v>522</v>
      </c>
      <c r="D181" s="149" t="s">
        <v>523</v>
      </c>
      <c r="E181" s="216"/>
      <c r="F181" s="232"/>
      <c r="G181" s="232"/>
      <c r="H181" s="232"/>
      <c r="I181" s="232"/>
      <c r="J181" s="229"/>
      <c r="K181" s="72"/>
      <c r="L181" s="72"/>
      <c r="M181" s="72"/>
    </row>
    <row r="182" spans="1:14" ht="16.5" customHeight="1">
      <c r="A182" s="130"/>
      <c r="B182" s="342"/>
      <c r="C182" s="334" t="s">
        <v>524</v>
      </c>
      <c r="D182" s="149" t="s">
        <v>525</v>
      </c>
      <c r="E182" s="216"/>
      <c r="F182" s="232"/>
      <c r="G182" s="232"/>
      <c r="H182" s="232"/>
      <c r="I182" s="232"/>
      <c r="J182" s="229"/>
      <c r="K182" s="72"/>
      <c r="L182" s="72"/>
      <c r="M182" s="72"/>
    </row>
    <row r="183" spans="1:14" ht="18.75" customHeight="1">
      <c r="A183" s="123" t="s">
        <v>533</v>
      </c>
      <c r="B183" s="253"/>
      <c r="C183" s="253"/>
      <c r="D183" s="474"/>
      <c r="E183" s="216">
        <f>E184+E186+E187</f>
        <v>30682</v>
      </c>
      <c r="F183" s="216">
        <f t="shared" ref="F183:J183" si="56">F184+F186+F187</f>
        <v>0</v>
      </c>
      <c r="G183" s="216">
        <f t="shared" si="56"/>
        <v>11707</v>
      </c>
      <c r="H183" s="216">
        <f t="shared" si="56"/>
        <v>6969</v>
      </c>
      <c r="I183" s="216">
        <f t="shared" si="56"/>
        <v>6079</v>
      </c>
      <c r="J183" s="216">
        <f t="shared" si="56"/>
        <v>5927</v>
      </c>
      <c r="K183" s="72">
        <f>K184+K187</f>
        <v>26785</v>
      </c>
      <c r="L183" s="72">
        <f t="shared" ref="L183:M183" si="57">L184+L187</f>
        <v>27412</v>
      </c>
      <c r="M183" s="72">
        <f t="shared" si="57"/>
        <v>27939</v>
      </c>
    </row>
    <row r="184" spans="1:14" ht="14.25" customHeight="1">
      <c r="A184" s="126"/>
      <c r="B184" s="132" t="s">
        <v>552</v>
      </c>
      <c r="C184" s="126"/>
      <c r="D184" s="474" t="s">
        <v>553</v>
      </c>
      <c r="E184" s="216">
        <f>G184+H184+I184+J184</f>
        <v>0</v>
      </c>
      <c r="F184" s="232">
        <f t="shared" ref="F184:M184" si="58">F185</f>
        <v>0</v>
      </c>
      <c r="G184" s="232">
        <f t="shared" si="58"/>
        <v>0</v>
      </c>
      <c r="H184" s="232">
        <f t="shared" si="58"/>
        <v>0</v>
      </c>
      <c r="I184" s="232">
        <f t="shared" si="58"/>
        <v>0</v>
      </c>
      <c r="J184" s="229">
        <f t="shared" si="58"/>
        <v>0</v>
      </c>
      <c r="K184" s="72">
        <f t="shared" si="58"/>
        <v>0</v>
      </c>
      <c r="L184" s="72">
        <f t="shared" si="58"/>
        <v>0</v>
      </c>
      <c r="M184" s="72">
        <f t="shared" si="58"/>
        <v>0</v>
      </c>
    </row>
    <row r="185" spans="1:14" ht="14.25" customHeight="1">
      <c r="A185" s="126"/>
      <c r="B185" s="132"/>
      <c r="C185" s="133" t="s">
        <v>554</v>
      </c>
      <c r="D185" s="480" t="s">
        <v>555</v>
      </c>
      <c r="E185" s="216">
        <f>G185+H185+I185+J185</f>
        <v>0</v>
      </c>
      <c r="F185" s="232"/>
      <c r="G185" s="232"/>
      <c r="H185" s="232"/>
      <c r="I185" s="232"/>
      <c r="J185" s="229"/>
      <c r="K185" s="72"/>
      <c r="L185" s="73"/>
      <c r="M185" s="73"/>
    </row>
    <row r="186" spans="1:14" ht="14.25" customHeight="1">
      <c r="A186" s="126"/>
      <c r="B186" s="560" t="s">
        <v>556</v>
      </c>
      <c r="C186" s="561"/>
      <c r="D186" s="474" t="s">
        <v>557</v>
      </c>
      <c r="E186" s="216"/>
      <c r="F186" s="232"/>
      <c r="G186" s="232"/>
      <c r="H186" s="232"/>
      <c r="I186" s="232"/>
      <c r="J186" s="229"/>
      <c r="K186" s="72"/>
      <c r="L186" s="73"/>
      <c r="M186" s="73"/>
    </row>
    <row r="187" spans="1:14" ht="27.75" customHeight="1">
      <c r="A187" s="126"/>
      <c r="B187" s="548" t="s">
        <v>558</v>
      </c>
      <c r="C187" s="549"/>
      <c r="D187" s="474" t="s">
        <v>559</v>
      </c>
      <c r="E187" s="216">
        <f>G187+H187+I187+J187</f>
        <v>30682</v>
      </c>
      <c r="F187" s="232"/>
      <c r="G187" s="232">
        <v>11707</v>
      </c>
      <c r="H187" s="232">
        <v>6969</v>
      </c>
      <c r="I187" s="232">
        <v>6079</v>
      </c>
      <c r="J187" s="229">
        <v>5927</v>
      </c>
      <c r="K187" s="72">
        <v>26785</v>
      </c>
      <c r="L187" s="73">
        <v>27412</v>
      </c>
      <c r="M187" s="73">
        <v>27939</v>
      </c>
    </row>
    <row r="188" spans="1:14" s="3" customFormat="1" ht="50.25" customHeight="1">
      <c r="A188" s="525" t="s">
        <v>560</v>
      </c>
      <c r="B188" s="526"/>
      <c r="C188" s="527"/>
      <c r="D188" s="254" t="s">
        <v>561</v>
      </c>
      <c r="E188" s="298">
        <f>G188+H188+I188+J188</f>
        <v>953904</v>
      </c>
      <c r="F188" s="294">
        <f t="shared" ref="F188:M188" si="59">F189+F205+F349+F495</f>
        <v>10096.75</v>
      </c>
      <c r="G188" s="294">
        <f t="shared" si="59"/>
        <v>299584</v>
      </c>
      <c r="H188" s="294">
        <f t="shared" si="59"/>
        <v>224505</v>
      </c>
      <c r="I188" s="294">
        <f t="shared" si="59"/>
        <v>224731</v>
      </c>
      <c r="J188" s="296">
        <f t="shared" si="59"/>
        <v>205084</v>
      </c>
      <c r="K188" s="296">
        <f t="shared" si="59"/>
        <v>844180</v>
      </c>
      <c r="L188" s="296">
        <f t="shared" si="59"/>
        <v>844320</v>
      </c>
      <c r="M188" s="296">
        <f t="shared" si="59"/>
        <v>844210</v>
      </c>
      <c r="N188" s="24"/>
    </row>
    <row r="189" spans="1:14" s="3" customFormat="1" ht="40.5" customHeight="1">
      <c r="A189" s="618" t="s">
        <v>562</v>
      </c>
      <c r="B189" s="619"/>
      <c r="C189" s="620"/>
      <c r="D189" s="255" t="s">
        <v>563</v>
      </c>
      <c r="E189" s="256">
        <f>G189+H189+I189+J189</f>
        <v>0</v>
      </c>
      <c r="F189" s="257">
        <f t="shared" ref="F189:M189" si="60">F191+F194+F198+F199+F201+F204</f>
        <v>0</v>
      </c>
      <c r="G189" s="257">
        <f t="shared" si="60"/>
        <v>0</v>
      </c>
      <c r="H189" s="257">
        <f t="shared" si="60"/>
        <v>0</v>
      </c>
      <c r="I189" s="257">
        <f t="shared" si="60"/>
        <v>0</v>
      </c>
      <c r="J189" s="258">
        <f t="shared" si="60"/>
        <v>0</v>
      </c>
      <c r="K189" s="259">
        <f t="shared" si="60"/>
        <v>0</v>
      </c>
      <c r="L189" s="259">
        <f t="shared" si="60"/>
        <v>0</v>
      </c>
      <c r="M189" s="259">
        <f t="shared" si="60"/>
        <v>0</v>
      </c>
      <c r="N189" s="24"/>
    </row>
    <row r="190" spans="1:14" ht="14.25" hidden="1" customHeight="1">
      <c r="A190" s="123" t="s">
        <v>533</v>
      </c>
      <c r="B190" s="123"/>
      <c r="C190" s="123"/>
      <c r="D190" s="136"/>
      <c r="E190" s="216"/>
      <c r="F190" s="232"/>
      <c r="G190" s="232"/>
      <c r="H190" s="232"/>
      <c r="I190" s="232"/>
      <c r="J190" s="229"/>
      <c r="K190" s="72"/>
      <c r="L190" s="73"/>
      <c r="M190" s="73"/>
    </row>
    <row r="191" spans="1:14" ht="14.25" hidden="1" customHeight="1">
      <c r="A191" s="126"/>
      <c r="B191" s="137" t="s">
        <v>564</v>
      </c>
      <c r="C191" s="138"/>
      <c r="D191" s="127" t="s">
        <v>565</v>
      </c>
      <c r="E191" s="216">
        <f t="shared" ref="E191:E206" si="61">G191+H191+I191+J191</f>
        <v>0</v>
      </c>
      <c r="F191" s="232">
        <f>F192+F193</f>
        <v>0</v>
      </c>
      <c r="G191" s="232">
        <f>G192+G193</f>
        <v>0</v>
      </c>
      <c r="H191" s="232">
        <f>H192+H193</f>
        <v>0</v>
      </c>
      <c r="I191" s="232">
        <f>I192+I193</f>
        <v>0</v>
      </c>
      <c r="J191" s="229">
        <f>J192+J193</f>
        <v>0</v>
      </c>
      <c r="K191" s="72"/>
      <c r="L191" s="73"/>
      <c r="M191" s="73"/>
    </row>
    <row r="192" spans="1:14" ht="14.25" hidden="1" customHeight="1">
      <c r="A192" s="126"/>
      <c r="B192" s="137"/>
      <c r="C192" s="137" t="s">
        <v>566</v>
      </c>
      <c r="D192" s="139" t="s">
        <v>567</v>
      </c>
      <c r="E192" s="216">
        <f t="shared" si="61"/>
        <v>0</v>
      </c>
      <c r="F192" s="232"/>
      <c r="G192" s="232"/>
      <c r="H192" s="232"/>
      <c r="I192" s="232"/>
      <c r="J192" s="229"/>
      <c r="K192" s="72"/>
      <c r="L192" s="73"/>
      <c r="M192" s="73"/>
    </row>
    <row r="193" spans="1:13" ht="14.25" hidden="1" customHeight="1">
      <c r="A193" s="126"/>
      <c r="B193" s="137"/>
      <c r="C193" s="137" t="s">
        <v>568</v>
      </c>
      <c r="D193" s="139" t="s">
        <v>569</v>
      </c>
      <c r="E193" s="216">
        <f t="shared" si="61"/>
        <v>0</v>
      </c>
      <c r="F193" s="232"/>
      <c r="G193" s="232"/>
      <c r="H193" s="232"/>
      <c r="I193" s="232"/>
      <c r="J193" s="229"/>
      <c r="K193" s="72"/>
      <c r="L193" s="73"/>
      <c r="M193" s="73"/>
    </row>
    <row r="194" spans="1:13" ht="14.25" hidden="1" customHeight="1">
      <c r="A194" s="126"/>
      <c r="B194" s="137" t="s">
        <v>570</v>
      </c>
      <c r="C194" s="140"/>
      <c r="D194" s="127" t="s">
        <v>571</v>
      </c>
      <c r="E194" s="216">
        <f t="shared" si="61"/>
        <v>0</v>
      </c>
      <c r="F194" s="232">
        <f>SUM(F195:F197)</f>
        <v>0</v>
      </c>
      <c r="G194" s="232">
        <f>SUM(G195:G197)</f>
        <v>0</v>
      </c>
      <c r="H194" s="232">
        <f>SUM(H195:H197)</f>
        <v>0</v>
      </c>
      <c r="I194" s="232">
        <f>SUM(I195:I197)</f>
        <v>0</v>
      </c>
      <c r="J194" s="229">
        <f>SUM(J195:J197)</f>
        <v>0</v>
      </c>
      <c r="K194" s="72"/>
      <c r="L194" s="73"/>
      <c r="M194" s="73"/>
    </row>
    <row r="195" spans="1:13" ht="14.25" hidden="1" customHeight="1">
      <c r="A195" s="126"/>
      <c r="B195" s="137"/>
      <c r="C195" s="133" t="s">
        <v>572</v>
      </c>
      <c r="D195" s="139" t="s">
        <v>573</v>
      </c>
      <c r="E195" s="216">
        <f t="shared" si="61"/>
        <v>0</v>
      </c>
      <c r="F195" s="232"/>
      <c r="G195" s="232"/>
      <c r="H195" s="232"/>
      <c r="I195" s="232"/>
      <c r="J195" s="229"/>
      <c r="K195" s="72"/>
      <c r="L195" s="73"/>
      <c r="M195" s="73"/>
    </row>
    <row r="196" spans="1:13" ht="14.25" hidden="1" customHeight="1">
      <c r="A196" s="126"/>
      <c r="B196" s="137"/>
      <c r="C196" s="133" t="s">
        <v>574</v>
      </c>
      <c r="D196" s="139" t="s">
        <v>575</v>
      </c>
      <c r="E196" s="216">
        <f t="shared" si="61"/>
        <v>0</v>
      </c>
      <c r="F196" s="232"/>
      <c r="G196" s="232"/>
      <c r="H196" s="232"/>
      <c r="I196" s="232"/>
      <c r="J196" s="229"/>
      <c r="K196" s="72"/>
      <c r="L196" s="73"/>
      <c r="M196" s="73"/>
    </row>
    <row r="197" spans="1:13" ht="14.25" hidden="1" customHeight="1">
      <c r="A197" s="126"/>
      <c r="B197" s="137"/>
      <c r="C197" s="46" t="s">
        <v>576</v>
      </c>
      <c r="D197" s="139" t="s">
        <v>577</v>
      </c>
      <c r="E197" s="216">
        <f t="shared" si="61"/>
        <v>0</v>
      </c>
      <c r="F197" s="232"/>
      <c r="G197" s="232"/>
      <c r="H197" s="232"/>
      <c r="I197" s="232"/>
      <c r="J197" s="229"/>
      <c r="K197" s="72"/>
      <c r="L197" s="73"/>
      <c r="M197" s="73"/>
    </row>
    <row r="198" spans="1:13" ht="14.25" hidden="1" customHeight="1">
      <c r="A198" s="126"/>
      <c r="B198" s="133" t="s">
        <v>578</v>
      </c>
      <c r="C198" s="133"/>
      <c r="D198" s="127" t="s">
        <v>579</v>
      </c>
      <c r="E198" s="216">
        <f t="shared" si="61"/>
        <v>0</v>
      </c>
      <c r="F198" s="232"/>
      <c r="G198" s="232"/>
      <c r="H198" s="232"/>
      <c r="I198" s="232"/>
      <c r="J198" s="229"/>
      <c r="K198" s="72"/>
      <c r="L198" s="73"/>
      <c r="M198" s="73"/>
    </row>
    <row r="199" spans="1:13" ht="14.25" hidden="1" customHeight="1">
      <c r="A199" s="126"/>
      <c r="B199" s="133" t="s">
        <v>580</v>
      </c>
      <c r="C199" s="45"/>
      <c r="D199" s="127" t="s">
        <v>581</v>
      </c>
      <c r="E199" s="216">
        <f t="shared" si="61"/>
        <v>0</v>
      </c>
      <c r="F199" s="232">
        <f>F200</f>
        <v>0</v>
      </c>
      <c r="G199" s="232">
        <f>G200</f>
        <v>0</v>
      </c>
      <c r="H199" s="232">
        <f>H200</f>
        <v>0</v>
      </c>
      <c r="I199" s="232">
        <f>I200</f>
        <v>0</v>
      </c>
      <c r="J199" s="229">
        <f>J200</f>
        <v>0</v>
      </c>
      <c r="K199" s="72"/>
      <c r="L199" s="73"/>
      <c r="M199" s="73"/>
    </row>
    <row r="200" spans="1:13" ht="14.25" hidden="1" customHeight="1">
      <c r="A200" s="126"/>
      <c r="B200" s="133"/>
      <c r="C200" s="133" t="s">
        <v>582</v>
      </c>
      <c r="D200" s="139" t="s">
        <v>583</v>
      </c>
      <c r="E200" s="216">
        <f t="shared" si="61"/>
        <v>0</v>
      </c>
      <c r="F200" s="232"/>
      <c r="G200" s="232"/>
      <c r="H200" s="232"/>
      <c r="I200" s="232"/>
      <c r="J200" s="229"/>
      <c r="K200" s="72"/>
      <c r="L200" s="73"/>
      <c r="M200" s="73"/>
    </row>
    <row r="201" spans="1:13" ht="14.25" hidden="1" customHeight="1">
      <c r="A201" s="126"/>
      <c r="B201" s="133" t="s">
        <v>584</v>
      </c>
      <c r="C201" s="133"/>
      <c r="D201" s="127" t="s">
        <v>585</v>
      </c>
      <c r="E201" s="216">
        <f t="shared" si="61"/>
        <v>0</v>
      </c>
      <c r="F201" s="232">
        <f>F202+F203</f>
        <v>0</v>
      </c>
      <c r="G201" s="232">
        <f>G202+G203</f>
        <v>0</v>
      </c>
      <c r="H201" s="232">
        <f>H202+H203</f>
        <v>0</v>
      </c>
      <c r="I201" s="232">
        <f>I202+I203</f>
        <v>0</v>
      </c>
      <c r="J201" s="229">
        <f>J202+J203</f>
        <v>0</v>
      </c>
      <c r="K201" s="72"/>
      <c r="L201" s="73"/>
      <c r="M201" s="73"/>
    </row>
    <row r="202" spans="1:13" ht="14.25" hidden="1" customHeight="1">
      <c r="A202" s="126"/>
      <c r="B202" s="133"/>
      <c r="C202" s="137" t="s">
        <v>586</v>
      </c>
      <c r="D202" s="139" t="s">
        <v>587</v>
      </c>
      <c r="E202" s="216">
        <f t="shared" si="61"/>
        <v>0</v>
      </c>
      <c r="F202" s="232"/>
      <c r="G202" s="232"/>
      <c r="H202" s="232"/>
      <c r="I202" s="232"/>
      <c r="J202" s="229"/>
      <c r="K202" s="72"/>
      <c r="L202" s="73"/>
      <c r="M202" s="73"/>
    </row>
    <row r="203" spans="1:13" s="5" customFormat="1" ht="14.25" hidden="1" customHeight="1">
      <c r="A203" s="126"/>
      <c r="B203" s="133"/>
      <c r="C203" s="133" t="s">
        <v>588</v>
      </c>
      <c r="D203" s="139" t="s">
        <v>589</v>
      </c>
      <c r="E203" s="216">
        <f t="shared" si="61"/>
        <v>0</v>
      </c>
      <c r="F203" s="232"/>
      <c r="G203" s="232"/>
      <c r="H203" s="232"/>
      <c r="I203" s="232"/>
      <c r="J203" s="229"/>
      <c r="K203" s="72"/>
      <c r="L203" s="73"/>
      <c r="M203" s="73"/>
    </row>
    <row r="204" spans="1:13" ht="6" hidden="1" customHeight="1">
      <c r="A204" s="126"/>
      <c r="B204" s="46" t="s">
        <v>590</v>
      </c>
      <c r="C204" s="46"/>
      <c r="D204" s="127" t="s">
        <v>591</v>
      </c>
      <c r="E204" s="216">
        <f t="shared" si="61"/>
        <v>0</v>
      </c>
      <c r="F204" s="232"/>
      <c r="G204" s="232"/>
      <c r="H204" s="232"/>
      <c r="I204" s="232"/>
      <c r="J204" s="229"/>
      <c r="K204" s="72"/>
      <c r="L204" s="73"/>
      <c r="M204" s="73"/>
    </row>
    <row r="205" spans="1:13" ht="44.25" customHeight="1">
      <c r="A205" s="532" t="s">
        <v>592</v>
      </c>
      <c r="B205" s="533"/>
      <c r="C205" s="534"/>
      <c r="D205" s="141" t="s">
        <v>593</v>
      </c>
      <c r="E205" s="151">
        <f>G205+H205+I205+J205</f>
        <v>818056</v>
      </c>
      <c r="F205" s="151">
        <f>F342</f>
        <v>10096.75</v>
      </c>
      <c r="G205" s="151">
        <f t="shared" ref="G205:M205" si="62">G342</f>
        <v>218583</v>
      </c>
      <c r="H205" s="151">
        <f t="shared" si="62"/>
        <v>205561</v>
      </c>
      <c r="I205" s="151">
        <f t="shared" si="62"/>
        <v>205918</v>
      </c>
      <c r="J205" s="151">
        <f t="shared" si="62"/>
        <v>187994</v>
      </c>
      <c r="K205" s="151">
        <f t="shared" si="62"/>
        <v>775715</v>
      </c>
      <c r="L205" s="151">
        <f t="shared" si="62"/>
        <v>775715</v>
      </c>
      <c r="M205" s="151">
        <f t="shared" si="62"/>
        <v>775515</v>
      </c>
    </row>
    <row r="206" spans="1:13" s="16" customFormat="1" ht="28.5" customHeight="1">
      <c r="A206" s="201"/>
      <c r="B206" s="621" t="s">
        <v>330</v>
      </c>
      <c r="C206" s="622"/>
      <c r="D206" s="202"/>
      <c r="E206" s="233">
        <f t="shared" si="61"/>
        <v>818056</v>
      </c>
      <c r="F206" s="234">
        <f>F207</f>
        <v>10096.75</v>
      </c>
      <c r="G206" s="234">
        <f t="shared" ref="G206:M207" si="63">G208+G269</f>
        <v>218583</v>
      </c>
      <c r="H206" s="234">
        <f t="shared" si="63"/>
        <v>205561</v>
      </c>
      <c r="I206" s="234">
        <f t="shared" si="63"/>
        <v>205918</v>
      </c>
      <c r="J206" s="234">
        <f t="shared" si="63"/>
        <v>187994</v>
      </c>
      <c r="K206" s="235">
        <f t="shared" si="63"/>
        <v>775715</v>
      </c>
      <c r="L206" s="235">
        <f t="shared" si="63"/>
        <v>775715</v>
      </c>
      <c r="M206" s="235">
        <f t="shared" si="63"/>
        <v>775515</v>
      </c>
    </row>
    <row r="207" spans="1:13" s="16" customFormat="1" ht="14.25" customHeight="1">
      <c r="A207" s="201"/>
      <c r="B207" s="735" t="s">
        <v>331</v>
      </c>
      <c r="C207" s="736"/>
      <c r="D207" s="202"/>
      <c r="E207" s="233">
        <f>E209+E270</f>
        <v>791385</v>
      </c>
      <c r="F207" s="236">
        <f>F208+F269</f>
        <v>10096.75</v>
      </c>
      <c r="G207" s="236">
        <f t="shared" si="63"/>
        <v>191912</v>
      </c>
      <c r="H207" s="236">
        <f t="shared" si="63"/>
        <v>205561</v>
      </c>
      <c r="I207" s="236">
        <f t="shared" si="63"/>
        <v>205918</v>
      </c>
      <c r="J207" s="237">
        <f t="shared" si="63"/>
        <v>187994</v>
      </c>
      <c r="K207" s="238">
        <f t="shared" si="63"/>
        <v>775715</v>
      </c>
      <c r="L207" s="238">
        <f t="shared" si="63"/>
        <v>775715</v>
      </c>
      <c r="M207" s="238">
        <f t="shared" si="63"/>
        <v>775515</v>
      </c>
    </row>
    <row r="208" spans="1:13" s="215" customFormat="1" ht="14.25" customHeight="1">
      <c r="A208" s="142"/>
      <c r="B208" s="142" t="s">
        <v>305</v>
      </c>
      <c r="C208" s="214"/>
      <c r="D208" s="143"/>
      <c r="E208" s="236">
        <f t="shared" ref="E208:E215" si="64">G208+H208+I208+J208</f>
        <v>749219</v>
      </c>
      <c r="F208" s="236">
        <f t="shared" ref="F208:M208" si="65">F209</f>
        <v>10096.75</v>
      </c>
      <c r="G208" s="236">
        <f>G209+G267</f>
        <v>162460</v>
      </c>
      <c r="H208" s="236">
        <f>H209+H267</f>
        <v>203650</v>
      </c>
      <c r="I208" s="236">
        <f>I209+I267</f>
        <v>197025</v>
      </c>
      <c r="J208" s="236">
        <f>J209+J267</f>
        <v>186084</v>
      </c>
      <c r="K208" s="238">
        <f t="shared" si="65"/>
        <v>768097</v>
      </c>
      <c r="L208" s="238">
        <f t="shared" si="65"/>
        <v>768097</v>
      </c>
      <c r="M208" s="238">
        <f t="shared" si="65"/>
        <v>768097</v>
      </c>
    </row>
    <row r="209" spans="1:13" s="2" customFormat="1">
      <c r="A209" s="345"/>
      <c r="B209" s="99" t="s">
        <v>594</v>
      </c>
      <c r="C209" s="203"/>
      <c r="D209" s="313" t="s">
        <v>333</v>
      </c>
      <c r="E209" s="217">
        <f t="shared" si="64"/>
        <v>749219</v>
      </c>
      <c r="F209" s="217">
        <f t="shared" ref="F209:M209" si="66">F210+F211+F212+F217+F221+F223+F235+F241+F248</f>
        <v>10096.75</v>
      </c>
      <c r="G209" s="217">
        <f t="shared" si="66"/>
        <v>162460</v>
      </c>
      <c r="H209" s="217">
        <f t="shared" si="66"/>
        <v>203650</v>
      </c>
      <c r="I209" s="217">
        <f t="shared" si="66"/>
        <v>197025</v>
      </c>
      <c r="J209" s="228">
        <f t="shared" si="66"/>
        <v>186084</v>
      </c>
      <c r="K209" s="156">
        <f t="shared" si="66"/>
        <v>768097</v>
      </c>
      <c r="L209" s="156">
        <f t="shared" si="66"/>
        <v>768097</v>
      </c>
      <c r="M209" s="156">
        <f t="shared" si="66"/>
        <v>768097</v>
      </c>
    </row>
    <row r="210" spans="1:13" s="2" customFormat="1">
      <c r="A210" s="345"/>
      <c r="B210" s="99"/>
      <c r="C210" s="69" t="s">
        <v>334</v>
      </c>
      <c r="D210" s="313" t="s">
        <v>308</v>
      </c>
      <c r="E210" s="217">
        <f t="shared" si="64"/>
        <v>539247</v>
      </c>
      <c r="F210" s="217"/>
      <c r="G210" s="217">
        <v>116008</v>
      </c>
      <c r="H210" s="217">
        <v>143450</v>
      </c>
      <c r="I210" s="217">
        <v>142767</v>
      </c>
      <c r="J210" s="229">
        <v>137022</v>
      </c>
      <c r="K210" s="72">
        <v>548410</v>
      </c>
      <c r="L210" s="229">
        <v>548410</v>
      </c>
      <c r="M210" s="72">
        <v>548410</v>
      </c>
    </row>
    <row r="211" spans="1:13" s="2" customFormat="1">
      <c r="A211" s="345"/>
      <c r="B211" s="70"/>
      <c r="C211" s="338" t="s">
        <v>335</v>
      </c>
      <c r="D211" s="149" t="s">
        <v>310</v>
      </c>
      <c r="E211" s="217">
        <f t="shared" si="64"/>
        <v>209455</v>
      </c>
      <c r="F211" s="217">
        <v>10096.75</v>
      </c>
      <c r="G211" s="217">
        <v>46325</v>
      </c>
      <c r="H211" s="217">
        <v>60032</v>
      </c>
      <c r="I211" s="217">
        <v>54147</v>
      </c>
      <c r="J211" s="229">
        <v>48951</v>
      </c>
      <c r="K211" s="72">
        <v>219180</v>
      </c>
      <c r="L211" s="72">
        <v>219180</v>
      </c>
      <c r="M211" s="73">
        <v>219180</v>
      </c>
    </row>
    <row r="212" spans="1:13" s="2" customFormat="1">
      <c r="A212" s="345"/>
      <c r="B212" s="70" t="s">
        <v>336</v>
      </c>
      <c r="C212" s="69"/>
      <c r="D212" s="149" t="s">
        <v>337</v>
      </c>
      <c r="E212" s="217">
        <f t="shared" si="64"/>
        <v>0</v>
      </c>
      <c r="F212" s="217">
        <f>F213+F214+F215</f>
        <v>0</v>
      </c>
      <c r="G212" s="217">
        <f>G213+G214+G215</f>
        <v>0</v>
      </c>
      <c r="H212" s="217"/>
      <c r="I212" s="217"/>
      <c r="J212" s="228">
        <f>J213+J214+J215</f>
        <v>0</v>
      </c>
      <c r="K212" s="156">
        <f>K213+K214+K215</f>
        <v>0</v>
      </c>
      <c r="L212" s="156">
        <f>L213+L214+L215</f>
        <v>0</v>
      </c>
      <c r="M212" s="156">
        <f>M213+M214+M215</f>
        <v>0</v>
      </c>
    </row>
    <row r="213" spans="1:13" s="2" customFormat="1">
      <c r="A213" s="345"/>
      <c r="B213" s="69" t="s">
        <v>338</v>
      </c>
      <c r="C213" s="69"/>
      <c r="D213" s="149" t="s">
        <v>339</v>
      </c>
      <c r="E213" s="217">
        <f t="shared" si="64"/>
        <v>0</v>
      </c>
      <c r="F213" s="217"/>
      <c r="G213" s="217"/>
      <c r="H213" s="217"/>
      <c r="I213" s="217"/>
      <c r="J213" s="229"/>
      <c r="K213" s="72"/>
      <c r="L213" s="73"/>
      <c r="M213" s="73"/>
    </row>
    <row r="214" spans="1:13" s="2" customFormat="1" hidden="1">
      <c r="A214" s="345"/>
      <c r="B214" s="79" t="s">
        <v>340</v>
      </c>
      <c r="C214" s="79"/>
      <c r="D214" s="149" t="s">
        <v>341</v>
      </c>
      <c r="E214" s="217">
        <f t="shared" si="64"/>
        <v>0</v>
      </c>
      <c r="F214" s="217"/>
      <c r="G214" s="217"/>
      <c r="H214" s="217"/>
      <c r="I214" s="217"/>
      <c r="J214" s="229"/>
      <c r="K214" s="72"/>
      <c r="L214" s="73"/>
      <c r="M214" s="73"/>
    </row>
    <row r="215" spans="1:13" s="2" customFormat="1" hidden="1">
      <c r="A215" s="345"/>
      <c r="B215" s="69" t="s">
        <v>342</v>
      </c>
      <c r="C215" s="78"/>
      <c r="D215" s="149" t="s">
        <v>343</v>
      </c>
      <c r="E215" s="217">
        <f t="shared" si="64"/>
        <v>0</v>
      </c>
      <c r="F215" s="217"/>
      <c r="G215" s="217"/>
      <c r="H215" s="217"/>
      <c r="I215" s="217"/>
      <c r="J215" s="229"/>
      <c r="K215" s="72"/>
      <c r="L215" s="73"/>
      <c r="M215" s="73"/>
    </row>
    <row r="216" spans="1:13" s="2" customFormat="1" hidden="1">
      <c r="A216" s="345"/>
      <c r="B216" s="69"/>
      <c r="C216" s="78"/>
      <c r="D216" s="149"/>
      <c r="E216" s="217"/>
      <c r="F216" s="217"/>
      <c r="G216" s="217"/>
      <c r="H216" s="217"/>
      <c r="I216" s="217"/>
      <c r="J216" s="229"/>
      <c r="K216" s="72"/>
      <c r="L216" s="73"/>
      <c r="M216" s="73"/>
    </row>
    <row r="217" spans="1:13" s="2" customFormat="1" hidden="1">
      <c r="A217" s="345"/>
      <c r="B217" s="69" t="s">
        <v>344</v>
      </c>
      <c r="C217" s="78"/>
      <c r="D217" s="149" t="s">
        <v>345</v>
      </c>
      <c r="E217" s="217">
        <f t="shared" ref="E217:E246" si="67">G217+H217+I217+J217</f>
        <v>0</v>
      </c>
      <c r="F217" s="217">
        <f t="shared" ref="F217:M217" si="68">F218+F219+F220</f>
        <v>0</v>
      </c>
      <c r="G217" s="217">
        <f t="shared" si="68"/>
        <v>0</v>
      </c>
      <c r="H217" s="217">
        <f t="shared" si="68"/>
        <v>0</v>
      </c>
      <c r="I217" s="217">
        <f t="shared" si="68"/>
        <v>0</v>
      </c>
      <c r="J217" s="228">
        <f t="shared" si="68"/>
        <v>0</v>
      </c>
      <c r="K217" s="156">
        <f t="shared" si="68"/>
        <v>0</v>
      </c>
      <c r="L217" s="156">
        <f t="shared" si="68"/>
        <v>0</v>
      </c>
      <c r="M217" s="156">
        <f t="shared" si="68"/>
        <v>0</v>
      </c>
    </row>
    <row r="218" spans="1:13" s="2" customFormat="1" ht="25.5" hidden="1">
      <c r="A218" s="345"/>
      <c r="B218" s="69"/>
      <c r="C218" s="78" t="s">
        <v>346</v>
      </c>
      <c r="D218" s="149" t="s">
        <v>347</v>
      </c>
      <c r="E218" s="217">
        <f t="shared" si="67"/>
        <v>0</v>
      </c>
      <c r="F218" s="217"/>
      <c r="G218" s="217"/>
      <c r="H218" s="217"/>
      <c r="I218" s="217"/>
      <c r="J218" s="229"/>
      <c r="K218" s="72"/>
      <c r="L218" s="73"/>
      <c r="M218" s="73"/>
    </row>
    <row r="219" spans="1:13" s="2" customFormat="1" hidden="1">
      <c r="A219" s="345"/>
      <c r="B219" s="69"/>
      <c r="C219" s="79" t="s">
        <v>348</v>
      </c>
      <c r="D219" s="314" t="s">
        <v>349</v>
      </c>
      <c r="E219" s="217">
        <f t="shared" si="67"/>
        <v>0</v>
      </c>
      <c r="F219" s="217"/>
      <c r="G219" s="217"/>
      <c r="H219" s="217"/>
      <c r="I219" s="217"/>
      <c r="J219" s="229"/>
      <c r="K219" s="72"/>
      <c r="L219" s="73"/>
      <c r="M219" s="73"/>
    </row>
    <row r="220" spans="1:13" s="2" customFormat="1" hidden="1">
      <c r="A220" s="345"/>
      <c r="B220" s="203"/>
      <c r="C220" s="69" t="s">
        <v>350</v>
      </c>
      <c r="D220" s="313" t="s">
        <v>351</v>
      </c>
      <c r="E220" s="217">
        <f t="shared" si="67"/>
        <v>0</v>
      </c>
      <c r="F220" s="217"/>
      <c r="G220" s="217"/>
      <c r="H220" s="217"/>
      <c r="I220" s="217"/>
      <c r="J220" s="229"/>
      <c r="K220" s="72"/>
      <c r="L220" s="73"/>
      <c r="M220" s="73"/>
    </row>
    <row r="221" spans="1:13" s="2" customFormat="1" hidden="1">
      <c r="A221" s="345"/>
      <c r="B221" s="69" t="s">
        <v>352</v>
      </c>
      <c r="C221" s="204"/>
      <c r="D221" s="488" t="s">
        <v>353</v>
      </c>
      <c r="E221" s="217">
        <f t="shared" si="67"/>
        <v>0</v>
      </c>
      <c r="F221" s="217">
        <f t="shared" ref="F221:M221" si="69">F222</f>
        <v>0</v>
      </c>
      <c r="G221" s="217">
        <f t="shared" si="69"/>
        <v>0</v>
      </c>
      <c r="H221" s="217">
        <f t="shared" si="69"/>
        <v>0</v>
      </c>
      <c r="I221" s="217">
        <f t="shared" si="69"/>
        <v>0</v>
      </c>
      <c r="J221" s="228">
        <f t="shared" si="69"/>
        <v>0</v>
      </c>
      <c r="K221" s="156">
        <f t="shared" si="69"/>
        <v>0</v>
      </c>
      <c r="L221" s="156">
        <f t="shared" si="69"/>
        <v>0</v>
      </c>
      <c r="M221" s="156">
        <f t="shared" si="69"/>
        <v>0</v>
      </c>
    </row>
    <row r="222" spans="1:13" s="2" customFormat="1" ht="13.5" hidden="1" customHeight="1">
      <c r="A222" s="345"/>
      <c r="B222" s="69" t="s">
        <v>354</v>
      </c>
      <c r="C222" s="339"/>
      <c r="D222" s="488" t="s">
        <v>355</v>
      </c>
      <c r="E222" s="217">
        <f t="shared" si="67"/>
        <v>0</v>
      </c>
      <c r="F222" s="217"/>
      <c r="G222" s="217"/>
      <c r="H222" s="217"/>
      <c r="I222" s="217"/>
      <c r="J222" s="229"/>
      <c r="K222" s="72"/>
      <c r="L222" s="73"/>
      <c r="M222" s="73"/>
    </row>
    <row r="223" spans="1:13" s="2" customFormat="1" ht="38.25" hidden="1">
      <c r="A223" s="345"/>
      <c r="B223" s="69"/>
      <c r="C223" s="78" t="s">
        <v>356</v>
      </c>
      <c r="D223" s="488" t="s">
        <v>357</v>
      </c>
      <c r="E223" s="217">
        <f t="shared" si="67"/>
        <v>0</v>
      </c>
      <c r="F223" s="217">
        <f>F224</f>
        <v>0</v>
      </c>
      <c r="G223" s="217">
        <f>G224</f>
        <v>0</v>
      </c>
      <c r="H223" s="217">
        <f>H224</f>
        <v>0</v>
      </c>
      <c r="I223" s="217">
        <f>I224</f>
        <v>0</v>
      </c>
      <c r="J223" s="228">
        <f>J224</f>
        <v>0</v>
      </c>
      <c r="K223" s="156"/>
      <c r="L223" s="73"/>
      <c r="M223" s="73"/>
    </row>
    <row r="224" spans="1:13" s="2" customFormat="1" ht="46.5" hidden="1" customHeight="1">
      <c r="A224" s="345"/>
      <c r="B224" s="623" t="s">
        <v>358</v>
      </c>
      <c r="C224" s="570"/>
      <c r="D224" s="149" t="s">
        <v>359</v>
      </c>
      <c r="E224" s="217">
        <f t="shared" si="67"/>
        <v>0</v>
      </c>
      <c r="F224" s="217">
        <f>F225+F226+F227+F228+F229+F230+F231+F232+F233+F234</f>
        <v>0</v>
      </c>
      <c r="G224" s="217">
        <f>G225+G226+G227+G228+G229+G230+G231+G232+G233+G234</f>
        <v>0</v>
      </c>
      <c r="H224" s="217">
        <f>H225+H226+H227+H228+H229+H230+H231+H232+H233+H234</f>
        <v>0</v>
      </c>
      <c r="I224" s="217">
        <f>I225+I226+I227+I228+I229+I230+I231+I232+I233+I234</f>
        <v>0</v>
      </c>
      <c r="J224" s="228">
        <f>J225+J226+J227+J228+J229+J230+J231+J232+J233+J234</f>
        <v>0</v>
      </c>
      <c r="K224" s="156"/>
      <c r="L224" s="73"/>
      <c r="M224" s="73"/>
    </row>
    <row r="225" spans="1:13" s="2" customFormat="1" hidden="1">
      <c r="A225" s="345"/>
      <c r="B225" s="69"/>
      <c r="C225" s="79" t="s">
        <v>360</v>
      </c>
      <c r="D225" s="149" t="s">
        <v>361</v>
      </c>
      <c r="E225" s="217">
        <f t="shared" si="67"/>
        <v>0</v>
      </c>
      <c r="F225" s="217"/>
      <c r="G225" s="217"/>
      <c r="H225" s="217"/>
      <c r="I225" s="217"/>
      <c r="J225" s="229"/>
      <c r="K225" s="72"/>
      <c r="L225" s="73"/>
      <c r="M225" s="73"/>
    </row>
    <row r="226" spans="1:13" s="2" customFormat="1" hidden="1">
      <c r="A226" s="345"/>
      <c r="B226" s="84"/>
      <c r="C226" s="84" t="s">
        <v>362</v>
      </c>
      <c r="D226" s="313" t="s">
        <v>363</v>
      </c>
      <c r="E226" s="217">
        <f t="shared" si="67"/>
        <v>0</v>
      </c>
      <c r="F226" s="217"/>
      <c r="G226" s="217"/>
      <c r="H226" s="217"/>
      <c r="I226" s="217"/>
      <c r="J226" s="229"/>
      <c r="K226" s="72"/>
      <c r="L226" s="73"/>
      <c r="M226" s="73"/>
    </row>
    <row r="227" spans="1:13" s="2" customFormat="1" hidden="1">
      <c r="A227" s="345"/>
      <c r="B227" s="338"/>
      <c r="C227" s="46" t="s">
        <v>364</v>
      </c>
      <c r="D227" s="149" t="s">
        <v>365</v>
      </c>
      <c r="E227" s="217">
        <f t="shared" si="67"/>
        <v>0</v>
      </c>
      <c r="F227" s="217"/>
      <c r="G227" s="217"/>
      <c r="H227" s="217"/>
      <c r="I227" s="217"/>
      <c r="J227" s="229"/>
      <c r="K227" s="72"/>
      <c r="L227" s="73"/>
      <c r="M227" s="73"/>
    </row>
    <row r="228" spans="1:13" s="2" customFormat="1" hidden="1">
      <c r="A228" s="345"/>
      <c r="B228" s="69"/>
      <c r="C228" s="69" t="s">
        <v>366</v>
      </c>
      <c r="D228" s="149" t="s">
        <v>367</v>
      </c>
      <c r="E228" s="217">
        <f t="shared" si="67"/>
        <v>0</v>
      </c>
      <c r="F228" s="217"/>
      <c r="G228" s="217"/>
      <c r="H228" s="217"/>
      <c r="I228" s="217"/>
      <c r="J228" s="229"/>
      <c r="K228" s="72"/>
      <c r="L228" s="73"/>
      <c r="M228" s="73"/>
    </row>
    <row r="229" spans="1:13" s="2" customFormat="1" hidden="1">
      <c r="A229" s="345"/>
      <c r="B229" s="69"/>
      <c r="C229" s="79" t="s">
        <v>368</v>
      </c>
      <c r="D229" s="149" t="s">
        <v>369</v>
      </c>
      <c r="E229" s="217">
        <f t="shared" si="67"/>
        <v>0</v>
      </c>
      <c r="F229" s="217"/>
      <c r="G229" s="217"/>
      <c r="H229" s="217"/>
      <c r="I229" s="217"/>
      <c r="J229" s="229"/>
      <c r="K229" s="72"/>
      <c r="L229" s="73"/>
      <c r="M229" s="73"/>
    </row>
    <row r="230" spans="1:13" s="2" customFormat="1" ht="51" hidden="1">
      <c r="A230" s="345"/>
      <c r="B230" s="69"/>
      <c r="C230" s="78" t="s">
        <v>370</v>
      </c>
      <c r="D230" s="149" t="s">
        <v>371</v>
      </c>
      <c r="E230" s="217">
        <f t="shared" si="67"/>
        <v>0</v>
      </c>
      <c r="F230" s="217"/>
      <c r="G230" s="217"/>
      <c r="H230" s="217"/>
      <c r="I230" s="217"/>
      <c r="J230" s="229"/>
      <c r="K230" s="72"/>
      <c r="L230" s="73"/>
      <c r="M230" s="73"/>
    </row>
    <row r="231" spans="1:13" s="2" customFormat="1" ht="38.25" hidden="1">
      <c r="A231" s="345"/>
      <c r="B231" s="69"/>
      <c r="C231" s="78" t="s">
        <v>372</v>
      </c>
      <c r="D231" s="149" t="s">
        <v>373</v>
      </c>
      <c r="E231" s="217">
        <f t="shared" si="67"/>
        <v>0</v>
      </c>
      <c r="F231" s="217"/>
      <c r="G231" s="217"/>
      <c r="H231" s="217"/>
      <c r="I231" s="217"/>
      <c r="J231" s="229"/>
      <c r="K231" s="72"/>
      <c r="L231" s="73"/>
      <c r="M231" s="73"/>
    </row>
    <row r="232" spans="1:13" s="2" customFormat="1" ht="38.25" hidden="1">
      <c r="A232" s="345"/>
      <c r="B232" s="79"/>
      <c r="C232" s="78" t="s">
        <v>374</v>
      </c>
      <c r="D232" s="149" t="s">
        <v>375</v>
      </c>
      <c r="E232" s="217">
        <f t="shared" si="67"/>
        <v>0</v>
      </c>
      <c r="F232" s="217"/>
      <c r="G232" s="217"/>
      <c r="H232" s="217"/>
      <c r="I232" s="217"/>
      <c r="J232" s="229"/>
      <c r="K232" s="72"/>
      <c r="L232" s="73"/>
      <c r="M232" s="73"/>
    </row>
    <row r="233" spans="1:13" s="2" customFormat="1" ht="38.25" hidden="1">
      <c r="A233" s="345"/>
      <c r="B233" s="79"/>
      <c r="C233" s="78" t="s">
        <v>376</v>
      </c>
      <c r="D233" s="149" t="s">
        <v>377</v>
      </c>
      <c r="E233" s="217">
        <f t="shared" si="67"/>
        <v>0</v>
      </c>
      <c r="F233" s="217"/>
      <c r="G233" s="217"/>
      <c r="H233" s="217"/>
      <c r="I233" s="217"/>
      <c r="J233" s="229"/>
      <c r="K233" s="72"/>
      <c r="L233" s="73"/>
      <c r="M233" s="73"/>
    </row>
    <row r="234" spans="1:13" s="2" customFormat="1" ht="25.5" hidden="1">
      <c r="A234" s="345"/>
      <c r="B234" s="79"/>
      <c r="C234" s="78" t="s">
        <v>378</v>
      </c>
      <c r="D234" s="149" t="s">
        <v>379</v>
      </c>
      <c r="E234" s="217">
        <f t="shared" si="67"/>
        <v>0</v>
      </c>
      <c r="F234" s="217"/>
      <c r="G234" s="217"/>
      <c r="H234" s="217"/>
      <c r="I234" s="217"/>
      <c r="J234" s="229"/>
      <c r="K234" s="72"/>
      <c r="L234" s="73"/>
      <c r="M234" s="73"/>
    </row>
    <row r="235" spans="1:13" s="2" customFormat="1" hidden="1">
      <c r="A235" s="345"/>
      <c r="B235" s="79"/>
      <c r="C235" s="79" t="s">
        <v>380</v>
      </c>
      <c r="D235" s="149" t="s">
        <v>381</v>
      </c>
      <c r="E235" s="217">
        <f t="shared" si="67"/>
        <v>0</v>
      </c>
      <c r="F235" s="217">
        <f t="shared" ref="F235:M235" si="70">F236+F238</f>
        <v>0</v>
      </c>
      <c r="G235" s="217">
        <f t="shared" si="70"/>
        <v>0</v>
      </c>
      <c r="H235" s="217">
        <f t="shared" si="70"/>
        <v>0</v>
      </c>
      <c r="I235" s="217">
        <f t="shared" si="70"/>
        <v>0</v>
      </c>
      <c r="J235" s="228">
        <f t="shared" si="70"/>
        <v>0</v>
      </c>
      <c r="K235" s="156">
        <f t="shared" si="70"/>
        <v>0</v>
      </c>
      <c r="L235" s="156">
        <f t="shared" si="70"/>
        <v>0</v>
      </c>
      <c r="M235" s="156">
        <f t="shared" si="70"/>
        <v>0</v>
      </c>
    </row>
    <row r="236" spans="1:13" s="2" customFormat="1" hidden="1">
      <c r="A236" s="345"/>
      <c r="B236" s="79" t="s">
        <v>382</v>
      </c>
      <c r="C236" s="78" t="s">
        <v>595</v>
      </c>
      <c r="D236" s="149" t="s">
        <v>384</v>
      </c>
      <c r="E236" s="217">
        <f t="shared" si="67"/>
        <v>0</v>
      </c>
      <c r="F236" s="217">
        <f>F237</f>
        <v>0</v>
      </c>
      <c r="G236" s="217">
        <f>G237</f>
        <v>0</v>
      </c>
      <c r="H236" s="217">
        <f>H237</f>
        <v>0</v>
      </c>
      <c r="I236" s="217">
        <f>I237</f>
        <v>0</v>
      </c>
      <c r="J236" s="228">
        <f>J237</f>
        <v>0</v>
      </c>
      <c r="K236" s="156"/>
      <c r="L236" s="73"/>
      <c r="M236" s="73"/>
    </row>
    <row r="237" spans="1:13" s="2" customFormat="1" hidden="1">
      <c r="A237" s="345"/>
      <c r="B237" s="79"/>
      <c r="C237" s="79" t="s">
        <v>385</v>
      </c>
      <c r="D237" s="149" t="s">
        <v>386</v>
      </c>
      <c r="E237" s="217">
        <f t="shared" si="67"/>
        <v>0</v>
      </c>
      <c r="F237" s="217"/>
      <c r="G237" s="217"/>
      <c r="H237" s="217"/>
      <c r="I237" s="217"/>
      <c r="J237" s="229"/>
      <c r="K237" s="72"/>
      <c r="L237" s="73"/>
      <c r="M237" s="73"/>
    </row>
    <row r="238" spans="1:13" s="2" customFormat="1" ht="0.75" hidden="1" customHeight="1">
      <c r="A238" s="345"/>
      <c r="B238" s="86" t="s">
        <v>387</v>
      </c>
      <c r="C238" s="87"/>
      <c r="D238" s="313" t="s">
        <v>388</v>
      </c>
      <c r="E238" s="217">
        <f t="shared" si="67"/>
        <v>0</v>
      </c>
      <c r="F238" s="217">
        <f>F239+F240</f>
        <v>0</v>
      </c>
      <c r="G238" s="217">
        <f>G239+G240</f>
        <v>0</v>
      </c>
      <c r="H238" s="217">
        <f>H239+H240</f>
        <v>0</v>
      </c>
      <c r="I238" s="217">
        <f>I239+I240</f>
        <v>0</v>
      </c>
      <c r="J238" s="228">
        <f>J239+J240</f>
        <v>0</v>
      </c>
      <c r="K238" s="156"/>
      <c r="L238" s="73"/>
      <c r="M238" s="73"/>
    </row>
    <row r="239" spans="1:13" s="2" customFormat="1" ht="25.5" hidden="1">
      <c r="A239" s="345"/>
      <c r="B239" s="86"/>
      <c r="C239" s="87" t="s">
        <v>389</v>
      </c>
      <c r="D239" s="313" t="s">
        <v>390</v>
      </c>
      <c r="E239" s="217">
        <f t="shared" si="67"/>
        <v>0</v>
      </c>
      <c r="F239" s="217"/>
      <c r="G239" s="217"/>
      <c r="H239" s="217"/>
      <c r="I239" s="217"/>
      <c r="J239" s="229"/>
      <c r="K239" s="72"/>
      <c r="L239" s="73"/>
      <c r="M239" s="73"/>
    </row>
    <row r="240" spans="1:13" s="2" customFormat="1" hidden="1">
      <c r="A240" s="345"/>
      <c r="B240" s="203"/>
      <c r="C240" s="203" t="s">
        <v>391</v>
      </c>
      <c r="D240" s="313" t="s">
        <v>392</v>
      </c>
      <c r="E240" s="217">
        <f t="shared" si="67"/>
        <v>0</v>
      </c>
      <c r="F240" s="217"/>
      <c r="G240" s="217"/>
      <c r="H240" s="217"/>
      <c r="I240" s="217"/>
      <c r="J240" s="229"/>
      <c r="K240" s="72"/>
      <c r="L240" s="73"/>
      <c r="M240" s="73"/>
    </row>
    <row r="241" spans="1:13" s="2" customFormat="1" hidden="1">
      <c r="A241" s="345"/>
      <c r="B241" s="69" t="s">
        <v>596</v>
      </c>
      <c r="C241" s="69"/>
      <c r="D241" s="149" t="s">
        <v>394</v>
      </c>
      <c r="E241" s="217">
        <f t="shared" si="67"/>
        <v>0</v>
      </c>
      <c r="F241" s="217">
        <f t="shared" ref="F241:M241" si="71">F242</f>
        <v>0</v>
      </c>
      <c r="G241" s="217">
        <f t="shared" si="71"/>
        <v>0</v>
      </c>
      <c r="H241" s="217">
        <f t="shared" si="71"/>
        <v>0</v>
      </c>
      <c r="I241" s="217">
        <f t="shared" si="71"/>
        <v>0</v>
      </c>
      <c r="J241" s="228">
        <f t="shared" si="71"/>
        <v>0</v>
      </c>
      <c r="K241" s="156">
        <f t="shared" si="71"/>
        <v>0</v>
      </c>
      <c r="L241" s="156">
        <f t="shared" si="71"/>
        <v>0</v>
      </c>
      <c r="M241" s="156">
        <f t="shared" si="71"/>
        <v>0</v>
      </c>
    </row>
    <row r="242" spans="1:13" s="2" customFormat="1" ht="0.75" hidden="1" customHeight="1">
      <c r="A242" s="345"/>
      <c r="B242" s="88" t="s">
        <v>395</v>
      </c>
      <c r="C242" s="69"/>
      <c r="D242" s="149" t="s">
        <v>396</v>
      </c>
      <c r="E242" s="217">
        <f t="shared" si="67"/>
        <v>0</v>
      </c>
      <c r="F242" s="217">
        <f>F243+F244+F245+F246</f>
        <v>0</v>
      </c>
      <c r="G242" s="217">
        <f>G243+G244+G245+G246</f>
        <v>0</v>
      </c>
      <c r="H242" s="217">
        <f>H243+H244+H245+H246</f>
        <v>0</v>
      </c>
      <c r="I242" s="217">
        <f>I243+I244+I245+I246</f>
        <v>0</v>
      </c>
      <c r="J242" s="228">
        <f>J243+J244+J245+J246</f>
        <v>0</v>
      </c>
      <c r="K242" s="156"/>
      <c r="L242" s="73"/>
      <c r="M242" s="73"/>
    </row>
    <row r="243" spans="1:13" s="2" customFormat="1" hidden="1">
      <c r="A243" s="345"/>
      <c r="B243" s="88"/>
      <c r="C243" s="69" t="s">
        <v>397</v>
      </c>
      <c r="D243" s="149" t="s">
        <v>398</v>
      </c>
      <c r="E243" s="217">
        <f t="shared" si="67"/>
        <v>0</v>
      </c>
      <c r="F243" s="217"/>
      <c r="G243" s="217"/>
      <c r="H243" s="217"/>
      <c r="I243" s="217"/>
      <c r="J243" s="229"/>
      <c r="K243" s="72"/>
      <c r="L243" s="73"/>
      <c r="M243" s="73"/>
    </row>
    <row r="244" spans="1:13" s="2" customFormat="1" hidden="1">
      <c r="A244" s="345"/>
      <c r="B244" s="69"/>
      <c r="C244" s="79" t="s">
        <v>399</v>
      </c>
      <c r="D244" s="149" t="s">
        <v>400</v>
      </c>
      <c r="E244" s="217">
        <f t="shared" si="67"/>
        <v>0</v>
      </c>
      <c r="F244" s="217"/>
      <c r="G244" s="217"/>
      <c r="H244" s="217"/>
      <c r="I244" s="217"/>
      <c r="J244" s="229"/>
      <c r="K244" s="72"/>
      <c r="L244" s="73"/>
      <c r="M244" s="73"/>
    </row>
    <row r="245" spans="1:13" s="2" customFormat="1" hidden="1">
      <c r="A245" s="345"/>
      <c r="B245" s="90"/>
      <c r="C245" s="79" t="s">
        <v>401</v>
      </c>
      <c r="D245" s="149" t="s">
        <v>402</v>
      </c>
      <c r="E245" s="217">
        <f t="shared" si="67"/>
        <v>0</v>
      </c>
      <c r="F245" s="217"/>
      <c r="G245" s="217"/>
      <c r="H245" s="217"/>
      <c r="I245" s="217"/>
      <c r="J245" s="229"/>
      <c r="K245" s="72"/>
      <c r="L245" s="73"/>
      <c r="M245" s="73"/>
    </row>
    <row r="246" spans="1:13" s="2" customFormat="1" hidden="1">
      <c r="A246" s="345"/>
      <c r="B246" s="69"/>
      <c r="C246" s="90" t="s">
        <v>403</v>
      </c>
      <c r="D246" s="149" t="s">
        <v>404</v>
      </c>
      <c r="E246" s="217">
        <f t="shared" si="67"/>
        <v>0</v>
      </c>
      <c r="F246" s="217"/>
      <c r="G246" s="217"/>
      <c r="H246" s="217"/>
      <c r="I246" s="217"/>
      <c r="J246" s="229"/>
      <c r="K246" s="72"/>
      <c r="L246" s="73"/>
      <c r="M246" s="73"/>
    </row>
    <row r="247" spans="1:13" s="2" customFormat="1">
      <c r="A247" s="345"/>
      <c r="B247" s="70"/>
      <c r="C247" s="90"/>
      <c r="D247" s="149"/>
      <c r="E247" s="217"/>
      <c r="F247" s="217"/>
      <c r="G247" s="217"/>
      <c r="H247" s="217"/>
      <c r="I247" s="217"/>
      <c r="J247" s="229"/>
      <c r="K247" s="72"/>
      <c r="L247" s="73"/>
      <c r="M247" s="73"/>
    </row>
    <row r="248" spans="1:13" s="2" customFormat="1" ht="20.25" customHeight="1">
      <c r="A248" s="345"/>
      <c r="B248" s="70" t="s">
        <v>405</v>
      </c>
      <c r="C248" s="90"/>
      <c r="D248" s="149" t="s">
        <v>313</v>
      </c>
      <c r="E248" s="217">
        <f t="shared" ref="E248:E269" si="72">G248+H248+I248+J248</f>
        <v>517</v>
      </c>
      <c r="F248" s="217"/>
      <c r="G248" s="217">
        <f>G249+G258</f>
        <v>127</v>
      </c>
      <c r="H248" s="217">
        <f t="shared" ref="H248:M248" si="73">H249+H258</f>
        <v>168</v>
      </c>
      <c r="I248" s="217">
        <f t="shared" si="73"/>
        <v>111</v>
      </c>
      <c r="J248" s="217">
        <f t="shared" si="73"/>
        <v>111</v>
      </c>
      <c r="K248" s="217">
        <f t="shared" si="73"/>
        <v>507</v>
      </c>
      <c r="L248" s="217">
        <f t="shared" si="73"/>
        <v>507</v>
      </c>
      <c r="M248" s="217">
        <f t="shared" si="73"/>
        <v>507</v>
      </c>
    </row>
    <row r="249" spans="1:13" s="2" customFormat="1">
      <c r="A249" s="345"/>
      <c r="B249" s="70" t="s">
        <v>406</v>
      </c>
      <c r="C249" s="90"/>
      <c r="D249" s="149" t="s">
        <v>407</v>
      </c>
      <c r="E249" s="217">
        <f t="shared" si="72"/>
        <v>0</v>
      </c>
      <c r="F249" s="217"/>
      <c r="G249" s="217"/>
      <c r="H249" s="217"/>
      <c r="I249" s="217"/>
      <c r="J249" s="229"/>
      <c r="K249" s="72"/>
      <c r="L249" s="73"/>
      <c r="M249" s="73"/>
    </row>
    <row r="250" spans="1:13" s="2" customFormat="1">
      <c r="A250" s="345"/>
      <c r="B250" s="70" t="s">
        <v>408</v>
      </c>
      <c r="C250" s="90"/>
      <c r="D250" s="288" t="s">
        <v>409</v>
      </c>
      <c r="E250" s="217">
        <f t="shared" si="72"/>
        <v>0</v>
      </c>
      <c r="F250" s="217"/>
      <c r="G250" s="217"/>
      <c r="H250" s="217"/>
      <c r="I250" s="217"/>
      <c r="J250" s="229"/>
      <c r="K250" s="72"/>
      <c r="L250" s="73"/>
      <c r="M250" s="73"/>
    </row>
    <row r="251" spans="1:13" s="2" customFormat="1">
      <c r="A251" s="345"/>
      <c r="B251" s="99" t="s">
        <v>410</v>
      </c>
      <c r="C251" s="157"/>
      <c r="D251" s="313" t="s">
        <v>411</v>
      </c>
      <c r="E251" s="217">
        <f t="shared" si="72"/>
        <v>0</v>
      </c>
      <c r="F251" s="217"/>
      <c r="G251" s="217"/>
      <c r="H251" s="217"/>
      <c r="I251" s="217"/>
      <c r="J251" s="229"/>
      <c r="K251" s="72"/>
      <c r="L251" s="73"/>
      <c r="M251" s="73"/>
    </row>
    <row r="252" spans="1:13" s="2" customFormat="1">
      <c r="A252" s="345"/>
      <c r="B252" s="69" t="s">
        <v>412</v>
      </c>
      <c r="C252" s="79"/>
      <c r="D252" s="149" t="s">
        <v>413</v>
      </c>
      <c r="E252" s="217">
        <f t="shared" si="72"/>
        <v>0</v>
      </c>
      <c r="F252" s="217"/>
      <c r="G252" s="217"/>
      <c r="H252" s="217"/>
      <c r="I252" s="217"/>
      <c r="J252" s="229"/>
      <c r="K252" s="72"/>
      <c r="L252" s="73"/>
      <c r="M252" s="73"/>
    </row>
    <row r="253" spans="1:13" s="2" customFormat="1">
      <c r="A253" s="345"/>
      <c r="B253" s="79" t="s">
        <v>414</v>
      </c>
      <c r="C253" s="79"/>
      <c r="D253" s="149" t="s">
        <v>415</v>
      </c>
      <c r="E253" s="217">
        <f t="shared" si="72"/>
        <v>0</v>
      </c>
      <c r="F253" s="217"/>
      <c r="G253" s="217"/>
      <c r="H253" s="217"/>
      <c r="I253" s="217"/>
      <c r="J253" s="229"/>
      <c r="K253" s="72"/>
      <c r="L253" s="73"/>
      <c r="M253" s="73"/>
    </row>
    <row r="254" spans="1:13" s="2" customFormat="1">
      <c r="A254" s="345"/>
      <c r="B254" s="80" t="s">
        <v>416</v>
      </c>
      <c r="C254" s="158"/>
      <c r="D254" s="149" t="s">
        <v>417</v>
      </c>
      <c r="E254" s="217">
        <f t="shared" si="72"/>
        <v>0</v>
      </c>
      <c r="F254" s="217"/>
      <c r="G254" s="217"/>
      <c r="H254" s="217"/>
      <c r="I254" s="217"/>
      <c r="J254" s="229"/>
      <c r="K254" s="72"/>
      <c r="L254" s="73"/>
      <c r="M254" s="73"/>
    </row>
    <row r="255" spans="1:13" s="2" customFormat="1">
      <c r="A255" s="345"/>
      <c r="B255" s="80" t="s">
        <v>418</v>
      </c>
      <c r="C255" s="158"/>
      <c r="D255" s="149" t="s">
        <v>419</v>
      </c>
      <c r="E255" s="217">
        <f t="shared" si="72"/>
        <v>0</v>
      </c>
      <c r="F255" s="217"/>
      <c r="G255" s="217"/>
      <c r="H255" s="217"/>
      <c r="I255" s="217"/>
      <c r="J255" s="229"/>
      <c r="K255" s="72"/>
      <c r="L255" s="73"/>
      <c r="M255" s="73"/>
    </row>
    <row r="256" spans="1:13" s="2" customFormat="1">
      <c r="A256" s="345"/>
      <c r="B256" s="79" t="s">
        <v>420</v>
      </c>
      <c r="C256" s="79"/>
      <c r="D256" s="149" t="s">
        <v>421</v>
      </c>
      <c r="E256" s="217">
        <f t="shared" si="72"/>
        <v>0</v>
      </c>
      <c r="F256" s="217"/>
      <c r="G256" s="217"/>
      <c r="H256" s="217"/>
      <c r="I256" s="217"/>
      <c r="J256" s="229"/>
      <c r="K256" s="72"/>
      <c r="L256" s="73"/>
      <c r="M256" s="73"/>
    </row>
    <row r="257" spans="1:13" s="2" customFormat="1">
      <c r="A257" s="345"/>
      <c r="B257" s="79" t="s">
        <v>422</v>
      </c>
      <c r="C257" s="79"/>
      <c r="D257" s="149" t="s">
        <v>423</v>
      </c>
      <c r="E257" s="217">
        <f t="shared" si="72"/>
        <v>0</v>
      </c>
      <c r="F257" s="217"/>
      <c r="G257" s="217"/>
      <c r="H257" s="217"/>
      <c r="I257" s="217"/>
      <c r="J257" s="229"/>
      <c r="K257" s="72"/>
      <c r="L257" s="73"/>
      <c r="M257" s="73"/>
    </row>
    <row r="258" spans="1:13" s="2" customFormat="1" ht="25.5" customHeight="1">
      <c r="A258" s="345"/>
      <c r="B258" s="571" t="s">
        <v>545</v>
      </c>
      <c r="C258" s="572"/>
      <c r="D258" s="149" t="s">
        <v>546</v>
      </c>
      <c r="E258" s="217">
        <f t="shared" si="72"/>
        <v>517</v>
      </c>
      <c r="F258" s="217"/>
      <c r="G258" s="217">
        <v>127</v>
      </c>
      <c r="H258" s="217">
        <v>168</v>
      </c>
      <c r="I258" s="217">
        <v>111</v>
      </c>
      <c r="J258" s="229">
        <v>111</v>
      </c>
      <c r="K258" s="72">
        <v>507</v>
      </c>
      <c r="L258" s="73">
        <v>507</v>
      </c>
      <c r="M258" s="73">
        <v>507</v>
      </c>
    </row>
    <row r="259" spans="1:13" s="2" customFormat="1">
      <c r="A259" s="345"/>
      <c r="B259" s="79" t="s">
        <v>424</v>
      </c>
      <c r="C259" s="79"/>
      <c r="D259" s="149" t="s">
        <v>425</v>
      </c>
      <c r="E259" s="217">
        <f t="shared" si="72"/>
        <v>0</v>
      </c>
      <c r="F259" s="217">
        <f>F260+F264</f>
        <v>0</v>
      </c>
      <c r="G259" s="217">
        <f>G260+G264</f>
        <v>0</v>
      </c>
      <c r="H259" s="217">
        <f>H260+H264</f>
        <v>0</v>
      </c>
      <c r="I259" s="217">
        <f>I260+I264</f>
        <v>0</v>
      </c>
      <c r="J259" s="228">
        <f>J260+J264</f>
        <v>0</v>
      </c>
      <c r="K259" s="156"/>
      <c r="L259" s="73"/>
      <c r="M259" s="73"/>
    </row>
    <row r="260" spans="1:13" s="2" customFormat="1">
      <c r="A260" s="345"/>
      <c r="B260" s="79" t="s">
        <v>426</v>
      </c>
      <c r="C260" s="79"/>
      <c r="D260" s="149" t="s">
        <v>427</v>
      </c>
      <c r="E260" s="217">
        <f t="shared" si="72"/>
        <v>0</v>
      </c>
      <c r="F260" s="217">
        <f t="shared" ref="F260:M260" si="74">F261+F262</f>
        <v>0</v>
      </c>
      <c r="G260" s="217">
        <f t="shared" si="74"/>
        <v>0</v>
      </c>
      <c r="H260" s="217">
        <f t="shared" si="74"/>
        <v>0</v>
      </c>
      <c r="I260" s="217">
        <f t="shared" si="74"/>
        <v>0</v>
      </c>
      <c r="J260" s="228">
        <f t="shared" si="74"/>
        <v>0</v>
      </c>
      <c r="K260" s="156">
        <f t="shared" si="74"/>
        <v>0</v>
      </c>
      <c r="L260" s="156">
        <f t="shared" si="74"/>
        <v>0</v>
      </c>
      <c r="M260" s="156">
        <f t="shared" si="74"/>
        <v>0</v>
      </c>
    </row>
    <row r="261" spans="1:13" s="2" customFormat="1" ht="38.25">
      <c r="A261" s="345"/>
      <c r="B261" s="88"/>
      <c r="C261" s="87" t="s">
        <v>428</v>
      </c>
      <c r="D261" s="149" t="s">
        <v>429</v>
      </c>
      <c r="E261" s="217">
        <f t="shared" si="72"/>
        <v>0</v>
      </c>
      <c r="F261" s="217"/>
      <c r="G261" s="217"/>
      <c r="H261" s="217"/>
      <c r="I261" s="217"/>
      <c r="J261" s="229"/>
      <c r="K261" s="72"/>
      <c r="L261" s="73"/>
      <c r="M261" s="73"/>
    </row>
    <row r="262" spans="1:13" s="2" customFormat="1">
      <c r="A262" s="345"/>
      <c r="B262" s="205" t="s">
        <v>430</v>
      </c>
      <c r="C262" s="206"/>
      <c r="D262" s="149" t="s">
        <v>431</v>
      </c>
      <c r="E262" s="217">
        <f t="shared" si="72"/>
        <v>0</v>
      </c>
      <c r="F262" s="217"/>
      <c r="G262" s="217"/>
      <c r="H262" s="217"/>
      <c r="I262" s="217"/>
      <c r="J262" s="229"/>
      <c r="K262" s="72"/>
      <c r="L262" s="73"/>
      <c r="M262" s="73"/>
    </row>
    <row r="263" spans="1:13" s="2" customFormat="1">
      <c r="A263" s="345"/>
      <c r="B263" s="207"/>
      <c r="C263" s="203"/>
      <c r="D263" s="313"/>
      <c r="E263" s="217">
        <f t="shared" si="72"/>
        <v>0</v>
      </c>
      <c r="F263" s="217"/>
      <c r="G263" s="217"/>
      <c r="H263" s="217"/>
      <c r="I263" s="217"/>
      <c r="J263" s="229"/>
      <c r="K263" s="72"/>
      <c r="L263" s="73"/>
      <c r="M263" s="73"/>
    </row>
    <row r="264" spans="1:13" s="2" customFormat="1">
      <c r="A264" s="345"/>
      <c r="B264" s="71" t="s">
        <v>432</v>
      </c>
      <c r="C264" s="208"/>
      <c r="D264" s="149" t="s">
        <v>433</v>
      </c>
      <c r="E264" s="217">
        <f t="shared" si="72"/>
        <v>0</v>
      </c>
      <c r="F264" s="217">
        <f t="shared" ref="F264:M264" si="75">F265+F266</f>
        <v>0</v>
      </c>
      <c r="G264" s="217">
        <f t="shared" si="75"/>
        <v>0</v>
      </c>
      <c r="H264" s="217">
        <f t="shared" si="75"/>
        <v>0</v>
      </c>
      <c r="I264" s="217">
        <f t="shared" si="75"/>
        <v>0</v>
      </c>
      <c r="J264" s="228">
        <f t="shared" si="75"/>
        <v>0</v>
      </c>
      <c r="K264" s="156">
        <f t="shared" si="75"/>
        <v>0</v>
      </c>
      <c r="L264" s="156">
        <f t="shared" si="75"/>
        <v>0</v>
      </c>
      <c r="M264" s="156">
        <f t="shared" si="75"/>
        <v>0</v>
      </c>
    </row>
    <row r="265" spans="1:13" s="2" customFormat="1">
      <c r="A265" s="345"/>
      <c r="B265" s="79" t="s">
        <v>434</v>
      </c>
      <c r="C265" s="79"/>
      <c r="D265" s="149" t="s">
        <v>435</v>
      </c>
      <c r="E265" s="217">
        <f t="shared" si="72"/>
        <v>0</v>
      </c>
      <c r="F265" s="217"/>
      <c r="G265" s="217"/>
      <c r="H265" s="217"/>
      <c r="I265" s="217"/>
      <c r="J265" s="229"/>
      <c r="K265" s="72"/>
      <c r="L265" s="73"/>
      <c r="M265" s="73"/>
    </row>
    <row r="266" spans="1:13" s="2" customFormat="1">
      <c r="A266" s="345"/>
      <c r="B266" s="69" t="s">
        <v>436</v>
      </c>
      <c r="C266" s="78"/>
      <c r="D266" s="149" t="s">
        <v>437</v>
      </c>
      <c r="E266" s="217">
        <f t="shared" si="72"/>
        <v>0</v>
      </c>
      <c r="F266" s="217"/>
      <c r="G266" s="217"/>
      <c r="H266" s="217"/>
      <c r="I266" s="217"/>
      <c r="J266" s="229"/>
      <c r="K266" s="72"/>
      <c r="L266" s="73"/>
      <c r="M266" s="73"/>
    </row>
    <row r="267" spans="1:13" s="2" customFormat="1">
      <c r="A267" s="345"/>
      <c r="B267" s="69" t="s">
        <v>532</v>
      </c>
      <c r="C267" s="79"/>
      <c r="D267" s="149" t="s">
        <v>439</v>
      </c>
      <c r="E267" s="217">
        <f t="shared" si="72"/>
        <v>0</v>
      </c>
      <c r="F267" s="217">
        <f t="shared" ref="F267:M267" si="76">F268</f>
        <v>0</v>
      </c>
      <c r="G267" s="217">
        <f t="shared" si="76"/>
        <v>0</v>
      </c>
      <c r="H267" s="217">
        <f t="shared" si="76"/>
        <v>0</v>
      </c>
      <c r="I267" s="217">
        <f t="shared" si="76"/>
        <v>0</v>
      </c>
      <c r="J267" s="228">
        <f t="shared" si="76"/>
        <v>0</v>
      </c>
      <c r="K267" s="156">
        <f t="shared" si="76"/>
        <v>0</v>
      </c>
      <c r="L267" s="156">
        <f t="shared" si="76"/>
        <v>0</v>
      </c>
      <c r="M267" s="156">
        <f t="shared" si="76"/>
        <v>0</v>
      </c>
    </row>
    <row r="268" spans="1:13" s="2" customFormat="1">
      <c r="A268" s="345"/>
      <c r="B268" s="69" t="s">
        <v>440</v>
      </c>
      <c r="C268" s="79"/>
      <c r="D268" s="149" t="s">
        <v>441</v>
      </c>
      <c r="E268" s="217">
        <f t="shared" si="72"/>
        <v>0</v>
      </c>
      <c r="F268" s="217"/>
      <c r="G268" s="217"/>
      <c r="H268" s="217"/>
      <c r="I268" s="217"/>
      <c r="J268" s="229"/>
      <c r="K268" s="72"/>
      <c r="L268" s="73"/>
      <c r="M268" s="73"/>
    </row>
    <row r="269" spans="1:13" s="13" customFormat="1" ht="18" customHeight="1">
      <c r="A269" s="511" t="s">
        <v>316</v>
      </c>
      <c r="B269" s="611"/>
      <c r="C269" s="611"/>
      <c r="D269" s="64"/>
      <c r="E269" s="223">
        <f t="shared" si="72"/>
        <v>68837</v>
      </c>
      <c r="F269" s="223">
        <f>F321+F325+F306+F289</f>
        <v>0</v>
      </c>
      <c r="G269" s="223">
        <f>G282+G286+G321+G325</f>
        <v>56123</v>
      </c>
      <c r="H269" s="223">
        <f t="shared" ref="H269:J269" si="77">H282+H286+H321+H325</f>
        <v>1911</v>
      </c>
      <c r="I269" s="223">
        <f t="shared" si="77"/>
        <v>8893</v>
      </c>
      <c r="J269" s="223">
        <f t="shared" si="77"/>
        <v>1910</v>
      </c>
      <c r="K269" s="223">
        <f>K281</f>
        <v>7618</v>
      </c>
      <c r="L269" s="223">
        <f t="shared" ref="L269:M269" si="78">L281</f>
        <v>7618</v>
      </c>
      <c r="M269" s="223">
        <f t="shared" si="78"/>
        <v>7418</v>
      </c>
    </row>
    <row r="270" spans="1:13" s="12" customFormat="1">
      <c r="A270" s="210"/>
      <c r="B270" s="523" t="s">
        <v>442</v>
      </c>
      <c r="C270" s="524"/>
      <c r="D270" s="209"/>
      <c r="E270" s="464">
        <f>G270+H270+I270+J270</f>
        <v>42166</v>
      </c>
      <c r="F270" s="223">
        <f t="shared" ref="F270" si="79">F306</f>
        <v>0</v>
      </c>
      <c r="G270" s="223">
        <f>G271+G281+G321</f>
        <v>29452</v>
      </c>
      <c r="H270" s="223">
        <f t="shared" ref="H270:J270" si="80">H271+H281+H321</f>
        <v>1911</v>
      </c>
      <c r="I270" s="223">
        <f t="shared" si="80"/>
        <v>8893</v>
      </c>
      <c r="J270" s="223">
        <f t="shared" si="80"/>
        <v>1910</v>
      </c>
      <c r="K270" s="223">
        <f t="shared" ref="K270" si="81">K271+K281+K321</f>
        <v>7618</v>
      </c>
      <c r="L270" s="223">
        <f t="shared" ref="L270" si="82">L271+L281+L321</f>
        <v>7618</v>
      </c>
      <c r="M270" s="223">
        <f t="shared" ref="M270" si="83">M271+M281+M321</f>
        <v>7418</v>
      </c>
    </row>
    <row r="271" spans="1:13" s="2" customFormat="1" ht="27.75" customHeight="1">
      <c r="A271" s="345"/>
      <c r="B271" s="562" t="s">
        <v>443</v>
      </c>
      <c r="C271" s="563"/>
      <c r="D271" s="313" t="s">
        <v>444</v>
      </c>
      <c r="E271" s="217">
        <f t="shared" ref="E271:E280" si="84">G271+H271+I271+J271</f>
        <v>0</v>
      </c>
      <c r="F271" s="217">
        <f t="shared" ref="F271:M271" si="85">F272</f>
        <v>0</v>
      </c>
      <c r="G271" s="217">
        <f t="shared" si="85"/>
        <v>0</v>
      </c>
      <c r="H271" s="217">
        <f t="shared" si="85"/>
        <v>0</v>
      </c>
      <c r="I271" s="217">
        <f t="shared" si="85"/>
        <v>0</v>
      </c>
      <c r="J271" s="228">
        <f t="shared" si="85"/>
        <v>0</v>
      </c>
      <c r="K271" s="156">
        <f t="shared" si="85"/>
        <v>0</v>
      </c>
      <c r="L271" s="156">
        <f t="shared" si="85"/>
        <v>0</v>
      </c>
      <c r="M271" s="156">
        <f t="shared" si="85"/>
        <v>0</v>
      </c>
    </row>
    <row r="272" spans="1:13" s="2" customFormat="1" ht="26.25" customHeight="1">
      <c r="A272" s="345"/>
      <c r="B272" s="616" t="s">
        <v>445</v>
      </c>
      <c r="C272" s="617"/>
      <c r="D272" s="149" t="s">
        <v>446</v>
      </c>
      <c r="E272" s="217">
        <f t="shared" si="84"/>
        <v>0</v>
      </c>
      <c r="F272" s="217">
        <f>F273+F274+F275+F276+F277+F278+F279+F280</f>
        <v>0</v>
      </c>
      <c r="G272" s="217">
        <f>G273+G274+G275+G276+G277+G278+G279+G280</f>
        <v>0</v>
      </c>
      <c r="H272" s="217">
        <f>H273+H274+H275+H276+H277+H278+H279+H280</f>
        <v>0</v>
      </c>
      <c r="I272" s="217">
        <f>I273+I274+I275+I276+I277+I278+I279+I280</f>
        <v>0</v>
      </c>
      <c r="J272" s="228">
        <f>J273+J274+J275+J276+J277+J278+J279+J280</f>
        <v>0</v>
      </c>
      <c r="K272" s="156"/>
      <c r="L272" s="73"/>
      <c r="M272" s="73"/>
    </row>
    <row r="273" spans="1:13" s="2" customFormat="1" ht="12.75" hidden="1" customHeight="1">
      <c r="A273" s="345"/>
      <c r="B273" s="157"/>
      <c r="C273" s="100" t="s">
        <v>447</v>
      </c>
      <c r="D273" s="313" t="s">
        <v>448</v>
      </c>
      <c r="E273" s="217">
        <f t="shared" si="84"/>
        <v>0</v>
      </c>
      <c r="F273" s="217"/>
      <c r="G273" s="217"/>
      <c r="H273" s="217"/>
      <c r="I273" s="217"/>
      <c r="J273" s="229"/>
      <c r="K273" s="72"/>
      <c r="L273" s="73"/>
      <c r="M273" s="73"/>
    </row>
    <row r="274" spans="1:13" s="2" customFormat="1" ht="29.25" hidden="1" customHeight="1">
      <c r="A274" s="345"/>
      <c r="B274" s="157"/>
      <c r="C274" s="101" t="s">
        <v>449</v>
      </c>
      <c r="D274" s="288" t="s">
        <v>450</v>
      </c>
      <c r="E274" s="217">
        <f t="shared" si="84"/>
        <v>0</v>
      </c>
      <c r="F274" s="217"/>
      <c r="G274" s="217"/>
      <c r="H274" s="217"/>
      <c r="I274" s="217"/>
      <c r="J274" s="229"/>
      <c r="K274" s="72"/>
      <c r="L274" s="73"/>
      <c r="M274" s="73"/>
    </row>
    <row r="275" spans="1:13" s="2" customFormat="1" ht="29.25" hidden="1" customHeight="1">
      <c r="A275" s="345"/>
      <c r="B275" s="157"/>
      <c r="C275" s="101" t="s">
        <v>451</v>
      </c>
      <c r="D275" s="288" t="s">
        <v>452</v>
      </c>
      <c r="E275" s="217">
        <f t="shared" si="84"/>
        <v>0</v>
      </c>
      <c r="F275" s="217"/>
      <c r="G275" s="217"/>
      <c r="H275" s="217"/>
      <c r="I275" s="217"/>
      <c r="J275" s="229"/>
      <c r="K275" s="72"/>
      <c r="L275" s="73"/>
      <c r="M275" s="73"/>
    </row>
    <row r="276" spans="1:13" s="2" customFormat="1" ht="28.5" hidden="1" customHeight="1">
      <c r="A276" s="345"/>
      <c r="B276" s="157"/>
      <c r="C276" s="100" t="s">
        <v>453</v>
      </c>
      <c r="D276" s="313" t="s">
        <v>454</v>
      </c>
      <c r="E276" s="217">
        <f t="shared" si="84"/>
        <v>0</v>
      </c>
      <c r="F276" s="217"/>
      <c r="G276" s="217"/>
      <c r="H276" s="217"/>
      <c r="I276" s="217"/>
      <c r="J276" s="229"/>
      <c r="K276" s="72"/>
      <c r="L276" s="73"/>
      <c r="M276" s="73"/>
    </row>
    <row r="277" spans="1:13" s="2" customFormat="1" ht="44.25" hidden="1" customHeight="1">
      <c r="A277" s="345"/>
      <c r="B277" s="88"/>
      <c r="C277" s="103" t="s">
        <v>455</v>
      </c>
      <c r="D277" s="288" t="s">
        <v>456</v>
      </c>
      <c r="E277" s="217">
        <f t="shared" si="84"/>
        <v>0</v>
      </c>
      <c r="F277" s="217"/>
      <c r="G277" s="217"/>
      <c r="H277" s="217"/>
      <c r="I277" s="217"/>
      <c r="J277" s="229"/>
      <c r="K277" s="72"/>
      <c r="L277" s="73"/>
      <c r="M277" s="73"/>
    </row>
    <row r="278" spans="1:13" s="2" customFormat="1" ht="29.25" hidden="1" customHeight="1">
      <c r="A278" s="345"/>
      <c r="B278" s="105"/>
      <c r="C278" s="105" t="s">
        <v>457</v>
      </c>
      <c r="D278" s="489" t="s">
        <v>458</v>
      </c>
      <c r="E278" s="217">
        <f t="shared" si="84"/>
        <v>0</v>
      </c>
      <c r="F278" s="217"/>
      <c r="G278" s="217"/>
      <c r="H278" s="217"/>
      <c r="I278" s="217"/>
      <c r="J278" s="229"/>
      <c r="K278" s="72"/>
      <c r="L278" s="73"/>
      <c r="M278" s="73"/>
    </row>
    <row r="279" spans="1:13" s="2" customFormat="1" ht="36.75" hidden="1" customHeight="1">
      <c r="A279" s="345"/>
      <c r="B279" s="359"/>
      <c r="C279" s="360" t="s">
        <v>459</v>
      </c>
      <c r="D279" s="359" t="s">
        <v>460</v>
      </c>
      <c r="E279" s="217">
        <f t="shared" si="84"/>
        <v>0</v>
      </c>
      <c r="F279" s="217"/>
      <c r="G279" s="217"/>
      <c r="H279" s="217"/>
      <c r="I279" s="217"/>
      <c r="J279" s="229"/>
      <c r="K279" s="72"/>
      <c r="L279" s="73"/>
      <c r="M279" s="73"/>
    </row>
    <row r="280" spans="1:13" s="2" customFormat="1" ht="36.75" customHeight="1">
      <c r="A280" s="345"/>
      <c r="B280" s="211"/>
      <c r="C280" s="146" t="s">
        <v>461</v>
      </c>
      <c r="D280" s="188" t="s">
        <v>462</v>
      </c>
      <c r="E280" s="217">
        <f t="shared" si="84"/>
        <v>0</v>
      </c>
      <c r="F280" s="217"/>
      <c r="G280" s="217"/>
      <c r="H280" s="217"/>
      <c r="I280" s="217"/>
      <c r="J280" s="229"/>
      <c r="K280" s="72"/>
      <c r="L280" s="73"/>
      <c r="M280" s="73"/>
    </row>
    <row r="281" spans="1:13" s="2" customFormat="1" ht="93.75" customHeight="1">
      <c r="A281" s="345"/>
      <c r="B281" s="612" t="s">
        <v>597</v>
      </c>
      <c r="C281" s="613"/>
      <c r="D281" s="188" t="s">
        <v>318</v>
      </c>
      <c r="E281" s="217">
        <f t="shared" ref="E281:E286" si="86">G281+H281+I281+J281</f>
        <v>33616</v>
      </c>
      <c r="F281" s="217"/>
      <c r="G281" s="217">
        <f>G282+G286</f>
        <v>20902</v>
      </c>
      <c r="H281" s="217">
        <f t="shared" ref="H281:J281" si="87">H282+H286</f>
        <v>1911</v>
      </c>
      <c r="I281" s="217">
        <f t="shared" si="87"/>
        <v>8893</v>
      </c>
      <c r="J281" s="217">
        <f t="shared" si="87"/>
        <v>1910</v>
      </c>
      <c r="K281" s="217">
        <v>7618</v>
      </c>
      <c r="L281" s="217">
        <v>7618</v>
      </c>
      <c r="M281" s="217">
        <v>7418</v>
      </c>
    </row>
    <row r="282" spans="1:13" s="2" customFormat="1" ht="42" customHeight="1">
      <c r="A282" s="345"/>
      <c r="B282" s="612" t="s">
        <v>598</v>
      </c>
      <c r="C282" s="613"/>
      <c r="D282" s="188" t="s">
        <v>599</v>
      </c>
      <c r="E282" s="217">
        <f t="shared" si="86"/>
        <v>25997</v>
      </c>
      <c r="F282" s="357"/>
      <c r="G282" s="357">
        <f>G283+G284+G285</f>
        <v>20763</v>
      </c>
      <c r="H282" s="357">
        <f t="shared" ref="H282:J282" si="88">H283+H284+H285</f>
        <v>172</v>
      </c>
      <c r="I282" s="357">
        <f t="shared" si="88"/>
        <v>4890</v>
      </c>
      <c r="J282" s="357">
        <f t="shared" si="88"/>
        <v>172</v>
      </c>
      <c r="K282" s="72"/>
      <c r="L282" s="73"/>
      <c r="M282" s="73"/>
    </row>
    <row r="283" spans="1:13" s="2" customFormat="1" ht="27.75" customHeight="1">
      <c r="A283" s="345"/>
      <c r="B283" s="361"/>
      <c r="C283" s="146" t="s">
        <v>600</v>
      </c>
      <c r="D283" s="188" t="s">
        <v>601</v>
      </c>
      <c r="E283" s="217">
        <f t="shared" si="86"/>
        <v>10299</v>
      </c>
      <c r="F283" s="357"/>
      <c r="G283" s="357">
        <v>10194</v>
      </c>
      <c r="H283" s="357">
        <v>3</v>
      </c>
      <c r="I283" s="357">
        <v>99</v>
      </c>
      <c r="J283" s="358">
        <v>3</v>
      </c>
      <c r="K283" s="72"/>
      <c r="L283" s="73"/>
      <c r="M283" s="73"/>
    </row>
    <row r="284" spans="1:13" s="2" customFormat="1" ht="18.75" customHeight="1">
      <c r="A284" s="345"/>
      <c r="B284" s="356"/>
      <c r="C284" s="147" t="s">
        <v>602</v>
      </c>
      <c r="D284" s="188" t="s">
        <v>603</v>
      </c>
      <c r="E284" s="217">
        <f t="shared" si="86"/>
        <v>14798</v>
      </c>
      <c r="F284" s="357"/>
      <c r="G284" s="357">
        <v>9669</v>
      </c>
      <c r="H284" s="357">
        <v>169</v>
      </c>
      <c r="I284" s="357">
        <v>4791</v>
      </c>
      <c r="J284" s="358">
        <v>169</v>
      </c>
      <c r="K284" s="72"/>
      <c r="L284" s="73"/>
      <c r="M284" s="73"/>
    </row>
    <row r="285" spans="1:13" s="2" customFormat="1" ht="18.75" customHeight="1">
      <c r="A285" s="345"/>
      <c r="B285" s="356"/>
      <c r="C285" s="147" t="s">
        <v>604</v>
      </c>
      <c r="D285" s="188" t="s">
        <v>605</v>
      </c>
      <c r="E285" s="217">
        <f t="shared" si="86"/>
        <v>900</v>
      </c>
      <c r="F285" s="357"/>
      <c r="G285" s="357">
        <v>900</v>
      </c>
      <c r="H285" s="357"/>
      <c r="I285" s="357"/>
      <c r="J285" s="358"/>
      <c r="K285" s="72"/>
      <c r="L285" s="73"/>
      <c r="M285" s="73"/>
    </row>
    <row r="286" spans="1:13" s="2" customFormat="1" ht="42" customHeight="1">
      <c r="A286" s="345"/>
      <c r="B286" s="614" t="s">
        <v>606</v>
      </c>
      <c r="C286" s="615"/>
      <c r="D286" s="188" t="s">
        <v>607</v>
      </c>
      <c r="E286" s="217">
        <f t="shared" si="86"/>
        <v>7619</v>
      </c>
      <c r="F286" s="357"/>
      <c r="G286" s="357">
        <f>G287+G288</f>
        <v>139</v>
      </c>
      <c r="H286" s="357">
        <f t="shared" ref="H286:J286" si="89">H287+H288</f>
        <v>1739</v>
      </c>
      <c r="I286" s="357">
        <f t="shared" si="89"/>
        <v>4003</v>
      </c>
      <c r="J286" s="357">
        <f t="shared" si="89"/>
        <v>1738</v>
      </c>
      <c r="K286" s="72"/>
      <c r="L286" s="73"/>
      <c r="M286" s="73"/>
    </row>
    <row r="287" spans="1:13" s="2" customFormat="1" ht="18.75" customHeight="1">
      <c r="A287" s="345"/>
      <c r="B287" s="356"/>
      <c r="C287" s="147" t="s">
        <v>600</v>
      </c>
      <c r="D287" s="188" t="s">
        <v>608</v>
      </c>
      <c r="E287" s="217">
        <f t="shared" ref="E287:E288" si="90">G287+H287+I287+J287</f>
        <v>152</v>
      </c>
      <c r="F287" s="357"/>
      <c r="G287" s="357">
        <v>49</v>
      </c>
      <c r="H287" s="357">
        <v>35</v>
      </c>
      <c r="I287" s="357">
        <v>34</v>
      </c>
      <c r="J287" s="358">
        <v>34</v>
      </c>
      <c r="K287" s="72"/>
      <c r="L287" s="73"/>
      <c r="M287" s="73"/>
    </row>
    <row r="288" spans="1:13" s="2" customFormat="1" ht="18.75" customHeight="1">
      <c r="A288" s="345"/>
      <c r="B288" s="356"/>
      <c r="C288" s="147" t="s">
        <v>602</v>
      </c>
      <c r="D288" s="188" t="s">
        <v>609</v>
      </c>
      <c r="E288" s="217">
        <f t="shared" si="90"/>
        <v>7467</v>
      </c>
      <c r="F288" s="357"/>
      <c r="G288" s="357">
        <v>90</v>
      </c>
      <c r="H288" s="357">
        <v>1704</v>
      </c>
      <c r="I288" s="357">
        <v>3969</v>
      </c>
      <c r="J288" s="358">
        <v>1704</v>
      </c>
      <c r="K288" s="72"/>
      <c r="L288" s="73"/>
      <c r="M288" s="73"/>
    </row>
    <row r="289" spans="1:13" s="2" customFormat="1" ht="65.25" customHeight="1">
      <c r="A289" s="345"/>
      <c r="B289" s="614" t="s">
        <v>610</v>
      </c>
      <c r="C289" s="615"/>
      <c r="D289" s="188" t="s">
        <v>320</v>
      </c>
      <c r="E289" s="217">
        <f t="shared" ref="E289:M289" si="91">E290</f>
        <v>0</v>
      </c>
      <c r="F289" s="217">
        <f t="shared" si="91"/>
        <v>0</v>
      </c>
      <c r="G289" s="217">
        <f t="shared" si="91"/>
        <v>0</v>
      </c>
      <c r="H289" s="217">
        <f t="shared" si="91"/>
        <v>0</v>
      </c>
      <c r="I289" s="217">
        <f t="shared" si="91"/>
        <v>0</v>
      </c>
      <c r="J289" s="217">
        <f t="shared" si="91"/>
        <v>0</v>
      </c>
      <c r="K289" s="217">
        <f t="shared" si="91"/>
        <v>0</v>
      </c>
      <c r="L289" s="217">
        <f t="shared" si="91"/>
        <v>0</v>
      </c>
      <c r="M289" s="217">
        <f t="shared" si="91"/>
        <v>0</v>
      </c>
    </row>
    <row r="290" spans="1:13" s="2" customFormat="1" ht="39" customHeight="1">
      <c r="A290" s="345"/>
      <c r="B290" s="211"/>
      <c r="C290" s="146" t="s">
        <v>611</v>
      </c>
      <c r="D290" s="188" t="s">
        <v>612</v>
      </c>
      <c r="E290" s="217">
        <f>G290+H290+I290+J290</f>
        <v>0</v>
      </c>
      <c r="F290" s="217">
        <f>F292</f>
        <v>0</v>
      </c>
      <c r="G290" s="217">
        <f>G291+G292+G320</f>
        <v>0</v>
      </c>
      <c r="H290" s="217">
        <f>H291+H292+H320</f>
        <v>0</v>
      </c>
      <c r="I290" s="217">
        <f>I291+I292+I320</f>
        <v>0</v>
      </c>
      <c r="J290" s="217">
        <f>J291+J292+J320</f>
        <v>0</v>
      </c>
      <c r="K290" s="217">
        <f>K291+K292</f>
        <v>0</v>
      </c>
      <c r="L290" s="217">
        <f>L291+L292</f>
        <v>0</v>
      </c>
      <c r="M290" s="217">
        <f>M291+M292</f>
        <v>0</v>
      </c>
    </row>
    <row r="291" spans="1:13" s="2" customFormat="1" ht="23.25" customHeight="1">
      <c r="A291" s="345"/>
      <c r="B291" s="211"/>
      <c r="C291" s="147" t="s">
        <v>613</v>
      </c>
      <c r="D291" s="188" t="s">
        <v>614</v>
      </c>
      <c r="E291" s="217">
        <f>G291+H291+I291+J291</f>
        <v>0</v>
      </c>
      <c r="F291" s="217"/>
      <c r="G291" s="217"/>
      <c r="H291" s="217"/>
      <c r="I291" s="217"/>
      <c r="J291" s="229"/>
      <c r="K291" s="72"/>
      <c r="L291" s="73"/>
      <c r="M291" s="73"/>
    </row>
    <row r="292" spans="1:13" s="2" customFormat="1" ht="18.75" customHeight="1">
      <c r="A292" s="345"/>
      <c r="B292" s="211"/>
      <c r="C292" s="147" t="s">
        <v>615</v>
      </c>
      <c r="D292" s="188" t="s">
        <v>616</v>
      </c>
      <c r="E292" s="217">
        <f>G292+H292+I292+J292</f>
        <v>0</v>
      </c>
      <c r="F292" s="217"/>
      <c r="G292" s="217"/>
      <c r="H292" s="217"/>
      <c r="I292" s="217"/>
      <c r="J292" s="229"/>
      <c r="K292" s="72"/>
      <c r="L292" s="73"/>
      <c r="M292" s="73"/>
    </row>
    <row r="293" spans="1:13" s="2" customFormat="1" ht="12" hidden="1" customHeight="1">
      <c r="A293" s="345"/>
      <c r="B293" s="69" t="s">
        <v>463</v>
      </c>
      <c r="C293" s="69"/>
      <c r="D293" s="71" t="s">
        <v>464</v>
      </c>
      <c r="E293" s="217">
        <f t="shared" ref="E293:E334" si="92">G293+H293+I293+J293</f>
        <v>0</v>
      </c>
      <c r="F293" s="217">
        <f t="shared" ref="F293:M293" si="93">F294</f>
        <v>0</v>
      </c>
      <c r="G293" s="217"/>
      <c r="H293" s="217"/>
      <c r="I293" s="217"/>
      <c r="J293" s="228">
        <f t="shared" si="93"/>
        <v>0</v>
      </c>
      <c r="K293" s="156">
        <f t="shared" si="93"/>
        <v>0</v>
      </c>
      <c r="L293" s="156">
        <f t="shared" si="93"/>
        <v>0</v>
      </c>
      <c r="M293" s="156">
        <f t="shared" si="93"/>
        <v>0</v>
      </c>
    </row>
    <row r="294" spans="1:13" s="2" customFormat="1" ht="10.5" hidden="1" customHeight="1">
      <c r="A294" s="345"/>
      <c r="B294" s="79" t="s">
        <v>465</v>
      </c>
      <c r="C294" s="79"/>
      <c r="D294" s="71" t="s">
        <v>384</v>
      </c>
      <c r="E294" s="217">
        <f t="shared" si="92"/>
        <v>0</v>
      </c>
      <c r="F294" s="217">
        <f>F298+F299+F300+F301+F302+F303+F304</f>
        <v>0</v>
      </c>
      <c r="G294" s="217"/>
      <c r="H294" s="217"/>
      <c r="I294" s="217"/>
      <c r="J294" s="228">
        <f>J298+J299+J300+J301+J302+J303+J304</f>
        <v>0</v>
      </c>
      <c r="K294" s="156"/>
      <c r="L294" s="73"/>
      <c r="M294" s="73"/>
    </row>
    <row r="295" spans="1:13" s="2" customFormat="1" ht="12.75" hidden="1" customHeight="1">
      <c r="A295" s="345"/>
      <c r="B295" s="117"/>
      <c r="C295" s="117" t="s">
        <v>466</v>
      </c>
      <c r="D295" s="118" t="s">
        <v>467</v>
      </c>
      <c r="E295" s="217">
        <f t="shared" si="92"/>
        <v>0</v>
      </c>
      <c r="F295" s="217"/>
      <c r="G295" s="217"/>
      <c r="H295" s="217"/>
      <c r="I295" s="217"/>
      <c r="J295" s="229"/>
      <c r="K295" s="72"/>
      <c r="L295" s="73"/>
      <c r="M295" s="73"/>
    </row>
    <row r="296" spans="1:13" s="2" customFormat="1" ht="12.75" hidden="1" customHeight="1">
      <c r="A296" s="345"/>
      <c r="B296" s="117"/>
      <c r="C296" s="117" t="s">
        <v>468</v>
      </c>
      <c r="D296" s="118" t="s">
        <v>469</v>
      </c>
      <c r="E296" s="217">
        <f t="shared" si="92"/>
        <v>0</v>
      </c>
      <c r="F296" s="217"/>
      <c r="G296" s="217"/>
      <c r="H296" s="217"/>
      <c r="I296" s="217"/>
      <c r="J296" s="229"/>
      <c r="K296" s="72"/>
      <c r="L296" s="73"/>
      <c r="M296" s="73"/>
    </row>
    <row r="297" spans="1:13" s="2" customFormat="1" ht="12.75" hidden="1" customHeight="1">
      <c r="A297" s="345"/>
      <c r="B297" s="117"/>
      <c r="C297" s="117" t="s">
        <v>470</v>
      </c>
      <c r="D297" s="118" t="s">
        <v>471</v>
      </c>
      <c r="E297" s="217">
        <f t="shared" si="92"/>
        <v>0</v>
      </c>
      <c r="F297" s="217"/>
      <c r="G297" s="217"/>
      <c r="H297" s="217"/>
      <c r="I297" s="217"/>
      <c r="J297" s="229"/>
      <c r="K297" s="72"/>
      <c r="L297" s="73"/>
      <c r="M297" s="73"/>
    </row>
    <row r="298" spans="1:13" s="2" customFormat="1" ht="12.75" hidden="1" customHeight="1">
      <c r="A298" s="345"/>
      <c r="B298" s="79"/>
      <c r="C298" s="79" t="s">
        <v>472</v>
      </c>
      <c r="D298" s="71" t="s">
        <v>473</v>
      </c>
      <c r="E298" s="217">
        <f t="shared" si="92"/>
        <v>0</v>
      </c>
      <c r="F298" s="217"/>
      <c r="G298" s="217"/>
      <c r="H298" s="217"/>
      <c r="I298" s="217"/>
      <c r="J298" s="229"/>
      <c r="K298" s="72"/>
      <c r="L298" s="73"/>
      <c r="M298" s="73"/>
    </row>
    <row r="299" spans="1:13" s="2" customFormat="1" ht="12.75" hidden="1" customHeight="1">
      <c r="A299" s="345"/>
      <c r="B299" s="79"/>
      <c r="C299" s="79" t="s">
        <v>474</v>
      </c>
      <c r="D299" s="71" t="s">
        <v>475</v>
      </c>
      <c r="E299" s="217">
        <f t="shared" si="92"/>
        <v>0</v>
      </c>
      <c r="F299" s="217"/>
      <c r="G299" s="217"/>
      <c r="H299" s="217"/>
      <c r="I299" s="217"/>
      <c r="J299" s="229"/>
      <c r="K299" s="72"/>
      <c r="L299" s="73"/>
      <c r="M299" s="73"/>
    </row>
    <row r="300" spans="1:13" s="2" customFormat="1" ht="12.75" hidden="1" customHeight="1">
      <c r="A300" s="345"/>
      <c r="B300" s="79"/>
      <c r="C300" s="79" t="s">
        <v>476</v>
      </c>
      <c r="D300" s="71" t="s">
        <v>477</v>
      </c>
      <c r="E300" s="217">
        <f t="shared" si="92"/>
        <v>0</v>
      </c>
      <c r="F300" s="217"/>
      <c r="G300" s="217"/>
      <c r="H300" s="217"/>
      <c r="I300" s="217"/>
      <c r="J300" s="229"/>
      <c r="K300" s="72"/>
      <c r="L300" s="73"/>
      <c r="M300" s="73"/>
    </row>
    <row r="301" spans="1:13" s="2" customFormat="1" ht="12.75" hidden="1" customHeight="1">
      <c r="A301" s="345"/>
      <c r="B301" s="79"/>
      <c r="C301" s="79" t="s">
        <v>478</v>
      </c>
      <c r="D301" s="71" t="s">
        <v>479</v>
      </c>
      <c r="E301" s="217">
        <f t="shared" si="92"/>
        <v>0</v>
      </c>
      <c r="F301" s="217"/>
      <c r="G301" s="217"/>
      <c r="H301" s="217"/>
      <c r="I301" s="217"/>
      <c r="J301" s="229"/>
      <c r="K301" s="72"/>
      <c r="L301" s="73"/>
      <c r="M301" s="73"/>
    </row>
    <row r="302" spans="1:13" s="2" customFormat="1" ht="12.75" hidden="1" customHeight="1">
      <c r="A302" s="345"/>
      <c r="B302" s="79"/>
      <c r="C302" s="79"/>
      <c r="D302" s="71"/>
      <c r="E302" s="217">
        <f t="shared" si="92"/>
        <v>0</v>
      </c>
      <c r="F302" s="217"/>
      <c r="G302" s="217"/>
      <c r="H302" s="217"/>
      <c r="I302" s="217"/>
      <c r="J302" s="229"/>
      <c r="K302" s="72"/>
      <c r="L302" s="73"/>
      <c r="M302" s="73"/>
    </row>
    <row r="303" spans="1:13" s="2" customFormat="1" ht="12.75" hidden="1" customHeight="1">
      <c r="A303" s="345"/>
      <c r="B303" s="79"/>
      <c r="C303" s="79" t="s">
        <v>480</v>
      </c>
      <c r="D303" s="71" t="s">
        <v>481</v>
      </c>
      <c r="E303" s="217">
        <f t="shared" si="92"/>
        <v>0</v>
      </c>
      <c r="F303" s="217"/>
      <c r="G303" s="217"/>
      <c r="H303" s="217"/>
      <c r="I303" s="217"/>
      <c r="J303" s="229"/>
      <c r="K303" s="72"/>
      <c r="L303" s="73"/>
      <c r="M303" s="73"/>
    </row>
    <row r="304" spans="1:13" s="2" customFormat="1" ht="15" hidden="1" customHeight="1">
      <c r="A304" s="345"/>
      <c r="B304" s="79"/>
      <c r="C304" s="79" t="s">
        <v>482</v>
      </c>
      <c r="D304" s="71" t="s">
        <v>483</v>
      </c>
      <c r="E304" s="217">
        <f t="shared" si="92"/>
        <v>0</v>
      </c>
      <c r="F304" s="217"/>
      <c r="G304" s="217"/>
      <c r="H304" s="217"/>
      <c r="I304" s="217"/>
      <c r="J304" s="229"/>
      <c r="K304" s="72"/>
      <c r="L304" s="73"/>
      <c r="M304" s="73"/>
    </row>
    <row r="305" spans="1:13" s="2" customFormat="1" ht="12.75" hidden="1" customHeight="1">
      <c r="A305" s="345"/>
      <c r="B305" s="69"/>
      <c r="C305" s="69"/>
      <c r="D305" s="71"/>
      <c r="E305" s="217">
        <f t="shared" si="92"/>
        <v>0</v>
      </c>
      <c r="F305" s="217"/>
      <c r="G305" s="217"/>
      <c r="H305" s="217"/>
      <c r="I305" s="217"/>
      <c r="J305" s="229"/>
      <c r="K305" s="72"/>
      <c r="L305" s="73"/>
      <c r="M305" s="73"/>
    </row>
    <row r="306" spans="1:13" s="2" customFormat="1" ht="15.75" hidden="1" customHeight="1">
      <c r="A306" s="345"/>
      <c r="B306" s="69" t="s">
        <v>484</v>
      </c>
      <c r="C306" s="69"/>
      <c r="D306" s="71" t="s">
        <v>318</v>
      </c>
      <c r="E306" s="217">
        <f t="shared" si="92"/>
        <v>0</v>
      </c>
      <c r="F306" s="217">
        <f>F307+F308+F309+F310+F311+F312+F313+F314+F315+F316+F317</f>
        <v>0</v>
      </c>
      <c r="G306" s="217"/>
      <c r="H306" s="217"/>
      <c r="I306" s="217"/>
      <c r="J306" s="228"/>
      <c r="K306" s="156"/>
      <c r="L306" s="73"/>
      <c r="M306" s="73"/>
    </row>
    <row r="307" spans="1:13" s="2" customFormat="1" ht="12.75" hidden="1" customHeight="1">
      <c r="A307" s="345"/>
      <c r="B307" s="69" t="s">
        <v>485</v>
      </c>
      <c r="C307" s="69"/>
      <c r="D307" s="71" t="s">
        <v>486</v>
      </c>
      <c r="E307" s="217">
        <f t="shared" si="92"/>
        <v>0</v>
      </c>
      <c r="F307" s="217"/>
      <c r="G307" s="217"/>
      <c r="H307" s="217"/>
      <c r="I307" s="217"/>
      <c r="J307" s="229"/>
      <c r="K307" s="72"/>
      <c r="L307" s="73"/>
      <c r="M307" s="73"/>
    </row>
    <row r="308" spans="1:13" s="2" customFormat="1" ht="12.75" hidden="1" customHeight="1">
      <c r="A308" s="345"/>
      <c r="B308" s="69" t="s">
        <v>487</v>
      </c>
      <c r="C308" s="79"/>
      <c r="D308" s="71" t="s">
        <v>488</v>
      </c>
      <c r="E308" s="217">
        <f t="shared" si="92"/>
        <v>0</v>
      </c>
      <c r="F308" s="217"/>
      <c r="G308" s="217"/>
      <c r="H308" s="217"/>
      <c r="I308" s="217"/>
      <c r="J308" s="229"/>
      <c r="K308" s="72"/>
      <c r="L308" s="73"/>
      <c r="M308" s="73"/>
    </row>
    <row r="309" spans="1:13" s="2" customFormat="1" ht="12.75" hidden="1" customHeight="1">
      <c r="A309" s="345"/>
      <c r="B309" s="69" t="s">
        <v>489</v>
      </c>
      <c r="C309" s="69"/>
      <c r="D309" s="71" t="s">
        <v>490</v>
      </c>
      <c r="E309" s="217">
        <f t="shared" si="92"/>
        <v>0</v>
      </c>
      <c r="F309" s="217"/>
      <c r="G309" s="217"/>
      <c r="H309" s="217"/>
      <c r="I309" s="217"/>
      <c r="J309" s="229"/>
      <c r="K309" s="72"/>
      <c r="L309" s="73"/>
      <c r="M309" s="73"/>
    </row>
    <row r="310" spans="1:13" s="2" customFormat="1" ht="12.75" hidden="1" customHeight="1">
      <c r="A310" s="345"/>
      <c r="B310" s="69" t="s">
        <v>491</v>
      </c>
      <c r="C310" s="70"/>
      <c r="D310" s="71" t="s">
        <v>492</v>
      </c>
      <c r="E310" s="217">
        <f t="shared" si="92"/>
        <v>0</v>
      </c>
      <c r="F310" s="217"/>
      <c r="G310" s="217"/>
      <c r="H310" s="217"/>
      <c r="I310" s="217"/>
      <c r="J310" s="229"/>
      <c r="K310" s="72"/>
      <c r="L310" s="73"/>
      <c r="M310" s="73"/>
    </row>
    <row r="311" spans="1:13" s="2" customFormat="1" ht="12.75" hidden="1" customHeight="1">
      <c r="A311" s="345"/>
      <c r="B311" s="70" t="s">
        <v>493</v>
      </c>
      <c r="C311" s="338"/>
      <c r="D311" s="71" t="s">
        <v>494</v>
      </c>
      <c r="E311" s="217">
        <f t="shared" si="92"/>
        <v>0</v>
      </c>
      <c r="F311" s="217"/>
      <c r="G311" s="217"/>
      <c r="H311" s="217"/>
      <c r="I311" s="217"/>
      <c r="J311" s="229"/>
      <c r="K311" s="72"/>
      <c r="L311" s="73"/>
      <c r="M311" s="73"/>
    </row>
    <row r="312" spans="1:13" s="2" customFormat="1" ht="12.75" hidden="1" customHeight="1">
      <c r="A312" s="345"/>
      <c r="B312" s="212" t="s">
        <v>495</v>
      </c>
      <c r="C312" s="79"/>
      <c r="D312" s="71" t="s">
        <v>496</v>
      </c>
      <c r="E312" s="217">
        <f t="shared" si="92"/>
        <v>0</v>
      </c>
      <c r="F312" s="217"/>
      <c r="G312" s="217"/>
      <c r="H312" s="217"/>
      <c r="I312" s="217"/>
      <c r="J312" s="229"/>
      <c r="K312" s="72"/>
      <c r="L312" s="73"/>
      <c r="M312" s="73"/>
    </row>
    <row r="313" spans="1:13" s="2" customFormat="1" ht="15" hidden="1" customHeight="1">
      <c r="A313" s="345"/>
      <c r="B313" s="70" t="s">
        <v>497</v>
      </c>
      <c r="C313" s="69"/>
      <c r="D313" s="71" t="s">
        <v>498</v>
      </c>
      <c r="E313" s="217">
        <f t="shared" si="92"/>
        <v>0</v>
      </c>
      <c r="F313" s="217"/>
      <c r="G313" s="217"/>
      <c r="H313" s="217"/>
      <c r="I313" s="217"/>
      <c r="J313" s="229"/>
      <c r="K313" s="72"/>
      <c r="L313" s="73"/>
      <c r="M313" s="73"/>
    </row>
    <row r="314" spans="1:13" s="2" customFormat="1" ht="12.75" hidden="1" customHeight="1">
      <c r="A314" s="345"/>
      <c r="B314" s="70" t="s">
        <v>499</v>
      </c>
      <c r="C314" s="69"/>
      <c r="D314" s="71" t="s">
        <v>500</v>
      </c>
      <c r="E314" s="217">
        <f t="shared" si="92"/>
        <v>0</v>
      </c>
      <c r="F314" s="217"/>
      <c r="G314" s="217"/>
      <c r="H314" s="217"/>
      <c r="I314" s="217"/>
      <c r="J314" s="229"/>
      <c r="K314" s="72"/>
      <c r="L314" s="73"/>
      <c r="M314" s="73"/>
    </row>
    <row r="315" spans="1:13" s="2" customFormat="1" ht="12.75" hidden="1" customHeight="1">
      <c r="A315" s="345"/>
      <c r="B315" s="69" t="s">
        <v>501</v>
      </c>
      <c r="C315" s="79"/>
      <c r="D315" s="71" t="s">
        <v>502</v>
      </c>
      <c r="E315" s="217">
        <f t="shared" si="92"/>
        <v>0</v>
      </c>
      <c r="F315" s="217"/>
      <c r="G315" s="217"/>
      <c r="H315" s="217"/>
      <c r="I315" s="217"/>
      <c r="J315" s="229"/>
      <c r="K315" s="72"/>
      <c r="L315" s="73"/>
      <c r="M315" s="73"/>
    </row>
    <row r="316" spans="1:13" s="2" customFormat="1" ht="12.75" hidden="1" customHeight="1">
      <c r="A316" s="345"/>
      <c r="B316" s="70" t="s">
        <v>503</v>
      </c>
      <c r="C316" s="69"/>
      <c r="D316" s="71" t="s">
        <v>504</v>
      </c>
      <c r="E316" s="217">
        <f t="shared" si="92"/>
        <v>0</v>
      </c>
      <c r="F316" s="217"/>
      <c r="G316" s="217"/>
      <c r="H316" s="217"/>
      <c r="I316" s="217"/>
      <c r="J316" s="229"/>
      <c r="K316" s="72"/>
      <c r="L316" s="73"/>
      <c r="M316" s="73"/>
    </row>
    <row r="317" spans="1:13" s="2" customFormat="1" ht="12.75" hidden="1" customHeight="1">
      <c r="A317" s="345"/>
      <c r="B317" s="213" t="s">
        <v>505</v>
      </c>
      <c r="C317" s="79"/>
      <c r="D317" s="71" t="s">
        <v>506</v>
      </c>
      <c r="E317" s="217">
        <f t="shared" si="92"/>
        <v>0</v>
      </c>
      <c r="F317" s="217"/>
      <c r="G317" s="217"/>
      <c r="H317" s="217"/>
      <c r="I317" s="217"/>
      <c r="J317" s="229"/>
      <c r="K317" s="72"/>
      <c r="L317" s="73"/>
      <c r="M317" s="73"/>
    </row>
    <row r="318" spans="1:13" s="2" customFormat="1" ht="12.75" hidden="1" customHeight="1">
      <c r="A318" s="345"/>
      <c r="B318" s="70"/>
      <c r="C318" s="69"/>
      <c r="D318" s="71"/>
      <c r="E318" s="217">
        <f t="shared" si="92"/>
        <v>0</v>
      </c>
      <c r="F318" s="217"/>
      <c r="G318" s="217"/>
      <c r="H318" s="217"/>
      <c r="I318" s="217"/>
      <c r="J318" s="229"/>
      <c r="K318" s="72"/>
      <c r="L318" s="73"/>
      <c r="M318" s="73"/>
    </row>
    <row r="319" spans="1:13" s="2" customFormat="1" ht="12.75" hidden="1" customHeight="1">
      <c r="A319" s="345"/>
      <c r="B319" s="69" t="s">
        <v>617</v>
      </c>
      <c r="C319" s="69"/>
      <c r="D319" s="71" t="s">
        <v>486</v>
      </c>
      <c r="E319" s="217">
        <f t="shared" si="92"/>
        <v>0</v>
      </c>
      <c r="F319" s="217"/>
      <c r="G319" s="217"/>
      <c r="H319" s="217"/>
      <c r="I319" s="217"/>
      <c r="J319" s="229"/>
      <c r="K319" s="72"/>
      <c r="L319" s="73"/>
      <c r="M319" s="73"/>
    </row>
    <row r="320" spans="1:13" s="2" customFormat="1" ht="12.75" customHeight="1">
      <c r="A320" s="345"/>
      <c r="B320" s="69"/>
      <c r="C320" s="69" t="s">
        <v>604</v>
      </c>
      <c r="D320" s="149" t="s">
        <v>618</v>
      </c>
      <c r="E320" s="217">
        <f t="shared" si="92"/>
        <v>0</v>
      </c>
      <c r="F320" s="217"/>
      <c r="G320" s="217"/>
      <c r="H320" s="217"/>
      <c r="I320" s="217"/>
      <c r="J320" s="229"/>
      <c r="K320" s="72"/>
      <c r="L320" s="73"/>
      <c r="M320" s="73"/>
    </row>
    <row r="321" spans="1:13" s="2" customFormat="1" ht="48.75" customHeight="1">
      <c r="A321" s="345"/>
      <c r="B321" s="616" t="s">
        <v>619</v>
      </c>
      <c r="C321" s="617"/>
      <c r="D321" s="149" t="s">
        <v>322</v>
      </c>
      <c r="E321" s="217">
        <f t="shared" si="92"/>
        <v>8550</v>
      </c>
      <c r="F321" s="217">
        <f>F322+F323+F324</f>
        <v>0</v>
      </c>
      <c r="G321" s="217">
        <f>G322+G323+G324</f>
        <v>8550</v>
      </c>
      <c r="H321" s="217">
        <f t="shared" ref="H321:J321" si="94">H322+H323+H324</f>
        <v>0</v>
      </c>
      <c r="I321" s="217">
        <f t="shared" si="94"/>
        <v>0</v>
      </c>
      <c r="J321" s="217">
        <f t="shared" si="94"/>
        <v>0</v>
      </c>
      <c r="K321" s="72"/>
      <c r="L321" s="73"/>
      <c r="M321" s="73"/>
    </row>
    <row r="322" spans="1:13" s="2" customFormat="1" ht="20.25" customHeight="1">
      <c r="A322" s="345"/>
      <c r="B322" s="69"/>
      <c r="C322" s="69" t="s">
        <v>141</v>
      </c>
      <c r="D322" s="149" t="s">
        <v>620</v>
      </c>
      <c r="E322" s="217">
        <f t="shared" si="92"/>
        <v>7131</v>
      </c>
      <c r="F322" s="217"/>
      <c r="G322" s="217">
        <v>7131</v>
      </c>
      <c r="H322" s="217"/>
      <c r="I322" s="217"/>
      <c r="J322" s="229"/>
      <c r="K322" s="72"/>
      <c r="L322" s="73"/>
      <c r="M322" s="73"/>
    </row>
    <row r="323" spans="1:13" s="2" customFormat="1" ht="18" customHeight="1">
      <c r="A323" s="345"/>
      <c r="B323" s="69"/>
      <c r="C323" s="69" t="s">
        <v>143</v>
      </c>
      <c r="D323" s="149" t="s">
        <v>621</v>
      </c>
      <c r="E323" s="217">
        <f t="shared" si="92"/>
        <v>62</v>
      </c>
      <c r="F323" s="217"/>
      <c r="G323" s="217">
        <v>62</v>
      </c>
      <c r="H323" s="217"/>
      <c r="I323" s="217"/>
      <c r="J323" s="229"/>
      <c r="K323" s="72"/>
      <c r="L323" s="73"/>
      <c r="M323" s="73"/>
    </row>
    <row r="324" spans="1:13" s="2" customFormat="1" ht="18.75" customHeight="1">
      <c r="A324" s="345"/>
      <c r="B324" s="69"/>
      <c r="C324" s="69" t="s">
        <v>145</v>
      </c>
      <c r="D324" s="149" t="s">
        <v>622</v>
      </c>
      <c r="E324" s="217">
        <f t="shared" si="92"/>
        <v>1357</v>
      </c>
      <c r="F324" s="217"/>
      <c r="G324" s="217">
        <v>1357</v>
      </c>
      <c r="H324" s="217"/>
      <c r="I324" s="217"/>
      <c r="J324" s="229"/>
      <c r="K324" s="72"/>
      <c r="L324" s="73"/>
      <c r="M324" s="73"/>
    </row>
    <row r="325" spans="1:13" s="2" customFormat="1" ht="18.75" customHeight="1">
      <c r="A325" s="345"/>
      <c r="B325" s="79" t="s">
        <v>507</v>
      </c>
      <c r="C325" s="79"/>
      <c r="D325" s="149" t="s">
        <v>324</v>
      </c>
      <c r="E325" s="217">
        <f t="shared" si="92"/>
        <v>26671</v>
      </c>
      <c r="F325" s="217">
        <f t="shared" ref="F325:M325" si="95">F326+F336</f>
        <v>0</v>
      </c>
      <c r="G325" s="217">
        <f>G326+G336</f>
        <v>26671</v>
      </c>
      <c r="H325" s="217">
        <f t="shared" si="95"/>
        <v>0</v>
      </c>
      <c r="I325" s="217">
        <f t="shared" si="95"/>
        <v>0</v>
      </c>
      <c r="J325" s="228">
        <f t="shared" si="95"/>
        <v>0</v>
      </c>
      <c r="K325" s="156">
        <f t="shared" si="95"/>
        <v>0</v>
      </c>
      <c r="L325" s="156">
        <f t="shared" si="95"/>
        <v>0</v>
      </c>
      <c r="M325" s="156">
        <f t="shared" si="95"/>
        <v>0</v>
      </c>
    </row>
    <row r="326" spans="1:13" s="2" customFormat="1" ht="12.75" customHeight="1">
      <c r="A326" s="345"/>
      <c r="B326" s="70" t="s">
        <v>508</v>
      </c>
      <c r="C326" s="69"/>
      <c r="D326" s="149" t="s">
        <v>509</v>
      </c>
      <c r="E326" s="217">
        <f t="shared" si="92"/>
        <v>26671</v>
      </c>
      <c r="F326" s="217">
        <f>F327+F332+F334</f>
        <v>0</v>
      </c>
      <c r="G326" s="217">
        <f>G327+G332+G334</f>
        <v>26671</v>
      </c>
      <c r="H326" s="217">
        <f>H327+H332+H334</f>
        <v>0</v>
      </c>
      <c r="I326" s="217">
        <f>I327+I332+I334</f>
        <v>0</v>
      </c>
      <c r="J326" s="228">
        <f>J327+J332+J334</f>
        <v>0</v>
      </c>
      <c r="K326" s="156"/>
      <c r="L326" s="156"/>
      <c r="M326" s="156"/>
    </row>
    <row r="327" spans="1:13" s="2" customFormat="1" ht="12.75" customHeight="1">
      <c r="A327" s="345"/>
      <c r="B327" s="70" t="s">
        <v>510</v>
      </c>
      <c r="C327" s="69"/>
      <c r="D327" s="149" t="s">
        <v>511</v>
      </c>
      <c r="E327" s="217">
        <f t="shared" si="92"/>
        <v>18863</v>
      </c>
      <c r="F327" s="217">
        <f t="shared" ref="F327:M327" si="96">F328+F329+F330+F331</f>
        <v>0</v>
      </c>
      <c r="G327" s="217">
        <f t="shared" si="96"/>
        <v>18863</v>
      </c>
      <c r="H327" s="217">
        <f t="shared" si="96"/>
        <v>0</v>
      </c>
      <c r="I327" s="217">
        <f t="shared" si="96"/>
        <v>0</v>
      </c>
      <c r="J327" s="228">
        <f t="shared" si="96"/>
        <v>0</v>
      </c>
      <c r="K327" s="156">
        <f t="shared" si="96"/>
        <v>0</v>
      </c>
      <c r="L327" s="156">
        <f t="shared" si="96"/>
        <v>0</v>
      </c>
      <c r="M327" s="156">
        <f t="shared" si="96"/>
        <v>0</v>
      </c>
    </row>
    <row r="328" spans="1:13" s="2" customFormat="1" ht="12.75" customHeight="1">
      <c r="A328" s="345"/>
      <c r="B328" s="69"/>
      <c r="C328" s="69" t="s">
        <v>512</v>
      </c>
      <c r="D328" s="149" t="s">
        <v>513</v>
      </c>
      <c r="E328" s="217">
        <f t="shared" si="92"/>
        <v>1503</v>
      </c>
      <c r="F328" s="217"/>
      <c r="G328" s="217">
        <v>1503</v>
      </c>
      <c r="H328" s="217"/>
      <c r="I328" s="217"/>
      <c r="J328" s="229"/>
      <c r="K328" s="72"/>
      <c r="L328" s="73"/>
      <c r="M328" s="73"/>
    </row>
    <row r="329" spans="1:13" s="2" customFormat="1" ht="12.75" customHeight="1">
      <c r="A329" s="345"/>
      <c r="B329" s="69"/>
      <c r="C329" s="69" t="s">
        <v>514</v>
      </c>
      <c r="D329" s="149" t="s">
        <v>515</v>
      </c>
      <c r="E329" s="217">
        <f t="shared" si="92"/>
        <v>4654</v>
      </c>
      <c r="F329" s="217"/>
      <c r="G329" s="217">
        <v>4654</v>
      </c>
      <c r="H329" s="217"/>
      <c r="I329" s="217"/>
      <c r="J329" s="229"/>
      <c r="K329" s="72"/>
      <c r="L329" s="73"/>
      <c r="M329" s="73"/>
    </row>
    <row r="330" spans="1:13" s="2" customFormat="1" ht="12.75" customHeight="1">
      <c r="A330" s="345"/>
      <c r="B330" s="69"/>
      <c r="C330" s="79" t="s">
        <v>516</v>
      </c>
      <c r="D330" s="149" t="s">
        <v>517</v>
      </c>
      <c r="E330" s="217">
        <f t="shared" si="92"/>
        <v>0</v>
      </c>
      <c r="F330" s="217"/>
      <c r="G330" s="217"/>
      <c r="H330" s="217"/>
      <c r="I330" s="217"/>
      <c r="J330" s="229"/>
      <c r="K330" s="72"/>
      <c r="L330" s="73"/>
      <c r="M330" s="73"/>
    </row>
    <row r="331" spans="1:13" s="2" customFormat="1" ht="12.75" customHeight="1">
      <c r="A331" s="345"/>
      <c r="B331" s="69"/>
      <c r="C331" s="79" t="s">
        <v>518</v>
      </c>
      <c r="D331" s="149" t="s">
        <v>519</v>
      </c>
      <c r="E331" s="217">
        <f t="shared" si="92"/>
        <v>12706</v>
      </c>
      <c r="F331" s="217"/>
      <c r="G331" s="217">
        <v>12706</v>
      </c>
      <c r="H331" s="217"/>
      <c r="I331" s="217"/>
      <c r="J331" s="229"/>
      <c r="K331" s="72"/>
      <c r="L331" s="73"/>
      <c r="M331" s="73"/>
    </row>
    <row r="332" spans="1:13" s="2" customFormat="1" ht="12.75" customHeight="1">
      <c r="A332" s="345"/>
      <c r="B332" s="69" t="s">
        <v>520</v>
      </c>
      <c r="C332" s="79"/>
      <c r="D332" s="149" t="s">
        <v>521</v>
      </c>
      <c r="E332" s="217">
        <f t="shared" si="92"/>
        <v>0</v>
      </c>
      <c r="F332" s="217"/>
      <c r="G332" s="217"/>
      <c r="H332" s="217"/>
      <c r="I332" s="217"/>
      <c r="J332" s="228"/>
      <c r="K332" s="156">
        <f t="shared" ref="K332:M332" si="97">K333</f>
        <v>0</v>
      </c>
      <c r="L332" s="156">
        <f t="shared" si="97"/>
        <v>0</v>
      </c>
      <c r="M332" s="156">
        <f t="shared" si="97"/>
        <v>0</v>
      </c>
    </row>
    <row r="333" spans="1:13" s="2" customFormat="1" ht="12.75" customHeight="1">
      <c r="A333" s="345"/>
      <c r="B333" s="69"/>
      <c r="C333" s="79" t="s">
        <v>522</v>
      </c>
      <c r="D333" s="149" t="s">
        <v>523</v>
      </c>
      <c r="E333" s="217">
        <f t="shared" si="92"/>
        <v>0</v>
      </c>
      <c r="F333" s="217"/>
      <c r="G333" s="217"/>
      <c r="H333" s="217"/>
      <c r="I333" s="217"/>
      <c r="J333" s="229"/>
      <c r="K333" s="72"/>
      <c r="L333" s="73"/>
      <c r="M333" s="73"/>
    </row>
    <row r="334" spans="1:13" s="2" customFormat="1" ht="12.75" customHeight="1">
      <c r="A334" s="345"/>
      <c r="B334" s="69" t="s">
        <v>524</v>
      </c>
      <c r="C334" s="79"/>
      <c r="D334" s="149" t="s">
        <v>525</v>
      </c>
      <c r="E334" s="217">
        <f t="shared" si="92"/>
        <v>7808</v>
      </c>
      <c r="F334" s="217"/>
      <c r="G334" s="217">
        <v>7808</v>
      </c>
      <c r="H334" s="217"/>
      <c r="I334" s="217"/>
      <c r="J334" s="229"/>
      <c r="K334" s="72"/>
      <c r="L334" s="73"/>
      <c r="M334" s="73"/>
    </row>
    <row r="335" spans="1:13" s="2" customFormat="1" ht="12.75" customHeight="1">
      <c r="A335" s="345"/>
      <c r="B335" s="69"/>
      <c r="C335" s="79"/>
      <c r="D335" s="149"/>
      <c r="E335" s="217"/>
      <c r="F335" s="217"/>
      <c r="G335" s="217"/>
      <c r="H335" s="217"/>
      <c r="I335" s="217"/>
      <c r="J335" s="229"/>
      <c r="K335" s="72"/>
      <c r="L335" s="73"/>
      <c r="M335" s="73"/>
    </row>
    <row r="336" spans="1:13" s="2" customFormat="1" ht="12.75" hidden="1" customHeight="1">
      <c r="A336" s="345"/>
      <c r="B336" s="69" t="s">
        <v>526</v>
      </c>
      <c r="C336" s="79"/>
      <c r="D336" s="149" t="s">
        <v>527</v>
      </c>
      <c r="E336" s="217">
        <f t="shared" ref="E336:E341" si="98">G336+H336+I336+J336</f>
        <v>0</v>
      </c>
      <c r="F336" s="217">
        <f t="shared" ref="F336:M337" si="99">F337</f>
        <v>0</v>
      </c>
      <c r="G336" s="217">
        <f t="shared" si="99"/>
        <v>0</v>
      </c>
      <c r="H336" s="217">
        <f t="shared" si="99"/>
        <v>0</v>
      </c>
      <c r="I336" s="217">
        <f t="shared" si="99"/>
        <v>0</v>
      </c>
      <c r="J336" s="228">
        <f t="shared" si="99"/>
        <v>0</v>
      </c>
      <c r="K336" s="156">
        <f t="shared" si="99"/>
        <v>0</v>
      </c>
      <c r="L336" s="156">
        <f t="shared" si="99"/>
        <v>0</v>
      </c>
      <c r="M336" s="156">
        <f t="shared" si="99"/>
        <v>0</v>
      </c>
    </row>
    <row r="337" spans="1:13" s="2" customFormat="1" ht="12.75" hidden="1" customHeight="1">
      <c r="A337" s="345"/>
      <c r="B337" s="124" t="s">
        <v>528</v>
      </c>
      <c r="C337" s="160"/>
      <c r="D337" s="149" t="s">
        <v>529</v>
      </c>
      <c r="E337" s="217">
        <f t="shared" si="98"/>
        <v>0</v>
      </c>
      <c r="F337" s="217">
        <f t="shared" si="99"/>
        <v>0</v>
      </c>
      <c r="G337" s="217">
        <f t="shared" si="99"/>
        <v>0</v>
      </c>
      <c r="H337" s="217">
        <f t="shared" si="99"/>
        <v>0</v>
      </c>
      <c r="I337" s="217">
        <f t="shared" si="99"/>
        <v>0</v>
      </c>
      <c r="J337" s="228">
        <f t="shared" si="99"/>
        <v>0</v>
      </c>
      <c r="K337" s="156">
        <f t="shared" si="99"/>
        <v>0</v>
      </c>
      <c r="L337" s="156">
        <f t="shared" si="99"/>
        <v>0</v>
      </c>
      <c r="M337" s="156">
        <f t="shared" si="99"/>
        <v>0</v>
      </c>
    </row>
    <row r="338" spans="1:13" s="2" customFormat="1" ht="12.75" hidden="1" customHeight="1">
      <c r="A338" s="345"/>
      <c r="B338" s="69"/>
      <c r="C338" s="79" t="s">
        <v>530</v>
      </c>
      <c r="D338" s="149" t="s">
        <v>531</v>
      </c>
      <c r="E338" s="217">
        <f t="shared" si="98"/>
        <v>0</v>
      </c>
      <c r="F338" s="217"/>
      <c r="G338" s="217"/>
      <c r="H338" s="217"/>
      <c r="I338" s="217"/>
      <c r="J338" s="229"/>
      <c r="K338" s="72"/>
      <c r="L338" s="73"/>
      <c r="M338" s="73"/>
    </row>
    <row r="339" spans="1:13" s="2" customFormat="1" ht="12.75" customHeight="1">
      <c r="A339" s="345"/>
      <c r="B339" s="69"/>
      <c r="C339" s="79"/>
      <c r="D339" s="149"/>
      <c r="E339" s="217">
        <f t="shared" si="98"/>
        <v>0</v>
      </c>
      <c r="F339" s="217"/>
      <c r="G339" s="217"/>
      <c r="H339" s="217"/>
      <c r="I339" s="217"/>
      <c r="J339" s="229"/>
      <c r="K339" s="72"/>
      <c r="L339" s="73"/>
      <c r="M339" s="73"/>
    </row>
    <row r="340" spans="1:13" s="2" customFormat="1" ht="12.75" customHeight="1">
      <c r="A340" s="345"/>
      <c r="B340" s="69" t="s">
        <v>532</v>
      </c>
      <c r="C340" s="79"/>
      <c r="D340" s="149" t="s">
        <v>439</v>
      </c>
      <c r="E340" s="217">
        <f t="shared" si="98"/>
        <v>0</v>
      </c>
      <c r="F340" s="217">
        <f t="shared" ref="F340:M340" si="100">F341</f>
        <v>0</v>
      </c>
      <c r="G340" s="217">
        <f t="shared" si="100"/>
        <v>0</v>
      </c>
      <c r="H340" s="217">
        <f t="shared" si="100"/>
        <v>0</v>
      </c>
      <c r="I340" s="217">
        <f t="shared" si="100"/>
        <v>0</v>
      </c>
      <c r="J340" s="228">
        <f t="shared" si="100"/>
        <v>0</v>
      </c>
      <c r="K340" s="156">
        <f t="shared" si="100"/>
        <v>0</v>
      </c>
      <c r="L340" s="156">
        <f t="shared" si="100"/>
        <v>0</v>
      </c>
      <c r="M340" s="156">
        <f t="shared" si="100"/>
        <v>0</v>
      </c>
    </row>
    <row r="341" spans="1:13" s="2" customFormat="1" ht="12.75" customHeight="1">
      <c r="A341" s="345"/>
      <c r="B341" s="69" t="s">
        <v>440</v>
      </c>
      <c r="C341" s="79"/>
      <c r="D341" s="149" t="s">
        <v>441</v>
      </c>
      <c r="E341" s="217">
        <f t="shared" si="98"/>
        <v>0</v>
      </c>
      <c r="F341" s="217"/>
      <c r="G341" s="217"/>
      <c r="H341" s="217"/>
      <c r="I341" s="217"/>
      <c r="J341" s="229"/>
      <c r="K341" s="72"/>
      <c r="L341" s="73"/>
      <c r="M341" s="73"/>
    </row>
    <row r="342" spans="1:13">
      <c r="A342" s="123" t="s">
        <v>533</v>
      </c>
      <c r="B342" s="123"/>
      <c r="C342" s="123"/>
      <c r="D342" s="316"/>
      <c r="E342" s="216">
        <f>E343+E345</f>
        <v>818056</v>
      </c>
      <c r="F342" s="216">
        <f>F343+F346+F347</f>
        <v>10096.75</v>
      </c>
      <c r="G342" s="216">
        <f t="shared" ref="G342:M342" si="101">G343+G346+G347</f>
        <v>218583</v>
      </c>
      <c r="H342" s="216">
        <f t="shared" si="101"/>
        <v>205561</v>
      </c>
      <c r="I342" s="216">
        <f t="shared" si="101"/>
        <v>205918</v>
      </c>
      <c r="J342" s="216">
        <f t="shared" si="101"/>
        <v>187994</v>
      </c>
      <c r="K342" s="216">
        <f t="shared" si="101"/>
        <v>775715</v>
      </c>
      <c r="L342" s="216">
        <f t="shared" si="101"/>
        <v>775715</v>
      </c>
      <c r="M342" s="216">
        <f t="shared" si="101"/>
        <v>775515</v>
      </c>
    </row>
    <row r="343" spans="1:13" ht="28.5" customHeight="1">
      <c r="A343" s="123"/>
      <c r="B343" s="523" t="s">
        <v>623</v>
      </c>
      <c r="C343" s="524"/>
      <c r="D343" s="316" t="s">
        <v>624</v>
      </c>
      <c r="E343" s="216">
        <f>E344</f>
        <v>809896</v>
      </c>
      <c r="F343" s="217">
        <f t="shared" ref="F343:M343" si="102">F344+F345</f>
        <v>10096.75</v>
      </c>
      <c r="G343" s="217">
        <f t="shared" si="102"/>
        <v>218583</v>
      </c>
      <c r="H343" s="217">
        <f t="shared" si="102"/>
        <v>205561</v>
      </c>
      <c r="I343" s="217">
        <f t="shared" si="102"/>
        <v>205918</v>
      </c>
      <c r="J343" s="217">
        <f t="shared" si="102"/>
        <v>187994</v>
      </c>
      <c r="K343" s="217">
        <f t="shared" si="102"/>
        <v>775715</v>
      </c>
      <c r="L343" s="217">
        <f t="shared" si="102"/>
        <v>775715</v>
      </c>
      <c r="M343" s="217">
        <f t="shared" si="102"/>
        <v>775515</v>
      </c>
    </row>
    <row r="344" spans="1:13">
      <c r="A344" s="123"/>
      <c r="B344" s="123"/>
      <c r="C344" s="46" t="s">
        <v>625</v>
      </c>
      <c r="D344" s="317" t="s">
        <v>626</v>
      </c>
      <c r="E344" s="216">
        <f t="shared" ref="E344:E350" si="103">G344+H344+I344+J344</f>
        <v>809896</v>
      </c>
      <c r="F344" s="232">
        <v>10096.75</v>
      </c>
      <c r="G344" s="232">
        <v>216463</v>
      </c>
      <c r="H344" s="232">
        <v>203476</v>
      </c>
      <c r="I344" s="232">
        <v>203858</v>
      </c>
      <c r="J344" s="229">
        <v>186099</v>
      </c>
      <c r="K344" s="72">
        <v>767555</v>
      </c>
      <c r="L344" s="73">
        <v>767555</v>
      </c>
      <c r="M344" s="73">
        <v>767355</v>
      </c>
    </row>
    <row r="345" spans="1:13">
      <c r="A345" s="123"/>
      <c r="B345" s="150"/>
      <c r="C345" s="46" t="s">
        <v>627</v>
      </c>
      <c r="D345" s="316" t="s">
        <v>628</v>
      </c>
      <c r="E345" s="216">
        <f t="shared" si="103"/>
        <v>8160</v>
      </c>
      <c r="F345" s="232"/>
      <c r="G345" s="232">
        <v>2120</v>
      </c>
      <c r="H345" s="232">
        <v>2085</v>
      </c>
      <c r="I345" s="232">
        <v>2060</v>
      </c>
      <c r="J345" s="229">
        <v>1895</v>
      </c>
      <c r="K345" s="72">
        <v>8160</v>
      </c>
      <c r="L345" s="73">
        <v>8160</v>
      </c>
      <c r="M345" s="73">
        <v>8160</v>
      </c>
    </row>
    <row r="346" spans="1:13">
      <c r="A346" s="123"/>
      <c r="B346" s="546" t="s">
        <v>629</v>
      </c>
      <c r="C346" s="547"/>
      <c r="D346" s="316" t="s">
        <v>630</v>
      </c>
      <c r="E346" s="216">
        <f t="shared" si="103"/>
        <v>0</v>
      </c>
      <c r="F346" s="232"/>
      <c r="G346" s="232"/>
      <c r="H346" s="232"/>
      <c r="I346" s="232"/>
      <c r="J346" s="229"/>
      <c r="K346" s="72"/>
      <c r="L346" s="73"/>
      <c r="M346" s="73"/>
    </row>
    <row r="347" spans="1:13" ht="24.75" customHeight="1">
      <c r="A347" s="126"/>
      <c r="B347" s="523" t="s">
        <v>631</v>
      </c>
      <c r="C347" s="524"/>
      <c r="D347" s="316" t="s">
        <v>632</v>
      </c>
      <c r="E347" s="216">
        <f t="shared" si="103"/>
        <v>0</v>
      </c>
      <c r="F347" s="232">
        <f>F348</f>
        <v>0</v>
      </c>
      <c r="G347" s="232">
        <f>G348</f>
        <v>0</v>
      </c>
      <c r="H347" s="232"/>
      <c r="I347" s="232">
        <f>I348</f>
        <v>0</v>
      </c>
      <c r="J347" s="232">
        <f>J348</f>
        <v>0</v>
      </c>
      <c r="K347" s="72">
        <f>K348</f>
        <v>0</v>
      </c>
      <c r="L347" s="72">
        <f>L348</f>
        <v>0</v>
      </c>
      <c r="M347" s="72">
        <f>M348</f>
        <v>0</v>
      </c>
    </row>
    <row r="348" spans="1:13" ht="14.25" customHeight="1">
      <c r="A348" s="126"/>
      <c r="B348" s="133"/>
      <c r="C348" s="46" t="s">
        <v>633</v>
      </c>
      <c r="D348" s="317" t="s">
        <v>634</v>
      </c>
      <c r="E348" s="216">
        <f t="shared" si="103"/>
        <v>0</v>
      </c>
      <c r="F348" s="232"/>
      <c r="G348" s="232"/>
      <c r="H348" s="232"/>
      <c r="I348" s="232"/>
      <c r="J348" s="229"/>
      <c r="K348" s="72"/>
      <c r="L348" s="73"/>
      <c r="M348" s="73"/>
    </row>
    <row r="349" spans="1:13" ht="35.25" customHeight="1">
      <c r="A349" s="532" t="s">
        <v>635</v>
      </c>
      <c r="B349" s="533"/>
      <c r="C349" s="534"/>
      <c r="D349" s="141" t="s">
        <v>636</v>
      </c>
      <c r="E349" s="151">
        <f t="shared" si="103"/>
        <v>107187</v>
      </c>
      <c r="F349" s="151">
        <f t="shared" ref="F349:M349" si="104">F479+F492+F494</f>
        <v>0</v>
      </c>
      <c r="G349" s="151">
        <f t="shared" si="104"/>
        <v>72827</v>
      </c>
      <c r="H349" s="151">
        <f t="shared" si="104"/>
        <v>11896</v>
      </c>
      <c r="I349" s="151">
        <f t="shared" si="104"/>
        <v>11925</v>
      </c>
      <c r="J349" s="222">
        <f t="shared" si="104"/>
        <v>10539</v>
      </c>
      <c r="K349" s="151">
        <f t="shared" si="104"/>
        <v>41220</v>
      </c>
      <c r="L349" s="151">
        <f t="shared" si="104"/>
        <v>41360</v>
      </c>
      <c r="M349" s="151">
        <f t="shared" si="104"/>
        <v>41450</v>
      </c>
    </row>
    <row r="350" spans="1:13" s="12" customFormat="1" ht="30" customHeight="1">
      <c r="A350" s="152"/>
      <c r="B350" s="604" t="s">
        <v>330</v>
      </c>
      <c r="C350" s="605"/>
      <c r="D350" s="153"/>
      <c r="E350" s="223">
        <f t="shared" si="103"/>
        <v>107187</v>
      </c>
      <c r="F350" s="224"/>
      <c r="G350" s="470">
        <f t="shared" ref="G350:M351" si="105">G352+G413</f>
        <v>72827</v>
      </c>
      <c r="H350" s="470">
        <f t="shared" si="105"/>
        <v>11896</v>
      </c>
      <c r="I350" s="470">
        <f t="shared" si="105"/>
        <v>11925</v>
      </c>
      <c r="J350" s="494">
        <f t="shared" si="105"/>
        <v>10539</v>
      </c>
      <c r="K350" s="494">
        <f t="shared" si="105"/>
        <v>41220</v>
      </c>
      <c r="L350" s="494">
        <f t="shared" si="105"/>
        <v>41360</v>
      </c>
      <c r="M350" s="494">
        <f t="shared" si="105"/>
        <v>41450</v>
      </c>
    </row>
    <row r="351" spans="1:13" s="12" customFormat="1">
      <c r="A351" s="152"/>
      <c r="B351" s="733" t="s">
        <v>331</v>
      </c>
      <c r="C351" s="734"/>
      <c r="D351" s="153"/>
      <c r="E351" s="223">
        <f>E353+E414</f>
        <v>107187</v>
      </c>
      <c r="F351" s="223">
        <f>F353+F414</f>
        <v>0</v>
      </c>
      <c r="G351" s="223">
        <f t="shared" si="105"/>
        <v>72827</v>
      </c>
      <c r="H351" s="223">
        <f t="shared" si="105"/>
        <v>11896</v>
      </c>
      <c r="I351" s="223">
        <f t="shared" si="105"/>
        <v>11925</v>
      </c>
      <c r="J351" s="239">
        <f t="shared" si="105"/>
        <v>10539</v>
      </c>
      <c r="K351" s="154">
        <f t="shared" si="105"/>
        <v>41220</v>
      </c>
      <c r="L351" s="154">
        <f t="shared" si="105"/>
        <v>41360</v>
      </c>
      <c r="M351" s="154">
        <f t="shared" si="105"/>
        <v>41450</v>
      </c>
    </row>
    <row r="352" spans="1:13" s="6" customFormat="1" ht="15">
      <c r="A352" s="61"/>
      <c r="B352" s="61" t="s">
        <v>305</v>
      </c>
      <c r="C352" s="62"/>
      <c r="D352" s="64"/>
      <c r="E352" s="223">
        <f t="shared" ref="E352:E359" si="106">G352+H352+I352+J352</f>
        <v>45110</v>
      </c>
      <c r="F352" s="227">
        <f>F353</f>
        <v>0</v>
      </c>
      <c r="G352" s="227">
        <f>G353</f>
        <v>11208</v>
      </c>
      <c r="H352" s="227">
        <f>H353+H411</f>
        <v>11829</v>
      </c>
      <c r="I352" s="227">
        <f>I353+I411</f>
        <v>11540</v>
      </c>
      <c r="J352" s="240">
        <f>J353+J412</f>
        <v>10533</v>
      </c>
      <c r="K352" s="155">
        <f>K353</f>
        <v>40880</v>
      </c>
      <c r="L352" s="155">
        <f>L353</f>
        <v>41020</v>
      </c>
      <c r="M352" s="155">
        <f>M353</f>
        <v>41110</v>
      </c>
    </row>
    <row r="353" spans="1:13" s="2" customFormat="1" ht="13.5">
      <c r="A353" s="65"/>
      <c r="B353" s="66" t="s">
        <v>637</v>
      </c>
      <c r="C353" s="67"/>
      <c r="D353" s="286" t="s">
        <v>333</v>
      </c>
      <c r="E353" s="216">
        <f t="shared" si="106"/>
        <v>45110</v>
      </c>
      <c r="F353" s="217">
        <f t="shared" ref="F353:M353" si="107">F354+F355+F356+F361+F365+F367+F379+F385+F392</f>
        <v>0</v>
      </c>
      <c r="G353" s="217">
        <f t="shared" si="107"/>
        <v>11208</v>
      </c>
      <c r="H353" s="217">
        <f t="shared" si="107"/>
        <v>11829</v>
      </c>
      <c r="I353" s="217">
        <f t="shared" si="107"/>
        <v>11540</v>
      </c>
      <c r="J353" s="228">
        <f t="shared" si="107"/>
        <v>10533</v>
      </c>
      <c r="K353" s="156">
        <f t="shared" si="107"/>
        <v>40880</v>
      </c>
      <c r="L353" s="156">
        <f t="shared" si="107"/>
        <v>41020</v>
      </c>
      <c r="M353" s="156">
        <f t="shared" si="107"/>
        <v>41110</v>
      </c>
    </row>
    <row r="354" spans="1:13" s="2" customFormat="1" ht="13.5">
      <c r="A354" s="65"/>
      <c r="B354" s="66"/>
      <c r="C354" s="69" t="s">
        <v>334</v>
      </c>
      <c r="D354" s="313" t="s">
        <v>308</v>
      </c>
      <c r="E354" s="216">
        <f t="shared" si="106"/>
        <v>28944</v>
      </c>
      <c r="F354" s="217"/>
      <c r="G354" s="217">
        <v>8250</v>
      </c>
      <c r="H354" s="217">
        <v>8220</v>
      </c>
      <c r="I354" s="217">
        <v>8060</v>
      </c>
      <c r="J354" s="229">
        <v>4414</v>
      </c>
      <c r="K354" s="72">
        <v>28980</v>
      </c>
      <c r="L354" s="73">
        <v>28980</v>
      </c>
      <c r="M354" s="73">
        <v>28980</v>
      </c>
    </row>
    <row r="355" spans="1:13" s="2" customFormat="1">
      <c r="A355" s="65"/>
      <c r="B355" s="70"/>
      <c r="C355" s="338" t="s">
        <v>335</v>
      </c>
      <c r="D355" s="149" t="s">
        <v>310</v>
      </c>
      <c r="E355" s="216">
        <f t="shared" si="106"/>
        <v>15736</v>
      </c>
      <c r="F355" s="217"/>
      <c r="G355" s="217">
        <v>2833</v>
      </c>
      <c r="H355" s="217">
        <v>3486</v>
      </c>
      <c r="I355" s="217">
        <v>3357</v>
      </c>
      <c r="J355" s="229">
        <v>6060</v>
      </c>
      <c r="K355" s="72">
        <v>11470</v>
      </c>
      <c r="L355" s="73">
        <v>11610</v>
      </c>
      <c r="M355" s="73">
        <v>11700</v>
      </c>
    </row>
    <row r="356" spans="1:13" s="2" customFormat="1" hidden="1">
      <c r="A356" s="65"/>
      <c r="B356" s="74" t="s">
        <v>336</v>
      </c>
      <c r="C356" s="69"/>
      <c r="D356" s="149" t="s">
        <v>337</v>
      </c>
      <c r="E356" s="216">
        <f t="shared" si="106"/>
        <v>0</v>
      </c>
      <c r="F356" s="217">
        <f>F357+F358+F359</f>
        <v>0</v>
      </c>
      <c r="G356" s="217">
        <f>G357+G358+G359</f>
        <v>0</v>
      </c>
      <c r="H356" s="217"/>
      <c r="I356" s="217">
        <f>I357+I358+I359</f>
        <v>0</v>
      </c>
      <c r="J356" s="228">
        <f>J357+J358+J359</f>
        <v>0</v>
      </c>
      <c r="K356" s="156">
        <f>K357+K358+K359</f>
        <v>0</v>
      </c>
      <c r="L356" s="156">
        <f>L357+L358+L359</f>
        <v>0</v>
      </c>
      <c r="M356" s="156">
        <f>M357+M358+M359</f>
        <v>0</v>
      </c>
    </row>
    <row r="357" spans="1:13" s="2" customFormat="1" ht="0.75" hidden="1" customHeight="1">
      <c r="A357" s="65"/>
      <c r="B357" s="75" t="s">
        <v>338</v>
      </c>
      <c r="C357" s="69"/>
      <c r="D357" s="149" t="s">
        <v>339</v>
      </c>
      <c r="E357" s="216">
        <f t="shared" si="106"/>
        <v>0</v>
      </c>
      <c r="F357" s="217"/>
      <c r="G357" s="217"/>
      <c r="H357" s="217"/>
      <c r="I357" s="217"/>
      <c r="J357" s="229"/>
      <c r="K357" s="72"/>
      <c r="L357" s="73"/>
      <c r="M357" s="73"/>
    </row>
    <row r="358" spans="1:13" s="2" customFormat="1" hidden="1">
      <c r="A358" s="65"/>
      <c r="B358" s="76" t="s">
        <v>340</v>
      </c>
      <c r="C358" s="76"/>
      <c r="D358" s="148" t="s">
        <v>341</v>
      </c>
      <c r="E358" s="216">
        <f t="shared" si="106"/>
        <v>0</v>
      </c>
      <c r="F358" s="217"/>
      <c r="G358" s="217"/>
      <c r="H358" s="217"/>
      <c r="I358" s="217"/>
      <c r="J358" s="229"/>
      <c r="K358" s="72"/>
      <c r="L358" s="73"/>
      <c r="M358" s="73"/>
    </row>
    <row r="359" spans="1:13" s="2" customFormat="1" hidden="1">
      <c r="A359" s="65"/>
      <c r="B359" s="75" t="s">
        <v>342</v>
      </c>
      <c r="C359" s="78"/>
      <c r="D359" s="149" t="s">
        <v>343</v>
      </c>
      <c r="E359" s="216">
        <f t="shared" si="106"/>
        <v>0</v>
      </c>
      <c r="F359" s="217"/>
      <c r="G359" s="217"/>
      <c r="H359" s="217"/>
      <c r="I359" s="217"/>
      <c r="J359" s="229"/>
      <c r="K359" s="72"/>
      <c r="L359" s="73"/>
      <c r="M359" s="73"/>
    </row>
    <row r="360" spans="1:13" s="2" customFormat="1" hidden="1">
      <c r="A360" s="65"/>
      <c r="B360" s="75"/>
      <c r="C360" s="78"/>
      <c r="D360" s="149"/>
      <c r="E360" s="216"/>
      <c r="F360" s="217"/>
      <c r="G360" s="217"/>
      <c r="H360" s="217"/>
      <c r="I360" s="217"/>
      <c r="J360" s="229"/>
      <c r="K360" s="72"/>
      <c r="L360" s="73"/>
      <c r="M360" s="73"/>
    </row>
    <row r="361" spans="1:13" s="2" customFormat="1" hidden="1">
      <c r="A361" s="65"/>
      <c r="B361" s="75" t="s">
        <v>344</v>
      </c>
      <c r="C361" s="78"/>
      <c r="D361" s="149" t="s">
        <v>345</v>
      </c>
      <c r="E361" s="216">
        <f t="shared" ref="E361:E390" si="108">G361+H361+I361+J361</f>
        <v>0</v>
      </c>
      <c r="F361" s="217">
        <f t="shared" ref="F361:M361" si="109">F362+F363+F364</f>
        <v>0</v>
      </c>
      <c r="G361" s="217">
        <f t="shared" si="109"/>
        <v>0</v>
      </c>
      <c r="H361" s="217">
        <f t="shared" si="109"/>
        <v>0</v>
      </c>
      <c r="I361" s="217">
        <f t="shared" si="109"/>
        <v>0</v>
      </c>
      <c r="J361" s="228">
        <f t="shared" si="109"/>
        <v>0</v>
      </c>
      <c r="K361" s="156">
        <f t="shared" si="109"/>
        <v>0</v>
      </c>
      <c r="L361" s="156">
        <f t="shared" si="109"/>
        <v>0</v>
      </c>
      <c r="M361" s="156">
        <f t="shared" si="109"/>
        <v>0</v>
      </c>
    </row>
    <row r="362" spans="1:13" s="2" customFormat="1" ht="25.5" hidden="1">
      <c r="A362" s="65"/>
      <c r="B362" s="75"/>
      <c r="C362" s="78" t="s">
        <v>346</v>
      </c>
      <c r="D362" s="149" t="s">
        <v>347</v>
      </c>
      <c r="E362" s="216">
        <f t="shared" si="108"/>
        <v>0</v>
      </c>
      <c r="F362" s="217"/>
      <c r="G362" s="217"/>
      <c r="H362" s="217"/>
      <c r="I362" s="217"/>
      <c r="J362" s="229"/>
      <c r="K362" s="72"/>
      <c r="L362" s="73"/>
      <c r="M362" s="73"/>
    </row>
    <row r="363" spans="1:13" s="2" customFormat="1" hidden="1">
      <c r="A363" s="65"/>
      <c r="B363" s="75"/>
      <c r="C363" s="79" t="s">
        <v>348</v>
      </c>
      <c r="D363" s="314" t="s">
        <v>349</v>
      </c>
      <c r="E363" s="216">
        <f t="shared" si="108"/>
        <v>0</v>
      </c>
      <c r="F363" s="217"/>
      <c r="G363" s="217"/>
      <c r="H363" s="217"/>
      <c r="I363" s="217"/>
      <c r="J363" s="229"/>
      <c r="K363" s="72"/>
      <c r="L363" s="73"/>
      <c r="M363" s="73"/>
    </row>
    <row r="364" spans="1:13" s="2" customFormat="1" ht="13.5" hidden="1">
      <c r="A364" s="65"/>
      <c r="B364" s="67"/>
      <c r="C364" s="69" t="s">
        <v>350</v>
      </c>
      <c r="D364" s="286" t="s">
        <v>351</v>
      </c>
      <c r="E364" s="216">
        <f t="shared" si="108"/>
        <v>0</v>
      </c>
      <c r="F364" s="217"/>
      <c r="G364" s="217"/>
      <c r="H364" s="217"/>
      <c r="I364" s="217"/>
      <c r="J364" s="229"/>
      <c r="K364" s="72"/>
      <c r="L364" s="73"/>
      <c r="M364" s="73"/>
    </row>
    <row r="365" spans="1:13" s="2" customFormat="1" hidden="1">
      <c r="A365" s="65"/>
      <c r="B365" s="69" t="s">
        <v>352</v>
      </c>
      <c r="C365" s="81"/>
      <c r="D365" s="315" t="s">
        <v>353</v>
      </c>
      <c r="E365" s="216">
        <f t="shared" si="108"/>
        <v>0</v>
      </c>
      <c r="F365" s="217">
        <f t="shared" ref="F365:M365" si="110">F366</f>
        <v>0</v>
      </c>
      <c r="G365" s="217">
        <f t="shared" si="110"/>
        <v>0</v>
      </c>
      <c r="H365" s="217">
        <f t="shared" si="110"/>
        <v>0</v>
      </c>
      <c r="I365" s="217">
        <f t="shared" si="110"/>
        <v>0</v>
      </c>
      <c r="J365" s="228">
        <f t="shared" si="110"/>
        <v>0</v>
      </c>
      <c r="K365" s="156">
        <f t="shared" si="110"/>
        <v>0</v>
      </c>
      <c r="L365" s="156">
        <f t="shared" si="110"/>
        <v>0</v>
      </c>
      <c r="M365" s="156">
        <f t="shared" si="110"/>
        <v>0</v>
      </c>
    </row>
    <row r="366" spans="1:13" s="2" customFormat="1" hidden="1">
      <c r="A366" s="65"/>
      <c r="B366" s="75" t="s">
        <v>354</v>
      </c>
      <c r="C366" s="82"/>
      <c r="D366" s="315" t="s">
        <v>355</v>
      </c>
      <c r="E366" s="216">
        <f t="shared" si="108"/>
        <v>0</v>
      </c>
      <c r="F366" s="217"/>
      <c r="G366" s="217"/>
      <c r="H366" s="217"/>
      <c r="I366" s="217"/>
      <c r="J366" s="229"/>
      <c r="K366" s="72"/>
      <c r="L366" s="73"/>
      <c r="M366" s="73"/>
    </row>
    <row r="367" spans="1:13" s="2" customFormat="1" ht="14.25" hidden="1" customHeight="1">
      <c r="A367" s="65"/>
      <c r="B367" s="75"/>
      <c r="C367" s="78" t="s">
        <v>356</v>
      </c>
      <c r="D367" s="315" t="s">
        <v>357</v>
      </c>
      <c r="E367" s="216">
        <f t="shared" si="108"/>
        <v>0</v>
      </c>
      <c r="F367" s="217">
        <f t="shared" ref="F367:M367" si="111">F368</f>
        <v>0</v>
      </c>
      <c r="G367" s="217">
        <f t="shared" si="111"/>
        <v>0</v>
      </c>
      <c r="H367" s="217">
        <f t="shared" si="111"/>
        <v>0</v>
      </c>
      <c r="I367" s="217">
        <f t="shared" si="111"/>
        <v>0</v>
      </c>
      <c r="J367" s="228">
        <f t="shared" si="111"/>
        <v>0</v>
      </c>
      <c r="K367" s="156">
        <f t="shared" si="111"/>
        <v>0</v>
      </c>
      <c r="L367" s="156">
        <f t="shared" si="111"/>
        <v>0</v>
      </c>
      <c r="M367" s="156">
        <f t="shared" si="111"/>
        <v>0</v>
      </c>
    </row>
    <row r="368" spans="1:13" s="2" customFormat="1" ht="46.5" hidden="1" customHeight="1">
      <c r="A368" s="65"/>
      <c r="B368" s="569" t="s">
        <v>358</v>
      </c>
      <c r="C368" s="570"/>
      <c r="D368" s="148" t="s">
        <v>359</v>
      </c>
      <c r="E368" s="216">
        <f t="shared" si="108"/>
        <v>0</v>
      </c>
      <c r="F368" s="217">
        <f>F369+F370+F371+F372+F373+F374+F375+F376+F377+F378</f>
        <v>0</v>
      </c>
      <c r="G368" s="217">
        <f>G369+G370+G371+G372+G373+G374+G375+G376+G377+G378</f>
        <v>0</v>
      </c>
      <c r="H368" s="217">
        <f>H369+H370+H371+H372+H373+H374+H375+H376+H377+H378</f>
        <v>0</v>
      </c>
      <c r="I368" s="217">
        <f>I369+I370+I371+I372+I373+I374+I375+I376+I377+I378</f>
        <v>0</v>
      </c>
      <c r="J368" s="228">
        <f>J369+J370+J371+J372+J373+J374+J375+J376+J377+J378</f>
        <v>0</v>
      </c>
      <c r="K368" s="156"/>
      <c r="L368" s="73"/>
      <c r="M368" s="73"/>
    </row>
    <row r="369" spans="1:13" s="2" customFormat="1" hidden="1">
      <c r="A369" s="65"/>
      <c r="B369" s="75"/>
      <c r="C369" s="79" t="s">
        <v>360</v>
      </c>
      <c r="D369" s="148" t="s">
        <v>361</v>
      </c>
      <c r="E369" s="216">
        <f t="shared" si="108"/>
        <v>0</v>
      </c>
      <c r="F369" s="217"/>
      <c r="G369" s="217"/>
      <c r="H369" s="217"/>
      <c r="I369" s="217"/>
      <c r="J369" s="229"/>
      <c r="K369" s="72"/>
      <c r="L369" s="73"/>
      <c r="M369" s="73"/>
    </row>
    <row r="370" spans="1:13" s="2" customFormat="1" ht="13.5" hidden="1">
      <c r="A370" s="65"/>
      <c r="B370" s="83"/>
      <c r="C370" s="84" t="s">
        <v>362</v>
      </c>
      <c r="D370" s="286" t="s">
        <v>363</v>
      </c>
      <c r="E370" s="216">
        <f t="shared" si="108"/>
        <v>0</v>
      </c>
      <c r="F370" s="217"/>
      <c r="G370" s="217"/>
      <c r="H370" s="217"/>
      <c r="I370" s="217"/>
      <c r="J370" s="229"/>
      <c r="K370" s="72"/>
      <c r="L370" s="73"/>
      <c r="M370" s="73"/>
    </row>
    <row r="371" spans="1:13" s="2" customFormat="1" hidden="1">
      <c r="A371" s="65"/>
      <c r="B371" s="336"/>
      <c r="C371" s="46" t="s">
        <v>364</v>
      </c>
      <c r="D371" s="148" t="s">
        <v>365</v>
      </c>
      <c r="E371" s="216">
        <f t="shared" si="108"/>
        <v>0</v>
      </c>
      <c r="F371" s="217"/>
      <c r="G371" s="217"/>
      <c r="H371" s="217"/>
      <c r="I371" s="217"/>
      <c r="J371" s="229"/>
      <c r="K371" s="72"/>
      <c r="L371" s="73"/>
      <c r="M371" s="73"/>
    </row>
    <row r="372" spans="1:13" s="2" customFormat="1" hidden="1">
      <c r="A372" s="65"/>
      <c r="B372" s="75"/>
      <c r="C372" s="69" t="s">
        <v>366</v>
      </c>
      <c r="D372" s="149" t="s">
        <v>367</v>
      </c>
      <c r="E372" s="216">
        <f t="shared" si="108"/>
        <v>0</v>
      </c>
      <c r="F372" s="217"/>
      <c r="G372" s="217"/>
      <c r="H372" s="217"/>
      <c r="I372" s="217"/>
      <c r="J372" s="229"/>
      <c r="K372" s="72"/>
      <c r="L372" s="73"/>
      <c r="M372" s="73"/>
    </row>
    <row r="373" spans="1:13" s="2" customFormat="1" hidden="1">
      <c r="A373" s="65"/>
      <c r="B373" s="75"/>
      <c r="C373" s="79" t="s">
        <v>368</v>
      </c>
      <c r="D373" s="149" t="s">
        <v>369</v>
      </c>
      <c r="E373" s="216">
        <f t="shared" si="108"/>
        <v>0</v>
      </c>
      <c r="F373" s="217"/>
      <c r="G373" s="217"/>
      <c r="H373" s="217"/>
      <c r="I373" s="217"/>
      <c r="J373" s="229"/>
      <c r="K373" s="72"/>
      <c r="L373" s="73"/>
      <c r="M373" s="73"/>
    </row>
    <row r="374" spans="1:13" s="2" customFormat="1" ht="51" hidden="1">
      <c r="A374" s="65"/>
      <c r="B374" s="75"/>
      <c r="C374" s="78" t="s">
        <v>370</v>
      </c>
      <c r="D374" s="149" t="s">
        <v>371</v>
      </c>
      <c r="E374" s="216">
        <f t="shared" si="108"/>
        <v>0</v>
      </c>
      <c r="F374" s="217"/>
      <c r="G374" s="217"/>
      <c r="H374" s="217"/>
      <c r="I374" s="217"/>
      <c r="J374" s="229"/>
      <c r="K374" s="72"/>
      <c r="L374" s="73"/>
      <c r="M374" s="73"/>
    </row>
    <row r="375" spans="1:13" s="2" customFormat="1" ht="38.25" hidden="1">
      <c r="A375" s="65"/>
      <c r="B375" s="75"/>
      <c r="C375" s="78" t="s">
        <v>372</v>
      </c>
      <c r="D375" s="149" t="s">
        <v>373</v>
      </c>
      <c r="E375" s="216">
        <f t="shared" si="108"/>
        <v>0</v>
      </c>
      <c r="F375" s="217"/>
      <c r="G375" s="217"/>
      <c r="H375" s="217"/>
      <c r="I375" s="217"/>
      <c r="J375" s="229"/>
      <c r="K375" s="72"/>
      <c r="L375" s="73"/>
      <c r="M375" s="73"/>
    </row>
    <row r="376" spans="1:13" s="2" customFormat="1" ht="38.25" hidden="1">
      <c r="A376" s="65"/>
      <c r="B376" s="79"/>
      <c r="C376" s="78" t="s">
        <v>374</v>
      </c>
      <c r="D376" s="149" t="s">
        <v>375</v>
      </c>
      <c r="E376" s="216">
        <f t="shared" si="108"/>
        <v>0</v>
      </c>
      <c r="F376" s="217"/>
      <c r="G376" s="217"/>
      <c r="H376" s="217"/>
      <c r="I376" s="217"/>
      <c r="J376" s="229"/>
      <c r="K376" s="72"/>
      <c r="L376" s="73"/>
      <c r="M376" s="73"/>
    </row>
    <row r="377" spans="1:13" s="2" customFormat="1" ht="38.25" hidden="1">
      <c r="A377" s="65"/>
      <c r="B377" s="79"/>
      <c r="C377" s="78" t="s">
        <v>376</v>
      </c>
      <c r="D377" s="149" t="s">
        <v>377</v>
      </c>
      <c r="E377" s="216">
        <f t="shared" si="108"/>
        <v>0</v>
      </c>
      <c r="F377" s="217"/>
      <c r="G377" s="217"/>
      <c r="H377" s="217"/>
      <c r="I377" s="217"/>
      <c r="J377" s="229"/>
      <c r="K377" s="72"/>
      <c r="L377" s="73"/>
      <c r="M377" s="73"/>
    </row>
    <row r="378" spans="1:13" s="2" customFormat="1" ht="25.5" hidden="1">
      <c r="A378" s="65"/>
      <c r="B378" s="79"/>
      <c r="C378" s="78" t="s">
        <v>378</v>
      </c>
      <c r="D378" s="149" t="s">
        <v>379</v>
      </c>
      <c r="E378" s="216">
        <f t="shared" si="108"/>
        <v>0</v>
      </c>
      <c r="F378" s="217"/>
      <c r="G378" s="217"/>
      <c r="H378" s="217"/>
      <c r="I378" s="217"/>
      <c r="J378" s="229"/>
      <c r="K378" s="72"/>
      <c r="L378" s="73"/>
      <c r="M378" s="73"/>
    </row>
    <row r="379" spans="1:13" s="2" customFormat="1" hidden="1">
      <c r="A379" s="65"/>
      <c r="B379" s="79"/>
      <c r="C379" s="79" t="s">
        <v>380</v>
      </c>
      <c r="D379" s="149" t="s">
        <v>381</v>
      </c>
      <c r="E379" s="216">
        <f t="shared" si="108"/>
        <v>0</v>
      </c>
      <c r="F379" s="217">
        <f t="shared" ref="F379:M379" si="112">F380+F382</f>
        <v>0</v>
      </c>
      <c r="G379" s="217">
        <f t="shared" si="112"/>
        <v>0</v>
      </c>
      <c r="H379" s="217">
        <f t="shared" si="112"/>
        <v>0</v>
      </c>
      <c r="I379" s="217">
        <f t="shared" si="112"/>
        <v>0</v>
      </c>
      <c r="J379" s="228">
        <f t="shared" si="112"/>
        <v>0</v>
      </c>
      <c r="K379" s="156">
        <f t="shared" si="112"/>
        <v>0</v>
      </c>
      <c r="L379" s="156">
        <f t="shared" si="112"/>
        <v>0</v>
      </c>
      <c r="M379" s="156">
        <f t="shared" si="112"/>
        <v>0</v>
      </c>
    </row>
    <row r="380" spans="1:13" s="2" customFormat="1" hidden="1">
      <c r="A380" s="65"/>
      <c r="B380" s="79" t="s">
        <v>382</v>
      </c>
      <c r="C380" s="78" t="s">
        <v>595</v>
      </c>
      <c r="D380" s="149" t="s">
        <v>384</v>
      </c>
      <c r="E380" s="216">
        <f t="shared" si="108"/>
        <v>0</v>
      </c>
      <c r="F380" s="217">
        <f>F381</f>
        <v>0</v>
      </c>
      <c r="G380" s="217">
        <f>G381</f>
        <v>0</v>
      </c>
      <c r="H380" s="217">
        <f>H381</f>
        <v>0</v>
      </c>
      <c r="I380" s="217">
        <f>I381</f>
        <v>0</v>
      </c>
      <c r="J380" s="228">
        <f>J381</f>
        <v>0</v>
      </c>
      <c r="K380" s="156"/>
      <c r="L380" s="73"/>
      <c r="M380" s="73"/>
    </row>
    <row r="381" spans="1:13" s="2" customFormat="1" hidden="1">
      <c r="A381" s="65"/>
      <c r="B381" s="79"/>
      <c r="C381" s="79" t="s">
        <v>385</v>
      </c>
      <c r="D381" s="149" t="s">
        <v>386</v>
      </c>
      <c r="E381" s="216">
        <f t="shared" si="108"/>
        <v>0</v>
      </c>
      <c r="F381" s="217"/>
      <c r="G381" s="217"/>
      <c r="H381" s="217"/>
      <c r="I381" s="217"/>
      <c r="J381" s="229"/>
      <c r="K381" s="72"/>
      <c r="L381" s="73"/>
      <c r="M381" s="73"/>
    </row>
    <row r="382" spans="1:13" s="2" customFormat="1" hidden="1">
      <c r="A382" s="65"/>
      <c r="B382" s="86" t="s">
        <v>387</v>
      </c>
      <c r="C382" s="87"/>
      <c r="D382" s="313" t="s">
        <v>388</v>
      </c>
      <c r="E382" s="216">
        <f t="shared" si="108"/>
        <v>0</v>
      </c>
      <c r="F382" s="217">
        <f>F383+F384</f>
        <v>0</v>
      </c>
      <c r="G382" s="217">
        <f>G383+G384</f>
        <v>0</v>
      </c>
      <c r="H382" s="217">
        <f>H383+H384</f>
        <v>0</v>
      </c>
      <c r="I382" s="217">
        <f>I383+I384</f>
        <v>0</v>
      </c>
      <c r="J382" s="228">
        <f>J383+J384</f>
        <v>0</v>
      </c>
      <c r="K382" s="156"/>
      <c r="L382" s="73"/>
      <c r="M382" s="73"/>
    </row>
    <row r="383" spans="1:13" s="2" customFormat="1" ht="25.5" hidden="1">
      <c r="A383" s="65"/>
      <c r="B383" s="86"/>
      <c r="C383" s="87" t="s">
        <v>389</v>
      </c>
      <c r="D383" s="313" t="s">
        <v>390</v>
      </c>
      <c r="E383" s="216">
        <f t="shared" si="108"/>
        <v>0</v>
      </c>
      <c r="F383" s="217"/>
      <c r="G383" s="217"/>
      <c r="H383" s="217"/>
      <c r="I383" s="217"/>
      <c r="J383" s="229"/>
      <c r="K383" s="72"/>
      <c r="L383" s="73"/>
      <c r="M383" s="73"/>
    </row>
    <row r="384" spans="1:13" s="2" customFormat="1" ht="13.5" hidden="1">
      <c r="A384" s="65"/>
      <c r="B384" s="67"/>
      <c r="C384" s="67" t="s">
        <v>391</v>
      </c>
      <c r="D384" s="286" t="s">
        <v>392</v>
      </c>
      <c r="E384" s="216">
        <f t="shared" si="108"/>
        <v>0</v>
      </c>
      <c r="F384" s="217"/>
      <c r="G384" s="217"/>
      <c r="H384" s="217"/>
      <c r="I384" s="217"/>
      <c r="J384" s="229"/>
      <c r="K384" s="72"/>
      <c r="L384" s="73"/>
      <c r="M384" s="73"/>
    </row>
    <row r="385" spans="1:13" s="2" customFormat="1" hidden="1">
      <c r="A385" s="65"/>
      <c r="B385" s="69" t="s">
        <v>393</v>
      </c>
      <c r="C385" s="75"/>
      <c r="D385" s="148" t="s">
        <v>394</v>
      </c>
      <c r="E385" s="216">
        <f t="shared" si="108"/>
        <v>0</v>
      </c>
      <c r="F385" s="217">
        <f t="shared" ref="F385:M385" si="113">F386</f>
        <v>0</v>
      </c>
      <c r="G385" s="217">
        <f t="shared" si="113"/>
        <v>0</v>
      </c>
      <c r="H385" s="217">
        <f t="shared" si="113"/>
        <v>0</v>
      </c>
      <c r="I385" s="217">
        <f t="shared" si="113"/>
        <v>0</v>
      </c>
      <c r="J385" s="228">
        <f t="shared" si="113"/>
        <v>0</v>
      </c>
      <c r="K385" s="156">
        <f t="shared" si="113"/>
        <v>0</v>
      </c>
      <c r="L385" s="156">
        <f t="shared" si="113"/>
        <v>0</v>
      </c>
      <c r="M385" s="156">
        <f t="shared" si="113"/>
        <v>0</v>
      </c>
    </row>
    <row r="386" spans="1:13" s="2" customFormat="1" ht="0.75" hidden="1" customHeight="1">
      <c r="A386" s="65"/>
      <c r="B386" s="88" t="s">
        <v>395</v>
      </c>
      <c r="C386" s="69"/>
      <c r="D386" s="149" t="s">
        <v>396</v>
      </c>
      <c r="E386" s="216">
        <f t="shared" si="108"/>
        <v>0</v>
      </c>
      <c r="F386" s="217">
        <f>F387+F388+F389+F390</f>
        <v>0</v>
      </c>
      <c r="G386" s="217">
        <f>G387+G388+G389+G390</f>
        <v>0</v>
      </c>
      <c r="H386" s="217">
        <f>H387+H388+H389+H390</f>
        <v>0</v>
      </c>
      <c r="I386" s="217">
        <f>I387+I388+I389+I390</f>
        <v>0</v>
      </c>
      <c r="J386" s="228">
        <f>J387+J388+J389+J390</f>
        <v>0</v>
      </c>
      <c r="K386" s="156"/>
      <c r="L386" s="73"/>
      <c r="M386" s="73"/>
    </row>
    <row r="387" spans="1:13" s="2" customFormat="1" hidden="1">
      <c r="A387" s="65"/>
      <c r="B387" s="88"/>
      <c r="C387" s="69" t="s">
        <v>397</v>
      </c>
      <c r="D387" s="149" t="s">
        <v>398</v>
      </c>
      <c r="E387" s="216">
        <f t="shared" si="108"/>
        <v>0</v>
      </c>
      <c r="F387" s="217"/>
      <c r="G387" s="217"/>
      <c r="H387" s="217"/>
      <c r="I387" s="217"/>
      <c r="J387" s="229"/>
      <c r="K387" s="72"/>
      <c r="L387" s="73"/>
      <c r="M387" s="73"/>
    </row>
    <row r="388" spans="1:13" s="2" customFormat="1" hidden="1">
      <c r="A388" s="65"/>
      <c r="B388" s="75"/>
      <c r="C388" s="79" t="s">
        <v>399</v>
      </c>
      <c r="D388" s="148" t="s">
        <v>400</v>
      </c>
      <c r="E388" s="216">
        <f t="shared" si="108"/>
        <v>0</v>
      </c>
      <c r="F388" s="217"/>
      <c r="G388" s="217"/>
      <c r="H388" s="217"/>
      <c r="I388" s="217"/>
      <c r="J388" s="229"/>
      <c r="K388" s="72"/>
      <c r="L388" s="73"/>
      <c r="M388" s="73"/>
    </row>
    <row r="389" spans="1:13" s="2" customFormat="1" hidden="1">
      <c r="A389" s="65"/>
      <c r="B389" s="89"/>
      <c r="C389" s="79" t="s">
        <v>401</v>
      </c>
      <c r="D389" s="148" t="s">
        <v>402</v>
      </c>
      <c r="E389" s="216">
        <f t="shared" si="108"/>
        <v>0</v>
      </c>
      <c r="F389" s="217"/>
      <c r="G389" s="217"/>
      <c r="H389" s="217"/>
      <c r="I389" s="217"/>
      <c r="J389" s="229"/>
      <c r="K389" s="72"/>
      <c r="L389" s="73"/>
      <c r="M389" s="73"/>
    </row>
    <row r="390" spans="1:13" s="2" customFormat="1" hidden="1">
      <c r="A390" s="65"/>
      <c r="B390" s="75"/>
      <c r="C390" s="90" t="s">
        <v>403</v>
      </c>
      <c r="D390" s="149" t="s">
        <v>404</v>
      </c>
      <c r="E390" s="216">
        <f t="shared" si="108"/>
        <v>0</v>
      </c>
      <c r="F390" s="217"/>
      <c r="G390" s="217"/>
      <c r="H390" s="217"/>
      <c r="I390" s="217"/>
      <c r="J390" s="229"/>
      <c r="K390" s="72"/>
      <c r="L390" s="73"/>
      <c r="M390" s="73"/>
    </row>
    <row r="391" spans="1:13" s="2" customFormat="1" hidden="1">
      <c r="A391" s="65"/>
      <c r="B391" s="74"/>
      <c r="C391" s="90"/>
      <c r="D391" s="149"/>
      <c r="E391" s="216"/>
      <c r="F391" s="217"/>
      <c r="G391" s="217"/>
      <c r="H391" s="217"/>
      <c r="I391" s="217"/>
      <c r="J391" s="229"/>
      <c r="K391" s="72"/>
      <c r="L391" s="73"/>
      <c r="M391" s="73"/>
    </row>
    <row r="392" spans="1:13" s="2" customFormat="1" ht="20.25" customHeight="1">
      <c r="A392" s="65"/>
      <c r="B392" s="70" t="s">
        <v>405</v>
      </c>
      <c r="C392" s="90"/>
      <c r="D392" s="149" t="s">
        <v>313</v>
      </c>
      <c r="E392" s="216">
        <f t="shared" ref="E392:E406" si="114">G392+H392+I392+J392</f>
        <v>430</v>
      </c>
      <c r="F392" s="217"/>
      <c r="G392" s="217">
        <f t="shared" ref="G392:M392" si="115">G402</f>
        <v>125</v>
      </c>
      <c r="H392" s="217">
        <f t="shared" si="115"/>
        <v>123</v>
      </c>
      <c r="I392" s="217">
        <f t="shared" si="115"/>
        <v>123</v>
      </c>
      <c r="J392" s="217">
        <f t="shared" si="115"/>
        <v>59</v>
      </c>
      <c r="K392" s="217">
        <f t="shared" si="115"/>
        <v>430</v>
      </c>
      <c r="L392" s="217">
        <f t="shared" si="115"/>
        <v>430</v>
      </c>
      <c r="M392" s="217">
        <f t="shared" si="115"/>
        <v>430</v>
      </c>
    </row>
    <row r="393" spans="1:13" s="2" customFormat="1">
      <c r="A393" s="65"/>
      <c r="B393" s="70" t="s">
        <v>406</v>
      </c>
      <c r="C393" s="90"/>
      <c r="D393" s="149" t="s">
        <v>407</v>
      </c>
      <c r="E393" s="216">
        <f t="shared" si="114"/>
        <v>0</v>
      </c>
      <c r="F393" s="217"/>
      <c r="G393" s="217"/>
      <c r="H393" s="217"/>
      <c r="I393" s="217"/>
      <c r="J393" s="229"/>
      <c r="K393" s="72"/>
      <c r="L393" s="73"/>
      <c r="M393" s="73"/>
    </row>
    <row r="394" spans="1:13" s="2" customFormat="1">
      <c r="A394" s="65"/>
      <c r="B394" s="70" t="s">
        <v>408</v>
      </c>
      <c r="C394" s="90"/>
      <c r="D394" s="288" t="s">
        <v>409</v>
      </c>
      <c r="E394" s="216">
        <f t="shared" si="114"/>
        <v>0</v>
      </c>
      <c r="F394" s="217"/>
      <c r="G394" s="217"/>
      <c r="H394" s="217"/>
      <c r="I394" s="217"/>
      <c r="J394" s="229"/>
      <c r="K394" s="72"/>
      <c r="L394" s="73"/>
      <c r="M394" s="73"/>
    </row>
    <row r="395" spans="1:13" s="2" customFormat="1">
      <c r="A395" s="65"/>
      <c r="B395" s="99" t="s">
        <v>410</v>
      </c>
      <c r="C395" s="157"/>
      <c r="D395" s="313" t="s">
        <v>411</v>
      </c>
      <c r="E395" s="216">
        <f t="shared" si="114"/>
        <v>0</v>
      </c>
      <c r="F395" s="217"/>
      <c r="G395" s="217"/>
      <c r="H395" s="217"/>
      <c r="I395" s="217"/>
      <c r="J395" s="229"/>
      <c r="K395" s="72"/>
      <c r="L395" s="73"/>
      <c r="M395" s="73"/>
    </row>
    <row r="396" spans="1:13" s="2" customFormat="1">
      <c r="A396" s="65"/>
      <c r="B396" s="69" t="s">
        <v>412</v>
      </c>
      <c r="C396" s="79"/>
      <c r="D396" s="149" t="s">
        <v>413</v>
      </c>
      <c r="E396" s="216">
        <f t="shared" si="114"/>
        <v>0</v>
      </c>
      <c r="F396" s="217"/>
      <c r="G396" s="217"/>
      <c r="H396" s="217"/>
      <c r="I396" s="217"/>
      <c r="J396" s="229"/>
      <c r="K396" s="72"/>
      <c r="L396" s="73"/>
      <c r="M396" s="73"/>
    </row>
    <row r="397" spans="1:13" s="2" customFormat="1">
      <c r="A397" s="65"/>
      <c r="B397" s="79" t="s">
        <v>414</v>
      </c>
      <c r="C397" s="79"/>
      <c r="D397" s="149" t="s">
        <v>415</v>
      </c>
      <c r="E397" s="216">
        <f t="shared" si="114"/>
        <v>0</v>
      </c>
      <c r="F397" s="217"/>
      <c r="G397" s="217"/>
      <c r="H397" s="217"/>
      <c r="I397" s="217"/>
      <c r="J397" s="229"/>
      <c r="K397" s="72"/>
      <c r="L397" s="73"/>
      <c r="M397" s="73"/>
    </row>
    <row r="398" spans="1:13" s="2" customFormat="1">
      <c r="A398" s="65"/>
      <c r="B398" s="80" t="s">
        <v>416</v>
      </c>
      <c r="C398" s="158"/>
      <c r="D398" s="149" t="s">
        <v>417</v>
      </c>
      <c r="E398" s="216">
        <f t="shared" si="114"/>
        <v>0</v>
      </c>
      <c r="F398" s="217"/>
      <c r="G398" s="217"/>
      <c r="H398" s="217"/>
      <c r="I398" s="217"/>
      <c r="J398" s="229"/>
      <c r="K398" s="72"/>
      <c r="L398" s="73"/>
      <c r="M398" s="73"/>
    </row>
    <row r="399" spans="1:13" s="2" customFormat="1">
      <c r="A399" s="65"/>
      <c r="B399" s="80" t="s">
        <v>418</v>
      </c>
      <c r="C399" s="158"/>
      <c r="D399" s="149" t="s">
        <v>419</v>
      </c>
      <c r="E399" s="216">
        <f t="shared" si="114"/>
        <v>0</v>
      </c>
      <c r="F399" s="217"/>
      <c r="G399" s="217"/>
      <c r="H399" s="217"/>
      <c r="I399" s="217"/>
      <c r="J399" s="229"/>
      <c r="K399" s="72"/>
      <c r="L399" s="73"/>
      <c r="M399" s="73"/>
    </row>
    <row r="400" spans="1:13" s="2" customFormat="1">
      <c r="A400" s="65"/>
      <c r="B400" s="79" t="s">
        <v>420</v>
      </c>
      <c r="C400" s="79"/>
      <c r="D400" s="149" t="s">
        <v>421</v>
      </c>
      <c r="E400" s="216">
        <f t="shared" si="114"/>
        <v>0</v>
      </c>
      <c r="F400" s="217"/>
      <c r="G400" s="217"/>
      <c r="H400" s="217"/>
      <c r="I400" s="217"/>
      <c r="J400" s="229"/>
      <c r="K400" s="72"/>
      <c r="L400" s="73"/>
      <c r="M400" s="73"/>
    </row>
    <row r="401" spans="1:13" s="2" customFormat="1">
      <c r="A401" s="65"/>
      <c r="B401" s="79" t="s">
        <v>422</v>
      </c>
      <c r="C401" s="79"/>
      <c r="D401" s="149" t="s">
        <v>423</v>
      </c>
      <c r="E401" s="216">
        <f t="shared" si="114"/>
        <v>0</v>
      </c>
      <c r="F401" s="217"/>
      <c r="G401" s="217"/>
      <c r="H401" s="217"/>
      <c r="I401" s="217"/>
      <c r="J401" s="229"/>
      <c r="K401" s="72"/>
      <c r="L401" s="73"/>
      <c r="M401" s="73"/>
    </row>
    <row r="402" spans="1:13" s="2" customFormat="1" ht="28.5" customHeight="1">
      <c r="A402" s="65"/>
      <c r="B402" s="571" t="s">
        <v>545</v>
      </c>
      <c r="C402" s="572"/>
      <c r="D402" s="149" t="s">
        <v>546</v>
      </c>
      <c r="E402" s="216">
        <f t="shared" si="114"/>
        <v>430</v>
      </c>
      <c r="F402" s="217"/>
      <c r="G402" s="217">
        <v>125</v>
      </c>
      <c r="H402" s="217">
        <v>123</v>
      </c>
      <c r="I402" s="217">
        <v>123</v>
      </c>
      <c r="J402" s="229">
        <v>59</v>
      </c>
      <c r="K402" s="72">
        <v>430</v>
      </c>
      <c r="L402" s="73">
        <v>430</v>
      </c>
      <c r="M402" s="73">
        <v>430</v>
      </c>
    </row>
    <row r="403" spans="1:13" s="2" customFormat="1" hidden="1">
      <c r="A403" s="65"/>
      <c r="B403" s="76" t="s">
        <v>424</v>
      </c>
      <c r="C403" s="76"/>
      <c r="D403" s="148" t="s">
        <v>425</v>
      </c>
      <c r="E403" s="216">
        <f t="shared" si="114"/>
        <v>0</v>
      </c>
      <c r="F403" s="217">
        <f>F404+F408</f>
        <v>0</v>
      </c>
      <c r="G403" s="217">
        <f>G404+G408</f>
        <v>0</v>
      </c>
      <c r="H403" s="217">
        <f>H404+H408</f>
        <v>0</v>
      </c>
      <c r="I403" s="217">
        <f>I404+I408</f>
        <v>0</v>
      </c>
      <c r="J403" s="228">
        <f>J404+J408</f>
        <v>0</v>
      </c>
      <c r="K403" s="156"/>
      <c r="L403" s="73"/>
      <c r="M403" s="73"/>
    </row>
    <row r="404" spans="1:13" s="2" customFormat="1" hidden="1">
      <c r="A404" s="65"/>
      <c r="B404" s="79" t="s">
        <v>426</v>
      </c>
      <c r="C404" s="76"/>
      <c r="D404" s="148" t="s">
        <v>427</v>
      </c>
      <c r="E404" s="216">
        <f t="shared" si="114"/>
        <v>0</v>
      </c>
      <c r="F404" s="217">
        <f t="shared" ref="F404:M404" si="116">F405+F406</f>
        <v>0</v>
      </c>
      <c r="G404" s="217">
        <f t="shared" si="116"/>
        <v>0</v>
      </c>
      <c r="H404" s="217">
        <f t="shared" si="116"/>
        <v>0</v>
      </c>
      <c r="I404" s="217">
        <f t="shared" si="116"/>
        <v>0</v>
      </c>
      <c r="J404" s="228">
        <f t="shared" si="116"/>
        <v>0</v>
      </c>
      <c r="K404" s="156">
        <f t="shared" si="116"/>
        <v>0</v>
      </c>
      <c r="L404" s="156">
        <f t="shared" si="116"/>
        <v>0</v>
      </c>
      <c r="M404" s="156">
        <f t="shared" si="116"/>
        <v>0</v>
      </c>
    </row>
    <row r="405" spans="1:13" s="2" customFormat="1" ht="38.25" hidden="1">
      <c r="A405" s="65"/>
      <c r="B405" s="88"/>
      <c r="C405" s="87" t="s">
        <v>428</v>
      </c>
      <c r="D405" s="148" t="s">
        <v>429</v>
      </c>
      <c r="E405" s="216">
        <f t="shared" si="114"/>
        <v>0</v>
      </c>
      <c r="F405" s="217"/>
      <c r="G405" s="217"/>
      <c r="H405" s="217"/>
      <c r="I405" s="217"/>
      <c r="J405" s="229"/>
      <c r="K405" s="72"/>
      <c r="L405" s="73"/>
      <c r="M405" s="73"/>
    </row>
    <row r="406" spans="1:13" s="2" customFormat="1" hidden="1">
      <c r="A406" s="65"/>
      <c r="B406" s="95" t="s">
        <v>430</v>
      </c>
      <c r="C406" s="96"/>
      <c r="D406" s="149" t="s">
        <v>431</v>
      </c>
      <c r="E406" s="216">
        <f t="shared" si="114"/>
        <v>0</v>
      </c>
      <c r="F406" s="217"/>
      <c r="G406" s="217"/>
      <c r="H406" s="217"/>
      <c r="I406" s="217"/>
      <c r="J406" s="229"/>
      <c r="K406" s="72"/>
      <c r="L406" s="73"/>
      <c r="M406" s="73"/>
    </row>
    <row r="407" spans="1:13" s="2" customFormat="1" ht="13.5" hidden="1">
      <c r="A407" s="65"/>
      <c r="B407" s="97"/>
      <c r="C407" s="67"/>
      <c r="D407" s="286"/>
      <c r="E407" s="216"/>
      <c r="F407" s="217"/>
      <c r="G407" s="217"/>
      <c r="H407" s="217"/>
      <c r="I407" s="217"/>
      <c r="J407" s="229"/>
      <c r="K407" s="72"/>
      <c r="L407" s="73"/>
      <c r="M407" s="73"/>
    </row>
    <row r="408" spans="1:13" s="2" customFormat="1" hidden="1">
      <c r="A408" s="65"/>
      <c r="B408" s="71" t="s">
        <v>432</v>
      </c>
      <c r="C408" s="98"/>
      <c r="D408" s="148" t="s">
        <v>433</v>
      </c>
      <c r="E408" s="216">
        <f>G408+H408+I408+J408</f>
        <v>0</v>
      </c>
      <c r="F408" s="217">
        <f t="shared" ref="F408:M408" si="117">F409+F410</f>
        <v>0</v>
      </c>
      <c r="G408" s="217">
        <f t="shared" si="117"/>
        <v>0</v>
      </c>
      <c r="H408" s="217">
        <f t="shared" si="117"/>
        <v>0</v>
      </c>
      <c r="I408" s="217">
        <f t="shared" si="117"/>
        <v>0</v>
      </c>
      <c r="J408" s="228">
        <f t="shared" si="117"/>
        <v>0</v>
      </c>
      <c r="K408" s="156">
        <f t="shared" si="117"/>
        <v>0</v>
      </c>
      <c r="L408" s="156">
        <f t="shared" si="117"/>
        <v>0</v>
      </c>
      <c r="M408" s="156">
        <f t="shared" si="117"/>
        <v>0</v>
      </c>
    </row>
    <row r="409" spans="1:13" s="2" customFormat="1" ht="0.75" hidden="1" customHeight="1">
      <c r="A409" s="65"/>
      <c r="B409" s="76" t="s">
        <v>434</v>
      </c>
      <c r="C409" s="76"/>
      <c r="D409" s="148" t="s">
        <v>435</v>
      </c>
      <c r="E409" s="216">
        <f>G409+H409+I409+J409</f>
        <v>0</v>
      </c>
      <c r="F409" s="217"/>
      <c r="G409" s="217"/>
      <c r="H409" s="217"/>
      <c r="I409" s="217"/>
      <c r="J409" s="229"/>
      <c r="K409" s="72"/>
      <c r="L409" s="73"/>
      <c r="M409" s="73"/>
    </row>
    <row r="410" spans="1:13" s="2" customFormat="1" hidden="1">
      <c r="A410" s="65"/>
      <c r="B410" s="75" t="s">
        <v>436</v>
      </c>
      <c r="C410" s="78"/>
      <c r="D410" s="149" t="s">
        <v>437</v>
      </c>
      <c r="E410" s="216">
        <f>G410+H410+I410+J410</f>
        <v>0</v>
      </c>
      <c r="F410" s="217"/>
      <c r="G410" s="217"/>
      <c r="H410" s="217"/>
      <c r="I410" s="217"/>
      <c r="J410" s="229"/>
      <c r="K410" s="72"/>
      <c r="L410" s="73"/>
      <c r="M410" s="73"/>
    </row>
    <row r="411" spans="1:13" s="2" customFormat="1">
      <c r="A411" s="65"/>
      <c r="B411" s="69" t="s">
        <v>438</v>
      </c>
      <c r="C411" s="79"/>
      <c r="D411" s="149" t="s">
        <v>439</v>
      </c>
      <c r="E411" s="216">
        <f>G411+H411+I411+J411</f>
        <v>0</v>
      </c>
      <c r="F411" s="217">
        <f>F412</f>
        <v>0</v>
      </c>
      <c r="G411" s="217">
        <v>0</v>
      </c>
      <c r="H411" s="217">
        <f>H412</f>
        <v>0</v>
      </c>
      <c r="I411" s="217">
        <f>I412</f>
        <v>0</v>
      </c>
      <c r="J411" s="217">
        <f>J412</f>
        <v>0</v>
      </c>
      <c r="K411" s="156"/>
      <c r="L411" s="73"/>
      <c r="M411" s="73"/>
    </row>
    <row r="412" spans="1:13" s="2" customFormat="1" ht="25.5" customHeight="1">
      <c r="A412" s="65"/>
      <c r="B412" s="609" t="s">
        <v>440</v>
      </c>
      <c r="C412" s="610"/>
      <c r="D412" s="149" t="s">
        <v>441</v>
      </c>
      <c r="E412" s="216">
        <f>G412+H412+I412+J412</f>
        <v>0</v>
      </c>
      <c r="F412" s="217"/>
      <c r="G412" s="217"/>
      <c r="H412" s="217"/>
      <c r="I412" s="217"/>
      <c r="J412" s="229"/>
      <c r="K412" s="72"/>
      <c r="L412" s="73"/>
      <c r="M412" s="73"/>
    </row>
    <row r="413" spans="1:13" s="12" customFormat="1">
      <c r="A413" s="511" t="s">
        <v>316</v>
      </c>
      <c r="B413" s="512"/>
      <c r="C413" s="512"/>
      <c r="D413" s="64"/>
      <c r="E413" s="223">
        <f t="shared" ref="E413:M413" si="118">E414</f>
        <v>62077</v>
      </c>
      <c r="F413" s="223">
        <f t="shared" si="118"/>
        <v>0</v>
      </c>
      <c r="G413" s="223">
        <f t="shared" si="118"/>
        <v>61619</v>
      </c>
      <c r="H413" s="223">
        <f t="shared" si="118"/>
        <v>67</v>
      </c>
      <c r="I413" s="223">
        <f t="shared" si="118"/>
        <v>385</v>
      </c>
      <c r="J413" s="223">
        <f t="shared" si="118"/>
        <v>6</v>
      </c>
      <c r="K413" s="223">
        <f t="shared" si="118"/>
        <v>340</v>
      </c>
      <c r="L413" s="223">
        <f t="shared" si="118"/>
        <v>340</v>
      </c>
      <c r="M413" s="223">
        <f t="shared" si="118"/>
        <v>340</v>
      </c>
    </row>
    <row r="414" spans="1:13" s="12" customFormat="1" ht="24" customHeight="1">
      <c r="A414" s="337"/>
      <c r="B414" s="528" t="s">
        <v>638</v>
      </c>
      <c r="C414" s="530"/>
      <c r="D414" s="64"/>
      <c r="E414" s="223">
        <f>E439+E461+E457</f>
        <v>62077</v>
      </c>
      <c r="F414" s="223">
        <f>F439+F461+F457</f>
        <v>0</v>
      </c>
      <c r="G414" s="223">
        <f>G439+G461+G457</f>
        <v>61619</v>
      </c>
      <c r="H414" s="223">
        <f t="shared" ref="H414:M414" si="119">H439+H461+H457</f>
        <v>67</v>
      </c>
      <c r="I414" s="223">
        <f t="shared" si="119"/>
        <v>385</v>
      </c>
      <c r="J414" s="223">
        <f t="shared" si="119"/>
        <v>6</v>
      </c>
      <c r="K414" s="223">
        <f t="shared" si="119"/>
        <v>340</v>
      </c>
      <c r="L414" s="223">
        <f t="shared" si="119"/>
        <v>340</v>
      </c>
      <c r="M414" s="223">
        <f t="shared" si="119"/>
        <v>340</v>
      </c>
    </row>
    <row r="415" spans="1:13" s="2" customFormat="1" ht="12.75" hidden="1" customHeight="1">
      <c r="A415" s="65"/>
      <c r="B415" s="99" t="s">
        <v>443</v>
      </c>
      <c r="C415" s="92"/>
      <c r="D415" s="68" t="s">
        <v>444</v>
      </c>
      <c r="E415" s="216">
        <f t="shared" ref="E415:E437" si="120">G415+H415+I415+J415</f>
        <v>0</v>
      </c>
      <c r="F415" s="217">
        <f t="shared" ref="F415:M415" si="121">F416</f>
        <v>0</v>
      </c>
      <c r="G415" s="217">
        <f t="shared" si="121"/>
        <v>0</v>
      </c>
      <c r="H415" s="217">
        <f t="shared" si="121"/>
        <v>0</v>
      </c>
      <c r="I415" s="217">
        <f t="shared" si="121"/>
        <v>0</v>
      </c>
      <c r="J415" s="228">
        <f t="shared" si="121"/>
        <v>0</v>
      </c>
      <c r="K415" s="156">
        <f t="shared" si="121"/>
        <v>0</v>
      </c>
      <c r="L415" s="156">
        <f t="shared" si="121"/>
        <v>0</v>
      </c>
      <c r="M415" s="156">
        <f t="shared" si="121"/>
        <v>0</v>
      </c>
    </row>
    <row r="416" spans="1:13" s="2" customFormat="1" ht="12.75" hidden="1" customHeight="1">
      <c r="A416" s="65"/>
      <c r="B416" s="75" t="s">
        <v>445</v>
      </c>
      <c r="C416" s="79"/>
      <c r="D416" s="77" t="s">
        <v>446</v>
      </c>
      <c r="E416" s="216">
        <f t="shared" si="120"/>
        <v>0</v>
      </c>
      <c r="F416" s="217">
        <f>F417+F418+F419+F420+F421+F422+F423+F424</f>
        <v>0</v>
      </c>
      <c r="G416" s="217">
        <f>G417+G418+G419+G420+G421+G422+G423+G424</f>
        <v>0</v>
      </c>
      <c r="H416" s="217">
        <f>H417+H418+H419+H420+H421+H422+H423+H424</f>
        <v>0</v>
      </c>
      <c r="I416" s="217">
        <f>I417+I418+I419+I420+I421+I422+I423+I424</f>
        <v>0</v>
      </c>
      <c r="J416" s="228">
        <f>J417+J418+J419+J420+J421+J422+J423+J424</f>
        <v>0</v>
      </c>
      <c r="K416" s="156"/>
      <c r="L416" s="73"/>
      <c r="M416" s="73"/>
    </row>
    <row r="417" spans="1:13" s="2" customFormat="1" ht="12.75" hidden="1" customHeight="1">
      <c r="A417" s="65"/>
      <c r="B417" s="92"/>
      <c r="C417" s="100" t="s">
        <v>447</v>
      </c>
      <c r="D417" s="68" t="s">
        <v>448</v>
      </c>
      <c r="E417" s="216">
        <f t="shared" si="120"/>
        <v>0</v>
      </c>
      <c r="F417" s="217"/>
      <c r="G417" s="217"/>
      <c r="H417" s="217"/>
      <c r="I417" s="217"/>
      <c r="J417" s="229"/>
      <c r="K417" s="72"/>
      <c r="L417" s="73"/>
      <c r="M417" s="73"/>
    </row>
    <row r="418" spans="1:13" s="2" customFormat="1" ht="29.25" hidden="1" customHeight="1">
      <c r="A418" s="65"/>
      <c r="B418" s="92"/>
      <c r="C418" s="101" t="s">
        <v>449</v>
      </c>
      <c r="D418" s="102" t="s">
        <v>450</v>
      </c>
      <c r="E418" s="216">
        <f t="shared" si="120"/>
        <v>0</v>
      </c>
      <c r="F418" s="217"/>
      <c r="G418" s="217"/>
      <c r="H418" s="217"/>
      <c r="I418" s="217"/>
      <c r="J418" s="229"/>
      <c r="K418" s="72"/>
      <c r="L418" s="73"/>
      <c r="M418" s="73"/>
    </row>
    <row r="419" spans="1:13" s="2" customFormat="1" ht="29.25" hidden="1" customHeight="1">
      <c r="A419" s="65"/>
      <c r="B419" s="92"/>
      <c r="C419" s="101" t="s">
        <v>451</v>
      </c>
      <c r="D419" s="102" t="s">
        <v>452</v>
      </c>
      <c r="E419" s="216">
        <f t="shared" si="120"/>
        <v>0</v>
      </c>
      <c r="F419" s="217"/>
      <c r="G419" s="217"/>
      <c r="H419" s="217"/>
      <c r="I419" s="217"/>
      <c r="J419" s="229"/>
      <c r="K419" s="72"/>
      <c r="L419" s="73"/>
      <c r="M419" s="73"/>
    </row>
    <row r="420" spans="1:13" s="2" customFormat="1" ht="28.5" hidden="1" customHeight="1">
      <c r="A420" s="65"/>
      <c r="B420" s="92"/>
      <c r="C420" s="100" t="s">
        <v>453</v>
      </c>
      <c r="D420" s="68" t="s">
        <v>454</v>
      </c>
      <c r="E420" s="216">
        <f t="shared" si="120"/>
        <v>0</v>
      </c>
      <c r="F420" s="217"/>
      <c r="G420" s="217"/>
      <c r="H420" s="217"/>
      <c r="I420" s="217"/>
      <c r="J420" s="229"/>
      <c r="K420" s="72"/>
      <c r="L420" s="73"/>
      <c r="M420" s="73"/>
    </row>
    <row r="421" spans="1:13" s="2" customFormat="1" ht="44.25" hidden="1" customHeight="1">
      <c r="A421" s="65"/>
      <c r="B421" s="88"/>
      <c r="C421" s="103" t="s">
        <v>455</v>
      </c>
      <c r="D421" s="91" t="s">
        <v>456</v>
      </c>
      <c r="E421" s="216">
        <f t="shared" si="120"/>
        <v>0</v>
      </c>
      <c r="F421" s="217"/>
      <c r="G421" s="217"/>
      <c r="H421" s="217"/>
      <c r="I421" s="217"/>
      <c r="J421" s="229"/>
      <c r="K421" s="72"/>
      <c r="L421" s="73"/>
      <c r="M421" s="73"/>
    </row>
    <row r="422" spans="1:13" s="2" customFormat="1" ht="29.25" hidden="1" customHeight="1">
      <c r="A422" s="65"/>
      <c r="B422" s="104"/>
      <c r="C422" s="105" t="s">
        <v>457</v>
      </c>
      <c r="D422" s="106" t="s">
        <v>458</v>
      </c>
      <c r="E422" s="216">
        <f t="shared" si="120"/>
        <v>0</v>
      </c>
      <c r="F422" s="217"/>
      <c r="G422" s="217"/>
      <c r="H422" s="217"/>
      <c r="I422" s="217"/>
      <c r="J422" s="229"/>
      <c r="K422" s="72"/>
      <c r="L422" s="73"/>
      <c r="M422" s="73"/>
    </row>
    <row r="423" spans="1:13" s="2" customFormat="1" ht="29.25" hidden="1" customHeight="1">
      <c r="A423" s="65"/>
      <c r="B423" s="107"/>
      <c r="C423" s="108" t="s">
        <v>459</v>
      </c>
      <c r="D423" s="109" t="s">
        <v>460</v>
      </c>
      <c r="E423" s="216">
        <f t="shared" si="120"/>
        <v>0</v>
      </c>
      <c r="F423" s="217"/>
      <c r="G423" s="217"/>
      <c r="H423" s="217"/>
      <c r="I423" s="217"/>
      <c r="J423" s="229"/>
      <c r="K423" s="72"/>
      <c r="L423" s="73"/>
      <c r="M423" s="73"/>
    </row>
    <row r="424" spans="1:13" s="2" customFormat="1" ht="18.75" hidden="1" customHeight="1">
      <c r="A424" s="65"/>
      <c r="B424" s="110"/>
      <c r="C424" s="111" t="s">
        <v>461</v>
      </c>
      <c r="D424" s="112" t="s">
        <v>462</v>
      </c>
      <c r="E424" s="216">
        <f t="shared" si="120"/>
        <v>0</v>
      </c>
      <c r="F424" s="217"/>
      <c r="G424" s="217"/>
      <c r="H424" s="217"/>
      <c r="I424" s="217"/>
      <c r="J424" s="229"/>
      <c r="K424" s="72"/>
      <c r="L424" s="73"/>
      <c r="M424" s="73"/>
    </row>
    <row r="425" spans="1:13" s="2" customFormat="1" ht="12.75" hidden="1" customHeight="1">
      <c r="A425" s="65"/>
      <c r="B425" s="113"/>
      <c r="C425" s="114"/>
      <c r="D425" s="115"/>
      <c r="E425" s="216">
        <f t="shared" si="120"/>
        <v>0</v>
      </c>
      <c r="F425" s="217"/>
      <c r="G425" s="217"/>
      <c r="H425" s="217"/>
      <c r="I425" s="217"/>
      <c r="J425" s="229"/>
      <c r="K425" s="72"/>
      <c r="L425" s="73"/>
      <c r="M425" s="73"/>
    </row>
    <row r="426" spans="1:13" s="2" customFormat="1" ht="15" hidden="1" customHeight="1">
      <c r="A426" s="65"/>
      <c r="B426" s="69" t="s">
        <v>463</v>
      </c>
      <c r="C426" s="75"/>
      <c r="D426" s="77" t="s">
        <v>464</v>
      </c>
      <c r="E426" s="216">
        <f t="shared" si="120"/>
        <v>0</v>
      </c>
      <c r="F426" s="217">
        <f t="shared" ref="F426:M426" si="122">F427</f>
        <v>0</v>
      </c>
      <c r="G426" s="217">
        <f t="shared" si="122"/>
        <v>0</v>
      </c>
      <c r="H426" s="217">
        <f t="shared" si="122"/>
        <v>0</v>
      </c>
      <c r="I426" s="217">
        <f t="shared" si="122"/>
        <v>0</v>
      </c>
      <c r="J426" s="228">
        <f t="shared" si="122"/>
        <v>0</v>
      </c>
      <c r="K426" s="156">
        <f t="shared" si="122"/>
        <v>0</v>
      </c>
      <c r="L426" s="156">
        <f t="shared" si="122"/>
        <v>0</v>
      </c>
      <c r="M426" s="156">
        <f t="shared" si="122"/>
        <v>0</v>
      </c>
    </row>
    <row r="427" spans="1:13" s="2" customFormat="1" ht="12.75" hidden="1" customHeight="1">
      <c r="A427" s="65"/>
      <c r="B427" s="79" t="s">
        <v>465</v>
      </c>
      <c r="C427" s="79"/>
      <c r="D427" s="71" t="s">
        <v>384</v>
      </c>
      <c r="E427" s="216">
        <f t="shared" si="120"/>
        <v>0</v>
      </c>
      <c r="F427" s="217">
        <f>F431+F432+F433+F434+F435+F436+F437</f>
        <v>0</v>
      </c>
      <c r="G427" s="217">
        <f>G431+G432+G433+G434+G435+G436+G437</f>
        <v>0</v>
      </c>
      <c r="H427" s="217">
        <f>H431+H432+H433+H434+H435+H436+H437</f>
        <v>0</v>
      </c>
      <c r="I427" s="217">
        <f>I431+I432+I433+I434+I435+I436+I437</f>
        <v>0</v>
      </c>
      <c r="J427" s="228">
        <f>J431+J432+J433+J434+J435+J436+J437</f>
        <v>0</v>
      </c>
      <c r="K427" s="156"/>
      <c r="L427" s="73"/>
      <c r="M427" s="73"/>
    </row>
    <row r="428" spans="1:13" s="2" customFormat="1" ht="12.75" hidden="1" customHeight="1">
      <c r="A428" s="65"/>
      <c r="B428" s="116"/>
      <c r="C428" s="117" t="s">
        <v>466</v>
      </c>
      <c r="D428" s="118" t="s">
        <v>467</v>
      </c>
      <c r="E428" s="216">
        <f t="shared" si="120"/>
        <v>0</v>
      </c>
      <c r="F428" s="217"/>
      <c r="G428" s="217"/>
      <c r="H428" s="217"/>
      <c r="I428" s="217"/>
      <c r="J428" s="229"/>
      <c r="K428" s="72"/>
      <c r="L428" s="73"/>
      <c r="M428" s="73"/>
    </row>
    <row r="429" spans="1:13" s="2" customFormat="1" ht="12.75" hidden="1" customHeight="1">
      <c r="A429" s="65"/>
      <c r="B429" s="116"/>
      <c r="C429" s="117" t="s">
        <v>468</v>
      </c>
      <c r="D429" s="118" t="s">
        <v>469</v>
      </c>
      <c r="E429" s="216">
        <f t="shared" si="120"/>
        <v>0</v>
      </c>
      <c r="F429" s="217"/>
      <c r="G429" s="217"/>
      <c r="H429" s="217"/>
      <c r="I429" s="217"/>
      <c r="J429" s="229"/>
      <c r="K429" s="72"/>
      <c r="L429" s="73"/>
      <c r="M429" s="73"/>
    </row>
    <row r="430" spans="1:13" s="2" customFormat="1" ht="12.75" hidden="1" customHeight="1">
      <c r="A430" s="65"/>
      <c r="B430" s="116"/>
      <c r="C430" s="117" t="s">
        <v>470</v>
      </c>
      <c r="D430" s="118" t="s">
        <v>471</v>
      </c>
      <c r="E430" s="216">
        <f t="shared" si="120"/>
        <v>0</v>
      </c>
      <c r="F430" s="217"/>
      <c r="G430" s="217"/>
      <c r="H430" s="217"/>
      <c r="I430" s="217"/>
      <c r="J430" s="229"/>
      <c r="K430" s="72"/>
      <c r="L430" s="73"/>
      <c r="M430" s="73"/>
    </row>
    <row r="431" spans="1:13" s="2" customFormat="1" ht="12.75" hidden="1" customHeight="1">
      <c r="A431" s="65"/>
      <c r="B431" s="76"/>
      <c r="C431" s="79" t="s">
        <v>472</v>
      </c>
      <c r="D431" s="71" t="s">
        <v>473</v>
      </c>
      <c r="E431" s="216">
        <f t="shared" si="120"/>
        <v>0</v>
      </c>
      <c r="F431" s="217"/>
      <c r="G431" s="217"/>
      <c r="H431" s="217"/>
      <c r="I431" s="217"/>
      <c r="J431" s="229"/>
      <c r="K431" s="72"/>
      <c r="L431" s="73"/>
      <c r="M431" s="73"/>
    </row>
    <row r="432" spans="1:13" s="2" customFormat="1" ht="12.75" hidden="1" customHeight="1">
      <c r="A432" s="65"/>
      <c r="B432" s="76"/>
      <c r="C432" s="79" t="s">
        <v>474</v>
      </c>
      <c r="D432" s="71" t="s">
        <v>475</v>
      </c>
      <c r="E432" s="216">
        <f t="shared" si="120"/>
        <v>0</v>
      </c>
      <c r="F432" s="217"/>
      <c r="G432" s="217"/>
      <c r="H432" s="217"/>
      <c r="I432" s="217"/>
      <c r="J432" s="229"/>
      <c r="K432" s="72"/>
      <c r="L432" s="73"/>
      <c r="M432" s="73"/>
    </row>
    <row r="433" spans="1:13" s="2" customFormat="1" ht="12.75" hidden="1" customHeight="1">
      <c r="A433" s="65"/>
      <c r="B433" s="76"/>
      <c r="C433" s="79" t="s">
        <v>476</v>
      </c>
      <c r="D433" s="71" t="s">
        <v>477</v>
      </c>
      <c r="E433" s="216">
        <f t="shared" si="120"/>
        <v>0</v>
      </c>
      <c r="F433" s="217"/>
      <c r="G433" s="217"/>
      <c r="H433" s="217"/>
      <c r="I433" s="217"/>
      <c r="J433" s="229"/>
      <c r="K433" s="72"/>
      <c r="L433" s="73"/>
      <c r="M433" s="73"/>
    </row>
    <row r="434" spans="1:13" s="2" customFormat="1" ht="12.75" hidden="1" customHeight="1">
      <c r="A434" s="65"/>
      <c r="B434" s="76"/>
      <c r="C434" s="79" t="s">
        <v>478</v>
      </c>
      <c r="D434" s="71" t="s">
        <v>479</v>
      </c>
      <c r="E434" s="216">
        <f t="shared" si="120"/>
        <v>0</v>
      </c>
      <c r="F434" s="217"/>
      <c r="G434" s="217"/>
      <c r="H434" s="217"/>
      <c r="I434" s="217"/>
      <c r="J434" s="229"/>
      <c r="K434" s="72"/>
      <c r="L434" s="73"/>
      <c r="M434" s="73"/>
    </row>
    <row r="435" spans="1:13" s="2" customFormat="1" ht="12.75" hidden="1" customHeight="1">
      <c r="A435" s="65"/>
      <c r="B435" s="76"/>
      <c r="C435" s="79"/>
      <c r="D435" s="71"/>
      <c r="E435" s="216">
        <f t="shared" si="120"/>
        <v>0</v>
      </c>
      <c r="F435" s="217"/>
      <c r="G435" s="217"/>
      <c r="H435" s="217"/>
      <c r="I435" s="217"/>
      <c r="J435" s="229"/>
      <c r="K435" s="72"/>
      <c r="L435" s="73"/>
      <c r="M435" s="73"/>
    </row>
    <row r="436" spans="1:13" s="2" customFormat="1" ht="12.75" hidden="1" customHeight="1">
      <c r="A436" s="65"/>
      <c r="B436" s="76"/>
      <c r="C436" s="79" t="s">
        <v>480</v>
      </c>
      <c r="D436" s="71" t="s">
        <v>481</v>
      </c>
      <c r="E436" s="216">
        <f t="shared" si="120"/>
        <v>0</v>
      </c>
      <c r="F436" s="217"/>
      <c r="G436" s="217"/>
      <c r="H436" s="217"/>
      <c r="I436" s="217"/>
      <c r="J436" s="229"/>
      <c r="K436" s="72"/>
      <c r="L436" s="73"/>
      <c r="M436" s="73"/>
    </row>
    <row r="437" spans="1:13" s="2" customFormat="1" ht="12.75" hidden="1" customHeight="1">
      <c r="A437" s="65"/>
      <c r="B437" s="76"/>
      <c r="C437" s="79" t="s">
        <v>482</v>
      </c>
      <c r="D437" s="71" t="s">
        <v>483</v>
      </c>
      <c r="E437" s="216">
        <f t="shared" si="120"/>
        <v>0</v>
      </c>
      <c r="F437" s="217"/>
      <c r="G437" s="217"/>
      <c r="H437" s="217"/>
      <c r="I437" s="217"/>
      <c r="J437" s="229"/>
      <c r="K437" s="72"/>
      <c r="L437" s="73"/>
      <c r="M437" s="73"/>
    </row>
    <row r="438" spans="1:13" s="2" customFormat="1" ht="12.75" hidden="1" customHeight="1">
      <c r="A438" s="65"/>
      <c r="B438" s="75"/>
      <c r="C438" s="69"/>
      <c r="D438" s="71"/>
      <c r="E438" s="216"/>
      <c r="F438" s="217"/>
      <c r="G438" s="217"/>
      <c r="H438" s="217"/>
      <c r="I438" s="217"/>
      <c r="J438" s="229"/>
      <c r="K438" s="72"/>
      <c r="L438" s="73"/>
      <c r="M438" s="73"/>
    </row>
    <row r="439" spans="1:13" s="2" customFormat="1" ht="56.25" hidden="1" customHeight="1">
      <c r="A439" s="65"/>
      <c r="B439" s="609" t="s">
        <v>484</v>
      </c>
      <c r="C439" s="610"/>
      <c r="D439" s="148" t="s">
        <v>318</v>
      </c>
      <c r="E439" s="216">
        <f t="shared" ref="E439:M439" si="123">E452+E455</f>
        <v>0</v>
      </c>
      <c r="F439" s="216">
        <f t="shared" si="123"/>
        <v>0</v>
      </c>
      <c r="G439" s="216">
        <f t="shared" si="123"/>
        <v>0</v>
      </c>
      <c r="H439" s="216">
        <f t="shared" si="123"/>
        <v>0</v>
      </c>
      <c r="I439" s="216">
        <f t="shared" si="123"/>
        <v>0</v>
      </c>
      <c r="J439" s="216">
        <f t="shared" si="123"/>
        <v>0</v>
      </c>
      <c r="K439" s="216">
        <f t="shared" si="123"/>
        <v>0</v>
      </c>
      <c r="L439" s="216">
        <f t="shared" si="123"/>
        <v>0</v>
      </c>
      <c r="M439" s="216">
        <f t="shared" si="123"/>
        <v>0</v>
      </c>
    </row>
    <row r="440" spans="1:13" s="2" customFormat="1" ht="12.75" hidden="1" customHeight="1">
      <c r="A440" s="65"/>
      <c r="B440" s="75" t="s">
        <v>485</v>
      </c>
      <c r="C440" s="69"/>
      <c r="D440" s="71" t="s">
        <v>486</v>
      </c>
      <c r="E440" s="216">
        <f t="shared" ref="E440:E470" si="124">G440+H440+I440+J440</f>
        <v>0</v>
      </c>
      <c r="F440" s="217"/>
      <c r="G440" s="217"/>
      <c r="H440" s="217"/>
      <c r="I440" s="217"/>
      <c r="J440" s="229"/>
      <c r="K440" s="72"/>
      <c r="L440" s="73"/>
      <c r="M440" s="73"/>
    </row>
    <row r="441" spans="1:13" s="2" customFormat="1" ht="12.75" hidden="1" customHeight="1">
      <c r="A441" s="65"/>
      <c r="B441" s="75" t="s">
        <v>487</v>
      </c>
      <c r="C441" s="79"/>
      <c r="D441" s="71" t="s">
        <v>488</v>
      </c>
      <c r="E441" s="216">
        <f t="shared" si="124"/>
        <v>0</v>
      </c>
      <c r="F441" s="217"/>
      <c r="G441" s="217"/>
      <c r="H441" s="217"/>
      <c r="I441" s="217"/>
      <c r="J441" s="229"/>
      <c r="K441" s="72"/>
      <c r="L441" s="73"/>
      <c r="M441" s="73"/>
    </row>
    <row r="442" spans="1:13" s="2" customFormat="1" ht="12.75" hidden="1" customHeight="1">
      <c r="A442" s="65"/>
      <c r="B442" s="75" t="s">
        <v>489</v>
      </c>
      <c r="C442" s="69"/>
      <c r="D442" s="71" t="s">
        <v>490</v>
      </c>
      <c r="E442" s="216">
        <f t="shared" si="124"/>
        <v>0</v>
      </c>
      <c r="F442" s="217"/>
      <c r="G442" s="217"/>
      <c r="H442" s="217"/>
      <c r="I442" s="217"/>
      <c r="J442" s="229"/>
      <c r="K442" s="72"/>
      <c r="L442" s="73"/>
      <c r="M442" s="73"/>
    </row>
    <row r="443" spans="1:13" s="2" customFormat="1" ht="12.75" hidden="1" customHeight="1">
      <c r="A443" s="65"/>
      <c r="B443" s="75" t="s">
        <v>491</v>
      </c>
      <c r="C443" s="70"/>
      <c r="D443" s="71" t="s">
        <v>492</v>
      </c>
      <c r="E443" s="216">
        <f t="shared" si="124"/>
        <v>0</v>
      </c>
      <c r="F443" s="217"/>
      <c r="G443" s="217"/>
      <c r="H443" s="217"/>
      <c r="I443" s="217"/>
      <c r="J443" s="229"/>
      <c r="K443" s="72"/>
      <c r="L443" s="73"/>
      <c r="M443" s="73"/>
    </row>
    <row r="444" spans="1:13" s="2" customFormat="1" ht="12.75" hidden="1" customHeight="1">
      <c r="A444" s="65"/>
      <c r="B444" s="74" t="s">
        <v>493</v>
      </c>
      <c r="C444" s="338"/>
      <c r="D444" s="71" t="s">
        <v>494</v>
      </c>
      <c r="E444" s="216">
        <f t="shared" si="124"/>
        <v>0</v>
      </c>
      <c r="F444" s="217"/>
      <c r="G444" s="217"/>
      <c r="H444" s="217"/>
      <c r="I444" s="217"/>
      <c r="J444" s="229"/>
      <c r="K444" s="72"/>
      <c r="L444" s="73"/>
      <c r="M444" s="73"/>
    </row>
    <row r="445" spans="1:13" s="2" customFormat="1" ht="12.75" hidden="1" customHeight="1">
      <c r="A445" s="65"/>
      <c r="B445" s="119" t="s">
        <v>495</v>
      </c>
      <c r="C445" s="79"/>
      <c r="D445" s="77" t="s">
        <v>496</v>
      </c>
      <c r="E445" s="216">
        <f t="shared" si="124"/>
        <v>0</v>
      </c>
      <c r="F445" s="217"/>
      <c r="G445" s="217"/>
      <c r="H445" s="217"/>
      <c r="I445" s="217"/>
      <c r="J445" s="229"/>
      <c r="K445" s="72"/>
      <c r="L445" s="73"/>
      <c r="M445" s="73"/>
    </row>
    <row r="446" spans="1:13" s="2" customFormat="1" ht="12.75" hidden="1" customHeight="1">
      <c r="A446" s="65"/>
      <c r="B446" s="74" t="s">
        <v>497</v>
      </c>
      <c r="C446" s="69"/>
      <c r="D446" s="71" t="s">
        <v>498</v>
      </c>
      <c r="E446" s="216">
        <f t="shared" si="124"/>
        <v>0</v>
      </c>
      <c r="F446" s="217"/>
      <c r="G446" s="217"/>
      <c r="H446" s="217"/>
      <c r="I446" s="217"/>
      <c r="J446" s="229"/>
      <c r="K446" s="72"/>
      <c r="L446" s="73"/>
      <c r="M446" s="73"/>
    </row>
    <row r="447" spans="1:13" s="2" customFormat="1" ht="12.75" hidden="1" customHeight="1">
      <c r="A447" s="65"/>
      <c r="B447" s="74" t="s">
        <v>499</v>
      </c>
      <c r="C447" s="69"/>
      <c r="D447" s="71" t="s">
        <v>500</v>
      </c>
      <c r="E447" s="216">
        <f t="shared" si="124"/>
        <v>0</v>
      </c>
      <c r="F447" s="217"/>
      <c r="G447" s="217"/>
      <c r="H447" s="217"/>
      <c r="I447" s="217"/>
      <c r="J447" s="229"/>
      <c r="K447" s="72"/>
      <c r="L447" s="73"/>
      <c r="M447" s="73"/>
    </row>
    <row r="448" spans="1:13" s="2" customFormat="1" ht="12.75" hidden="1" customHeight="1">
      <c r="A448" s="65"/>
      <c r="B448" s="75" t="s">
        <v>501</v>
      </c>
      <c r="C448" s="76"/>
      <c r="D448" s="77" t="s">
        <v>502</v>
      </c>
      <c r="E448" s="216">
        <f t="shared" si="124"/>
        <v>0</v>
      </c>
      <c r="F448" s="217"/>
      <c r="G448" s="217"/>
      <c r="H448" s="217"/>
      <c r="I448" s="217"/>
      <c r="J448" s="229"/>
      <c r="K448" s="72"/>
      <c r="L448" s="73"/>
      <c r="M448" s="73"/>
    </row>
    <row r="449" spans="1:13" s="2" customFormat="1" ht="12.75" hidden="1" customHeight="1">
      <c r="A449" s="65"/>
      <c r="B449" s="74" t="s">
        <v>503</v>
      </c>
      <c r="C449" s="69"/>
      <c r="D449" s="71" t="s">
        <v>504</v>
      </c>
      <c r="E449" s="216">
        <f t="shared" si="124"/>
        <v>0</v>
      </c>
      <c r="F449" s="217"/>
      <c r="G449" s="217"/>
      <c r="H449" s="217"/>
      <c r="I449" s="217"/>
      <c r="J449" s="229"/>
      <c r="K449" s="72"/>
      <c r="L449" s="73"/>
      <c r="M449" s="73"/>
    </row>
    <row r="450" spans="1:13" s="2" customFormat="1" ht="12.75" hidden="1" customHeight="1">
      <c r="A450" s="65"/>
      <c r="B450" s="120" t="s">
        <v>505</v>
      </c>
      <c r="C450" s="76"/>
      <c r="D450" s="77" t="s">
        <v>506</v>
      </c>
      <c r="E450" s="216">
        <f t="shared" si="124"/>
        <v>0</v>
      </c>
      <c r="F450" s="217"/>
      <c r="G450" s="217"/>
      <c r="H450" s="217"/>
      <c r="I450" s="217"/>
      <c r="J450" s="229"/>
      <c r="K450" s="72"/>
      <c r="L450" s="73"/>
      <c r="M450" s="73"/>
    </row>
    <row r="451" spans="1:13" s="2" customFormat="1" ht="12.75" hidden="1" customHeight="1">
      <c r="A451" s="65"/>
      <c r="B451" s="74"/>
      <c r="C451" s="69"/>
      <c r="D451" s="71"/>
      <c r="E451" s="216">
        <f t="shared" si="124"/>
        <v>0</v>
      </c>
      <c r="F451" s="217"/>
      <c r="G451" s="217"/>
      <c r="H451" s="217"/>
      <c r="I451" s="217"/>
      <c r="J451" s="229"/>
      <c r="K451" s="72"/>
      <c r="L451" s="73"/>
      <c r="M451" s="73"/>
    </row>
    <row r="452" spans="1:13" s="2" customFormat="1" ht="12.75" hidden="1" customHeight="1">
      <c r="A452" s="65"/>
      <c r="B452" s="539" t="s">
        <v>501</v>
      </c>
      <c r="C452" s="543"/>
      <c r="D452" s="148" t="s">
        <v>502</v>
      </c>
      <c r="E452" s="216">
        <f>E453+E454</f>
        <v>0</v>
      </c>
      <c r="F452" s="216">
        <f>F454</f>
        <v>0</v>
      </c>
      <c r="G452" s="216">
        <f>G453+G454</f>
        <v>0</v>
      </c>
      <c r="H452" s="216">
        <f t="shared" ref="H452:M452" si="125">H453+H454</f>
        <v>0</v>
      </c>
      <c r="I452" s="216">
        <f t="shared" si="125"/>
        <v>0</v>
      </c>
      <c r="J452" s="216">
        <f t="shared" si="125"/>
        <v>0</v>
      </c>
      <c r="K452" s="216">
        <f t="shared" si="125"/>
        <v>0</v>
      </c>
      <c r="L452" s="216">
        <f t="shared" si="125"/>
        <v>0</v>
      </c>
      <c r="M452" s="216">
        <f t="shared" si="125"/>
        <v>0</v>
      </c>
    </row>
    <row r="453" spans="1:13" s="2" customFormat="1" ht="12.75" hidden="1" customHeight="1">
      <c r="A453" s="65"/>
      <c r="B453" s="74"/>
      <c r="C453" s="69" t="s">
        <v>615</v>
      </c>
      <c r="D453" s="71" t="s">
        <v>639</v>
      </c>
      <c r="E453" s="216">
        <f>G453+H453+I453+J453</f>
        <v>0</v>
      </c>
      <c r="F453" s="216"/>
      <c r="G453" s="217"/>
      <c r="H453" s="217"/>
      <c r="I453" s="217"/>
      <c r="J453" s="241"/>
      <c r="K453" s="72"/>
      <c r="L453" s="73"/>
      <c r="M453" s="73"/>
    </row>
    <row r="454" spans="1:13" s="2" customFormat="1" ht="12.75" hidden="1" customHeight="1">
      <c r="A454" s="65"/>
      <c r="B454" s="74"/>
      <c r="C454" s="69" t="s">
        <v>604</v>
      </c>
      <c r="D454" s="71" t="s">
        <v>640</v>
      </c>
      <c r="E454" s="216">
        <f>G454+H454+I454+J454</f>
        <v>0</v>
      </c>
      <c r="F454" s="217"/>
      <c r="G454" s="217"/>
      <c r="H454" s="217"/>
      <c r="I454" s="217"/>
      <c r="J454" s="229"/>
      <c r="K454" s="72"/>
      <c r="L454" s="73"/>
      <c r="M454" s="73"/>
    </row>
    <row r="455" spans="1:13" s="2" customFormat="1" ht="12.75" hidden="1" customHeight="1">
      <c r="A455" s="65"/>
      <c r="B455" s="74"/>
      <c r="C455" s="69" t="s">
        <v>641</v>
      </c>
      <c r="D455" s="71" t="s">
        <v>504</v>
      </c>
      <c r="E455" s="216">
        <f>E456</f>
        <v>0</v>
      </c>
      <c r="F455" s="217"/>
      <c r="G455" s="217">
        <f>G456</f>
        <v>0</v>
      </c>
      <c r="H455" s="217">
        <f>H456</f>
        <v>0</v>
      </c>
      <c r="I455" s="217">
        <f>I456</f>
        <v>0</v>
      </c>
      <c r="J455" s="229"/>
      <c r="K455" s="72"/>
      <c r="L455" s="73"/>
      <c r="M455" s="73"/>
    </row>
    <row r="456" spans="1:13" s="2" customFormat="1" ht="12.75" hidden="1" customHeight="1">
      <c r="A456" s="65"/>
      <c r="B456" s="74"/>
      <c r="C456" s="69" t="s">
        <v>604</v>
      </c>
      <c r="D456" s="71" t="s">
        <v>642</v>
      </c>
      <c r="E456" s="216">
        <f>G456+H456+I456+J456</f>
        <v>0</v>
      </c>
      <c r="F456" s="217"/>
      <c r="G456" s="217"/>
      <c r="H456" s="217"/>
      <c r="I456" s="217"/>
      <c r="J456" s="229"/>
      <c r="K456" s="72"/>
      <c r="L456" s="73"/>
      <c r="M456" s="73"/>
    </row>
    <row r="457" spans="1:13" s="2" customFormat="1" ht="59.25" customHeight="1">
      <c r="A457" s="65"/>
      <c r="B457" s="606" t="s">
        <v>643</v>
      </c>
      <c r="C457" s="607"/>
      <c r="D457" s="148" t="s">
        <v>320</v>
      </c>
      <c r="E457" s="216">
        <f>E458</f>
        <v>0</v>
      </c>
      <c r="F457" s="216">
        <f>F458</f>
        <v>0</v>
      </c>
      <c r="G457" s="216">
        <f>G458</f>
        <v>0</v>
      </c>
      <c r="H457" s="216">
        <f t="shared" ref="H457:M457" si="126">H458</f>
        <v>0</v>
      </c>
      <c r="I457" s="216">
        <f t="shared" si="126"/>
        <v>0</v>
      </c>
      <c r="J457" s="216">
        <f t="shared" si="126"/>
        <v>0</v>
      </c>
      <c r="K457" s="216">
        <f t="shared" si="126"/>
        <v>0</v>
      </c>
      <c r="L457" s="216">
        <f t="shared" si="126"/>
        <v>0</v>
      </c>
      <c r="M457" s="216">
        <f t="shared" si="126"/>
        <v>0</v>
      </c>
    </row>
    <row r="458" spans="1:13" s="2" customFormat="1" ht="12.75" customHeight="1">
      <c r="A458" s="65"/>
      <c r="B458" s="541" t="s">
        <v>501</v>
      </c>
      <c r="C458" s="608"/>
      <c r="D458" s="149" t="s">
        <v>644</v>
      </c>
      <c r="E458" s="216">
        <f>E459+E460</f>
        <v>0</v>
      </c>
      <c r="F458" s="216">
        <f>F459+F460</f>
        <v>0</v>
      </c>
      <c r="G458" s="216">
        <f>G459+G460</f>
        <v>0</v>
      </c>
      <c r="H458" s="216">
        <f t="shared" ref="H458:M458" si="127">H459+H460</f>
        <v>0</v>
      </c>
      <c r="I458" s="216">
        <f t="shared" si="127"/>
        <v>0</v>
      </c>
      <c r="J458" s="216">
        <f t="shared" si="127"/>
        <v>0</v>
      </c>
      <c r="K458" s="216">
        <f t="shared" si="127"/>
        <v>0</v>
      </c>
      <c r="L458" s="216">
        <f t="shared" si="127"/>
        <v>0</v>
      </c>
      <c r="M458" s="216">
        <f t="shared" si="127"/>
        <v>0</v>
      </c>
    </row>
    <row r="459" spans="1:13" s="2" customFormat="1" ht="12.75" customHeight="1">
      <c r="A459" s="65"/>
      <c r="B459" s="344"/>
      <c r="C459" s="69" t="s">
        <v>615</v>
      </c>
      <c r="D459" s="149" t="s">
        <v>645</v>
      </c>
      <c r="E459" s="216">
        <f>G459+H459+I459+J459</f>
        <v>0</v>
      </c>
      <c r="F459" s="217"/>
      <c r="G459" s="217"/>
      <c r="H459" s="217">
        <v>0</v>
      </c>
      <c r="I459" s="217"/>
      <c r="J459" s="229">
        <v>0</v>
      </c>
      <c r="K459" s="72"/>
      <c r="L459" s="73"/>
      <c r="M459" s="73"/>
    </row>
    <row r="460" spans="1:13" s="2" customFormat="1" ht="12.75" customHeight="1">
      <c r="A460" s="65"/>
      <c r="B460" s="74"/>
      <c r="C460" s="69" t="s">
        <v>604</v>
      </c>
      <c r="D460" s="149" t="s">
        <v>646</v>
      </c>
      <c r="E460" s="216">
        <f>G460+H460+I460+J460</f>
        <v>0</v>
      </c>
      <c r="F460" s="217"/>
      <c r="G460" s="217"/>
      <c r="H460" s="217">
        <v>0</v>
      </c>
      <c r="I460" s="217">
        <v>0</v>
      </c>
      <c r="J460" s="229">
        <v>0</v>
      </c>
      <c r="K460" s="72">
        <v>0</v>
      </c>
      <c r="L460" s="73">
        <v>0</v>
      </c>
      <c r="M460" s="73">
        <v>0</v>
      </c>
    </row>
    <row r="461" spans="1:13" s="2" customFormat="1" ht="12.75" customHeight="1">
      <c r="A461" s="65"/>
      <c r="B461" s="76" t="s">
        <v>507</v>
      </c>
      <c r="C461" s="76"/>
      <c r="D461" s="148" t="s">
        <v>324</v>
      </c>
      <c r="E461" s="216">
        <f t="shared" si="124"/>
        <v>62077</v>
      </c>
      <c r="F461" s="217">
        <f>F462+F472</f>
        <v>0</v>
      </c>
      <c r="G461" s="217">
        <f>G462+G472</f>
        <v>61619</v>
      </c>
      <c r="H461" s="217">
        <f>H462+H472</f>
        <v>67</v>
      </c>
      <c r="I461" s="217">
        <f>I462+I472</f>
        <v>385</v>
      </c>
      <c r="J461" s="228">
        <f>J462+J472</f>
        <v>6</v>
      </c>
      <c r="K461" s="156">
        <v>340</v>
      </c>
      <c r="L461" s="156">
        <v>340</v>
      </c>
      <c r="M461" s="156">
        <v>340</v>
      </c>
    </row>
    <row r="462" spans="1:13" s="2" customFormat="1" ht="12.75" customHeight="1">
      <c r="A462" s="65"/>
      <c r="B462" s="70" t="s">
        <v>508</v>
      </c>
      <c r="C462" s="69"/>
      <c r="D462" s="149" t="s">
        <v>509</v>
      </c>
      <c r="E462" s="216">
        <f t="shared" si="124"/>
        <v>62077</v>
      </c>
      <c r="F462" s="217">
        <f>F463+F468+F470</f>
        <v>0</v>
      </c>
      <c r="G462" s="217">
        <f>G463+G468+G470</f>
        <v>61619</v>
      </c>
      <c r="H462" s="217">
        <f>H463+H468+H470</f>
        <v>67</v>
      </c>
      <c r="I462" s="217">
        <f>I463+I468+I470</f>
        <v>385</v>
      </c>
      <c r="J462" s="228">
        <f>J463+J468+J470</f>
        <v>6</v>
      </c>
      <c r="K462" s="156"/>
      <c r="L462" s="156"/>
      <c r="M462" s="156"/>
    </row>
    <row r="463" spans="1:13" s="2" customFormat="1" ht="12.75" customHeight="1">
      <c r="A463" s="65"/>
      <c r="B463" s="74" t="s">
        <v>510</v>
      </c>
      <c r="C463" s="69"/>
      <c r="D463" s="149" t="s">
        <v>511</v>
      </c>
      <c r="E463" s="216">
        <f t="shared" si="124"/>
        <v>62077</v>
      </c>
      <c r="F463" s="217">
        <f t="shared" ref="F463:M463" si="128">F464+F465+F466+F467</f>
        <v>0</v>
      </c>
      <c r="G463" s="217">
        <f t="shared" si="128"/>
        <v>61619</v>
      </c>
      <c r="H463" s="217">
        <f t="shared" si="128"/>
        <v>67</v>
      </c>
      <c r="I463" s="217">
        <f t="shared" si="128"/>
        <v>385</v>
      </c>
      <c r="J463" s="228">
        <f t="shared" si="128"/>
        <v>6</v>
      </c>
      <c r="K463" s="156">
        <f t="shared" si="128"/>
        <v>0</v>
      </c>
      <c r="L463" s="156">
        <f t="shared" si="128"/>
        <v>0</v>
      </c>
      <c r="M463" s="156">
        <f t="shared" si="128"/>
        <v>0</v>
      </c>
    </row>
    <row r="464" spans="1:13" s="2" customFormat="1" ht="12.75" customHeight="1">
      <c r="A464" s="65"/>
      <c r="B464" s="75"/>
      <c r="C464" s="75" t="s">
        <v>512</v>
      </c>
      <c r="D464" s="148" t="s">
        <v>513</v>
      </c>
      <c r="E464" s="216">
        <f t="shared" si="124"/>
        <v>58867</v>
      </c>
      <c r="F464" s="217"/>
      <c r="G464" s="217">
        <v>58867</v>
      </c>
      <c r="H464" s="217"/>
      <c r="I464" s="217"/>
      <c r="J464" s="229"/>
      <c r="K464" s="72"/>
      <c r="L464" s="73"/>
      <c r="M464" s="73"/>
    </row>
    <row r="465" spans="1:13" s="2" customFormat="1" ht="12.75" customHeight="1">
      <c r="A465" s="65"/>
      <c r="B465" s="75"/>
      <c r="C465" s="75" t="s">
        <v>514</v>
      </c>
      <c r="D465" s="148" t="s">
        <v>515</v>
      </c>
      <c r="E465" s="216">
        <f t="shared" si="124"/>
        <v>1684</v>
      </c>
      <c r="F465" s="217"/>
      <c r="G465" s="217">
        <v>1271</v>
      </c>
      <c r="H465" s="217">
        <v>67</v>
      </c>
      <c r="I465" s="229">
        <v>340</v>
      </c>
      <c r="J465" s="229">
        <v>6</v>
      </c>
      <c r="K465" s="72"/>
      <c r="L465" s="73"/>
      <c r="M465" s="73"/>
    </row>
    <row r="466" spans="1:13" s="2" customFormat="1" ht="12.75" customHeight="1">
      <c r="A466" s="65"/>
      <c r="B466" s="75"/>
      <c r="C466" s="76" t="s">
        <v>516</v>
      </c>
      <c r="D466" s="148" t="s">
        <v>517</v>
      </c>
      <c r="E466" s="216">
        <f t="shared" si="124"/>
        <v>0</v>
      </c>
      <c r="F466" s="217"/>
      <c r="G466" s="217"/>
      <c r="H466" s="217"/>
      <c r="I466" s="229"/>
      <c r="J466" s="229"/>
      <c r="K466" s="72"/>
      <c r="L466" s="73"/>
      <c r="M466" s="73"/>
    </row>
    <row r="467" spans="1:13" s="2" customFormat="1" ht="12.75" customHeight="1">
      <c r="A467" s="65"/>
      <c r="B467" s="75"/>
      <c r="C467" s="76" t="s">
        <v>518</v>
      </c>
      <c r="D467" s="148" t="s">
        <v>519</v>
      </c>
      <c r="E467" s="216">
        <f t="shared" si="124"/>
        <v>1526</v>
      </c>
      <c r="F467" s="217"/>
      <c r="G467" s="217">
        <v>1481</v>
      </c>
      <c r="H467" s="217"/>
      <c r="I467" s="217">
        <v>45</v>
      </c>
      <c r="J467" s="229">
        <v>0</v>
      </c>
      <c r="K467" s="72"/>
      <c r="L467" s="73"/>
      <c r="M467" s="73"/>
    </row>
    <row r="468" spans="1:13" s="2" customFormat="1" ht="12.75" customHeight="1">
      <c r="A468" s="65"/>
      <c r="B468" s="75" t="s">
        <v>520</v>
      </c>
      <c r="C468" s="76"/>
      <c r="D468" s="148" t="s">
        <v>521</v>
      </c>
      <c r="E468" s="216">
        <f t="shared" si="124"/>
        <v>0</v>
      </c>
      <c r="F468" s="217">
        <f t="shared" ref="F468:M468" si="129">F469</f>
        <v>0</v>
      </c>
      <c r="G468" s="217"/>
      <c r="H468" s="217"/>
      <c r="I468" s="217"/>
      <c r="J468" s="228"/>
      <c r="K468" s="156">
        <f t="shared" si="129"/>
        <v>0</v>
      </c>
      <c r="L468" s="156">
        <f t="shared" si="129"/>
        <v>0</v>
      </c>
      <c r="M468" s="156">
        <f t="shared" si="129"/>
        <v>0</v>
      </c>
    </row>
    <row r="469" spans="1:13" s="2" customFormat="1" ht="12.75" customHeight="1">
      <c r="A469" s="65"/>
      <c r="B469" s="75"/>
      <c r="C469" s="76" t="s">
        <v>522</v>
      </c>
      <c r="D469" s="148" t="s">
        <v>523</v>
      </c>
      <c r="E469" s="216">
        <f t="shared" si="124"/>
        <v>0</v>
      </c>
      <c r="F469" s="217"/>
      <c r="G469" s="217"/>
      <c r="H469" s="217"/>
      <c r="I469" s="217"/>
      <c r="J469" s="229"/>
      <c r="K469" s="72"/>
      <c r="L469" s="73"/>
      <c r="M469" s="73"/>
    </row>
    <row r="470" spans="1:13" s="2" customFormat="1" ht="12.75" customHeight="1">
      <c r="A470" s="65"/>
      <c r="B470" s="75" t="s">
        <v>524</v>
      </c>
      <c r="C470" s="76"/>
      <c r="D470" s="148" t="s">
        <v>525</v>
      </c>
      <c r="E470" s="216">
        <f t="shared" si="124"/>
        <v>0</v>
      </c>
      <c r="F470" s="217"/>
      <c r="G470" s="217"/>
      <c r="H470" s="217"/>
      <c r="I470" s="217"/>
      <c r="J470" s="229"/>
      <c r="K470" s="72"/>
      <c r="L470" s="73"/>
      <c r="M470" s="73"/>
    </row>
    <row r="471" spans="1:13" s="2" customFormat="1" ht="12.75" hidden="1" customHeight="1">
      <c r="A471" s="65"/>
      <c r="B471" s="75"/>
      <c r="C471" s="76"/>
      <c r="D471" s="77"/>
      <c r="E471" s="216"/>
      <c r="F471" s="217"/>
      <c r="G471" s="217"/>
      <c r="H471" s="217"/>
      <c r="I471" s="217"/>
      <c r="J471" s="229"/>
      <c r="K471" s="72"/>
      <c r="L471" s="73"/>
      <c r="M471" s="73"/>
    </row>
    <row r="472" spans="1:13" s="2" customFormat="1" ht="12.75" hidden="1" customHeight="1">
      <c r="A472" s="65"/>
      <c r="B472" s="69" t="s">
        <v>526</v>
      </c>
      <c r="C472" s="76"/>
      <c r="D472" s="77" t="s">
        <v>527</v>
      </c>
      <c r="E472" s="216">
        <f t="shared" ref="E472:E505" si="130">G472+H472+I472+J472</f>
        <v>0</v>
      </c>
      <c r="F472" s="217">
        <f t="shared" ref="F472:M473" si="131">F473</f>
        <v>0</v>
      </c>
      <c r="G472" s="217">
        <f t="shared" si="131"/>
        <v>0</v>
      </c>
      <c r="H472" s="217">
        <f t="shared" si="131"/>
        <v>0</v>
      </c>
      <c r="I472" s="217">
        <f t="shared" si="131"/>
        <v>0</v>
      </c>
      <c r="J472" s="228">
        <f t="shared" si="131"/>
        <v>0</v>
      </c>
      <c r="K472" s="156">
        <f t="shared" si="131"/>
        <v>0</v>
      </c>
      <c r="L472" s="156">
        <f t="shared" si="131"/>
        <v>0</v>
      </c>
      <c r="M472" s="156">
        <f t="shared" si="131"/>
        <v>0</v>
      </c>
    </row>
    <row r="473" spans="1:13" s="2" customFormat="1" ht="12.75" hidden="1" customHeight="1">
      <c r="A473" s="65"/>
      <c r="B473" s="121" t="s">
        <v>528</v>
      </c>
      <c r="C473" s="122"/>
      <c r="D473" s="77" t="s">
        <v>529</v>
      </c>
      <c r="E473" s="216">
        <f t="shared" si="130"/>
        <v>0</v>
      </c>
      <c r="F473" s="217">
        <f t="shared" si="131"/>
        <v>0</v>
      </c>
      <c r="G473" s="217">
        <f t="shared" si="131"/>
        <v>0</v>
      </c>
      <c r="H473" s="217">
        <f t="shared" si="131"/>
        <v>0</v>
      </c>
      <c r="I473" s="217">
        <f t="shared" si="131"/>
        <v>0</v>
      </c>
      <c r="J473" s="228">
        <f t="shared" si="131"/>
        <v>0</v>
      </c>
      <c r="K473" s="156">
        <f t="shared" si="131"/>
        <v>0</v>
      </c>
      <c r="L473" s="156">
        <f t="shared" si="131"/>
        <v>0</v>
      </c>
      <c r="M473" s="156">
        <f t="shared" si="131"/>
        <v>0</v>
      </c>
    </row>
    <row r="474" spans="1:13" s="2" customFormat="1" ht="12.75" hidden="1" customHeight="1">
      <c r="A474" s="65"/>
      <c r="B474" s="75"/>
      <c r="C474" s="76" t="s">
        <v>530</v>
      </c>
      <c r="D474" s="77" t="s">
        <v>531</v>
      </c>
      <c r="E474" s="216">
        <f t="shared" si="130"/>
        <v>0</v>
      </c>
      <c r="F474" s="217"/>
      <c r="G474" s="217"/>
      <c r="H474" s="217"/>
      <c r="I474" s="217"/>
      <c r="J474" s="229"/>
      <c r="K474" s="72"/>
      <c r="L474" s="73"/>
      <c r="M474" s="73"/>
    </row>
    <row r="475" spans="1:13" s="2" customFormat="1" ht="12.75" customHeight="1">
      <c r="A475" s="65"/>
      <c r="B475" s="75"/>
      <c r="C475" s="76"/>
      <c r="D475" s="77"/>
      <c r="E475" s="216">
        <f t="shared" si="130"/>
        <v>0</v>
      </c>
      <c r="F475" s="217"/>
      <c r="G475" s="217"/>
      <c r="H475" s="217"/>
      <c r="I475" s="217"/>
      <c r="J475" s="229"/>
      <c r="K475" s="72"/>
      <c r="L475" s="73"/>
      <c r="M475" s="73"/>
    </row>
    <row r="476" spans="1:13" s="2" customFormat="1" ht="12.75" hidden="1" customHeight="1">
      <c r="A476" s="65"/>
      <c r="B476" s="69" t="s">
        <v>532</v>
      </c>
      <c r="C476" s="76"/>
      <c r="D476" s="77" t="s">
        <v>439</v>
      </c>
      <c r="E476" s="216">
        <f t="shared" si="130"/>
        <v>0</v>
      </c>
      <c r="F476" s="217">
        <f t="shared" ref="F476:M476" si="132">F477</f>
        <v>0</v>
      </c>
      <c r="G476" s="217">
        <f t="shared" si="132"/>
        <v>0</v>
      </c>
      <c r="H476" s="217">
        <f t="shared" si="132"/>
        <v>0</v>
      </c>
      <c r="I476" s="217">
        <f t="shared" si="132"/>
        <v>0</v>
      </c>
      <c r="J476" s="228">
        <f t="shared" si="132"/>
        <v>0</v>
      </c>
      <c r="K476" s="156">
        <f t="shared" si="132"/>
        <v>0</v>
      </c>
      <c r="L476" s="156">
        <f t="shared" si="132"/>
        <v>0</v>
      </c>
      <c r="M476" s="156">
        <f t="shared" si="132"/>
        <v>0</v>
      </c>
    </row>
    <row r="477" spans="1:13" s="2" customFormat="1" ht="27.75" hidden="1" customHeight="1">
      <c r="A477" s="65"/>
      <c r="B477" s="539" t="s">
        <v>440</v>
      </c>
      <c r="C477" s="543"/>
      <c r="D477" s="77" t="s">
        <v>441</v>
      </c>
      <c r="E477" s="216">
        <f t="shared" si="130"/>
        <v>0</v>
      </c>
      <c r="F477" s="217"/>
      <c r="G477" s="217"/>
      <c r="H477" s="217"/>
      <c r="I477" s="217"/>
      <c r="J477" s="229"/>
      <c r="K477" s="72"/>
      <c r="L477" s="73"/>
      <c r="M477" s="73"/>
    </row>
    <row r="478" spans="1:13">
      <c r="A478" s="123" t="s">
        <v>533</v>
      </c>
      <c r="B478" s="123"/>
      <c r="C478" s="123"/>
      <c r="D478" s="136"/>
      <c r="E478" s="216">
        <f t="shared" si="130"/>
        <v>107187</v>
      </c>
      <c r="F478" s="232">
        <f t="shared" ref="F478:M478" si="133">F479+F494</f>
        <v>0</v>
      </c>
      <c r="G478" s="232">
        <f t="shared" si="133"/>
        <v>72827</v>
      </c>
      <c r="H478" s="232">
        <f t="shared" si="133"/>
        <v>11896</v>
      </c>
      <c r="I478" s="232">
        <f t="shared" si="133"/>
        <v>11925</v>
      </c>
      <c r="J478" s="229">
        <f t="shared" si="133"/>
        <v>10539</v>
      </c>
      <c r="K478" s="72">
        <f t="shared" si="133"/>
        <v>41220</v>
      </c>
      <c r="L478" s="72">
        <f t="shared" si="133"/>
        <v>41360</v>
      </c>
      <c r="M478" s="72">
        <f t="shared" si="133"/>
        <v>41450</v>
      </c>
    </row>
    <row r="479" spans="1:13" ht="59.25" customHeight="1">
      <c r="A479" s="46"/>
      <c r="B479" s="531" t="s">
        <v>647</v>
      </c>
      <c r="C479" s="531"/>
      <c r="D479" s="490" t="s">
        <v>648</v>
      </c>
      <c r="E479" s="216">
        <f t="shared" si="130"/>
        <v>107187</v>
      </c>
      <c r="F479" s="232">
        <f t="shared" ref="F479:M479" si="134">SUM(F480:F491)</f>
        <v>0</v>
      </c>
      <c r="G479" s="232">
        <f t="shared" si="134"/>
        <v>72827</v>
      </c>
      <c r="H479" s="232">
        <f t="shared" si="134"/>
        <v>11896</v>
      </c>
      <c r="I479" s="232">
        <f t="shared" si="134"/>
        <v>11925</v>
      </c>
      <c r="J479" s="229">
        <f t="shared" si="134"/>
        <v>10539</v>
      </c>
      <c r="K479" s="72">
        <f t="shared" si="134"/>
        <v>41220</v>
      </c>
      <c r="L479" s="72">
        <f t="shared" si="134"/>
        <v>41360</v>
      </c>
      <c r="M479" s="72">
        <f t="shared" si="134"/>
        <v>41450</v>
      </c>
    </row>
    <row r="480" spans="1:13" ht="19.5" customHeight="1">
      <c r="A480" s="46"/>
      <c r="B480" s="133"/>
      <c r="C480" s="159" t="s">
        <v>649</v>
      </c>
      <c r="D480" s="491" t="s">
        <v>650</v>
      </c>
      <c r="E480" s="216">
        <f t="shared" si="130"/>
        <v>23785</v>
      </c>
      <c r="F480" s="232">
        <v>0</v>
      </c>
      <c r="G480" s="232">
        <v>5683</v>
      </c>
      <c r="H480" s="232">
        <v>4789</v>
      </c>
      <c r="I480" s="232">
        <v>5159</v>
      </c>
      <c r="J480" s="229">
        <v>8154</v>
      </c>
      <c r="K480" s="72">
        <f>8020+10160</f>
        <v>18180</v>
      </c>
      <c r="L480" s="73">
        <f>8030+10160</f>
        <v>18190</v>
      </c>
      <c r="M480" s="73">
        <f>8050+10160</f>
        <v>18210</v>
      </c>
    </row>
    <row r="481" spans="1:13" ht="27.75" customHeight="1">
      <c r="A481" s="46"/>
      <c r="B481" s="133"/>
      <c r="C481" s="159" t="s">
        <v>651</v>
      </c>
      <c r="D481" s="491" t="s">
        <v>652</v>
      </c>
      <c r="E481" s="216">
        <f t="shared" si="130"/>
        <v>83402</v>
      </c>
      <c r="F481" s="232"/>
      <c r="G481" s="232">
        <v>67144</v>
      </c>
      <c r="H481" s="232">
        <v>7107</v>
      </c>
      <c r="I481" s="232">
        <v>6766</v>
      </c>
      <c r="J481" s="229">
        <v>2385</v>
      </c>
      <c r="K481" s="72">
        <f>13500+9540</f>
        <v>23040</v>
      </c>
      <c r="L481" s="73">
        <f>13530+9640</f>
        <v>23170</v>
      </c>
      <c r="M481" s="73">
        <f>13550+9690</f>
        <v>23240</v>
      </c>
    </row>
    <row r="482" spans="1:13">
      <c r="A482" s="46"/>
      <c r="B482" s="133"/>
      <c r="C482" s="159" t="s">
        <v>653</v>
      </c>
      <c r="D482" s="491" t="s">
        <v>654</v>
      </c>
      <c r="E482" s="216">
        <f t="shared" si="130"/>
        <v>0</v>
      </c>
      <c r="F482" s="232"/>
      <c r="G482" s="232"/>
      <c r="H482" s="232"/>
      <c r="I482" s="232"/>
      <c r="J482" s="229"/>
      <c r="K482" s="72"/>
      <c r="L482" s="73"/>
      <c r="M482" s="73"/>
    </row>
    <row r="483" spans="1:13" ht="14.25" customHeight="1">
      <c r="A483" s="46"/>
      <c r="B483" s="133"/>
      <c r="C483" s="159" t="s">
        <v>655</v>
      </c>
      <c r="D483" s="491" t="s">
        <v>656</v>
      </c>
      <c r="E483" s="216">
        <f t="shared" si="130"/>
        <v>0</v>
      </c>
      <c r="F483" s="232"/>
      <c r="G483" s="232"/>
      <c r="H483" s="232"/>
      <c r="I483" s="232"/>
      <c r="J483" s="229"/>
      <c r="K483" s="72"/>
      <c r="L483" s="73"/>
      <c r="M483" s="73"/>
    </row>
    <row r="484" spans="1:13" ht="12" customHeight="1">
      <c r="A484" s="46"/>
      <c r="B484" s="133"/>
      <c r="C484" s="159" t="s">
        <v>657</v>
      </c>
      <c r="D484" s="491" t="s">
        <v>658</v>
      </c>
      <c r="E484" s="216">
        <f t="shared" si="130"/>
        <v>0</v>
      </c>
      <c r="F484" s="232"/>
      <c r="G484" s="232"/>
      <c r="H484" s="232"/>
      <c r="I484" s="232"/>
      <c r="J484" s="229"/>
      <c r="K484" s="72"/>
      <c r="L484" s="73"/>
      <c r="M484" s="73"/>
    </row>
    <row r="485" spans="1:13" ht="24.75" customHeight="1">
      <c r="A485" s="46"/>
      <c r="B485" s="133"/>
      <c r="C485" s="45" t="s">
        <v>659</v>
      </c>
      <c r="D485" s="491" t="s">
        <v>660</v>
      </c>
      <c r="E485" s="216">
        <f t="shared" si="130"/>
        <v>0</v>
      </c>
      <c r="F485" s="232"/>
      <c r="G485" s="232"/>
      <c r="H485" s="232"/>
      <c r="I485" s="232"/>
      <c r="J485" s="229"/>
      <c r="K485" s="72"/>
      <c r="L485" s="73"/>
      <c r="M485" s="73"/>
    </row>
    <row r="486" spans="1:13">
      <c r="A486" s="46"/>
      <c r="B486" s="133"/>
      <c r="C486" s="159" t="s">
        <v>661</v>
      </c>
      <c r="D486" s="491" t="s">
        <v>662</v>
      </c>
      <c r="E486" s="216">
        <f t="shared" si="130"/>
        <v>0</v>
      </c>
      <c r="F486" s="232"/>
      <c r="G486" s="232"/>
      <c r="H486" s="232"/>
      <c r="I486" s="232"/>
      <c r="J486" s="229"/>
      <c r="K486" s="72"/>
      <c r="L486" s="73"/>
      <c r="M486" s="73"/>
    </row>
    <row r="487" spans="1:13">
      <c r="A487" s="46"/>
      <c r="B487" s="133"/>
      <c r="C487" s="159" t="s">
        <v>663</v>
      </c>
      <c r="D487" s="491" t="s">
        <v>664</v>
      </c>
      <c r="E487" s="216">
        <f t="shared" si="130"/>
        <v>0</v>
      </c>
      <c r="F487" s="232"/>
      <c r="G487" s="232"/>
      <c r="H487" s="232"/>
      <c r="I487" s="232"/>
      <c r="J487" s="229"/>
      <c r="K487" s="72"/>
      <c r="L487" s="73"/>
      <c r="M487" s="73"/>
    </row>
    <row r="488" spans="1:13">
      <c r="A488" s="46"/>
      <c r="B488" s="133"/>
      <c r="C488" s="159" t="s">
        <v>665</v>
      </c>
      <c r="D488" s="491" t="s">
        <v>666</v>
      </c>
      <c r="E488" s="216">
        <f t="shared" si="130"/>
        <v>0</v>
      </c>
      <c r="F488" s="232"/>
      <c r="G488" s="232"/>
      <c r="H488" s="232"/>
      <c r="I488" s="232"/>
      <c r="J488" s="229"/>
      <c r="K488" s="72"/>
      <c r="L488" s="73"/>
      <c r="M488" s="73"/>
    </row>
    <row r="489" spans="1:13">
      <c r="A489" s="46"/>
      <c r="B489" s="133"/>
      <c r="C489" s="159" t="s">
        <v>667</v>
      </c>
      <c r="D489" s="491" t="s">
        <v>668</v>
      </c>
      <c r="E489" s="216">
        <f t="shared" si="130"/>
        <v>0</v>
      </c>
      <c r="F489" s="232"/>
      <c r="G489" s="232"/>
      <c r="H489" s="232"/>
      <c r="I489" s="232"/>
      <c r="J489" s="229"/>
      <c r="K489" s="72"/>
      <c r="L489" s="73"/>
      <c r="M489" s="73"/>
    </row>
    <row r="490" spans="1:13">
      <c r="A490" s="46"/>
      <c r="B490" s="133"/>
      <c r="C490" s="159" t="s">
        <v>669</v>
      </c>
      <c r="D490" s="491" t="s">
        <v>670</v>
      </c>
      <c r="E490" s="216">
        <f t="shared" si="130"/>
        <v>0</v>
      </c>
      <c r="F490" s="232"/>
      <c r="G490" s="232"/>
      <c r="H490" s="232"/>
      <c r="I490" s="232"/>
      <c r="J490" s="229"/>
      <c r="K490" s="72"/>
      <c r="L490" s="73"/>
      <c r="M490" s="73"/>
    </row>
    <row r="491" spans="1:13">
      <c r="A491" s="46"/>
      <c r="B491" s="133"/>
      <c r="C491" s="46" t="s">
        <v>671</v>
      </c>
      <c r="D491" s="491" t="s">
        <v>672</v>
      </c>
      <c r="E491" s="216">
        <f t="shared" si="130"/>
        <v>0</v>
      </c>
      <c r="F491" s="232"/>
      <c r="G491" s="232"/>
      <c r="H491" s="232"/>
      <c r="I491" s="232"/>
      <c r="J491" s="229"/>
      <c r="K491" s="72"/>
      <c r="L491" s="73"/>
      <c r="M491" s="73"/>
    </row>
    <row r="492" spans="1:13" ht="24" customHeight="1">
      <c r="A492" s="46"/>
      <c r="B492" s="523" t="s">
        <v>673</v>
      </c>
      <c r="C492" s="524"/>
      <c r="D492" s="492" t="s">
        <v>674</v>
      </c>
      <c r="E492" s="216">
        <f t="shared" si="130"/>
        <v>0</v>
      </c>
      <c r="F492" s="232">
        <f t="shared" ref="F492:M492" si="135">F493</f>
        <v>0</v>
      </c>
      <c r="G492" s="232">
        <f t="shared" si="135"/>
        <v>0</v>
      </c>
      <c r="H492" s="232">
        <f t="shared" si="135"/>
        <v>0</v>
      </c>
      <c r="I492" s="232">
        <f t="shared" si="135"/>
        <v>0</v>
      </c>
      <c r="J492" s="229">
        <f t="shared" si="135"/>
        <v>0</v>
      </c>
      <c r="K492" s="72">
        <f t="shared" si="135"/>
        <v>0</v>
      </c>
      <c r="L492" s="72">
        <f t="shared" si="135"/>
        <v>0</v>
      </c>
      <c r="M492" s="72">
        <f t="shared" si="135"/>
        <v>0</v>
      </c>
    </row>
    <row r="493" spans="1:13">
      <c r="A493" s="46"/>
      <c r="B493" s="133"/>
      <c r="C493" s="46" t="s">
        <v>675</v>
      </c>
      <c r="D493" s="493" t="s">
        <v>676</v>
      </c>
      <c r="E493" s="216">
        <f t="shared" si="130"/>
        <v>0</v>
      </c>
      <c r="F493" s="232"/>
      <c r="G493" s="232"/>
      <c r="H493" s="232"/>
      <c r="I493" s="232"/>
      <c r="J493" s="229"/>
      <c r="K493" s="72"/>
      <c r="L493" s="73"/>
      <c r="M493" s="73"/>
    </row>
    <row r="494" spans="1:13" ht="24.75" customHeight="1">
      <c r="A494" s="46"/>
      <c r="B494" s="523" t="s">
        <v>677</v>
      </c>
      <c r="C494" s="524"/>
      <c r="D494" s="492" t="s">
        <v>678</v>
      </c>
      <c r="E494" s="216">
        <f t="shared" si="130"/>
        <v>0</v>
      </c>
      <c r="F494" s="232"/>
      <c r="G494" s="232"/>
      <c r="H494" s="232"/>
      <c r="I494" s="232">
        <f>72.5-72.5</f>
        <v>0</v>
      </c>
      <c r="J494" s="229">
        <f>36.5-36.5</f>
        <v>0</v>
      </c>
      <c r="K494" s="72">
        <f>774-774</f>
        <v>0</v>
      </c>
      <c r="L494" s="73">
        <f>774-774</f>
        <v>0</v>
      </c>
      <c r="M494" s="73">
        <f>774-774</f>
        <v>0</v>
      </c>
    </row>
    <row r="495" spans="1:13" ht="50.25" customHeight="1">
      <c r="A495" s="532" t="s">
        <v>679</v>
      </c>
      <c r="B495" s="533"/>
      <c r="C495" s="534"/>
      <c r="D495" s="141" t="s">
        <v>680</v>
      </c>
      <c r="E495" s="151">
        <f t="shared" si="130"/>
        <v>28661</v>
      </c>
      <c r="F495" s="151">
        <f t="shared" ref="F495:M495" si="136">F617+F618+F620+F621+F622</f>
        <v>0</v>
      </c>
      <c r="G495" s="151">
        <f t="shared" si="136"/>
        <v>8174</v>
      </c>
      <c r="H495" s="151">
        <f t="shared" si="136"/>
        <v>7048</v>
      </c>
      <c r="I495" s="151">
        <f t="shared" si="136"/>
        <v>6888</v>
      </c>
      <c r="J495" s="222">
        <f t="shared" si="136"/>
        <v>6551</v>
      </c>
      <c r="K495" s="151">
        <f t="shared" si="136"/>
        <v>27245</v>
      </c>
      <c r="L495" s="151">
        <f t="shared" si="136"/>
        <v>27245</v>
      </c>
      <c r="M495" s="151">
        <f t="shared" si="136"/>
        <v>27245</v>
      </c>
    </row>
    <row r="496" spans="1:13" s="12" customFormat="1" ht="29.25" customHeight="1">
      <c r="A496" s="152"/>
      <c r="B496" s="604" t="s">
        <v>330</v>
      </c>
      <c r="C496" s="605"/>
      <c r="D496" s="153"/>
      <c r="E496" s="223">
        <f t="shared" si="130"/>
        <v>28661</v>
      </c>
      <c r="F496" s="470">
        <f>F498+F599</f>
        <v>0</v>
      </c>
      <c r="G496" s="470">
        <f>G498+G560</f>
        <v>8174</v>
      </c>
      <c r="H496" s="470">
        <f t="shared" ref="H496:J496" si="137">H498+H560</f>
        <v>7048</v>
      </c>
      <c r="I496" s="470">
        <f t="shared" si="137"/>
        <v>6888</v>
      </c>
      <c r="J496" s="470">
        <f t="shared" si="137"/>
        <v>6551</v>
      </c>
      <c r="K496" s="471">
        <f t="shared" ref="K496:M497" si="138">K498+K599+K557</f>
        <v>27245</v>
      </c>
      <c r="L496" s="471">
        <f t="shared" si="138"/>
        <v>27245</v>
      </c>
      <c r="M496" s="471">
        <f t="shared" si="138"/>
        <v>27245</v>
      </c>
    </row>
    <row r="497" spans="1:13" s="12" customFormat="1" hidden="1">
      <c r="A497" s="152"/>
      <c r="B497" s="733" t="s">
        <v>331</v>
      </c>
      <c r="C497" s="734"/>
      <c r="D497" s="153"/>
      <c r="E497" s="223">
        <f t="shared" si="130"/>
        <v>28661</v>
      </c>
      <c r="F497" s="470"/>
      <c r="G497" s="470">
        <f>G499+G600</f>
        <v>8174</v>
      </c>
      <c r="H497" s="470">
        <f>H499+H600</f>
        <v>7048</v>
      </c>
      <c r="I497" s="470">
        <f>I499+I600</f>
        <v>6888</v>
      </c>
      <c r="J497" s="470">
        <f>J499+J600</f>
        <v>6551</v>
      </c>
      <c r="K497" s="471">
        <f t="shared" si="138"/>
        <v>27245</v>
      </c>
      <c r="L497" s="471">
        <f t="shared" si="138"/>
        <v>27245</v>
      </c>
      <c r="M497" s="471">
        <f t="shared" si="138"/>
        <v>27245</v>
      </c>
    </row>
    <row r="498" spans="1:13" s="6" customFormat="1" ht="27" customHeight="1">
      <c r="A498" s="61"/>
      <c r="B498" s="604" t="s">
        <v>681</v>
      </c>
      <c r="C498" s="605"/>
      <c r="D498" s="285"/>
      <c r="E498" s="223">
        <f t="shared" si="130"/>
        <v>26130</v>
      </c>
      <c r="F498" s="464">
        <f t="shared" ref="F498:M498" si="139">F499</f>
        <v>0</v>
      </c>
      <c r="G498" s="464">
        <f t="shared" si="139"/>
        <v>6488</v>
      </c>
      <c r="H498" s="464">
        <f t="shared" si="139"/>
        <v>6683</v>
      </c>
      <c r="I498" s="464">
        <f t="shared" si="139"/>
        <v>6638</v>
      </c>
      <c r="J498" s="468">
        <f>J499+J557</f>
        <v>6321</v>
      </c>
      <c r="K498" s="465">
        <f t="shared" si="139"/>
        <v>27245</v>
      </c>
      <c r="L498" s="465">
        <f t="shared" si="139"/>
        <v>27245</v>
      </c>
      <c r="M498" s="465">
        <f t="shared" si="139"/>
        <v>27245</v>
      </c>
    </row>
    <row r="499" spans="1:13" s="2" customFormat="1" ht="29.25" customHeight="1">
      <c r="A499" s="65"/>
      <c r="B499" s="579" t="s">
        <v>637</v>
      </c>
      <c r="C499" s="580"/>
      <c r="D499" s="286" t="s">
        <v>333</v>
      </c>
      <c r="E499" s="216">
        <f t="shared" si="130"/>
        <v>26130</v>
      </c>
      <c r="F499" s="217">
        <f t="shared" ref="F499:M499" si="140">F500+F501+F502+F507+F511+F513+F525+F531+F538</f>
        <v>0</v>
      </c>
      <c r="G499" s="217">
        <f>G500+G501+G502+G507+G511+G513+G525+G531+G538+G557</f>
        <v>6488</v>
      </c>
      <c r="H499" s="217">
        <f>H500+H501+H502+H507+H511+H513+H525+H531+H538+H557</f>
        <v>6683</v>
      </c>
      <c r="I499" s="217">
        <f>I500+I501+I502+I507+I511+I513+I525+I531+I538+I557</f>
        <v>6638</v>
      </c>
      <c r="J499" s="217">
        <f>J500+J501+J502+J507+J511+J513+J525+J531+J538</f>
        <v>6321</v>
      </c>
      <c r="K499" s="156">
        <f t="shared" si="140"/>
        <v>27245</v>
      </c>
      <c r="L499" s="156">
        <f t="shared" si="140"/>
        <v>27245</v>
      </c>
      <c r="M499" s="156">
        <f t="shared" si="140"/>
        <v>27245</v>
      </c>
    </row>
    <row r="500" spans="1:13" s="2" customFormat="1" ht="13.5">
      <c r="A500" s="65"/>
      <c r="B500" s="66"/>
      <c r="C500" s="69" t="s">
        <v>334</v>
      </c>
      <c r="D500" s="313" t="s">
        <v>308</v>
      </c>
      <c r="E500" s="216">
        <f t="shared" si="130"/>
        <v>15530</v>
      </c>
      <c r="F500" s="217"/>
      <c r="G500" s="217">
        <v>3975</v>
      </c>
      <c r="H500" s="217">
        <v>3935</v>
      </c>
      <c r="I500" s="217">
        <v>3875</v>
      </c>
      <c r="J500" s="229">
        <v>3745</v>
      </c>
      <c r="K500" s="72">
        <v>15530</v>
      </c>
      <c r="L500" s="73">
        <v>15530</v>
      </c>
      <c r="M500" s="73">
        <v>15530</v>
      </c>
    </row>
    <row r="501" spans="1:13" s="2" customFormat="1">
      <c r="A501" s="65"/>
      <c r="B501" s="70"/>
      <c r="C501" s="338" t="s">
        <v>335</v>
      </c>
      <c r="D501" s="149" t="s">
        <v>310</v>
      </c>
      <c r="E501" s="216">
        <f t="shared" si="130"/>
        <v>10530</v>
      </c>
      <c r="F501" s="217"/>
      <c r="G501" s="217">
        <v>2483</v>
      </c>
      <c r="H501" s="217">
        <v>2728</v>
      </c>
      <c r="I501" s="217">
        <v>2743</v>
      </c>
      <c r="J501" s="229">
        <v>2576</v>
      </c>
      <c r="K501" s="72">
        <v>11645</v>
      </c>
      <c r="L501" s="73">
        <v>11645</v>
      </c>
      <c r="M501" s="73">
        <v>11645</v>
      </c>
    </row>
    <row r="502" spans="1:13" s="2" customFormat="1">
      <c r="A502" s="65"/>
      <c r="B502" s="74" t="s">
        <v>336</v>
      </c>
      <c r="C502" s="69"/>
      <c r="D502" s="149" t="s">
        <v>337</v>
      </c>
      <c r="E502" s="216">
        <f t="shared" si="130"/>
        <v>0</v>
      </c>
      <c r="F502" s="217">
        <f t="shared" ref="F502:M502" si="141">F503+F504+F505</f>
        <v>0</v>
      </c>
      <c r="G502" s="217">
        <f t="shared" si="141"/>
        <v>0</v>
      </c>
      <c r="H502" s="217">
        <f t="shared" si="141"/>
        <v>0</v>
      </c>
      <c r="I502" s="217">
        <f t="shared" si="141"/>
        <v>0</v>
      </c>
      <c r="J502" s="228">
        <f t="shared" si="141"/>
        <v>0</v>
      </c>
      <c r="K502" s="156">
        <f t="shared" si="141"/>
        <v>0</v>
      </c>
      <c r="L502" s="156">
        <f t="shared" si="141"/>
        <v>0</v>
      </c>
      <c r="M502" s="156">
        <f t="shared" si="141"/>
        <v>0</v>
      </c>
    </row>
    <row r="503" spans="1:13" s="2" customFormat="1" hidden="1">
      <c r="A503" s="65"/>
      <c r="B503" s="75" t="s">
        <v>338</v>
      </c>
      <c r="C503" s="69"/>
      <c r="D503" s="149" t="s">
        <v>339</v>
      </c>
      <c r="E503" s="216">
        <f t="shared" si="130"/>
        <v>0</v>
      </c>
      <c r="F503" s="217"/>
      <c r="G503" s="217"/>
      <c r="H503" s="217"/>
      <c r="I503" s="217"/>
      <c r="J503" s="229"/>
      <c r="K503" s="72"/>
      <c r="L503" s="73"/>
      <c r="M503" s="73"/>
    </row>
    <row r="504" spans="1:13" s="2" customFormat="1" hidden="1">
      <c r="A504" s="65"/>
      <c r="B504" s="76" t="s">
        <v>340</v>
      </c>
      <c r="C504" s="76"/>
      <c r="D504" s="148" t="s">
        <v>341</v>
      </c>
      <c r="E504" s="216">
        <f t="shared" si="130"/>
        <v>0</v>
      </c>
      <c r="F504" s="217"/>
      <c r="G504" s="217"/>
      <c r="H504" s="217"/>
      <c r="I504" s="217"/>
      <c r="J504" s="229"/>
      <c r="K504" s="72"/>
      <c r="L504" s="73"/>
      <c r="M504" s="73"/>
    </row>
    <row r="505" spans="1:13" s="2" customFormat="1" hidden="1">
      <c r="A505" s="65"/>
      <c r="B505" s="75" t="s">
        <v>342</v>
      </c>
      <c r="C505" s="78"/>
      <c r="D505" s="149" t="s">
        <v>343</v>
      </c>
      <c r="E505" s="216">
        <f t="shared" si="130"/>
        <v>0</v>
      </c>
      <c r="F505" s="217"/>
      <c r="G505" s="217"/>
      <c r="H505" s="217"/>
      <c r="I505" s="217"/>
      <c r="J505" s="229"/>
      <c r="K505" s="72"/>
      <c r="L505" s="73"/>
      <c r="M505" s="73"/>
    </row>
    <row r="506" spans="1:13" s="2" customFormat="1" hidden="1">
      <c r="A506" s="65"/>
      <c r="B506" s="75"/>
      <c r="C506" s="78"/>
      <c r="D506" s="149"/>
      <c r="E506" s="216"/>
      <c r="F506" s="217"/>
      <c r="G506" s="217"/>
      <c r="H506" s="217"/>
      <c r="I506" s="217"/>
      <c r="J506" s="229"/>
      <c r="K506" s="72"/>
      <c r="L506" s="73"/>
      <c r="M506" s="73"/>
    </row>
    <row r="507" spans="1:13" s="2" customFormat="1" ht="14.25" hidden="1" customHeight="1">
      <c r="A507" s="65"/>
      <c r="B507" s="75" t="s">
        <v>344</v>
      </c>
      <c r="C507" s="78"/>
      <c r="D507" s="149" t="s">
        <v>345</v>
      </c>
      <c r="E507" s="216">
        <f t="shared" ref="E507:E536" si="142">G507+H507+I507+J507</f>
        <v>0</v>
      </c>
      <c r="F507" s="217">
        <f t="shared" ref="F507:M507" si="143">F508+F509+F510</f>
        <v>0</v>
      </c>
      <c r="G507" s="217">
        <f t="shared" si="143"/>
        <v>0</v>
      </c>
      <c r="H507" s="217">
        <f t="shared" si="143"/>
        <v>0</v>
      </c>
      <c r="I507" s="217">
        <f t="shared" si="143"/>
        <v>0</v>
      </c>
      <c r="J507" s="228">
        <f t="shared" si="143"/>
        <v>0</v>
      </c>
      <c r="K507" s="156">
        <f t="shared" si="143"/>
        <v>0</v>
      </c>
      <c r="L507" s="156">
        <f t="shared" si="143"/>
        <v>0</v>
      </c>
      <c r="M507" s="156">
        <f t="shared" si="143"/>
        <v>0</v>
      </c>
    </row>
    <row r="508" spans="1:13" s="2" customFormat="1" ht="25.5" hidden="1">
      <c r="A508" s="65"/>
      <c r="B508" s="75"/>
      <c r="C508" s="78" t="s">
        <v>346</v>
      </c>
      <c r="D508" s="149" t="s">
        <v>347</v>
      </c>
      <c r="E508" s="216">
        <f t="shared" si="142"/>
        <v>0</v>
      </c>
      <c r="F508" s="217"/>
      <c r="G508" s="217"/>
      <c r="H508" s="217"/>
      <c r="I508" s="217"/>
      <c r="J508" s="229"/>
      <c r="K508" s="72"/>
      <c r="L508" s="73"/>
      <c r="M508" s="73"/>
    </row>
    <row r="509" spans="1:13" s="2" customFormat="1" hidden="1">
      <c r="A509" s="65"/>
      <c r="B509" s="75"/>
      <c r="C509" s="79" t="s">
        <v>348</v>
      </c>
      <c r="D509" s="314" t="s">
        <v>349</v>
      </c>
      <c r="E509" s="216">
        <f t="shared" si="142"/>
        <v>0</v>
      </c>
      <c r="F509" s="217"/>
      <c r="G509" s="217"/>
      <c r="H509" s="217"/>
      <c r="I509" s="217"/>
      <c r="J509" s="229"/>
      <c r="K509" s="72"/>
      <c r="L509" s="73"/>
      <c r="M509" s="73"/>
    </row>
    <row r="510" spans="1:13" s="2" customFormat="1" ht="13.5" hidden="1">
      <c r="A510" s="65"/>
      <c r="B510" s="67"/>
      <c r="C510" s="69" t="s">
        <v>350</v>
      </c>
      <c r="D510" s="286" t="s">
        <v>351</v>
      </c>
      <c r="E510" s="216">
        <f t="shared" si="142"/>
        <v>0</v>
      </c>
      <c r="F510" s="217"/>
      <c r="G510" s="217"/>
      <c r="H510" s="217"/>
      <c r="I510" s="217"/>
      <c r="J510" s="229"/>
      <c r="K510" s="72"/>
      <c r="L510" s="73"/>
      <c r="M510" s="73"/>
    </row>
    <row r="511" spans="1:13" s="2" customFormat="1" hidden="1">
      <c r="A511" s="65"/>
      <c r="B511" s="69" t="s">
        <v>352</v>
      </c>
      <c r="C511" s="81"/>
      <c r="D511" s="315" t="s">
        <v>353</v>
      </c>
      <c r="E511" s="216">
        <f t="shared" si="142"/>
        <v>0</v>
      </c>
      <c r="F511" s="217">
        <f t="shared" ref="F511:M511" si="144">F512</f>
        <v>0</v>
      </c>
      <c r="G511" s="217">
        <f t="shared" si="144"/>
        <v>0</v>
      </c>
      <c r="H511" s="217">
        <f t="shared" si="144"/>
        <v>0</v>
      </c>
      <c r="I511" s="217">
        <f t="shared" si="144"/>
        <v>0</v>
      </c>
      <c r="J511" s="228">
        <f t="shared" si="144"/>
        <v>0</v>
      </c>
      <c r="K511" s="156">
        <f t="shared" si="144"/>
        <v>0</v>
      </c>
      <c r="L511" s="156">
        <f t="shared" si="144"/>
        <v>0</v>
      </c>
      <c r="M511" s="156">
        <f t="shared" si="144"/>
        <v>0</v>
      </c>
    </row>
    <row r="512" spans="1:13" s="2" customFormat="1" hidden="1">
      <c r="A512" s="65"/>
      <c r="B512" s="75" t="s">
        <v>354</v>
      </c>
      <c r="C512" s="82"/>
      <c r="D512" s="315" t="s">
        <v>355</v>
      </c>
      <c r="E512" s="216">
        <f t="shared" si="142"/>
        <v>0</v>
      </c>
      <c r="F512" s="217"/>
      <c r="G512" s="217"/>
      <c r="H512" s="217"/>
      <c r="I512" s="217"/>
      <c r="J512" s="229"/>
      <c r="K512" s="72"/>
      <c r="L512" s="73"/>
      <c r="M512" s="73"/>
    </row>
    <row r="513" spans="1:13" s="2" customFormat="1" ht="14.25" hidden="1" customHeight="1">
      <c r="A513" s="65"/>
      <c r="B513" s="75"/>
      <c r="C513" s="78" t="s">
        <v>356</v>
      </c>
      <c r="D513" s="315" t="s">
        <v>357</v>
      </c>
      <c r="E513" s="216">
        <f t="shared" si="142"/>
        <v>0</v>
      </c>
      <c r="F513" s="217">
        <f t="shared" ref="F513:M513" si="145">F514</f>
        <v>0</v>
      </c>
      <c r="G513" s="217">
        <f t="shared" si="145"/>
        <v>0</v>
      </c>
      <c r="H513" s="217">
        <f t="shared" si="145"/>
        <v>0</v>
      </c>
      <c r="I513" s="217">
        <f t="shared" si="145"/>
        <v>0</v>
      </c>
      <c r="J513" s="228">
        <f t="shared" si="145"/>
        <v>0</v>
      </c>
      <c r="K513" s="156">
        <f t="shared" si="145"/>
        <v>0</v>
      </c>
      <c r="L513" s="156">
        <f t="shared" si="145"/>
        <v>0</v>
      </c>
      <c r="M513" s="156">
        <f t="shared" si="145"/>
        <v>0</v>
      </c>
    </row>
    <row r="514" spans="1:13" s="2" customFormat="1" ht="46.5" hidden="1" customHeight="1">
      <c r="A514" s="65"/>
      <c r="B514" s="569" t="s">
        <v>358</v>
      </c>
      <c r="C514" s="570"/>
      <c r="D514" s="148" t="s">
        <v>359</v>
      </c>
      <c r="E514" s="216">
        <f t="shared" si="142"/>
        <v>0</v>
      </c>
      <c r="F514" s="217">
        <f>F515+F516+F517+F518+F519+F520+F521+F522+F523+F524</f>
        <v>0</v>
      </c>
      <c r="G514" s="217">
        <f>G515+G516+G517+G518+G519+G520+G521+G522+G523+G524</f>
        <v>0</v>
      </c>
      <c r="H514" s="217">
        <f>H515+H516+H517+H518+H519+H520+H521+H522+H523+H524</f>
        <v>0</v>
      </c>
      <c r="I514" s="217">
        <f>I515+I516+I517+I518+I519+I520+I521+I522+I523+I524</f>
        <v>0</v>
      </c>
      <c r="J514" s="228">
        <f>J515+J516+J517+J518+J519+J520+J521+J522+J523+J524</f>
        <v>0</v>
      </c>
      <c r="K514" s="156"/>
      <c r="L514" s="73"/>
      <c r="M514" s="73"/>
    </row>
    <row r="515" spans="1:13" s="2" customFormat="1" hidden="1">
      <c r="A515" s="65"/>
      <c r="B515" s="75"/>
      <c r="C515" s="79" t="s">
        <v>360</v>
      </c>
      <c r="D515" s="148" t="s">
        <v>361</v>
      </c>
      <c r="E515" s="216">
        <f t="shared" si="142"/>
        <v>0</v>
      </c>
      <c r="F515" s="217"/>
      <c r="G515" s="217"/>
      <c r="H515" s="217"/>
      <c r="I515" s="217"/>
      <c r="J515" s="229"/>
      <c r="K515" s="72"/>
      <c r="L515" s="73"/>
      <c r="M515" s="73"/>
    </row>
    <row r="516" spans="1:13" s="2" customFormat="1" ht="13.5" hidden="1">
      <c r="A516" s="65"/>
      <c r="B516" s="83"/>
      <c r="C516" s="84" t="s">
        <v>362</v>
      </c>
      <c r="D516" s="286" t="s">
        <v>363</v>
      </c>
      <c r="E516" s="216">
        <f t="shared" si="142"/>
        <v>0</v>
      </c>
      <c r="F516" s="217"/>
      <c r="G516" s="217"/>
      <c r="H516" s="217"/>
      <c r="I516" s="217"/>
      <c r="J516" s="229"/>
      <c r="K516" s="72"/>
      <c r="L516" s="73"/>
      <c r="M516" s="73"/>
    </row>
    <row r="517" spans="1:13" s="2" customFormat="1" hidden="1">
      <c r="A517" s="65"/>
      <c r="B517" s="336"/>
      <c r="C517" s="46" t="s">
        <v>364</v>
      </c>
      <c r="D517" s="148" t="s">
        <v>365</v>
      </c>
      <c r="E517" s="216">
        <f t="shared" si="142"/>
        <v>0</v>
      </c>
      <c r="F517" s="217"/>
      <c r="G517" s="217"/>
      <c r="H517" s="217"/>
      <c r="I517" s="217"/>
      <c r="J517" s="229"/>
      <c r="K517" s="72"/>
      <c r="L517" s="73"/>
      <c r="M517" s="73"/>
    </row>
    <row r="518" spans="1:13" s="2" customFormat="1" hidden="1">
      <c r="A518" s="65"/>
      <c r="B518" s="75"/>
      <c r="C518" s="69" t="s">
        <v>366</v>
      </c>
      <c r="D518" s="149" t="s">
        <v>367</v>
      </c>
      <c r="E518" s="216">
        <f t="shared" si="142"/>
        <v>0</v>
      </c>
      <c r="F518" s="217"/>
      <c r="G518" s="217"/>
      <c r="H518" s="217"/>
      <c r="I518" s="217"/>
      <c r="J518" s="229"/>
      <c r="K518" s="72"/>
      <c r="L518" s="73"/>
      <c r="M518" s="73"/>
    </row>
    <row r="519" spans="1:13" s="2" customFormat="1" hidden="1">
      <c r="A519" s="65"/>
      <c r="B519" s="75"/>
      <c r="C519" s="79" t="s">
        <v>368</v>
      </c>
      <c r="D519" s="149" t="s">
        <v>369</v>
      </c>
      <c r="E519" s="216">
        <f t="shared" si="142"/>
        <v>0</v>
      </c>
      <c r="F519" s="217"/>
      <c r="G519" s="217"/>
      <c r="H519" s="217"/>
      <c r="I519" s="217"/>
      <c r="J519" s="229"/>
      <c r="K519" s="72"/>
      <c r="L519" s="73"/>
      <c r="M519" s="73"/>
    </row>
    <row r="520" spans="1:13" s="2" customFormat="1" ht="51" hidden="1">
      <c r="A520" s="65"/>
      <c r="B520" s="75"/>
      <c r="C520" s="78" t="s">
        <v>370</v>
      </c>
      <c r="D520" s="149" t="s">
        <v>371</v>
      </c>
      <c r="E520" s="216">
        <f t="shared" si="142"/>
        <v>0</v>
      </c>
      <c r="F520" s="217"/>
      <c r="G520" s="217"/>
      <c r="H520" s="217"/>
      <c r="I520" s="217"/>
      <c r="J520" s="229"/>
      <c r="K520" s="72"/>
      <c r="L520" s="73"/>
      <c r="M520" s="73"/>
    </row>
    <row r="521" spans="1:13" s="2" customFormat="1" ht="38.25" hidden="1">
      <c r="A521" s="65"/>
      <c r="B521" s="75"/>
      <c r="C521" s="78" t="s">
        <v>372</v>
      </c>
      <c r="D521" s="149" t="s">
        <v>373</v>
      </c>
      <c r="E521" s="216">
        <f t="shared" si="142"/>
        <v>0</v>
      </c>
      <c r="F521" s="217"/>
      <c r="G521" s="217"/>
      <c r="H521" s="217"/>
      <c r="I521" s="217"/>
      <c r="J521" s="229"/>
      <c r="K521" s="72"/>
      <c r="L521" s="73"/>
      <c r="M521" s="73"/>
    </row>
    <row r="522" spans="1:13" s="2" customFormat="1" ht="38.25" hidden="1">
      <c r="A522" s="65"/>
      <c r="B522" s="79"/>
      <c r="C522" s="78" t="s">
        <v>374</v>
      </c>
      <c r="D522" s="149" t="s">
        <v>375</v>
      </c>
      <c r="E522" s="216">
        <f t="shared" si="142"/>
        <v>0</v>
      </c>
      <c r="F522" s="217"/>
      <c r="G522" s="217"/>
      <c r="H522" s="217"/>
      <c r="I522" s="217"/>
      <c r="J522" s="229"/>
      <c r="K522" s="72"/>
      <c r="L522" s="73"/>
      <c r="M522" s="73"/>
    </row>
    <row r="523" spans="1:13" s="2" customFormat="1" ht="38.25" hidden="1">
      <c r="A523" s="65"/>
      <c r="B523" s="79"/>
      <c r="C523" s="78" t="s">
        <v>376</v>
      </c>
      <c r="D523" s="149" t="s">
        <v>377</v>
      </c>
      <c r="E523" s="216">
        <f t="shared" si="142"/>
        <v>0</v>
      </c>
      <c r="F523" s="217"/>
      <c r="G523" s="217"/>
      <c r="H523" s="217"/>
      <c r="I523" s="217"/>
      <c r="J523" s="229"/>
      <c r="K523" s="72"/>
      <c r="L523" s="73"/>
      <c r="M523" s="73"/>
    </row>
    <row r="524" spans="1:13" s="2" customFormat="1" ht="25.5" hidden="1">
      <c r="A524" s="65"/>
      <c r="B524" s="79"/>
      <c r="C524" s="78" t="s">
        <v>378</v>
      </c>
      <c r="D524" s="149" t="s">
        <v>379</v>
      </c>
      <c r="E524" s="216">
        <f t="shared" si="142"/>
        <v>0</v>
      </c>
      <c r="F524" s="217"/>
      <c r="G524" s="217"/>
      <c r="H524" s="217"/>
      <c r="I524" s="217"/>
      <c r="J524" s="229"/>
      <c r="K524" s="72"/>
      <c r="L524" s="73"/>
      <c r="M524" s="73"/>
    </row>
    <row r="525" spans="1:13" s="2" customFormat="1" hidden="1">
      <c r="A525" s="65"/>
      <c r="B525" s="79"/>
      <c r="C525" s="85" t="s">
        <v>380</v>
      </c>
      <c r="D525" s="472" t="s">
        <v>381</v>
      </c>
      <c r="E525" s="216">
        <f t="shared" si="142"/>
        <v>0</v>
      </c>
      <c r="F525" s="217">
        <f t="shared" ref="F525:M525" si="146">F526+F528</f>
        <v>0</v>
      </c>
      <c r="G525" s="217">
        <f t="shared" si="146"/>
        <v>0</v>
      </c>
      <c r="H525" s="217">
        <f t="shared" si="146"/>
        <v>0</v>
      </c>
      <c r="I525" s="217">
        <f t="shared" si="146"/>
        <v>0</v>
      </c>
      <c r="J525" s="228">
        <f t="shared" si="146"/>
        <v>0</v>
      </c>
      <c r="K525" s="156">
        <f t="shared" si="146"/>
        <v>0</v>
      </c>
      <c r="L525" s="156">
        <f t="shared" si="146"/>
        <v>0</v>
      </c>
      <c r="M525" s="156">
        <f t="shared" si="146"/>
        <v>0</v>
      </c>
    </row>
    <row r="526" spans="1:13" s="2" customFormat="1" ht="1.5" hidden="1" customHeight="1">
      <c r="A526" s="65"/>
      <c r="B526" s="79" t="s">
        <v>382</v>
      </c>
      <c r="C526" s="78" t="s">
        <v>595</v>
      </c>
      <c r="D526" s="149" t="s">
        <v>384</v>
      </c>
      <c r="E526" s="216">
        <f t="shared" si="142"/>
        <v>0</v>
      </c>
      <c r="F526" s="217">
        <f>F527</f>
        <v>0</v>
      </c>
      <c r="G526" s="217">
        <f>G527</f>
        <v>0</v>
      </c>
      <c r="H526" s="217">
        <f>H527</f>
        <v>0</v>
      </c>
      <c r="I526" s="217">
        <f>I527</f>
        <v>0</v>
      </c>
      <c r="J526" s="228">
        <f>J527</f>
        <v>0</v>
      </c>
      <c r="K526" s="156"/>
      <c r="L526" s="73"/>
      <c r="M526" s="73"/>
    </row>
    <row r="527" spans="1:13" s="2" customFormat="1" hidden="1">
      <c r="A527" s="65"/>
      <c r="B527" s="79"/>
      <c r="C527" s="85" t="s">
        <v>385</v>
      </c>
      <c r="D527" s="149" t="s">
        <v>386</v>
      </c>
      <c r="E527" s="216">
        <f t="shared" si="142"/>
        <v>0</v>
      </c>
      <c r="F527" s="217"/>
      <c r="G527" s="217"/>
      <c r="H527" s="217"/>
      <c r="I527" s="217"/>
      <c r="J527" s="229"/>
      <c r="K527" s="72"/>
      <c r="L527" s="73"/>
      <c r="M527" s="73"/>
    </row>
    <row r="528" spans="1:13" s="2" customFormat="1" hidden="1">
      <c r="A528" s="65"/>
      <c r="B528" s="86" t="s">
        <v>387</v>
      </c>
      <c r="C528" s="87"/>
      <c r="D528" s="313" t="s">
        <v>388</v>
      </c>
      <c r="E528" s="216">
        <f t="shared" si="142"/>
        <v>0</v>
      </c>
      <c r="F528" s="217">
        <f>F529+F530</f>
        <v>0</v>
      </c>
      <c r="G528" s="217">
        <f>G529+G530</f>
        <v>0</v>
      </c>
      <c r="H528" s="217">
        <f>H529+H530</f>
        <v>0</v>
      </c>
      <c r="I528" s="217">
        <f>I529+I530</f>
        <v>0</v>
      </c>
      <c r="J528" s="228">
        <f>J529+J530</f>
        <v>0</v>
      </c>
      <c r="K528" s="156"/>
      <c r="L528" s="73"/>
      <c r="M528" s="73"/>
    </row>
    <row r="529" spans="1:13" s="2" customFormat="1" ht="25.5" hidden="1">
      <c r="A529" s="65"/>
      <c r="B529" s="86"/>
      <c r="C529" s="87" t="s">
        <v>389</v>
      </c>
      <c r="D529" s="313" t="s">
        <v>390</v>
      </c>
      <c r="E529" s="216">
        <f t="shared" si="142"/>
        <v>0</v>
      </c>
      <c r="F529" s="217"/>
      <c r="G529" s="217"/>
      <c r="H529" s="217"/>
      <c r="I529" s="217"/>
      <c r="J529" s="229"/>
      <c r="K529" s="72"/>
      <c r="L529" s="73"/>
      <c r="M529" s="73"/>
    </row>
    <row r="530" spans="1:13" s="2" customFormat="1" ht="13.5" hidden="1">
      <c r="A530" s="65"/>
      <c r="B530" s="67"/>
      <c r="C530" s="67" t="s">
        <v>391</v>
      </c>
      <c r="D530" s="286" t="s">
        <v>392</v>
      </c>
      <c r="E530" s="216">
        <f t="shared" si="142"/>
        <v>0</v>
      </c>
      <c r="F530" s="217"/>
      <c r="G530" s="217"/>
      <c r="H530" s="217"/>
      <c r="I530" s="217"/>
      <c r="J530" s="229"/>
      <c r="K530" s="72"/>
      <c r="L530" s="73"/>
      <c r="M530" s="73"/>
    </row>
    <row r="531" spans="1:13" s="2" customFormat="1" hidden="1">
      <c r="A531" s="65"/>
      <c r="B531" s="69" t="s">
        <v>393</v>
      </c>
      <c r="C531" s="75"/>
      <c r="D531" s="148" t="s">
        <v>394</v>
      </c>
      <c r="E531" s="216">
        <f t="shared" si="142"/>
        <v>0</v>
      </c>
      <c r="F531" s="217">
        <f t="shared" ref="F531:M531" si="147">F532</f>
        <v>0</v>
      </c>
      <c r="G531" s="217">
        <f t="shared" si="147"/>
        <v>0</v>
      </c>
      <c r="H531" s="217">
        <f t="shared" si="147"/>
        <v>0</v>
      </c>
      <c r="I531" s="217">
        <f t="shared" si="147"/>
        <v>0</v>
      </c>
      <c r="J531" s="228">
        <f t="shared" si="147"/>
        <v>0</v>
      </c>
      <c r="K531" s="156">
        <f t="shared" si="147"/>
        <v>0</v>
      </c>
      <c r="L531" s="156">
        <f t="shared" si="147"/>
        <v>0</v>
      </c>
      <c r="M531" s="156">
        <f t="shared" si="147"/>
        <v>0</v>
      </c>
    </row>
    <row r="532" spans="1:13" s="2" customFormat="1" hidden="1">
      <c r="A532" s="65"/>
      <c r="B532" s="88" t="s">
        <v>395</v>
      </c>
      <c r="C532" s="69"/>
      <c r="D532" s="149" t="s">
        <v>396</v>
      </c>
      <c r="E532" s="216">
        <f t="shared" si="142"/>
        <v>0</v>
      </c>
      <c r="F532" s="217">
        <f>F533+F534+F535+F536</f>
        <v>0</v>
      </c>
      <c r="G532" s="217">
        <f>G533+G534+G535+G536</f>
        <v>0</v>
      </c>
      <c r="H532" s="217">
        <f>H533+H534+H535+H536</f>
        <v>0</v>
      </c>
      <c r="I532" s="217">
        <f>I533+I534+I535+I536</f>
        <v>0</v>
      </c>
      <c r="J532" s="228">
        <f>J533+J534+J535+J536</f>
        <v>0</v>
      </c>
      <c r="K532" s="156"/>
      <c r="L532" s="73"/>
      <c r="M532" s="73"/>
    </row>
    <row r="533" spans="1:13" s="2" customFormat="1" hidden="1">
      <c r="A533" s="65"/>
      <c r="B533" s="88"/>
      <c r="C533" s="69" t="s">
        <v>397</v>
      </c>
      <c r="D533" s="149" t="s">
        <v>398</v>
      </c>
      <c r="E533" s="216">
        <f t="shared" si="142"/>
        <v>0</v>
      </c>
      <c r="F533" s="217"/>
      <c r="G533" s="217"/>
      <c r="H533" s="217"/>
      <c r="I533" s="217"/>
      <c r="J533" s="229"/>
      <c r="K533" s="72"/>
      <c r="L533" s="73"/>
      <c r="M533" s="73"/>
    </row>
    <row r="534" spans="1:13" s="2" customFormat="1" hidden="1">
      <c r="A534" s="65"/>
      <c r="B534" s="75"/>
      <c r="C534" s="79" t="s">
        <v>399</v>
      </c>
      <c r="D534" s="148" t="s">
        <v>400</v>
      </c>
      <c r="E534" s="216">
        <f t="shared" si="142"/>
        <v>0</v>
      </c>
      <c r="F534" s="217"/>
      <c r="G534" s="217"/>
      <c r="H534" s="217"/>
      <c r="I534" s="217"/>
      <c r="J534" s="229"/>
      <c r="K534" s="72"/>
      <c r="L534" s="73"/>
      <c r="M534" s="73"/>
    </row>
    <row r="535" spans="1:13" s="2" customFormat="1" hidden="1">
      <c r="A535" s="65"/>
      <c r="B535" s="89"/>
      <c r="C535" s="79" t="s">
        <v>401</v>
      </c>
      <c r="D535" s="148" t="s">
        <v>402</v>
      </c>
      <c r="E535" s="216">
        <f t="shared" si="142"/>
        <v>0</v>
      </c>
      <c r="F535" s="217"/>
      <c r="G535" s="217"/>
      <c r="H535" s="217"/>
      <c r="I535" s="217"/>
      <c r="J535" s="229"/>
      <c r="K535" s="72"/>
      <c r="L535" s="73"/>
      <c r="M535" s="73"/>
    </row>
    <row r="536" spans="1:13" s="2" customFormat="1" hidden="1">
      <c r="A536" s="65"/>
      <c r="B536" s="75"/>
      <c r="C536" s="90" t="s">
        <v>403</v>
      </c>
      <c r="D536" s="149" t="s">
        <v>404</v>
      </c>
      <c r="E536" s="216">
        <f t="shared" si="142"/>
        <v>0</v>
      </c>
      <c r="F536" s="217"/>
      <c r="G536" s="217"/>
      <c r="H536" s="217"/>
      <c r="I536" s="217"/>
      <c r="J536" s="229"/>
      <c r="K536" s="72"/>
      <c r="L536" s="73"/>
      <c r="M536" s="73"/>
    </row>
    <row r="537" spans="1:13" s="2" customFormat="1">
      <c r="A537" s="65"/>
      <c r="B537" s="74"/>
      <c r="C537" s="90"/>
      <c r="D537" s="149"/>
      <c r="E537" s="216"/>
      <c r="F537" s="217"/>
      <c r="G537" s="217"/>
      <c r="H537" s="217"/>
      <c r="I537" s="217"/>
      <c r="J537" s="229"/>
      <c r="K537" s="72"/>
      <c r="L537" s="73"/>
      <c r="M537" s="73"/>
    </row>
    <row r="538" spans="1:13" s="2" customFormat="1" ht="20.25" customHeight="1">
      <c r="A538" s="65"/>
      <c r="B538" s="74" t="s">
        <v>405</v>
      </c>
      <c r="C538" s="89"/>
      <c r="D538" s="148" t="s">
        <v>313</v>
      </c>
      <c r="E538" s="216">
        <f t="shared" ref="E538:E552" si="148">G538+H538+I538+J538</f>
        <v>70</v>
      </c>
      <c r="F538" s="217"/>
      <c r="G538" s="217">
        <f t="shared" ref="G538:M538" si="149">G548</f>
        <v>30</v>
      </c>
      <c r="H538" s="217">
        <f t="shared" si="149"/>
        <v>20</v>
      </c>
      <c r="I538" s="217">
        <f t="shared" si="149"/>
        <v>20</v>
      </c>
      <c r="J538" s="217">
        <f t="shared" si="149"/>
        <v>0</v>
      </c>
      <c r="K538" s="217">
        <f t="shared" si="149"/>
        <v>70</v>
      </c>
      <c r="L538" s="217">
        <f t="shared" si="149"/>
        <v>70</v>
      </c>
      <c r="M538" s="217">
        <f t="shared" si="149"/>
        <v>70</v>
      </c>
    </row>
    <row r="539" spans="1:13" s="2" customFormat="1">
      <c r="A539" s="65"/>
      <c r="B539" s="70" t="s">
        <v>406</v>
      </c>
      <c r="C539" s="90"/>
      <c r="D539" s="149" t="s">
        <v>407</v>
      </c>
      <c r="E539" s="216">
        <f t="shared" si="148"/>
        <v>0</v>
      </c>
      <c r="F539" s="217"/>
      <c r="G539" s="217"/>
      <c r="H539" s="217"/>
      <c r="I539" s="217"/>
      <c r="J539" s="229"/>
      <c r="K539" s="72"/>
      <c r="L539" s="73"/>
      <c r="M539" s="73"/>
    </row>
    <row r="540" spans="1:13" s="2" customFormat="1">
      <c r="A540" s="65"/>
      <c r="B540" s="70" t="s">
        <v>408</v>
      </c>
      <c r="C540" s="90"/>
      <c r="D540" s="288" t="s">
        <v>409</v>
      </c>
      <c r="E540" s="216">
        <f t="shared" si="148"/>
        <v>0</v>
      </c>
      <c r="F540" s="217"/>
      <c r="G540" s="217"/>
      <c r="H540" s="217"/>
      <c r="I540" s="217"/>
      <c r="J540" s="229"/>
      <c r="K540" s="72"/>
      <c r="L540" s="73"/>
      <c r="M540" s="73"/>
    </row>
    <row r="541" spans="1:13" s="2" customFormat="1">
      <c r="A541" s="65"/>
      <c r="B541" s="99" t="s">
        <v>410</v>
      </c>
      <c r="C541" s="157"/>
      <c r="D541" s="313" t="s">
        <v>411</v>
      </c>
      <c r="E541" s="216">
        <f t="shared" si="148"/>
        <v>0</v>
      </c>
      <c r="F541" s="217"/>
      <c r="G541" s="217"/>
      <c r="H541" s="217"/>
      <c r="I541" s="217"/>
      <c r="J541" s="229"/>
      <c r="K541" s="72"/>
      <c r="L541" s="73"/>
      <c r="M541" s="73"/>
    </row>
    <row r="542" spans="1:13" s="2" customFormat="1">
      <c r="A542" s="65"/>
      <c r="B542" s="69" t="s">
        <v>412</v>
      </c>
      <c r="C542" s="79"/>
      <c r="D542" s="149" t="s">
        <v>413</v>
      </c>
      <c r="E542" s="216">
        <f t="shared" si="148"/>
        <v>0</v>
      </c>
      <c r="F542" s="217"/>
      <c r="G542" s="217"/>
      <c r="H542" s="217"/>
      <c r="I542" s="217"/>
      <c r="J542" s="229"/>
      <c r="K542" s="72"/>
      <c r="L542" s="73"/>
      <c r="M542" s="73"/>
    </row>
    <row r="543" spans="1:13" s="2" customFormat="1">
      <c r="A543" s="65"/>
      <c r="B543" s="79" t="s">
        <v>414</v>
      </c>
      <c r="C543" s="79"/>
      <c r="D543" s="149" t="s">
        <v>415</v>
      </c>
      <c r="E543" s="216">
        <f t="shared" si="148"/>
        <v>0</v>
      </c>
      <c r="F543" s="217"/>
      <c r="G543" s="217"/>
      <c r="H543" s="217"/>
      <c r="I543" s="217"/>
      <c r="J543" s="229"/>
      <c r="K543" s="72"/>
      <c r="L543" s="73"/>
      <c r="M543" s="73"/>
    </row>
    <row r="544" spans="1:13" s="2" customFormat="1">
      <c r="A544" s="65"/>
      <c r="B544" s="80" t="s">
        <v>416</v>
      </c>
      <c r="C544" s="158"/>
      <c r="D544" s="149" t="s">
        <v>417</v>
      </c>
      <c r="E544" s="216">
        <f t="shared" si="148"/>
        <v>0</v>
      </c>
      <c r="F544" s="217"/>
      <c r="G544" s="217"/>
      <c r="H544" s="217"/>
      <c r="I544" s="217"/>
      <c r="J544" s="229"/>
      <c r="K544" s="72"/>
      <c r="L544" s="73"/>
      <c r="M544" s="73"/>
    </row>
    <row r="545" spans="1:13" s="2" customFormat="1">
      <c r="A545" s="65"/>
      <c r="B545" s="80" t="s">
        <v>418</v>
      </c>
      <c r="C545" s="158"/>
      <c r="D545" s="149" t="s">
        <v>419</v>
      </c>
      <c r="E545" s="216">
        <f t="shared" si="148"/>
        <v>0</v>
      </c>
      <c r="F545" s="217"/>
      <c r="G545" s="217"/>
      <c r="H545" s="217"/>
      <c r="I545" s="217"/>
      <c r="J545" s="229"/>
      <c r="K545" s="72"/>
      <c r="L545" s="73"/>
      <c r="M545" s="73"/>
    </row>
    <row r="546" spans="1:13" s="2" customFormat="1">
      <c r="A546" s="65"/>
      <c r="B546" s="79" t="s">
        <v>420</v>
      </c>
      <c r="C546" s="79"/>
      <c r="D546" s="149" t="s">
        <v>421</v>
      </c>
      <c r="E546" s="216">
        <f t="shared" si="148"/>
        <v>0</v>
      </c>
      <c r="F546" s="217"/>
      <c r="G546" s="217"/>
      <c r="H546" s="217"/>
      <c r="I546" s="217"/>
      <c r="J546" s="229"/>
      <c r="K546" s="72"/>
      <c r="L546" s="73"/>
      <c r="M546" s="73"/>
    </row>
    <row r="547" spans="1:13" s="2" customFormat="1">
      <c r="A547" s="65"/>
      <c r="B547" s="79" t="s">
        <v>422</v>
      </c>
      <c r="C547" s="79"/>
      <c r="D547" s="149" t="s">
        <v>423</v>
      </c>
      <c r="E547" s="216">
        <f t="shared" si="148"/>
        <v>0</v>
      </c>
      <c r="F547" s="217"/>
      <c r="G547" s="217"/>
      <c r="H547" s="217"/>
      <c r="I547" s="217"/>
      <c r="J547" s="229"/>
      <c r="K547" s="72"/>
      <c r="L547" s="73"/>
      <c r="M547" s="73"/>
    </row>
    <row r="548" spans="1:13" s="2" customFormat="1" ht="28.5" customHeight="1">
      <c r="A548" s="65"/>
      <c r="B548" s="571" t="s">
        <v>545</v>
      </c>
      <c r="C548" s="572"/>
      <c r="D548" s="149" t="s">
        <v>546</v>
      </c>
      <c r="E548" s="216">
        <f t="shared" si="148"/>
        <v>70</v>
      </c>
      <c r="F548" s="217"/>
      <c r="G548" s="217">
        <v>30</v>
      </c>
      <c r="H548" s="217">
        <v>20</v>
      </c>
      <c r="I548" s="217">
        <v>20</v>
      </c>
      <c r="J548" s="229"/>
      <c r="K548" s="72">
        <v>70</v>
      </c>
      <c r="L548" s="73">
        <v>70</v>
      </c>
      <c r="M548" s="73">
        <v>70</v>
      </c>
    </row>
    <row r="549" spans="1:13" s="2" customFormat="1">
      <c r="A549" s="65"/>
      <c r="B549" s="76" t="s">
        <v>424</v>
      </c>
      <c r="C549" s="76"/>
      <c r="D549" s="148" t="s">
        <v>425</v>
      </c>
      <c r="E549" s="216">
        <f t="shared" si="148"/>
        <v>0</v>
      </c>
      <c r="F549" s="217">
        <f>F550+F554</f>
        <v>0</v>
      </c>
      <c r="G549" s="217">
        <f>G550+G554</f>
        <v>0</v>
      </c>
      <c r="H549" s="217">
        <f>H550+H554</f>
        <v>0</v>
      </c>
      <c r="I549" s="217">
        <f>I550+I554</f>
        <v>0</v>
      </c>
      <c r="J549" s="228">
        <f>J550+J554</f>
        <v>0</v>
      </c>
      <c r="K549" s="156"/>
      <c r="L549" s="73"/>
      <c r="M549" s="73"/>
    </row>
    <row r="550" spans="1:13" s="2" customFormat="1">
      <c r="A550" s="65"/>
      <c r="B550" s="79" t="s">
        <v>426</v>
      </c>
      <c r="C550" s="76"/>
      <c r="D550" s="148" t="s">
        <v>427</v>
      </c>
      <c r="E550" s="216">
        <f t="shared" si="148"/>
        <v>0</v>
      </c>
      <c r="F550" s="217">
        <f t="shared" ref="F550:M550" si="150">F551+F552</f>
        <v>0</v>
      </c>
      <c r="G550" s="217">
        <f t="shared" si="150"/>
        <v>0</v>
      </c>
      <c r="H550" s="217">
        <f t="shared" si="150"/>
        <v>0</v>
      </c>
      <c r="I550" s="217">
        <f t="shared" si="150"/>
        <v>0</v>
      </c>
      <c r="J550" s="228">
        <f t="shared" si="150"/>
        <v>0</v>
      </c>
      <c r="K550" s="156">
        <f t="shared" si="150"/>
        <v>0</v>
      </c>
      <c r="L550" s="156">
        <f t="shared" si="150"/>
        <v>0</v>
      </c>
      <c r="M550" s="156">
        <f t="shared" si="150"/>
        <v>0</v>
      </c>
    </row>
    <row r="551" spans="1:13" s="2" customFormat="1" ht="38.25">
      <c r="A551" s="65"/>
      <c r="B551" s="88"/>
      <c r="C551" s="87" t="s">
        <v>428</v>
      </c>
      <c r="D551" s="148" t="s">
        <v>429</v>
      </c>
      <c r="E551" s="216">
        <f t="shared" si="148"/>
        <v>0</v>
      </c>
      <c r="F551" s="217"/>
      <c r="G551" s="217"/>
      <c r="H551" s="217"/>
      <c r="I551" s="217"/>
      <c r="J551" s="229"/>
      <c r="K551" s="72"/>
      <c r="L551" s="73"/>
      <c r="M551" s="73"/>
    </row>
    <row r="552" spans="1:13" s="2" customFormat="1">
      <c r="A552" s="65"/>
      <c r="B552" s="95" t="s">
        <v>430</v>
      </c>
      <c r="C552" s="96"/>
      <c r="D552" s="149" t="s">
        <v>431</v>
      </c>
      <c r="E552" s="216">
        <f t="shared" si="148"/>
        <v>0</v>
      </c>
      <c r="F552" s="217"/>
      <c r="G552" s="217"/>
      <c r="H552" s="217"/>
      <c r="I552" s="217"/>
      <c r="J552" s="229"/>
      <c r="K552" s="72"/>
      <c r="L552" s="73"/>
      <c r="M552" s="73"/>
    </row>
    <row r="553" spans="1:13" s="2" customFormat="1" ht="13.5">
      <c r="A553" s="65"/>
      <c r="B553" s="97"/>
      <c r="C553" s="67"/>
      <c r="D553" s="286"/>
      <c r="E553" s="216"/>
      <c r="F553" s="217"/>
      <c r="G553" s="217"/>
      <c r="H553" s="217"/>
      <c r="I553" s="217"/>
      <c r="J553" s="229"/>
      <c r="K553" s="72"/>
      <c r="L553" s="73"/>
      <c r="M553" s="73"/>
    </row>
    <row r="554" spans="1:13" s="2" customFormat="1" ht="14.25" customHeight="1">
      <c r="A554" s="65"/>
      <c r="B554" s="71" t="s">
        <v>432</v>
      </c>
      <c r="C554" s="98"/>
      <c r="D554" s="148" t="s">
        <v>433</v>
      </c>
      <c r="E554" s="216">
        <f t="shared" ref="E554:E560" si="151">G554+H554+I554+J554</f>
        <v>0</v>
      </c>
      <c r="F554" s="217">
        <f t="shared" ref="F554:M554" si="152">F555+F556</f>
        <v>0</v>
      </c>
      <c r="G554" s="217">
        <f t="shared" si="152"/>
        <v>0</v>
      </c>
      <c r="H554" s="217">
        <f t="shared" si="152"/>
        <v>0</v>
      </c>
      <c r="I554" s="217">
        <f t="shared" si="152"/>
        <v>0</v>
      </c>
      <c r="J554" s="228">
        <f t="shared" si="152"/>
        <v>0</v>
      </c>
      <c r="K554" s="156">
        <f t="shared" si="152"/>
        <v>0</v>
      </c>
      <c r="L554" s="156">
        <f t="shared" si="152"/>
        <v>0</v>
      </c>
      <c r="M554" s="156">
        <f t="shared" si="152"/>
        <v>0</v>
      </c>
    </row>
    <row r="555" spans="1:13" s="2" customFormat="1">
      <c r="A555" s="65"/>
      <c r="B555" s="76" t="s">
        <v>434</v>
      </c>
      <c r="C555" s="76"/>
      <c r="D555" s="148" t="s">
        <v>435</v>
      </c>
      <c r="E555" s="216">
        <f t="shared" si="151"/>
        <v>0</v>
      </c>
      <c r="F555" s="217"/>
      <c r="G555" s="217"/>
      <c r="H555" s="217"/>
      <c r="I555" s="217"/>
      <c r="J555" s="229"/>
      <c r="K555" s="72"/>
      <c r="L555" s="73"/>
      <c r="M555" s="73"/>
    </row>
    <row r="556" spans="1:13" s="2" customFormat="1">
      <c r="A556" s="65"/>
      <c r="B556" s="75" t="s">
        <v>436</v>
      </c>
      <c r="C556" s="78"/>
      <c r="D556" s="149" t="s">
        <v>437</v>
      </c>
      <c r="E556" s="216">
        <f t="shared" si="151"/>
        <v>0</v>
      </c>
      <c r="F556" s="217"/>
      <c r="G556" s="217"/>
      <c r="H556" s="217"/>
      <c r="I556" s="217"/>
      <c r="J556" s="229"/>
      <c r="K556" s="72"/>
      <c r="L556" s="73"/>
      <c r="M556" s="73"/>
    </row>
    <row r="557" spans="1:13" s="2" customFormat="1" ht="44.25" customHeight="1">
      <c r="A557" s="65"/>
      <c r="B557" s="553" t="s">
        <v>532</v>
      </c>
      <c r="C557" s="554"/>
      <c r="D557" s="149" t="s">
        <v>315</v>
      </c>
      <c r="E557" s="216">
        <f t="shared" si="151"/>
        <v>0</v>
      </c>
      <c r="F557" s="435">
        <f t="shared" ref="F557:M558" si="153">F558</f>
        <v>0</v>
      </c>
      <c r="G557" s="435">
        <f t="shared" si="153"/>
        <v>0</v>
      </c>
      <c r="H557" s="435">
        <f t="shared" si="153"/>
        <v>0</v>
      </c>
      <c r="I557" s="435">
        <f t="shared" si="153"/>
        <v>0</v>
      </c>
      <c r="J557" s="440">
        <f t="shared" si="153"/>
        <v>0</v>
      </c>
      <c r="K557" s="156">
        <f t="shared" si="153"/>
        <v>0</v>
      </c>
      <c r="L557" s="156">
        <f t="shared" si="153"/>
        <v>0</v>
      </c>
      <c r="M557" s="156">
        <f t="shared" si="153"/>
        <v>0</v>
      </c>
    </row>
    <row r="558" spans="1:13" s="2" customFormat="1" ht="30.75" customHeight="1">
      <c r="A558" s="65"/>
      <c r="B558" s="602" t="s">
        <v>440</v>
      </c>
      <c r="C558" s="603"/>
      <c r="D558" s="149" t="s">
        <v>441</v>
      </c>
      <c r="E558" s="439">
        <f>E559</f>
        <v>0</v>
      </c>
      <c r="F558" s="439">
        <f t="shared" si="153"/>
        <v>0</v>
      </c>
      <c r="G558" s="439">
        <f t="shared" si="153"/>
        <v>0</v>
      </c>
      <c r="H558" s="439">
        <f t="shared" si="153"/>
        <v>0</v>
      </c>
      <c r="I558" s="439">
        <f t="shared" si="153"/>
        <v>0</v>
      </c>
      <c r="J558" s="439">
        <f t="shared" si="153"/>
        <v>0</v>
      </c>
      <c r="K558" s="72"/>
      <c r="L558" s="73"/>
      <c r="M558" s="73"/>
    </row>
    <row r="559" spans="1:13" s="2" customFormat="1" ht="40.5" customHeight="1">
      <c r="A559" s="65"/>
      <c r="B559" s="602" t="s">
        <v>547</v>
      </c>
      <c r="C559" s="603"/>
      <c r="D559" s="149" t="s">
        <v>548</v>
      </c>
      <c r="E559" s="439">
        <f t="shared" si="151"/>
        <v>0</v>
      </c>
      <c r="F559" s="217"/>
      <c r="G559" s="217"/>
      <c r="H559" s="217"/>
      <c r="I559" s="217"/>
      <c r="J559" s="229"/>
      <c r="K559" s="72"/>
      <c r="L559" s="73"/>
      <c r="M559" s="73"/>
    </row>
    <row r="560" spans="1:13" s="12" customFormat="1" ht="18.75" customHeight="1">
      <c r="A560" s="511" t="s">
        <v>316</v>
      </c>
      <c r="B560" s="512"/>
      <c r="C560" s="512"/>
      <c r="D560" s="285"/>
      <c r="E560" s="223">
        <f t="shared" si="151"/>
        <v>2531</v>
      </c>
      <c r="F560" s="464">
        <f t="shared" ref="F560:M560" si="154">F599</f>
        <v>0</v>
      </c>
      <c r="G560" s="464">
        <f t="shared" si="154"/>
        <v>1686</v>
      </c>
      <c r="H560" s="464">
        <f t="shared" si="154"/>
        <v>365</v>
      </c>
      <c r="I560" s="464">
        <f t="shared" si="154"/>
        <v>250</v>
      </c>
      <c r="J560" s="468">
        <f t="shared" si="154"/>
        <v>230</v>
      </c>
      <c r="K560" s="469">
        <f t="shared" si="154"/>
        <v>0</v>
      </c>
      <c r="L560" s="469">
        <f t="shared" si="154"/>
        <v>0</v>
      </c>
      <c r="M560" s="469">
        <f t="shared" si="154"/>
        <v>0</v>
      </c>
    </row>
    <row r="561" spans="1:13" s="12" customFormat="1" hidden="1">
      <c r="A561" s="337"/>
      <c r="B561" s="513" t="s">
        <v>442</v>
      </c>
      <c r="C561" s="514"/>
      <c r="D561" s="285"/>
      <c r="E561" s="223"/>
      <c r="F561" s="227"/>
      <c r="G561" s="227"/>
      <c r="H561" s="227"/>
      <c r="I561" s="227"/>
      <c r="J561" s="240"/>
      <c r="K561" s="242"/>
      <c r="L561" s="231"/>
      <c r="M561" s="231"/>
    </row>
    <row r="562" spans="1:13" s="2" customFormat="1" ht="17.25" hidden="1" customHeight="1">
      <c r="A562" s="65"/>
      <c r="B562" s="99" t="s">
        <v>443</v>
      </c>
      <c r="C562" s="92"/>
      <c r="D562" s="286" t="s">
        <v>444</v>
      </c>
      <c r="E562" s="216">
        <f t="shared" ref="E562:E571" si="155">G562+H562+I562+J562</f>
        <v>0</v>
      </c>
      <c r="F562" s="217">
        <f t="shared" ref="F562:M562" si="156">F563</f>
        <v>0</v>
      </c>
      <c r="G562" s="217">
        <f t="shared" si="156"/>
        <v>0</v>
      </c>
      <c r="H562" s="217">
        <f t="shared" si="156"/>
        <v>0</v>
      </c>
      <c r="I562" s="217">
        <f t="shared" si="156"/>
        <v>0</v>
      </c>
      <c r="J562" s="228">
        <f t="shared" si="156"/>
        <v>0</v>
      </c>
      <c r="K562" s="156">
        <f t="shared" si="156"/>
        <v>0</v>
      </c>
      <c r="L562" s="156">
        <f t="shared" si="156"/>
        <v>0</v>
      </c>
      <c r="M562" s="156">
        <f t="shared" si="156"/>
        <v>0</v>
      </c>
    </row>
    <row r="563" spans="1:13" s="2" customFormat="1" ht="5.25" hidden="1" customHeight="1">
      <c r="A563" s="65"/>
      <c r="B563" s="75" t="s">
        <v>445</v>
      </c>
      <c r="C563" s="79"/>
      <c r="D563" s="148" t="s">
        <v>446</v>
      </c>
      <c r="E563" s="216">
        <f t="shared" si="155"/>
        <v>0</v>
      </c>
      <c r="F563" s="217">
        <f>F564+F565+F566+F567+F568+F569+F570+F571</f>
        <v>0</v>
      </c>
      <c r="G563" s="217">
        <f>G564+G565+G566+G567+G568+G569+G570+G571</f>
        <v>0</v>
      </c>
      <c r="H563" s="217">
        <f>H564+H565+H566+H567+H568+H569+H570+H571</f>
        <v>0</v>
      </c>
      <c r="I563" s="217">
        <f>I564+I565+I566+I567+I568+I569+I570+I571</f>
        <v>0</v>
      </c>
      <c r="J563" s="228">
        <f>J564+J565+J566+J567+J568+J569+J570+J571</f>
        <v>0</v>
      </c>
      <c r="K563" s="156"/>
      <c r="L563" s="73"/>
      <c r="M563" s="73"/>
    </row>
    <row r="564" spans="1:13" s="2" customFormat="1" ht="12.75" hidden="1" customHeight="1">
      <c r="A564" s="65"/>
      <c r="B564" s="92"/>
      <c r="C564" s="100" t="s">
        <v>447</v>
      </c>
      <c r="D564" s="286" t="s">
        <v>448</v>
      </c>
      <c r="E564" s="216">
        <f t="shared" si="155"/>
        <v>0</v>
      </c>
      <c r="F564" s="217"/>
      <c r="G564" s="217"/>
      <c r="H564" s="217"/>
      <c r="I564" s="217"/>
      <c r="J564" s="229"/>
      <c r="K564" s="72"/>
      <c r="L564" s="73"/>
      <c r="M564" s="73"/>
    </row>
    <row r="565" spans="1:13" s="2" customFormat="1" ht="29.25" hidden="1" customHeight="1">
      <c r="A565" s="65"/>
      <c r="B565" s="92"/>
      <c r="C565" s="101" t="s">
        <v>449</v>
      </c>
      <c r="D565" s="287" t="s">
        <v>450</v>
      </c>
      <c r="E565" s="216">
        <f t="shared" si="155"/>
        <v>0</v>
      </c>
      <c r="F565" s="217"/>
      <c r="G565" s="217"/>
      <c r="H565" s="217"/>
      <c r="I565" s="217"/>
      <c r="J565" s="229"/>
      <c r="K565" s="72"/>
      <c r="L565" s="73"/>
      <c r="M565" s="73"/>
    </row>
    <row r="566" spans="1:13" s="2" customFormat="1" ht="29.25" hidden="1" customHeight="1">
      <c r="A566" s="65"/>
      <c r="B566" s="92"/>
      <c r="C566" s="101" t="s">
        <v>451</v>
      </c>
      <c r="D566" s="287" t="s">
        <v>452</v>
      </c>
      <c r="E566" s="216">
        <f t="shared" si="155"/>
        <v>0</v>
      </c>
      <c r="F566" s="217"/>
      <c r="G566" s="217"/>
      <c r="H566" s="217"/>
      <c r="I566" s="217"/>
      <c r="J566" s="229"/>
      <c r="K566" s="72"/>
      <c r="L566" s="73"/>
      <c r="M566" s="73"/>
    </row>
    <row r="567" spans="1:13" s="2" customFormat="1" ht="28.5" hidden="1" customHeight="1">
      <c r="A567" s="65"/>
      <c r="B567" s="92"/>
      <c r="C567" s="100" t="s">
        <v>453</v>
      </c>
      <c r="D567" s="286" t="s">
        <v>454</v>
      </c>
      <c r="E567" s="216">
        <f t="shared" si="155"/>
        <v>0</v>
      </c>
      <c r="F567" s="217"/>
      <c r="G567" s="217"/>
      <c r="H567" s="217"/>
      <c r="I567" s="217"/>
      <c r="J567" s="229"/>
      <c r="K567" s="72"/>
      <c r="L567" s="73"/>
      <c r="M567" s="73"/>
    </row>
    <row r="568" spans="1:13" s="2" customFormat="1" ht="44.25" hidden="1" customHeight="1">
      <c r="A568" s="65"/>
      <c r="B568" s="88"/>
      <c r="C568" s="103" t="s">
        <v>455</v>
      </c>
      <c r="D568" s="288" t="s">
        <v>456</v>
      </c>
      <c r="E568" s="216">
        <f t="shared" si="155"/>
        <v>0</v>
      </c>
      <c r="F568" s="217"/>
      <c r="G568" s="217"/>
      <c r="H568" s="217"/>
      <c r="I568" s="217"/>
      <c r="J568" s="229"/>
      <c r="K568" s="72"/>
      <c r="L568" s="73"/>
      <c r="M568" s="73"/>
    </row>
    <row r="569" spans="1:13" s="2" customFormat="1" ht="29.25" hidden="1" customHeight="1">
      <c r="A569" s="65"/>
      <c r="B569" s="106"/>
      <c r="C569" s="108" t="s">
        <v>457</v>
      </c>
      <c r="D569" s="43" t="s">
        <v>458</v>
      </c>
      <c r="E569" s="216">
        <f t="shared" si="155"/>
        <v>0</v>
      </c>
      <c r="F569" s="217"/>
      <c r="G569" s="217"/>
      <c r="H569" s="217"/>
      <c r="I569" s="217"/>
      <c r="J569" s="229"/>
      <c r="K569" s="72"/>
      <c r="L569" s="73"/>
      <c r="M569" s="73"/>
    </row>
    <row r="570" spans="1:13" s="2" customFormat="1" ht="29.25" hidden="1" customHeight="1">
      <c r="A570" s="65"/>
      <c r="B570" s="43"/>
      <c r="C570" s="108" t="s">
        <v>459</v>
      </c>
      <c r="D570" s="43" t="s">
        <v>460</v>
      </c>
      <c r="E570" s="216">
        <f t="shared" si="155"/>
        <v>0</v>
      </c>
      <c r="F570" s="217"/>
      <c r="G570" s="217"/>
      <c r="H570" s="217"/>
      <c r="I570" s="217"/>
      <c r="J570" s="229"/>
      <c r="K570" s="72"/>
      <c r="L570" s="73"/>
      <c r="M570" s="73"/>
    </row>
    <row r="571" spans="1:13" s="2" customFormat="1" ht="18.75" hidden="1" customHeight="1">
      <c r="A571" s="65"/>
      <c r="B571" s="161"/>
      <c r="C571" s="80" t="s">
        <v>461</v>
      </c>
      <c r="D571" s="148" t="s">
        <v>462</v>
      </c>
      <c r="E571" s="216">
        <f t="shared" si="155"/>
        <v>0</v>
      </c>
      <c r="F571" s="217"/>
      <c r="G571" s="217"/>
      <c r="H571" s="217"/>
      <c r="I571" s="217"/>
      <c r="J571" s="229"/>
      <c r="K571" s="72"/>
      <c r="L571" s="73"/>
      <c r="M571" s="73"/>
    </row>
    <row r="572" spans="1:13" s="2" customFormat="1" ht="12.75" hidden="1" customHeight="1">
      <c r="A572" s="65"/>
      <c r="B572" s="66"/>
      <c r="C572" s="67"/>
      <c r="D572" s="286"/>
      <c r="E572" s="216"/>
      <c r="F572" s="217"/>
      <c r="G572" s="217"/>
      <c r="H572" s="217"/>
      <c r="I572" s="217"/>
      <c r="J572" s="229"/>
      <c r="K572" s="72"/>
      <c r="L572" s="73"/>
      <c r="M572" s="73"/>
    </row>
    <row r="573" spans="1:13" s="2" customFormat="1" ht="13.5" hidden="1" customHeight="1">
      <c r="A573" s="65"/>
      <c r="B573" s="69" t="s">
        <v>463</v>
      </c>
      <c r="C573" s="75"/>
      <c r="D573" s="148" t="s">
        <v>464</v>
      </c>
      <c r="E573" s="216">
        <f t="shared" ref="E573:E584" si="157">G573+H573+I573+J573</f>
        <v>0</v>
      </c>
      <c r="F573" s="217">
        <f t="shared" ref="F573:M573" si="158">F574</f>
        <v>0</v>
      </c>
      <c r="G573" s="217">
        <f t="shared" si="158"/>
        <v>0</v>
      </c>
      <c r="H573" s="217">
        <f t="shared" si="158"/>
        <v>0</v>
      </c>
      <c r="I573" s="217">
        <f t="shared" si="158"/>
        <v>0</v>
      </c>
      <c r="J573" s="228">
        <f t="shared" si="158"/>
        <v>0</v>
      </c>
      <c r="K573" s="156">
        <f t="shared" si="158"/>
        <v>0</v>
      </c>
      <c r="L573" s="156">
        <f t="shared" si="158"/>
        <v>0</v>
      </c>
      <c r="M573" s="156">
        <f t="shared" si="158"/>
        <v>0</v>
      </c>
    </row>
    <row r="574" spans="1:13" s="2" customFormat="1" ht="12.75" hidden="1" customHeight="1">
      <c r="A574" s="65"/>
      <c r="B574" s="79" t="s">
        <v>465</v>
      </c>
      <c r="C574" s="79"/>
      <c r="D574" s="149" t="s">
        <v>384</v>
      </c>
      <c r="E574" s="216">
        <f t="shared" si="157"/>
        <v>0</v>
      </c>
      <c r="F574" s="217">
        <f>F578+F579+F580+F581+F582+F583+F584</f>
        <v>0</v>
      </c>
      <c r="G574" s="217">
        <f>G578+G579+G580+G581+G582+G583+G584</f>
        <v>0</v>
      </c>
      <c r="H574" s="217">
        <f>H578+H579+H580+H581+H582+H583+H584</f>
        <v>0</v>
      </c>
      <c r="I574" s="217">
        <f>I578+I579+I580+I581+I582+I583+I584</f>
        <v>0</v>
      </c>
      <c r="J574" s="228">
        <f>J578+J579+J580+J581+J582+J583+J584</f>
        <v>0</v>
      </c>
      <c r="K574" s="156"/>
      <c r="L574" s="73"/>
      <c r="M574" s="73"/>
    </row>
    <row r="575" spans="1:13" s="2" customFormat="1" ht="12.75" hidden="1" customHeight="1">
      <c r="A575" s="65"/>
      <c r="B575" s="116"/>
      <c r="C575" s="117" t="s">
        <v>466</v>
      </c>
      <c r="D575" s="292" t="s">
        <v>467</v>
      </c>
      <c r="E575" s="216">
        <f t="shared" si="157"/>
        <v>0</v>
      </c>
      <c r="F575" s="217"/>
      <c r="G575" s="217"/>
      <c r="H575" s="217"/>
      <c r="I575" s="217"/>
      <c r="J575" s="229"/>
      <c r="K575" s="72"/>
      <c r="L575" s="73"/>
      <c r="M575" s="73"/>
    </row>
    <row r="576" spans="1:13" s="2" customFormat="1" ht="12.75" hidden="1" customHeight="1">
      <c r="A576" s="65"/>
      <c r="B576" s="116"/>
      <c r="C576" s="117" t="s">
        <v>468</v>
      </c>
      <c r="D576" s="292" t="s">
        <v>469</v>
      </c>
      <c r="E576" s="216">
        <f t="shared" si="157"/>
        <v>0</v>
      </c>
      <c r="F576" s="217"/>
      <c r="G576" s="217"/>
      <c r="H576" s="217"/>
      <c r="I576" s="217"/>
      <c r="J576" s="229"/>
      <c r="K576" s="72"/>
      <c r="L576" s="73"/>
      <c r="M576" s="73"/>
    </row>
    <row r="577" spans="1:13" s="2" customFormat="1" ht="12.75" hidden="1" customHeight="1">
      <c r="A577" s="65"/>
      <c r="B577" s="116"/>
      <c r="C577" s="117" t="s">
        <v>470</v>
      </c>
      <c r="D577" s="292" t="s">
        <v>471</v>
      </c>
      <c r="E577" s="216">
        <f t="shared" si="157"/>
        <v>0</v>
      </c>
      <c r="F577" s="217"/>
      <c r="G577" s="217"/>
      <c r="H577" s="217"/>
      <c r="I577" s="217"/>
      <c r="J577" s="229"/>
      <c r="K577" s="72"/>
      <c r="L577" s="73"/>
      <c r="M577" s="73"/>
    </row>
    <row r="578" spans="1:13" s="2" customFormat="1" ht="12.75" hidden="1" customHeight="1">
      <c r="A578" s="65"/>
      <c r="B578" s="76"/>
      <c r="C578" s="79" t="s">
        <v>472</v>
      </c>
      <c r="D578" s="149" t="s">
        <v>473</v>
      </c>
      <c r="E578" s="216">
        <f t="shared" si="157"/>
        <v>0</v>
      </c>
      <c r="F578" s="217"/>
      <c r="G578" s="217"/>
      <c r="H578" s="217"/>
      <c r="I578" s="217"/>
      <c r="J578" s="229"/>
      <c r="K578" s="72"/>
      <c r="L578" s="73"/>
      <c r="M578" s="73"/>
    </row>
    <row r="579" spans="1:13" s="2" customFormat="1" ht="12.75" hidden="1" customHeight="1">
      <c r="A579" s="65"/>
      <c r="B579" s="76"/>
      <c r="C579" s="79" t="s">
        <v>474</v>
      </c>
      <c r="D579" s="149" t="s">
        <v>475</v>
      </c>
      <c r="E579" s="216">
        <f t="shared" si="157"/>
        <v>0</v>
      </c>
      <c r="F579" s="217"/>
      <c r="G579" s="217"/>
      <c r="H579" s="217"/>
      <c r="I579" s="217"/>
      <c r="J579" s="229"/>
      <c r="K579" s="72"/>
      <c r="L579" s="73"/>
      <c r="M579" s="73"/>
    </row>
    <row r="580" spans="1:13" s="2" customFormat="1" ht="12.75" hidden="1" customHeight="1">
      <c r="A580" s="65"/>
      <c r="B580" s="76"/>
      <c r="C580" s="79" t="s">
        <v>476</v>
      </c>
      <c r="D580" s="149" t="s">
        <v>477</v>
      </c>
      <c r="E580" s="216">
        <f t="shared" si="157"/>
        <v>0</v>
      </c>
      <c r="F580" s="217"/>
      <c r="G580" s="217"/>
      <c r="H580" s="217"/>
      <c r="I580" s="217"/>
      <c r="J580" s="229"/>
      <c r="K580" s="72"/>
      <c r="L580" s="73"/>
      <c r="M580" s="73"/>
    </row>
    <row r="581" spans="1:13" s="2" customFormat="1" ht="12.75" hidden="1" customHeight="1">
      <c r="A581" s="65"/>
      <c r="B581" s="76"/>
      <c r="C581" s="79" t="s">
        <v>478</v>
      </c>
      <c r="D581" s="149" t="s">
        <v>479</v>
      </c>
      <c r="E581" s="216">
        <f t="shared" si="157"/>
        <v>0</v>
      </c>
      <c r="F581" s="217"/>
      <c r="G581" s="217"/>
      <c r="H581" s="217"/>
      <c r="I581" s="217"/>
      <c r="J581" s="229"/>
      <c r="K581" s="72"/>
      <c r="L581" s="73"/>
      <c r="M581" s="73"/>
    </row>
    <row r="582" spans="1:13" s="2" customFormat="1" ht="12.75" hidden="1" customHeight="1">
      <c r="A582" s="65"/>
      <c r="B582" s="76"/>
      <c r="C582" s="79"/>
      <c r="D582" s="149"/>
      <c r="E582" s="216">
        <f t="shared" si="157"/>
        <v>0</v>
      </c>
      <c r="F582" s="217"/>
      <c r="G582" s="217"/>
      <c r="H582" s="217"/>
      <c r="I582" s="217"/>
      <c r="J582" s="229"/>
      <c r="K582" s="72"/>
      <c r="L582" s="73"/>
      <c r="M582" s="73"/>
    </row>
    <row r="583" spans="1:13" s="2" customFormat="1" ht="12.75" hidden="1" customHeight="1">
      <c r="A583" s="65"/>
      <c r="B583" s="76"/>
      <c r="C583" s="79" t="s">
        <v>480</v>
      </c>
      <c r="D583" s="149" t="s">
        <v>481</v>
      </c>
      <c r="E583" s="216">
        <f t="shared" si="157"/>
        <v>0</v>
      </c>
      <c r="F583" s="217"/>
      <c r="G583" s="217"/>
      <c r="H583" s="217"/>
      <c r="I583" s="217"/>
      <c r="J583" s="229"/>
      <c r="K583" s="72"/>
      <c r="L583" s="73"/>
      <c r="M583" s="73"/>
    </row>
    <row r="584" spans="1:13" s="2" customFormat="1" ht="12.75" hidden="1" customHeight="1">
      <c r="A584" s="65"/>
      <c r="B584" s="76"/>
      <c r="C584" s="79" t="s">
        <v>482</v>
      </c>
      <c r="D584" s="149" t="s">
        <v>483</v>
      </c>
      <c r="E584" s="216">
        <f t="shared" si="157"/>
        <v>0</v>
      </c>
      <c r="F584" s="217"/>
      <c r="G584" s="217"/>
      <c r="H584" s="217"/>
      <c r="I584" s="217"/>
      <c r="J584" s="229"/>
      <c r="K584" s="72"/>
      <c r="L584" s="73"/>
      <c r="M584" s="73"/>
    </row>
    <row r="585" spans="1:13" s="2" customFormat="1" ht="12.75" hidden="1" customHeight="1">
      <c r="A585" s="65"/>
      <c r="B585" s="75"/>
      <c r="C585" s="69"/>
      <c r="D585" s="149"/>
      <c r="E585" s="216"/>
      <c r="F585" s="217"/>
      <c r="G585" s="217"/>
      <c r="H585" s="217"/>
      <c r="I585" s="217"/>
      <c r="J585" s="229"/>
      <c r="K585" s="72"/>
      <c r="L585" s="73"/>
      <c r="M585" s="73"/>
    </row>
    <row r="586" spans="1:13" s="2" customFormat="1" ht="15.75" hidden="1" customHeight="1">
      <c r="A586" s="65"/>
      <c r="B586" s="69" t="s">
        <v>484</v>
      </c>
      <c r="C586" s="69"/>
      <c r="D586" s="149" t="s">
        <v>318</v>
      </c>
      <c r="E586" s="216">
        <f t="shared" ref="E586:E597" si="159">G586+H586+I586+J586</f>
        <v>0</v>
      </c>
      <c r="F586" s="217">
        <f t="shared" ref="F586:M586" si="160">F587+F588+F589+F590+F591+F592+F593+F594+F595+F596+F597</f>
        <v>0</v>
      </c>
      <c r="G586" s="217">
        <f t="shared" si="160"/>
        <v>0</v>
      </c>
      <c r="H586" s="217">
        <f t="shared" si="160"/>
        <v>0</v>
      </c>
      <c r="I586" s="217">
        <f t="shared" si="160"/>
        <v>0</v>
      </c>
      <c r="J586" s="228">
        <f t="shared" si="160"/>
        <v>0</v>
      </c>
      <c r="K586" s="156">
        <f t="shared" si="160"/>
        <v>0</v>
      </c>
      <c r="L586" s="156">
        <f t="shared" si="160"/>
        <v>0</v>
      </c>
      <c r="M586" s="156">
        <f t="shared" si="160"/>
        <v>0</v>
      </c>
    </row>
    <row r="587" spans="1:13" s="2" customFormat="1" ht="12.75" hidden="1" customHeight="1">
      <c r="A587" s="65"/>
      <c r="B587" s="75" t="s">
        <v>485</v>
      </c>
      <c r="C587" s="69"/>
      <c r="D587" s="149" t="s">
        <v>486</v>
      </c>
      <c r="E587" s="216">
        <f t="shared" si="159"/>
        <v>0</v>
      </c>
      <c r="F587" s="217"/>
      <c r="G587" s="217"/>
      <c r="H587" s="217"/>
      <c r="I587" s="217"/>
      <c r="J587" s="229"/>
      <c r="K587" s="72"/>
      <c r="L587" s="73"/>
      <c r="M587" s="73"/>
    </row>
    <row r="588" spans="1:13" s="2" customFormat="1" ht="12.75" hidden="1" customHeight="1">
      <c r="A588" s="65"/>
      <c r="B588" s="75" t="s">
        <v>487</v>
      </c>
      <c r="C588" s="79"/>
      <c r="D588" s="149" t="s">
        <v>488</v>
      </c>
      <c r="E588" s="216">
        <f t="shared" si="159"/>
        <v>0</v>
      </c>
      <c r="F588" s="217"/>
      <c r="G588" s="217"/>
      <c r="H588" s="217"/>
      <c r="I588" s="217"/>
      <c r="J588" s="229"/>
      <c r="K588" s="72"/>
      <c r="L588" s="73"/>
      <c r="M588" s="73"/>
    </row>
    <row r="589" spans="1:13" s="2" customFormat="1" ht="12.75" hidden="1" customHeight="1">
      <c r="A589" s="65"/>
      <c r="B589" s="75" t="s">
        <v>489</v>
      </c>
      <c r="C589" s="69"/>
      <c r="D589" s="149" t="s">
        <v>490</v>
      </c>
      <c r="E589" s="216">
        <f t="shared" si="159"/>
        <v>0</v>
      </c>
      <c r="F589" s="217"/>
      <c r="G589" s="217"/>
      <c r="H589" s="217"/>
      <c r="I589" s="217"/>
      <c r="J589" s="229"/>
      <c r="K589" s="72"/>
      <c r="L589" s="73"/>
      <c r="M589" s="73"/>
    </row>
    <row r="590" spans="1:13" s="2" customFormat="1" ht="12.75" hidden="1" customHeight="1">
      <c r="A590" s="65"/>
      <c r="B590" s="75" t="s">
        <v>491</v>
      </c>
      <c r="C590" s="70"/>
      <c r="D590" s="149" t="s">
        <v>492</v>
      </c>
      <c r="E590" s="216">
        <f t="shared" si="159"/>
        <v>0</v>
      </c>
      <c r="F590" s="217"/>
      <c r="G590" s="217"/>
      <c r="H590" s="217"/>
      <c r="I590" s="217"/>
      <c r="J590" s="229"/>
      <c r="K590" s="72"/>
      <c r="L590" s="73"/>
      <c r="M590" s="73"/>
    </row>
    <row r="591" spans="1:13" s="2" customFormat="1" ht="12.75" hidden="1" customHeight="1">
      <c r="A591" s="65"/>
      <c r="B591" s="74" t="s">
        <v>493</v>
      </c>
      <c r="C591" s="338"/>
      <c r="D591" s="149" t="s">
        <v>494</v>
      </c>
      <c r="E591" s="216">
        <f t="shared" si="159"/>
        <v>0</v>
      </c>
      <c r="F591" s="217"/>
      <c r="G591" s="217"/>
      <c r="H591" s="217"/>
      <c r="I591" s="217"/>
      <c r="J591" s="229"/>
      <c r="K591" s="72"/>
      <c r="L591" s="73"/>
      <c r="M591" s="73"/>
    </row>
    <row r="592" spans="1:13" s="2" customFormat="1" ht="12.75" hidden="1" customHeight="1">
      <c r="A592" s="65"/>
      <c r="B592" s="119" t="s">
        <v>495</v>
      </c>
      <c r="C592" s="79"/>
      <c r="D592" s="148" t="s">
        <v>496</v>
      </c>
      <c r="E592" s="216">
        <f t="shared" si="159"/>
        <v>0</v>
      </c>
      <c r="F592" s="217"/>
      <c r="G592" s="217"/>
      <c r="H592" s="217"/>
      <c r="I592" s="217"/>
      <c r="J592" s="229"/>
      <c r="K592" s="72"/>
      <c r="L592" s="73"/>
      <c r="M592" s="73"/>
    </row>
    <row r="593" spans="1:13" s="2" customFormat="1" ht="12.75" hidden="1" customHeight="1">
      <c r="A593" s="65"/>
      <c r="B593" s="74" t="s">
        <v>497</v>
      </c>
      <c r="C593" s="69"/>
      <c r="D593" s="149" t="s">
        <v>498</v>
      </c>
      <c r="E593" s="216">
        <f t="shared" si="159"/>
        <v>0</v>
      </c>
      <c r="F593" s="217"/>
      <c r="G593" s="217"/>
      <c r="H593" s="217"/>
      <c r="I593" s="217"/>
      <c r="J593" s="229"/>
      <c r="K593" s="72"/>
      <c r="L593" s="73"/>
      <c r="M593" s="73"/>
    </row>
    <row r="594" spans="1:13" s="2" customFormat="1" ht="12.75" hidden="1" customHeight="1">
      <c r="A594" s="65"/>
      <c r="B594" s="74" t="s">
        <v>499</v>
      </c>
      <c r="C594" s="69"/>
      <c r="D594" s="149" t="s">
        <v>500</v>
      </c>
      <c r="E594" s="216">
        <f t="shared" si="159"/>
        <v>0</v>
      </c>
      <c r="F594" s="217"/>
      <c r="G594" s="217"/>
      <c r="H594" s="217"/>
      <c r="I594" s="217"/>
      <c r="J594" s="229"/>
      <c r="K594" s="72"/>
      <c r="L594" s="73"/>
      <c r="M594" s="73"/>
    </row>
    <row r="595" spans="1:13" s="2" customFormat="1" ht="12.75" hidden="1" customHeight="1">
      <c r="A595" s="65"/>
      <c r="B595" s="75" t="s">
        <v>501</v>
      </c>
      <c r="C595" s="76"/>
      <c r="D595" s="148" t="s">
        <v>502</v>
      </c>
      <c r="E595" s="216">
        <f t="shared" si="159"/>
        <v>0</v>
      </c>
      <c r="F595" s="217"/>
      <c r="G595" s="217"/>
      <c r="H595" s="217"/>
      <c r="I595" s="217"/>
      <c r="J595" s="229"/>
      <c r="K595" s="72"/>
      <c r="L595" s="73"/>
      <c r="M595" s="73"/>
    </row>
    <row r="596" spans="1:13" s="2" customFormat="1" ht="12.75" hidden="1" customHeight="1">
      <c r="A596" s="65"/>
      <c r="B596" s="74" t="s">
        <v>503</v>
      </c>
      <c r="C596" s="69"/>
      <c r="D596" s="149" t="s">
        <v>504</v>
      </c>
      <c r="E596" s="216">
        <f t="shared" si="159"/>
        <v>0</v>
      </c>
      <c r="F596" s="217"/>
      <c r="G596" s="217"/>
      <c r="H596" s="217"/>
      <c r="I596" s="217"/>
      <c r="J596" s="229"/>
      <c r="K596" s="72"/>
      <c r="L596" s="73"/>
      <c r="M596" s="73"/>
    </row>
    <row r="597" spans="1:13" s="2" customFormat="1" ht="12.75" hidden="1" customHeight="1">
      <c r="A597" s="65"/>
      <c r="B597" s="120" t="s">
        <v>505</v>
      </c>
      <c r="C597" s="76"/>
      <c r="D597" s="148" t="s">
        <v>506</v>
      </c>
      <c r="E597" s="216">
        <f t="shared" si="159"/>
        <v>0</v>
      </c>
      <c r="F597" s="217"/>
      <c r="G597" s="217"/>
      <c r="H597" s="217"/>
      <c r="I597" s="217"/>
      <c r="J597" s="229"/>
      <c r="K597" s="72"/>
      <c r="L597" s="73"/>
      <c r="M597" s="73"/>
    </row>
    <row r="598" spans="1:13" s="2" customFormat="1" ht="12.75" customHeight="1">
      <c r="A598" s="65"/>
      <c r="B598" s="74"/>
      <c r="C598" s="69"/>
      <c r="D598" s="149"/>
      <c r="E598" s="216"/>
      <c r="F598" s="217"/>
      <c r="G598" s="217"/>
      <c r="H598" s="217"/>
      <c r="I598" s="217"/>
      <c r="J598" s="229"/>
      <c r="K598" s="72"/>
      <c r="L598" s="73"/>
      <c r="M598" s="73"/>
    </row>
    <row r="599" spans="1:13" s="2" customFormat="1" ht="12.75" customHeight="1">
      <c r="A599" s="65"/>
      <c r="B599" s="76" t="s">
        <v>507</v>
      </c>
      <c r="C599" s="76"/>
      <c r="D599" s="148" t="s">
        <v>324</v>
      </c>
      <c r="E599" s="216">
        <f t="shared" ref="E599:E608" si="161">G599+H599+I599+J599</f>
        <v>2531</v>
      </c>
      <c r="F599" s="217">
        <f>F600+F610</f>
        <v>0</v>
      </c>
      <c r="G599" s="217">
        <f>G600+G610</f>
        <v>1686</v>
      </c>
      <c r="H599" s="217">
        <f>H600+H610</f>
        <v>365</v>
      </c>
      <c r="I599" s="217">
        <f>I600+I610</f>
        <v>250</v>
      </c>
      <c r="J599" s="228">
        <f>J600+J610</f>
        <v>230</v>
      </c>
      <c r="K599" s="156"/>
      <c r="L599" s="156"/>
      <c r="M599" s="156"/>
    </row>
    <row r="600" spans="1:13" s="2" customFormat="1" ht="12.75" customHeight="1">
      <c r="A600" s="65"/>
      <c r="B600" s="70" t="s">
        <v>508</v>
      </c>
      <c r="C600" s="69"/>
      <c r="D600" s="149" t="s">
        <v>509</v>
      </c>
      <c r="E600" s="216">
        <f t="shared" si="161"/>
        <v>2531</v>
      </c>
      <c r="F600" s="217">
        <f t="shared" ref="F600:M600" si="162">F601+F606+F608</f>
        <v>0</v>
      </c>
      <c r="G600" s="217">
        <f t="shared" si="162"/>
        <v>1686</v>
      </c>
      <c r="H600" s="217">
        <f t="shared" si="162"/>
        <v>365</v>
      </c>
      <c r="I600" s="217">
        <f t="shared" si="162"/>
        <v>250</v>
      </c>
      <c r="J600" s="228">
        <f t="shared" si="162"/>
        <v>230</v>
      </c>
      <c r="K600" s="156">
        <f t="shared" si="162"/>
        <v>0</v>
      </c>
      <c r="L600" s="156">
        <f t="shared" si="162"/>
        <v>0</v>
      </c>
      <c r="M600" s="156">
        <f t="shared" si="162"/>
        <v>0</v>
      </c>
    </row>
    <row r="601" spans="1:13" s="2" customFormat="1" ht="12.75" customHeight="1">
      <c r="A601" s="65"/>
      <c r="B601" s="74" t="s">
        <v>510</v>
      </c>
      <c r="C601" s="69"/>
      <c r="D601" s="149" t="s">
        <v>511</v>
      </c>
      <c r="E601" s="216">
        <f t="shared" si="161"/>
        <v>2531</v>
      </c>
      <c r="F601" s="217">
        <f>F602+F603+F604+F605</f>
        <v>0</v>
      </c>
      <c r="G601" s="217">
        <f>G602+G603+G604+G605</f>
        <v>1686</v>
      </c>
      <c r="H601" s="217">
        <f>H602+H603+H604+H605</f>
        <v>365</v>
      </c>
      <c r="I601" s="217">
        <f>I602+I603+I604+I605</f>
        <v>250</v>
      </c>
      <c r="J601" s="217">
        <f>J602+J603+J604+J605</f>
        <v>230</v>
      </c>
      <c r="K601" s="156"/>
      <c r="L601" s="156">
        <f>L602+L603+L604+L605</f>
        <v>0</v>
      </c>
      <c r="M601" s="156">
        <f>M602+M603+M604+M605</f>
        <v>0</v>
      </c>
    </row>
    <row r="602" spans="1:13" s="2" customFormat="1" ht="12.75" customHeight="1">
      <c r="A602" s="65"/>
      <c r="B602" s="75"/>
      <c r="C602" s="75" t="s">
        <v>512</v>
      </c>
      <c r="D602" s="148" t="s">
        <v>513</v>
      </c>
      <c r="E602" s="216">
        <f t="shared" si="161"/>
        <v>350</v>
      </c>
      <c r="F602" s="217"/>
      <c r="G602" s="217">
        <v>350</v>
      </c>
      <c r="H602" s="217"/>
      <c r="I602" s="217"/>
      <c r="J602" s="229"/>
      <c r="K602" s="72"/>
      <c r="L602" s="73"/>
      <c r="M602" s="73"/>
    </row>
    <row r="603" spans="1:13" s="2" customFormat="1" ht="12.75" customHeight="1">
      <c r="A603" s="65"/>
      <c r="B603" s="75"/>
      <c r="C603" s="75" t="s">
        <v>514</v>
      </c>
      <c r="D603" s="148" t="s">
        <v>515</v>
      </c>
      <c r="E603" s="216">
        <f t="shared" si="161"/>
        <v>369</v>
      </c>
      <c r="F603" s="217"/>
      <c r="G603" s="217">
        <v>339</v>
      </c>
      <c r="H603" s="217">
        <v>30</v>
      </c>
      <c r="I603" s="217"/>
      <c r="J603" s="229"/>
      <c r="K603" s="72"/>
      <c r="L603" s="73"/>
      <c r="M603" s="73"/>
    </row>
    <row r="604" spans="1:13" s="2" customFormat="1" ht="12.75" customHeight="1">
      <c r="A604" s="65"/>
      <c r="B604" s="75"/>
      <c r="C604" s="76" t="s">
        <v>516</v>
      </c>
      <c r="D604" s="148" t="s">
        <v>517</v>
      </c>
      <c r="E604" s="216">
        <f t="shared" si="161"/>
        <v>73</v>
      </c>
      <c r="F604" s="217"/>
      <c r="G604" s="217">
        <v>73</v>
      </c>
      <c r="H604" s="217"/>
      <c r="I604" s="217"/>
      <c r="J604" s="229"/>
      <c r="K604" s="72"/>
      <c r="L604" s="73"/>
      <c r="M604" s="73"/>
    </row>
    <row r="605" spans="1:13" s="2" customFormat="1" ht="12.75" customHeight="1">
      <c r="A605" s="65"/>
      <c r="B605" s="75"/>
      <c r="C605" s="76" t="s">
        <v>518</v>
      </c>
      <c r="D605" s="148" t="s">
        <v>519</v>
      </c>
      <c r="E605" s="216">
        <f t="shared" si="161"/>
        <v>1739</v>
      </c>
      <c r="F605" s="217"/>
      <c r="G605" s="217">
        <v>924</v>
      </c>
      <c r="H605" s="217">
        <v>335</v>
      </c>
      <c r="I605" s="217">
        <v>250</v>
      </c>
      <c r="J605" s="229">
        <v>230</v>
      </c>
      <c r="K605" s="72"/>
      <c r="L605" s="73"/>
      <c r="M605" s="73"/>
    </row>
    <row r="606" spans="1:13" s="2" customFormat="1" ht="12.75" customHeight="1">
      <c r="A606" s="65"/>
      <c r="B606" s="75" t="s">
        <v>520</v>
      </c>
      <c r="C606" s="76"/>
      <c r="D606" s="148" t="s">
        <v>521</v>
      </c>
      <c r="E606" s="216">
        <f t="shared" si="161"/>
        <v>0</v>
      </c>
      <c r="F606" s="217">
        <f t="shared" ref="F606:M606" si="163">F607</f>
        <v>0</v>
      </c>
      <c r="G606" s="217"/>
      <c r="H606" s="217"/>
      <c r="I606" s="217"/>
      <c r="J606" s="228"/>
      <c r="K606" s="156">
        <f t="shared" si="163"/>
        <v>0</v>
      </c>
      <c r="L606" s="156">
        <f t="shared" si="163"/>
        <v>0</v>
      </c>
      <c r="M606" s="156">
        <f t="shared" si="163"/>
        <v>0</v>
      </c>
    </row>
    <row r="607" spans="1:13" s="2" customFormat="1" ht="12.75" customHeight="1">
      <c r="A607" s="65"/>
      <c r="B607" s="75"/>
      <c r="C607" s="76" t="s">
        <v>522</v>
      </c>
      <c r="D607" s="148" t="s">
        <v>523</v>
      </c>
      <c r="E607" s="216">
        <f t="shared" si="161"/>
        <v>0</v>
      </c>
      <c r="F607" s="217"/>
      <c r="G607" s="217"/>
      <c r="H607" s="217"/>
      <c r="I607" s="217"/>
      <c r="J607" s="229"/>
      <c r="K607" s="72"/>
      <c r="L607" s="73"/>
      <c r="M607" s="73"/>
    </row>
    <row r="608" spans="1:13" s="2" customFormat="1" ht="12.75" customHeight="1">
      <c r="A608" s="65"/>
      <c r="B608" s="75" t="s">
        <v>524</v>
      </c>
      <c r="C608" s="76"/>
      <c r="D608" s="148" t="s">
        <v>525</v>
      </c>
      <c r="E608" s="216">
        <f t="shared" si="161"/>
        <v>0</v>
      </c>
      <c r="F608" s="217"/>
      <c r="G608" s="217"/>
      <c r="H608" s="217"/>
      <c r="I608" s="217"/>
      <c r="J608" s="229"/>
      <c r="K608" s="72"/>
      <c r="L608" s="73"/>
      <c r="M608" s="73"/>
    </row>
    <row r="609" spans="1:13" s="2" customFormat="1" ht="12.75" customHeight="1">
      <c r="A609" s="65"/>
      <c r="B609" s="75"/>
      <c r="C609" s="76"/>
      <c r="D609" s="148"/>
      <c r="E609" s="216"/>
      <c r="F609" s="217"/>
      <c r="G609" s="217"/>
      <c r="H609" s="217"/>
      <c r="I609" s="217"/>
      <c r="J609" s="229"/>
      <c r="K609" s="72"/>
      <c r="L609" s="73"/>
      <c r="M609" s="73"/>
    </row>
    <row r="610" spans="1:13" s="2" customFormat="1" ht="12.75" hidden="1" customHeight="1">
      <c r="A610" s="65"/>
      <c r="B610" s="69" t="s">
        <v>526</v>
      </c>
      <c r="C610" s="76"/>
      <c r="D610" s="148" t="s">
        <v>527</v>
      </c>
      <c r="E610" s="216">
        <f t="shared" ref="E610:E632" si="164">G610+H610+I610+J610</f>
        <v>0</v>
      </c>
      <c r="F610" s="217">
        <f t="shared" ref="F610:M611" si="165">F611</f>
        <v>0</v>
      </c>
      <c r="G610" s="217">
        <f t="shared" si="165"/>
        <v>0</v>
      </c>
      <c r="H610" s="217">
        <f t="shared" si="165"/>
        <v>0</v>
      </c>
      <c r="I610" s="217">
        <f t="shared" si="165"/>
        <v>0</v>
      </c>
      <c r="J610" s="228">
        <f t="shared" si="165"/>
        <v>0</v>
      </c>
      <c r="K610" s="156">
        <f t="shared" si="165"/>
        <v>0</v>
      </c>
      <c r="L610" s="156">
        <f t="shared" si="165"/>
        <v>0</v>
      </c>
      <c r="M610" s="156">
        <f t="shared" si="165"/>
        <v>0</v>
      </c>
    </row>
    <row r="611" spans="1:13" s="2" customFormat="1" ht="12.75" hidden="1" customHeight="1">
      <c r="A611" s="65"/>
      <c r="B611" s="121" t="s">
        <v>528</v>
      </c>
      <c r="C611" s="122"/>
      <c r="D611" s="148" t="s">
        <v>529</v>
      </c>
      <c r="E611" s="216">
        <f t="shared" si="164"/>
        <v>0</v>
      </c>
      <c r="F611" s="217">
        <f t="shared" si="165"/>
        <v>0</v>
      </c>
      <c r="G611" s="217">
        <f t="shared" si="165"/>
        <v>0</v>
      </c>
      <c r="H611" s="217">
        <f t="shared" si="165"/>
        <v>0</v>
      </c>
      <c r="I611" s="217">
        <f t="shared" si="165"/>
        <v>0</v>
      </c>
      <c r="J611" s="228">
        <f t="shared" si="165"/>
        <v>0</v>
      </c>
      <c r="K611" s="156">
        <f t="shared" si="165"/>
        <v>0</v>
      </c>
      <c r="L611" s="156">
        <f t="shared" si="165"/>
        <v>0</v>
      </c>
      <c r="M611" s="156">
        <f t="shared" si="165"/>
        <v>0</v>
      </c>
    </row>
    <row r="612" spans="1:13" s="2" customFormat="1" ht="12.75" hidden="1" customHeight="1">
      <c r="A612" s="65"/>
      <c r="B612" s="75"/>
      <c r="C612" s="76" t="s">
        <v>530</v>
      </c>
      <c r="D612" s="148" t="s">
        <v>531</v>
      </c>
      <c r="E612" s="216">
        <f t="shared" si="164"/>
        <v>0</v>
      </c>
      <c r="F612" s="217"/>
      <c r="G612" s="217"/>
      <c r="H612" s="217"/>
      <c r="I612" s="217"/>
      <c r="J612" s="229"/>
      <c r="K612" s="72"/>
      <c r="L612" s="73"/>
      <c r="M612" s="73"/>
    </row>
    <row r="613" spans="1:13" s="2" customFormat="1" ht="12.75" hidden="1" customHeight="1">
      <c r="A613" s="65"/>
      <c r="B613" s="75"/>
      <c r="C613" s="76"/>
      <c r="D613" s="148"/>
      <c r="E613" s="216">
        <f t="shared" si="164"/>
        <v>0</v>
      </c>
      <c r="F613" s="217"/>
      <c r="G613" s="217"/>
      <c r="H613" s="217"/>
      <c r="I613" s="217"/>
      <c r="J613" s="229"/>
      <c r="K613" s="72"/>
      <c r="L613" s="73"/>
      <c r="M613" s="73"/>
    </row>
    <row r="614" spans="1:13" s="2" customFormat="1" ht="12.75" hidden="1" customHeight="1">
      <c r="A614" s="65"/>
      <c r="B614" s="69" t="s">
        <v>532</v>
      </c>
      <c r="C614" s="76"/>
      <c r="D614" s="148" t="s">
        <v>439</v>
      </c>
      <c r="E614" s="216">
        <f t="shared" si="164"/>
        <v>0</v>
      </c>
      <c r="F614" s="217">
        <f t="shared" ref="F614:M614" si="166">F615</f>
        <v>0</v>
      </c>
      <c r="G614" s="217">
        <f t="shared" si="166"/>
        <v>0</v>
      </c>
      <c r="H614" s="217">
        <f t="shared" si="166"/>
        <v>0</v>
      </c>
      <c r="I614" s="217">
        <f t="shared" si="166"/>
        <v>0</v>
      </c>
      <c r="J614" s="228">
        <f t="shared" si="166"/>
        <v>0</v>
      </c>
      <c r="K614" s="156">
        <f t="shared" si="166"/>
        <v>0</v>
      </c>
      <c r="L614" s="156">
        <f t="shared" si="166"/>
        <v>0</v>
      </c>
      <c r="M614" s="156">
        <f t="shared" si="166"/>
        <v>0</v>
      </c>
    </row>
    <row r="615" spans="1:13" s="2" customFormat="1" ht="12.75" hidden="1" customHeight="1">
      <c r="A615" s="65"/>
      <c r="B615" s="75" t="s">
        <v>440</v>
      </c>
      <c r="C615" s="76"/>
      <c r="D615" s="148" t="s">
        <v>441</v>
      </c>
      <c r="E615" s="216">
        <f t="shared" si="164"/>
        <v>0</v>
      </c>
      <c r="F615" s="217"/>
      <c r="G615" s="217"/>
      <c r="H615" s="217"/>
      <c r="I615" s="217"/>
      <c r="J615" s="229"/>
      <c r="K615" s="72"/>
      <c r="L615" s="73"/>
      <c r="M615" s="73"/>
    </row>
    <row r="616" spans="1:13">
      <c r="A616" s="123" t="s">
        <v>533</v>
      </c>
      <c r="B616" s="123"/>
      <c r="C616" s="123"/>
      <c r="D616" s="316"/>
      <c r="E616" s="216">
        <f t="shared" si="164"/>
        <v>28661</v>
      </c>
      <c r="F616" s="232"/>
      <c r="G616" s="232">
        <f>G617+G618+G621+G622</f>
        <v>8174</v>
      </c>
      <c r="H616" s="232">
        <f>H617+H618+H621+H622</f>
        <v>7048</v>
      </c>
      <c r="I616" s="232">
        <f>I617+I618+I621+I622</f>
        <v>6888</v>
      </c>
      <c r="J616" s="229">
        <f>J617+J618+J621+J622</f>
        <v>6551</v>
      </c>
      <c r="K616" s="72">
        <f>K617+K618+K621</f>
        <v>27245</v>
      </c>
      <c r="L616" s="72">
        <f>L617+L618+L621</f>
        <v>27245</v>
      </c>
      <c r="M616" s="72">
        <f>M617+M618+M621</f>
        <v>27245</v>
      </c>
    </row>
    <row r="617" spans="1:13">
      <c r="A617" s="126"/>
      <c r="B617" s="133" t="s">
        <v>682</v>
      </c>
      <c r="C617" s="133"/>
      <c r="D617" s="316" t="s">
        <v>683</v>
      </c>
      <c r="E617" s="216">
        <f t="shared" si="164"/>
        <v>0</v>
      </c>
      <c r="F617" s="232"/>
      <c r="G617" s="232"/>
      <c r="H617" s="232">
        <f>50-50</f>
        <v>0</v>
      </c>
      <c r="I617" s="232">
        <f>50-50</f>
        <v>0</v>
      </c>
      <c r="J617" s="229">
        <f>45-45</f>
        <v>0</v>
      </c>
      <c r="K617" s="72">
        <f>232-232</f>
        <v>0</v>
      </c>
      <c r="L617" s="73">
        <f>232-232</f>
        <v>0</v>
      </c>
      <c r="M617" s="73">
        <f>232-232</f>
        <v>0</v>
      </c>
    </row>
    <row r="618" spans="1:13" ht="27.75" customHeight="1">
      <c r="A618" s="126"/>
      <c r="B618" s="523" t="s">
        <v>684</v>
      </c>
      <c r="C618" s="524"/>
      <c r="D618" s="316" t="s">
        <v>685</v>
      </c>
      <c r="E618" s="216">
        <f t="shared" si="164"/>
        <v>0</v>
      </c>
      <c r="F618" s="232">
        <f>F619</f>
        <v>0</v>
      </c>
      <c r="G618" s="232">
        <f t="shared" ref="G618:M618" si="167">G619</f>
        <v>0</v>
      </c>
      <c r="H618" s="232">
        <f t="shared" si="167"/>
        <v>0</v>
      </c>
      <c r="I618" s="232">
        <f t="shared" si="167"/>
        <v>0</v>
      </c>
      <c r="J618" s="232">
        <f t="shared" si="167"/>
        <v>0</v>
      </c>
      <c r="K618" s="72">
        <f t="shared" si="167"/>
        <v>0</v>
      </c>
      <c r="L618" s="72">
        <f t="shared" si="167"/>
        <v>0</v>
      </c>
      <c r="M618" s="72">
        <f t="shared" si="167"/>
        <v>0</v>
      </c>
    </row>
    <row r="619" spans="1:13">
      <c r="A619" s="126"/>
      <c r="B619" s="46"/>
      <c r="C619" s="133" t="s">
        <v>686</v>
      </c>
      <c r="D619" s="317" t="s">
        <v>687</v>
      </c>
      <c r="E619" s="216">
        <f t="shared" si="164"/>
        <v>0</v>
      </c>
      <c r="F619" s="232"/>
      <c r="G619" s="232"/>
      <c r="H619" s="232"/>
      <c r="I619" s="232"/>
      <c r="J619" s="229"/>
      <c r="K619" s="72"/>
      <c r="L619" s="73"/>
      <c r="M619" s="73"/>
    </row>
    <row r="620" spans="1:13" ht="18.75" hidden="1" customHeight="1">
      <c r="A620" s="126"/>
      <c r="B620" s="46"/>
      <c r="C620" s="133"/>
      <c r="D620" s="316"/>
      <c r="E620" s="216">
        <f t="shared" si="164"/>
        <v>0</v>
      </c>
      <c r="F620" s="232"/>
      <c r="G620" s="232"/>
      <c r="H620" s="232"/>
      <c r="I620" s="232"/>
      <c r="J620" s="229"/>
      <c r="K620" s="72"/>
      <c r="L620" s="73"/>
      <c r="M620" s="73"/>
    </row>
    <row r="621" spans="1:13" ht="15.75" customHeight="1">
      <c r="A621" s="126"/>
      <c r="B621" s="46" t="s">
        <v>688</v>
      </c>
      <c r="C621" s="133"/>
      <c r="D621" s="316" t="s">
        <v>689</v>
      </c>
      <c r="E621" s="216">
        <f t="shared" si="164"/>
        <v>28661</v>
      </c>
      <c r="F621" s="232"/>
      <c r="G621" s="232">
        <v>8174</v>
      </c>
      <c r="H621" s="232">
        <v>7048</v>
      </c>
      <c r="I621" s="232">
        <v>6888</v>
      </c>
      <c r="J621" s="229">
        <v>6551</v>
      </c>
      <c r="K621" s="72">
        <v>27245</v>
      </c>
      <c r="L621" s="73">
        <v>27245</v>
      </c>
      <c r="M621" s="73">
        <v>27245</v>
      </c>
    </row>
    <row r="622" spans="1:13" ht="29.25" customHeight="1">
      <c r="A622" s="126"/>
      <c r="B622" s="523" t="s">
        <v>690</v>
      </c>
      <c r="C622" s="524"/>
      <c r="D622" s="316" t="s">
        <v>691</v>
      </c>
      <c r="E622" s="216">
        <f t="shared" si="164"/>
        <v>0</v>
      </c>
      <c r="F622" s="232"/>
      <c r="G622" s="232"/>
      <c r="H622" s="232"/>
      <c r="I622" s="232"/>
      <c r="J622" s="229"/>
      <c r="K622" s="72"/>
      <c r="L622" s="73"/>
      <c r="M622" s="73"/>
    </row>
    <row r="623" spans="1:13" ht="29.25" customHeight="1">
      <c r="A623" s="126"/>
      <c r="B623" s="340"/>
      <c r="C623" s="341" t="s">
        <v>692</v>
      </c>
      <c r="D623" s="316" t="s">
        <v>693</v>
      </c>
      <c r="E623" s="216">
        <f t="shared" si="164"/>
        <v>0</v>
      </c>
      <c r="F623" s="232"/>
      <c r="G623" s="232"/>
      <c r="H623" s="232"/>
      <c r="I623" s="232"/>
      <c r="J623" s="229"/>
      <c r="K623" s="72"/>
      <c r="L623" s="73"/>
      <c r="M623" s="73"/>
    </row>
    <row r="624" spans="1:13" s="3" customFormat="1" ht="54" customHeight="1">
      <c r="A624" s="577" t="s">
        <v>694</v>
      </c>
      <c r="B624" s="577"/>
      <c r="C624" s="577"/>
      <c r="D624" s="162" t="s">
        <v>695</v>
      </c>
      <c r="E624" s="298">
        <f t="shared" si="164"/>
        <v>0</v>
      </c>
      <c r="F624" s="294">
        <f t="shared" ref="F624:M624" si="168">F627+F630+F631</f>
        <v>0</v>
      </c>
      <c r="G624" s="294">
        <f t="shared" si="168"/>
        <v>0</v>
      </c>
      <c r="H624" s="294">
        <f t="shared" si="168"/>
        <v>0</v>
      </c>
      <c r="I624" s="294">
        <f t="shared" si="168"/>
        <v>0</v>
      </c>
      <c r="J624" s="296">
        <f t="shared" si="168"/>
        <v>0</v>
      </c>
      <c r="K624" s="297">
        <f t="shared" si="168"/>
        <v>0</v>
      </c>
      <c r="L624" s="297">
        <f t="shared" si="168"/>
        <v>0</v>
      </c>
      <c r="M624" s="297">
        <f t="shared" si="168"/>
        <v>0</v>
      </c>
    </row>
    <row r="625" spans="1:13" ht="13.5" hidden="1">
      <c r="A625" s="304" t="s">
        <v>696</v>
      </c>
      <c r="B625" s="304"/>
      <c r="C625" s="304"/>
      <c r="D625" s="305" t="s">
        <v>697</v>
      </c>
      <c r="E625" s="306">
        <f t="shared" si="164"/>
        <v>0</v>
      </c>
      <c r="F625" s="307">
        <f t="shared" ref="F625:M625" si="169">F627+F630+F631</f>
        <v>0</v>
      </c>
      <c r="G625" s="307">
        <f t="shared" si="169"/>
        <v>0</v>
      </c>
      <c r="H625" s="307">
        <f t="shared" si="169"/>
        <v>0</v>
      </c>
      <c r="I625" s="307">
        <f t="shared" si="169"/>
        <v>0</v>
      </c>
      <c r="J625" s="308">
        <f t="shared" si="169"/>
        <v>0</v>
      </c>
      <c r="K625" s="309">
        <f t="shared" si="169"/>
        <v>0</v>
      </c>
      <c r="L625" s="309">
        <f t="shared" si="169"/>
        <v>0</v>
      </c>
      <c r="M625" s="309">
        <f t="shared" si="169"/>
        <v>0</v>
      </c>
    </row>
    <row r="626" spans="1:13" ht="13.5" hidden="1">
      <c r="A626" s="305" t="s">
        <v>533</v>
      </c>
      <c r="B626" s="305"/>
      <c r="C626" s="305"/>
      <c r="D626" s="305"/>
      <c r="E626" s="306">
        <f t="shared" si="164"/>
        <v>0</v>
      </c>
      <c r="F626" s="307"/>
      <c r="G626" s="307"/>
      <c r="H626" s="307"/>
      <c r="I626" s="307"/>
      <c r="J626" s="308"/>
      <c r="K626" s="309"/>
      <c r="L626" s="309"/>
      <c r="M626" s="309"/>
    </row>
    <row r="627" spans="1:13" ht="13.5" hidden="1">
      <c r="A627" s="304"/>
      <c r="B627" s="304" t="s">
        <v>698</v>
      </c>
      <c r="C627" s="304"/>
      <c r="D627" s="305" t="s">
        <v>699</v>
      </c>
      <c r="E627" s="306">
        <f t="shared" si="164"/>
        <v>0</v>
      </c>
      <c r="F627" s="307">
        <f>F628+F629</f>
        <v>0</v>
      </c>
      <c r="G627" s="307">
        <f>G628+G629</f>
        <v>0</v>
      </c>
      <c r="H627" s="307">
        <f>H628+H629</f>
        <v>0</v>
      </c>
      <c r="I627" s="307">
        <f>I628+I629</f>
        <v>0</v>
      </c>
      <c r="J627" s="308">
        <f>J628+J629</f>
        <v>0</v>
      </c>
      <c r="K627" s="309"/>
      <c r="L627" s="309"/>
      <c r="M627" s="309"/>
    </row>
    <row r="628" spans="1:13" ht="13.5" hidden="1">
      <c r="A628" s="304"/>
      <c r="B628" s="304"/>
      <c r="C628" s="304" t="s">
        <v>700</v>
      </c>
      <c r="D628" s="305" t="s">
        <v>701</v>
      </c>
      <c r="E628" s="306">
        <f t="shared" si="164"/>
        <v>0</v>
      </c>
      <c r="F628" s="307"/>
      <c r="G628" s="307"/>
      <c r="H628" s="307"/>
      <c r="I628" s="307"/>
      <c r="J628" s="308"/>
      <c r="K628" s="309"/>
      <c r="L628" s="309"/>
      <c r="M628" s="309"/>
    </row>
    <row r="629" spans="1:13" ht="13.5" hidden="1">
      <c r="A629" s="304"/>
      <c r="B629" s="304"/>
      <c r="C629" s="304" t="s">
        <v>702</v>
      </c>
      <c r="D629" s="305" t="s">
        <v>703</v>
      </c>
      <c r="E629" s="306">
        <f t="shared" si="164"/>
        <v>0</v>
      </c>
      <c r="F629" s="307"/>
      <c r="G629" s="307"/>
      <c r="H629" s="307"/>
      <c r="I629" s="307"/>
      <c r="J629" s="308"/>
      <c r="K629" s="309"/>
      <c r="L629" s="309"/>
      <c r="M629" s="309"/>
    </row>
    <row r="630" spans="1:13" ht="13.5" hidden="1">
      <c r="A630" s="304"/>
      <c r="B630" s="304" t="s">
        <v>704</v>
      </c>
      <c r="C630" s="310"/>
      <c r="D630" s="305" t="s">
        <v>705</v>
      </c>
      <c r="E630" s="306">
        <f t="shared" si="164"/>
        <v>0</v>
      </c>
      <c r="F630" s="307"/>
      <c r="G630" s="307"/>
      <c r="H630" s="307"/>
      <c r="I630" s="307"/>
      <c r="J630" s="308"/>
      <c r="K630" s="309"/>
      <c r="L630" s="309"/>
      <c r="M630" s="309"/>
    </row>
    <row r="631" spans="1:13" ht="13.5" hidden="1">
      <c r="A631" s="304"/>
      <c r="B631" s="304" t="s">
        <v>706</v>
      </c>
      <c r="C631" s="304"/>
      <c r="D631" s="305" t="s">
        <v>707</v>
      </c>
      <c r="E631" s="306">
        <f t="shared" si="164"/>
        <v>0</v>
      </c>
      <c r="F631" s="307"/>
      <c r="G631" s="307"/>
      <c r="H631" s="307"/>
      <c r="I631" s="307"/>
      <c r="J631" s="308"/>
      <c r="K631" s="309"/>
      <c r="L631" s="309"/>
      <c r="M631" s="309"/>
    </row>
    <row r="632" spans="1:13" ht="13.5" hidden="1">
      <c r="A632" s="304" t="s">
        <v>708</v>
      </c>
      <c r="B632" s="304"/>
      <c r="C632" s="304"/>
      <c r="D632" s="305" t="s">
        <v>709</v>
      </c>
      <c r="E632" s="306">
        <f t="shared" si="164"/>
        <v>0</v>
      </c>
      <c r="F632" s="307">
        <f t="shared" ref="F632:M632" si="170">SUM(F634:F636)</f>
        <v>0</v>
      </c>
      <c r="G632" s="307">
        <f t="shared" si="170"/>
        <v>0</v>
      </c>
      <c r="H632" s="307">
        <f t="shared" si="170"/>
        <v>0</v>
      </c>
      <c r="I632" s="307">
        <f t="shared" si="170"/>
        <v>0</v>
      </c>
      <c r="J632" s="308">
        <f t="shared" si="170"/>
        <v>0</v>
      </c>
      <c r="K632" s="309">
        <f t="shared" si="170"/>
        <v>0</v>
      </c>
      <c r="L632" s="309">
        <f t="shared" si="170"/>
        <v>0</v>
      </c>
      <c r="M632" s="309">
        <f t="shared" si="170"/>
        <v>0</v>
      </c>
    </row>
    <row r="633" spans="1:13" ht="0.75" hidden="1" customHeight="1">
      <c r="A633" s="305" t="s">
        <v>533</v>
      </c>
      <c r="B633" s="305"/>
      <c r="C633" s="305"/>
      <c r="D633" s="305"/>
      <c r="E633" s="306"/>
      <c r="F633" s="307"/>
      <c r="G633" s="307"/>
      <c r="H633" s="307"/>
      <c r="I633" s="307"/>
      <c r="J633" s="308"/>
      <c r="K633" s="309"/>
      <c r="L633" s="309"/>
      <c r="M633" s="309"/>
    </row>
    <row r="634" spans="1:13" ht="13.5" hidden="1">
      <c r="A634" s="304"/>
      <c r="B634" s="304" t="s">
        <v>710</v>
      </c>
      <c r="C634" s="304"/>
      <c r="D634" s="305" t="s">
        <v>711</v>
      </c>
      <c r="E634" s="306">
        <f t="shared" ref="E634:E645" si="171">G634+H634+I634+J634</f>
        <v>0</v>
      </c>
      <c r="F634" s="307"/>
      <c r="G634" s="307"/>
      <c r="H634" s="307"/>
      <c r="I634" s="307"/>
      <c r="J634" s="308"/>
      <c r="K634" s="309"/>
      <c r="L634" s="309"/>
      <c r="M634" s="309"/>
    </row>
    <row r="635" spans="1:13" ht="12.75" hidden="1" customHeight="1">
      <c r="A635" s="304"/>
      <c r="B635" s="304" t="s">
        <v>712</v>
      </c>
      <c r="C635" s="304"/>
      <c r="D635" s="305" t="s">
        <v>713</v>
      </c>
      <c r="E635" s="306">
        <f t="shared" si="171"/>
        <v>0</v>
      </c>
      <c r="F635" s="307"/>
      <c r="G635" s="307"/>
      <c r="H635" s="307"/>
      <c r="I635" s="307"/>
      <c r="J635" s="308"/>
      <c r="K635" s="309"/>
      <c r="L635" s="309"/>
      <c r="M635" s="309"/>
    </row>
    <row r="636" spans="1:13" ht="13.5" hidden="1">
      <c r="A636" s="304"/>
      <c r="B636" s="304" t="s">
        <v>714</v>
      </c>
      <c r="C636" s="304"/>
      <c r="D636" s="305" t="s">
        <v>715</v>
      </c>
      <c r="E636" s="306">
        <f t="shared" si="171"/>
        <v>0</v>
      </c>
      <c r="F636" s="307">
        <f>SUM(F637:F638)</f>
        <v>0</v>
      </c>
      <c r="G636" s="307">
        <f>SUM(G637:G638)</f>
        <v>0</v>
      </c>
      <c r="H636" s="307">
        <f>SUM(H637:H638)</f>
        <v>0</v>
      </c>
      <c r="I636" s="307">
        <f>SUM(I637:I638)</f>
        <v>0</v>
      </c>
      <c r="J636" s="308">
        <f>SUM(J637:J638)</f>
        <v>0</v>
      </c>
      <c r="K636" s="309"/>
      <c r="L636" s="309"/>
      <c r="M636" s="309"/>
    </row>
    <row r="637" spans="1:13" ht="13.5" hidden="1">
      <c r="A637" s="304"/>
      <c r="B637" s="304"/>
      <c r="C637" s="304" t="s">
        <v>716</v>
      </c>
      <c r="D637" s="305" t="s">
        <v>717</v>
      </c>
      <c r="E637" s="306">
        <f t="shared" si="171"/>
        <v>0</v>
      </c>
      <c r="F637" s="307"/>
      <c r="G637" s="307"/>
      <c r="H637" s="307"/>
      <c r="I637" s="307"/>
      <c r="J637" s="308"/>
      <c r="K637" s="309"/>
      <c r="L637" s="309"/>
      <c r="M637" s="309"/>
    </row>
    <row r="638" spans="1:13" ht="13.5" hidden="1">
      <c r="A638" s="304"/>
      <c r="B638" s="304"/>
      <c r="C638" s="304" t="s">
        <v>718</v>
      </c>
      <c r="D638" s="305" t="s">
        <v>719</v>
      </c>
      <c r="E638" s="306">
        <f t="shared" si="171"/>
        <v>0</v>
      </c>
      <c r="F638" s="307"/>
      <c r="G638" s="307"/>
      <c r="H638" s="307"/>
      <c r="I638" s="307"/>
      <c r="J638" s="308"/>
      <c r="K638" s="309"/>
      <c r="L638" s="309"/>
      <c r="M638" s="309"/>
    </row>
    <row r="639" spans="1:13" s="3" customFormat="1" ht="44.25" customHeight="1">
      <c r="A639" s="525" t="s">
        <v>720</v>
      </c>
      <c r="B639" s="526"/>
      <c r="C639" s="527"/>
      <c r="D639" s="254" t="s">
        <v>721</v>
      </c>
      <c r="E639" s="298">
        <f t="shared" si="171"/>
        <v>0</v>
      </c>
      <c r="F639" s="294">
        <f t="shared" ref="F639:M639" si="172">F640+F644+F766+F769</f>
        <v>0</v>
      </c>
      <c r="G639" s="294">
        <f t="shared" si="172"/>
        <v>0</v>
      </c>
      <c r="H639" s="294">
        <f t="shared" si="172"/>
        <v>0</v>
      </c>
      <c r="I639" s="294">
        <f t="shared" si="172"/>
        <v>0</v>
      </c>
      <c r="J639" s="296">
        <f t="shared" si="172"/>
        <v>0</v>
      </c>
      <c r="K639" s="297">
        <f t="shared" si="172"/>
        <v>0</v>
      </c>
      <c r="L639" s="297">
        <f t="shared" si="172"/>
        <v>0</v>
      </c>
      <c r="M639" s="297">
        <f t="shared" si="172"/>
        <v>0</v>
      </c>
    </row>
    <row r="640" spans="1:13" ht="15" hidden="1" customHeight="1">
      <c r="A640" s="125" t="s">
        <v>722</v>
      </c>
      <c r="B640" s="163"/>
      <c r="C640" s="46"/>
      <c r="D640" s="283" t="s">
        <v>723</v>
      </c>
      <c r="E640" s="216">
        <f t="shared" si="171"/>
        <v>0</v>
      </c>
      <c r="F640" s="232">
        <f t="shared" ref="F640:M640" si="173">F642</f>
        <v>0</v>
      </c>
      <c r="G640" s="232">
        <f t="shared" si="173"/>
        <v>0</v>
      </c>
      <c r="H640" s="232">
        <f t="shared" si="173"/>
        <v>0</v>
      </c>
      <c r="I640" s="232">
        <f t="shared" si="173"/>
        <v>0</v>
      </c>
      <c r="J640" s="229">
        <f t="shared" si="173"/>
        <v>0</v>
      </c>
      <c r="K640" s="72">
        <f t="shared" si="173"/>
        <v>0</v>
      </c>
      <c r="L640" s="72">
        <f t="shared" si="173"/>
        <v>0</v>
      </c>
      <c r="M640" s="72">
        <f t="shared" si="173"/>
        <v>0</v>
      </c>
    </row>
    <row r="641" spans="1:13" s="7" customFormat="1" ht="12.75" hidden="1" customHeight="1">
      <c r="A641" s="600" t="s">
        <v>724</v>
      </c>
      <c r="B641" s="737"/>
      <c r="C641" s="737"/>
      <c r="D641" s="149"/>
      <c r="E641" s="216">
        <f t="shared" si="171"/>
        <v>0</v>
      </c>
      <c r="F641" s="217"/>
      <c r="G641" s="217"/>
      <c r="H641" s="217"/>
      <c r="I641" s="217"/>
      <c r="J641" s="229"/>
      <c r="K641" s="218"/>
      <c r="L641" s="200"/>
      <c r="M641" s="200"/>
    </row>
    <row r="642" spans="1:13" s="7" customFormat="1" ht="12.75" hidden="1" customHeight="1">
      <c r="A642" s="345"/>
      <c r="B642" s="69" t="s">
        <v>725</v>
      </c>
      <c r="C642" s="79"/>
      <c r="D642" s="149" t="s">
        <v>726</v>
      </c>
      <c r="E642" s="216">
        <f t="shared" si="171"/>
        <v>0</v>
      </c>
      <c r="F642" s="217"/>
      <c r="G642" s="217"/>
      <c r="H642" s="217"/>
      <c r="I642" s="217"/>
      <c r="J642" s="229"/>
      <c r="K642" s="218"/>
      <c r="L642" s="200"/>
      <c r="M642" s="200"/>
    </row>
    <row r="643" spans="1:13" s="7" customFormat="1" ht="12.75" hidden="1" customHeight="1">
      <c r="A643" s="345"/>
      <c r="B643" s="69" t="s">
        <v>727</v>
      </c>
      <c r="C643" s="79"/>
      <c r="D643" s="149" t="s">
        <v>728</v>
      </c>
      <c r="E643" s="216">
        <f t="shared" si="171"/>
        <v>0</v>
      </c>
      <c r="F643" s="217"/>
      <c r="G643" s="217"/>
      <c r="H643" s="217"/>
      <c r="I643" s="217"/>
      <c r="J643" s="229"/>
      <c r="K643" s="218"/>
      <c r="L643" s="200"/>
      <c r="M643" s="200"/>
    </row>
    <row r="644" spans="1:13" s="4" customFormat="1" ht="16.5" hidden="1" customHeight="1">
      <c r="A644" s="601" t="s">
        <v>729</v>
      </c>
      <c r="B644" s="738"/>
      <c r="C644" s="738"/>
      <c r="D644" s="148" t="s">
        <v>730</v>
      </c>
      <c r="E644" s="216">
        <f t="shared" si="171"/>
        <v>0</v>
      </c>
      <c r="F644" s="217">
        <f t="shared" ref="F644:M644" si="174">F647+F707</f>
        <v>0</v>
      </c>
      <c r="G644" s="217">
        <f t="shared" si="174"/>
        <v>0</v>
      </c>
      <c r="H644" s="217">
        <f t="shared" si="174"/>
        <v>0</v>
      </c>
      <c r="I644" s="217">
        <f t="shared" si="174"/>
        <v>0</v>
      </c>
      <c r="J644" s="228">
        <f t="shared" si="174"/>
        <v>0</v>
      </c>
      <c r="K644" s="156">
        <f t="shared" si="174"/>
        <v>0</v>
      </c>
      <c r="L644" s="156">
        <f t="shared" si="174"/>
        <v>0</v>
      </c>
      <c r="M644" s="156">
        <f t="shared" si="174"/>
        <v>0</v>
      </c>
    </row>
    <row r="645" spans="1:13" s="13" customFormat="1" ht="16.5" hidden="1" customHeight="1">
      <c r="A645" s="337"/>
      <c r="B645" s="61" t="s">
        <v>330</v>
      </c>
      <c r="C645" s="62"/>
      <c r="D645" s="473"/>
      <c r="E645" s="223">
        <f t="shared" si="171"/>
        <v>0</v>
      </c>
      <c r="F645" s="227"/>
      <c r="G645" s="227">
        <f t="shared" ref="G645:M645" si="175">G647</f>
        <v>0</v>
      </c>
      <c r="H645" s="227">
        <f t="shared" si="175"/>
        <v>0</v>
      </c>
      <c r="I645" s="227">
        <f t="shared" si="175"/>
        <v>0</v>
      </c>
      <c r="J645" s="240">
        <f t="shared" si="175"/>
        <v>0</v>
      </c>
      <c r="K645" s="242">
        <f t="shared" si="175"/>
        <v>0</v>
      </c>
      <c r="L645" s="242">
        <f t="shared" si="175"/>
        <v>0</v>
      </c>
      <c r="M645" s="242">
        <f t="shared" si="175"/>
        <v>0</v>
      </c>
    </row>
    <row r="646" spans="1:13" s="13" customFormat="1" ht="16.5" hidden="1" customHeight="1">
      <c r="A646" s="337"/>
      <c r="B646" s="733" t="s">
        <v>331</v>
      </c>
      <c r="C646" s="734"/>
      <c r="D646" s="473"/>
      <c r="E646" s="223"/>
      <c r="F646" s="227"/>
      <c r="G646" s="227"/>
      <c r="H646" s="227"/>
      <c r="I646" s="227"/>
      <c r="J646" s="240"/>
      <c r="K646" s="242"/>
      <c r="L646" s="243"/>
      <c r="M646" s="243"/>
    </row>
    <row r="647" spans="1:13" s="6" customFormat="1" ht="15" hidden="1">
      <c r="A647" s="61"/>
      <c r="B647" s="61" t="s">
        <v>305</v>
      </c>
      <c r="C647" s="62"/>
      <c r="D647" s="285"/>
      <c r="E647" s="223">
        <f t="shared" ref="E647:E707" si="176">G647+H647+I647+J647</f>
        <v>0</v>
      </c>
      <c r="F647" s="227">
        <f t="shared" ref="F647:M647" si="177">F648+F697</f>
        <v>0</v>
      </c>
      <c r="G647" s="227">
        <f t="shared" si="177"/>
        <v>0</v>
      </c>
      <c r="H647" s="227">
        <f t="shared" si="177"/>
        <v>0</v>
      </c>
      <c r="I647" s="227">
        <f t="shared" si="177"/>
        <v>0</v>
      </c>
      <c r="J647" s="240">
        <f t="shared" si="177"/>
        <v>0</v>
      </c>
      <c r="K647" s="155">
        <f t="shared" si="177"/>
        <v>0</v>
      </c>
      <c r="L647" s="155">
        <f t="shared" si="177"/>
        <v>0</v>
      </c>
      <c r="M647" s="155">
        <f t="shared" si="177"/>
        <v>0</v>
      </c>
    </row>
    <row r="648" spans="1:13" s="2" customFormat="1" ht="13.5" hidden="1">
      <c r="A648" s="65"/>
      <c r="B648" s="66" t="s">
        <v>637</v>
      </c>
      <c r="C648" s="67"/>
      <c r="D648" s="286" t="s">
        <v>333</v>
      </c>
      <c r="E648" s="216">
        <f t="shared" si="176"/>
        <v>0</v>
      </c>
      <c r="F648" s="217">
        <f t="shared" ref="F648:M648" si="178">F649+F650+F651+F656+F660+F662+F674+F680+F687</f>
        <v>0</v>
      </c>
      <c r="G648" s="217">
        <f t="shared" si="178"/>
        <v>0</v>
      </c>
      <c r="H648" s="217">
        <f t="shared" si="178"/>
        <v>0</v>
      </c>
      <c r="I648" s="217">
        <f t="shared" si="178"/>
        <v>0</v>
      </c>
      <c r="J648" s="228">
        <f t="shared" si="178"/>
        <v>0</v>
      </c>
      <c r="K648" s="156">
        <f t="shared" si="178"/>
        <v>0</v>
      </c>
      <c r="L648" s="156">
        <f t="shared" si="178"/>
        <v>0</v>
      </c>
      <c r="M648" s="156">
        <f t="shared" si="178"/>
        <v>0</v>
      </c>
    </row>
    <row r="649" spans="1:13" s="2" customFormat="1" ht="13.5" hidden="1">
      <c r="A649" s="65"/>
      <c r="B649" s="66"/>
      <c r="C649" s="69" t="s">
        <v>334</v>
      </c>
      <c r="D649" s="313" t="s">
        <v>308</v>
      </c>
      <c r="E649" s="216">
        <f t="shared" si="176"/>
        <v>0</v>
      </c>
      <c r="F649" s="217"/>
      <c r="G649" s="217"/>
      <c r="H649" s="217"/>
      <c r="I649" s="217"/>
      <c r="J649" s="229"/>
      <c r="K649" s="72"/>
      <c r="L649" s="73"/>
      <c r="M649" s="73"/>
    </row>
    <row r="650" spans="1:13" s="2" customFormat="1" hidden="1">
      <c r="A650" s="65"/>
      <c r="B650" s="70"/>
      <c r="C650" s="338" t="s">
        <v>335</v>
      </c>
      <c r="D650" s="149" t="s">
        <v>310</v>
      </c>
      <c r="E650" s="216">
        <f t="shared" si="176"/>
        <v>0</v>
      </c>
      <c r="F650" s="217"/>
      <c r="G650" s="217"/>
      <c r="H650" s="217"/>
      <c r="I650" s="217"/>
      <c r="J650" s="229"/>
      <c r="K650" s="72"/>
      <c r="L650" s="73"/>
      <c r="M650" s="73"/>
    </row>
    <row r="651" spans="1:13" s="2" customFormat="1" hidden="1">
      <c r="A651" s="65"/>
      <c r="B651" s="74" t="s">
        <v>336</v>
      </c>
      <c r="C651" s="69"/>
      <c r="D651" s="149" t="s">
        <v>337</v>
      </c>
      <c r="E651" s="216">
        <f t="shared" si="176"/>
        <v>0</v>
      </c>
      <c r="F651" s="217">
        <f t="shared" ref="F651:M651" si="179">F652+F653+F654</f>
        <v>0</v>
      </c>
      <c r="G651" s="217">
        <f t="shared" si="179"/>
        <v>0</v>
      </c>
      <c r="H651" s="217">
        <f t="shared" si="179"/>
        <v>0</v>
      </c>
      <c r="I651" s="217">
        <f t="shared" si="179"/>
        <v>0</v>
      </c>
      <c r="J651" s="228">
        <f t="shared" si="179"/>
        <v>0</v>
      </c>
      <c r="K651" s="156">
        <f t="shared" si="179"/>
        <v>0</v>
      </c>
      <c r="L651" s="156">
        <f t="shared" si="179"/>
        <v>0</v>
      </c>
      <c r="M651" s="156">
        <f t="shared" si="179"/>
        <v>0</v>
      </c>
    </row>
    <row r="652" spans="1:13" s="2" customFormat="1" hidden="1">
      <c r="A652" s="65"/>
      <c r="B652" s="75" t="s">
        <v>338</v>
      </c>
      <c r="C652" s="69"/>
      <c r="D652" s="149" t="s">
        <v>339</v>
      </c>
      <c r="E652" s="216">
        <f t="shared" si="176"/>
        <v>0</v>
      </c>
      <c r="F652" s="217"/>
      <c r="G652" s="217"/>
      <c r="H652" s="217"/>
      <c r="I652" s="217"/>
      <c r="J652" s="229"/>
      <c r="K652" s="72"/>
      <c r="L652" s="73"/>
      <c r="M652" s="73"/>
    </row>
    <row r="653" spans="1:13" s="2" customFormat="1" hidden="1">
      <c r="A653" s="65"/>
      <c r="B653" s="76" t="s">
        <v>340</v>
      </c>
      <c r="C653" s="76"/>
      <c r="D653" s="148" t="s">
        <v>341</v>
      </c>
      <c r="E653" s="216">
        <f t="shared" si="176"/>
        <v>0</v>
      </c>
      <c r="F653" s="217"/>
      <c r="G653" s="217"/>
      <c r="H653" s="217"/>
      <c r="I653" s="217"/>
      <c r="J653" s="229"/>
      <c r="K653" s="72"/>
      <c r="L653" s="73"/>
      <c r="M653" s="73"/>
    </row>
    <row r="654" spans="1:13" s="2" customFormat="1" hidden="1">
      <c r="A654" s="65"/>
      <c r="B654" s="75" t="s">
        <v>342</v>
      </c>
      <c r="C654" s="78"/>
      <c r="D654" s="149" t="s">
        <v>343</v>
      </c>
      <c r="E654" s="216">
        <f t="shared" si="176"/>
        <v>0</v>
      </c>
      <c r="F654" s="217"/>
      <c r="G654" s="217"/>
      <c r="H654" s="217"/>
      <c r="I654" s="217"/>
      <c r="J654" s="229"/>
      <c r="K654" s="72"/>
      <c r="L654" s="73"/>
      <c r="M654" s="73"/>
    </row>
    <row r="655" spans="1:13" s="2" customFormat="1" hidden="1">
      <c r="A655" s="65"/>
      <c r="B655" s="75"/>
      <c r="C655" s="78"/>
      <c r="D655" s="149"/>
      <c r="E655" s="216">
        <f t="shared" si="176"/>
        <v>0</v>
      </c>
      <c r="F655" s="217"/>
      <c r="G655" s="217"/>
      <c r="H655" s="217"/>
      <c r="I655" s="217"/>
      <c r="J655" s="229"/>
      <c r="K655" s="72"/>
      <c r="L655" s="73"/>
      <c r="M655" s="73"/>
    </row>
    <row r="656" spans="1:13" s="2" customFormat="1" ht="14.25" hidden="1" customHeight="1">
      <c r="A656" s="65"/>
      <c r="B656" s="75" t="s">
        <v>344</v>
      </c>
      <c r="C656" s="78"/>
      <c r="D656" s="149" t="s">
        <v>345</v>
      </c>
      <c r="E656" s="216">
        <f t="shared" si="176"/>
        <v>0</v>
      </c>
      <c r="F656" s="217">
        <f t="shared" ref="F656:M656" si="180">F657+F658+F659</f>
        <v>0</v>
      </c>
      <c r="G656" s="217">
        <f t="shared" si="180"/>
        <v>0</v>
      </c>
      <c r="H656" s="217">
        <f t="shared" si="180"/>
        <v>0</v>
      </c>
      <c r="I656" s="217">
        <f t="shared" si="180"/>
        <v>0</v>
      </c>
      <c r="J656" s="228">
        <f t="shared" si="180"/>
        <v>0</v>
      </c>
      <c r="K656" s="156">
        <f t="shared" si="180"/>
        <v>0</v>
      </c>
      <c r="L656" s="156">
        <f t="shared" si="180"/>
        <v>0</v>
      </c>
      <c r="M656" s="156">
        <f t="shared" si="180"/>
        <v>0</v>
      </c>
    </row>
    <row r="657" spans="1:13" s="2" customFormat="1" ht="25.5" hidden="1">
      <c r="A657" s="65"/>
      <c r="B657" s="75"/>
      <c r="C657" s="78" t="s">
        <v>346</v>
      </c>
      <c r="D657" s="149" t="s">
        <v>347</v>
      </c>
      <c r="E657" s="216">
        <f t="shared" si="176"/>
        <v>0</v>
      </c>
      <c r="F657" s="217"/>
      <c r="G657" s="217"/>
      <c r="H657" s="217"/>
      <c r="I657" s="217"/>
      <c r="J657" s="229"/>
      <c r="K657" s="72"/>
      <c r="L657" s="73"/>
      <c r="M657" s="73"/>
    </row>
    <row r="658" spans="1:13" s="2" customFormat="1" hidden="1">
      <c r="A658" s="65"/>
      <c r="B658" s="75"/>
      <c r="C658" s="79" t="s">
        <v>348</v>
      </c>
      <c r="D658" s="314" t="s">
        <v>349</v>
      </c>
      <c r="E658" s="216">
        <f t="shared" si="176"/>
        <v>0</v>
      </c>
      <c r="F658" s="217"/>
      <c r="G658" s="217"/>
      <c r="H658" s="217"/>
      <c r="I658" s="217"/>
      <c r="J658" s="229"/>
      <c r="K658" s="72"/>
      <c r="L658" s="73"/>
      <c r="M658" s="73"/>
    </row>
    <row r="659" spans="1:13" s="2" customFormat="1" ht="13.5" hidden="1">
      <c r="A659" s="65"/>
      <c r="B659" s="67"/>
      <c r="C659" s="69" t="s">
        <v>350</v>
      </c>
      <c r="D659" s="286" t="s">
        <v>351</v>
      </c>
      <c r="E659" s="216">
        <f t="shared" si="176"/>
        <v>0</v>
      </c>
      <c r="F659" s="217"/>
      <c r="G659" s="217"/>
      <c r="H659" s="217"/>
      <c r="I659" s="217"/>
      <c r="J659" s="229"/>
      <c r="K659" s="72"/>
      <c r="L659" s="73"/>
      <c r="M659" s="73"/>
    </row>
    <row r="660" spans="1:13" s="2" customFormat="1" hidden="1">
      <c r="A660" s="65"/>
      <c r="B660" s="69" t="s">
        <v>352</v>
      </c>
      <c r="C660" s="81"/>
      <c r="D660" s="315" t="s">
        <v>353</v>
      </c>
      <c r="E660" s="216">
        <f t="shared" si="176"/>
        <v>0</v>
      </c>
      <c r="F660" s="217">
        <f>F661</f>
        <v>0</v>
      </c>
      <c r="G660" s="217">
        <f>G661</f>
        <v>0</v>
      </c>
      <c r="H660" s="217">
        <f>H661</f>
        <v>0</v>
      </c>
      <c r="I660" s="217">
        <f>I661</f>
        <v>0</v>
      </c>
      <c r="J660" s="228">
        <f>J661</f>
        <v>0</v>
      </c>
      <c r="K660" s="156"/>
      <c r="L660" s="73"/>
      <c r="M660" s="73"/>
    </row>
    <row r="661" spans="1:13" s="2" customFormat="1" hidden="1">
      <c r="A661" s="65"/>
      <c r="B661" s="75" t="s">
        <v>354</v>
      </c>
      <c r="C661" s="82"/>
      <c r="D661" s="315" t="s">
        <v>355</v>
      </c>
      <c r="E661" s="216">
        <f t="shared" si="176"/>
        <v>0</v>
      </c>
      <c r="F661" s="217"/>
      <c r="G661" s="217"/>
      <c r="H661" s="217"/>
      <c r="I661" s="217"/>
      <c r="J661" s="229"/>
      <c r="K661" s="72"/>
      <c r="L661" s="73"/>
      <c r="M661" s="73"/>
    </row>
    <row r="662" spans="1:13" s="2" customFormat="1" ht="14.25" hidden="1" customHeight="1">
      <c r="A662" s="65"/>
      <c r="B662" s="75"/>
      <c r="C662" s="78" t="s">
        <v>356</v>
      </c>
      <c r="D662" s="315" t="s">
        <v>357</v>
      </c>
      <c r="E662" s="216">
        <f t="shared" si="176"/>
        <v>0</v>
      </c>
      <c r="F662" s="217">
        <f t="shared" ref="F662:M662" si="181">F663</f>
        <v>0</v>
      </c>
      <c r="G662" s="217">
        <f t="shared" si="181"/>
        <v>0</v>
      </c>
      <c r="H662" s="217">
        <f t="shared" si="181"/>
        <v>0</v>
      </c>
      <c r="I662" s="217">
        <f t="shared" si="181"/>
        <v>0</v>
      </c>
      <c r="J662" s="228">
        <f t="shared" si="181"/>
        <v>0</v>
      </c>
      <c r="K662" s="156">
        <f t="shared" si="181"/>
        <v>0</v>
      </c>
      <c r="L662" s="156">
        <f t="shared" si="181"/>
        <v>0</v>
      </c>
      <c r="M662" s="156">
        <f t="shared" si="181"/>
        <v>0</v>
      </c>
    </row>
    <row r="663" spans="1:13" s="2" customFormat="1" ht="46.5" hidden="1" customHeight="1">
      <c r="A663" s="65"/>
      <c r="B663" s="569" t="s">
        <v>358</v>
      </c>
      <c r="C663" s="570"/>
      <c r="D663" s="148" t="s">
        <v>359</v>
      </c>
      <c r="E663" s="216">
        <f t="shared" si="176"/>
        <v>0</v>
      </c>
      <c r="F663" s="217">
        <f>F664+F665+F666+F667+F668+F669+F670+F671+F672+F673</f>
        <v>0</v>
      </c>
      <c r="G663" s="217">
        <f>G664+G665+G666+G667+G668+G669+G670+G671+G672+G673</f>
        <v>0</v>
      </c>
      <c r="H663" s="217">
        <f>H664+H665+H666+H667+H668+H669+H670+H671+H672+H673</f>
        <v>0</v>
      </c>
      <c r="I663" s="217">
        <f>I664+I665+I666+I667+I668+I669+I670+I671+I672+I673</f>
        <v>0</v>
      </c>
      <c r="J663" s="228">
        <f>J664+J665+J666+J667+J668+J669+J670+J671+J672+J673</f>
        <v>0</v>
      </c>
      <c r="K663" s="156"/>
      <c r="L663" s="73"/>
      <c r="M663" s="73"/>
    </row>
    <row r="664" spans="1:13" s="2" customFormat="1" hidden="1">
      <c r="A664" s="65"/>
      <c r="B664" s="75"/>
      <c r="C664" s="79" t="s">
        <v>360</v>
      </c>
      <c r="D664" s="148" t="s">
        <v>361</v>
      </c>
      <c r="E664" s="216">
        <f t="shared" si="176"/>
        <v>0</v>
      </c>
      <c r="F664" s="217"/>
      <c r="G664" s="217"/>
      <c r="H664" s="217"/>
      <c r="I664" s="217"/>
      <c r="J664" s="229"/>
      <c r="K664" s="72"/>
      <c r="L664" s="73"/>
      <c r="M664" s="73"/>
    </row>
    <row r="665" spans="1:13" s="2" customFormat="1" ht="13.5" hidden="1">
      <c r="A665" s="65"/>
      <c r="B665" s="83"/>
      <c r="C665" s="84" t="s">
        <v>362</v>
      </c>
      <c r="D665" s="286" t="s">
        <v>363</v>
      </c>
      <c r="E665" s="216">
        <f t="shared" si="176"/>
        <v>0</v>
      </c>
      <c r="F665" s="217"/>
      <c r="G665" s="217"/>
      <c r="H665" s="217"/>
      <c r="I665" s="217"/>
      <c r="J665" s="229"/>
      <c r="K665" s="72"/>
      <c r="L665" s="73"/>
      <c r="M665" s="73"/>
    </row>
    <row r="666" spans="1:13" s="2" customFormat="1" hidden="1">
      <c r="A666" s="65"/>
      <c r="B666" s="336"/>
      <c r="C666" s="46" t="s">
        <v>364</v>
      </c>
      <c r="D666" s="148" t="s">
        <v>365</v>
      </c>
      <c r="E666" s="216">
        <f t="shared" si="176"/>
        <v>0</v>
      </c>
      <c r="F666" s="217"/>
      <c r="G666" s="217"/>
      <c r="H666" s="217"/>
      <c r="I666" s="217"/>
      <c r="J666" s="229"/>
      <c r="K666" s="72"/>
      <c r="L666" s="73"/>
      <c r="M666" s="73"/>
    </row>
    <row r="667" spans="1:13" s="2" customFormat="1" hidden="1">
      <c r="A667" s="65"/>
      <c r="B667" s="75"/>
      <c r="C667" s="69" t="s">
        <v>366</v>
      </c>
      <c r="D667" s="149" t="s">
        <v>367</v>
      </c>
      <c r="E667" s="216">
        <f t="shared" si="176"/>
        <v>0</v>
      </c>
      <c r="F667" s="217"/>
      <c r="G667" s="217"/>
      <c r="H667" s="217"/>
      <c r="I667" s="217"/>
      <c r="J667" s="229"/>
      <c r="K667" s="72"/>
      <c r="L667" s="73"/>
      <c r="M667" s="73"/>
    </row>
    <row r="668" spans="1:13" s="2" customFormat="1" hidden="1">
      <c r="A668" s="65"/>
      <c r="B668" s="75"/>
      <c r="C668" s="79" t="s">
        <v>368</v>
      </c>
      <c r="D668" s="149" t="s">
        <v>369</v>
      </c>
      <c r="E668" s="216">
        <f t="shared" si="176"/>
        <v>0</v>
      </c>
      <c r="F668" s="217"/>
      <c r="G668" s="217"/>
      <c r="H668" s="217"/>
      <c r="I668" s="217"/>
      <c r="J668" s="229"/>
      <c r="K668" s="72"/>
      <c r="L668" s="73"/>
      <c r="M668" s="73"/>
    </row>
    <row r="669" spans="1:13" s="2" customFormat="1" ht="51" hidden="1">
      <c r="A669" s="65"/>
      <c r="B669" s="75"/>
      <c r="C669" s="78" t="s">
        <v>370</v>
      </c>
      <c r="D669" s="149" t="s">
        <v>371</v>
      </c>
      <c r="E669" s="216">
        <f t="shared" si="176"/>
        <v>0</v>
      </c>
      <c r="F669" s="217"/>
      <c r="G669" s="217"/>
      <c r="H669" s="217"/>
      <c r="I669" s="217"/>
      <c r="J669" s="229"/>
      <c r="K669" s="72"/>
      <c r="L669" s="73"/>
      <c r="M669" s="73"/>
    </row>
    <row r="670" spans="1:13" s="2" customFormat="1" ht="38.25" hidden="1">
      <c r="A670" s="65"/>
      <c r="B670" s="75"/>
      <c r="C670" s="78" t="s">
        <v>372</v>
      </c>
      <c r="D670" s="149" t="s">
        <v>373</v>
      </c>
      <c r="E670" s="216">
        <f t="shared" si="176"/>
        <v>0</v>
      </c>
      <c r="F670" s="217"/>
      <c r="G670" s="217"/>
      <c r="H670" s="217"/>
      <c r="I670" s="217"/>
      <c r="J670" s="229"/>
      <c r="K670" s="72"/>
      <c r="L670" s="73"/>
      <c r="M670" s="73"/>
    </row>
    <row r="671" spans="1:13" s="2" customFormat="1" ht="38.25" hidden="1">
      <c r="A671" s="65"/>
      <c r="B671" s="79"/>
      <c r="C671" s="78" t="s">
        <v>374</v>
      </c>
      <c r="D671" s="149" t="s">
        <v>375</v>
      </c>
      <c r="E671" s="216">
        <f t="shared" si="176"/>
        <v>0</v>
      </c>
      <c r="F671" s="217"/>
      <c r="G671" s="217"/>
      <c r="H671" s="217"/>
      <c r="I671" s="217"/>
      <c r="J671" s="229"/>
      <c r="K671" s="72"/>
      <c r="L671" s="73"/>
      <c r="M671" s="73"/>
    </row>
    <row r="672" spans="1:13" s="2" customFormat="1" ht="38.25" hidden="1">
      <c r="A672" s="65"/>
      <c r="B672" s="79"/>
      <c r="C672" s="78" t="s">
        <v>376</v>
      </c>
      <c r="D672" s="149" t="s">
        <v>377</v>
      </c>
      <c r="E672" s="216">
        <f t="shared" si="176"/>
        <v>0</v>
      </c>
      <c r="F672" s="217"/>
      <c r="G672" s="217"/>
      <c r="H672" s="217"/>
      <c r="I672" s="217"/>
      <c r="J672" s="229"/>
      <c r="K672" s="72"/>
      <c r="L672" s="73"/>
      <c r="M672" s="73"/>
    </row>
    <row r="673" spans="1:13" s="2" customFormat="1" ht="25.5" hidden="1">
      <c r="A673" s="65"/>
      <c r="B673" s="79"/>
      <c r="C673" s="78" t="s">
        <v>378</v>
      </c>
      <c r="D673" s="149" t="s">
        <v>379</v>
      </c>
      <c r="E673" s="216">
        <f t="shared" si="176"/>
        <v>0</v>
      </c>
      <c r="F673" s="217"/>
      <c r="G673" s="217"/>
      <c r="H673" s="217"/>
      <c r="I673" s="217"/>
      <c r="J673" s="229"/>
      <c r="K673" s="72"/>
      <c r="L673" s="73"/>
      <c r="M673" s="73"/>
    </row>
    <row r="674" spans="1:13" s="2" customFormat="1" hidden="1">
      <c r="A674" s="65"/>
      <c r="B674" s="79"/>
      <c r="C674" s="79" t="s">
        <v>380</v>
      </c>
      <c r="D674" s="149" t="s">
        <v>381</v>
      </c>
      <c r="E674" s="216">
        <f t="shared" si="176"/>
        <v>0</v>
      </c>
      <c r="F674" s="217">
        <f t="shared" ref="F674:M674" si="182">F675+F677</f>
        <v>0</v>
      </c>
      <c r="G674" s="217">
        <f t="shared" si="182"/>
        <v>0</v>
      </c>
      <c r="H674" s="217">
        <f t="shared" si="182"/>
        <v>0</v>
      </c>
      <c r="I674" s="217">
        <f t="shared" si="182"/>
        <v>0</v>
      </c>
      <c r="J674" s="228">
        <f t="shared" si="182"/>
        <v>0</v>
      </c>
      <c r="K674" s="156">
        <f t="shared" si="182"/>
        <v>0</v>
      </c>
      <c r="L674" s="156">
        <f t="shared" si="182"/>
        <v>0</v>
      </c>
      <c r="M674" s="156">
        <f t="shared" si="182"/>
        <v>0</v>
      </c>
    </row>
    <row r="675" spans="1:13" s="2" customFormat="1" hidden="1">
      <c r="A675" s="65"/>
      <c r="B675" s="79" t="s">
        <v>382</v>
      </c>
      <c r="C675" s="78" t="s">
        <v>595</v>
      </c>
      <c r="D675" s="149" t="s">
        <v>384</v>
      </c>
      <c r="E675" s="216">
        <f t="shared" si="176"/>
        <v>0</v>
      </c>
      <c r="F675" s="217">
        <f>F676</f>
        <v>0</v>
      </c>
      <c r="G675" s="217">
        <f>G676</f>
        <v>0</v>
      </c>
      <c r="H675" s="217">
        <f>H676</f>
        <v>0</v>
      </c>
      <c r="I675" s="217">
        <f>I676</f>
        <v>0</v>
      </c>
      <c r="J675" s="228">
        <f>J676</f>
        <v>0</v>
      </c>
      <c r="K675" s="156"/>
      <c r="L675" s="73"/>
      <c r="M675" s="73"/>
    </row>
    <row r="676" spans="1:13" s="2" customFormat="1" ht="0.75" hidden="1" customHeight="1">
      <c r="A676" s="65"/>
      <c r="B676" s="79"/>
      <c r="C676" s="79" t="s">
        <v>385</v>
      </c>
      <c r="D676" s="149" t="s">
        <v>386</v>
      </c>
      <c r="E676" s="216">
        <f t="shared" si="176"/>
        <v>0</v>
      </c>
      <c r="F676" s="217"/>
      <c r="G676" s="217"/>
      <c r="H676" s="217"/>
      <c r="I676" s="217"/>
      <c r="J676" s="229"/>
      <c r="K676" s="72"/>
      <c r="L676" s="73"/>
      <c r="M676" s="73"/>
    </row>
    <row r="677" spans="1:13" s="2" customFormat="1" hidden="1">
      <c r="A677" s="65"/>
      <c r="B677" s="86" t="s">
        <v>387</v>
      </c>
      <c r="C677" s="87"/>
      <c r="D677" s="313" t="s">
        <v>388</v>
      </c>
      <c r="E677" s="216">
        <f t="shared" si="176"/>
        <v>0</v>
      </c>
      <c r="F677" s="217">
        <f>F678+F679</f>
        <v>0</v>
      </c>
      <c r="G677" s="217">
        <f>G678+G679</f>
        <v>0</v>
      </c>
      <c r="H677" s="217">
        <f>H678+H679</f>
        <v>0</v>
      </c>
      <c r="I677" s="217">
        <f>I678+I679</f>
        <v>0</v>
      </c>
      <c r="J677" s="228">
        <f>J678+J679</f>
        <v>0</v>
      </c>
      <c r="K677" s="156"/>
      <c r="L677" s="73"/>
      <c r="M677" s="73"/>
    </row>
    <row r="678" spans="1:13" s="2" customFormat="1" ht="25.5" hidden="1">
      <c r="A678" s="65"/>
      <c r="B678" s="86"/>
      <c r="C678" s="87" t="s">
        <v>389</v>
      </c>
      <c r="D678" s="313" t="s">
        <v>390</v>
      </c>
      <c r="E678" s="216">
        <f t="shared" si="176"/>
        <v>0</v>
      </c>
      <c r="F678" s="217"/>
      <c r="G678" s="217"/>
      <c r="H678" s="217"/>
      <c r="I678" s="217"/>
      <c r="J678" s="229"/>
      <c r="K678" s="72"/>
      <c r="L678" s="73"/>
      <c r="M678" s="73"/>
    </row>
    <row r="679" spans="1:13" s="2" customFormat="1" ht="13.5" hidden="1">
      <c r="A679" s="65"/>
      <c r="B679" s="67"/>
      <c r="C679" s="67" t="s">
        <v>391</v>
      </c>
      <c r="D679" s="286" t="s">
        <v>392</v>
      </c>
      <c r="E679" s="216">
        <f t="shared" si="176"/>
        <v>0</v>
      </c>
      <c r="F679" s="217"/>
      <c r="G679" s="217"/>
      <c r="H679" s="217"/>
      <c r="I679" s="217"/>
      <c r="J679" s="229"/>
      <c r="K679" s="72"/>
      <c r="L679" s="73"/>
      <c r="M679" s="73"/>
    </row>
    <row r="680" spans="1:13" s="2" customFormat="1" hidden="1">
      <c r="A680" s="65"/>
      <c r="B680" s="69" t="s">
        <v>393</v>
      </c>
      <c r="C680" s="75"/>
      <c r="D680" s="148" t="s">
        <v>394</v>
      </c>
      <c r="E680" s="216">
        <f t="shared" si="176"/>
        <v>0</v>
      </c>
      <c r="F680" s="217">
        <f t="shared" ref="F680:M680" si="183">F681</f>
        <v>0</v>
      </c>
      <c r="G680" s="217">
        <f t="shared" si="183"/>
        <v>0</v>
      </c>
      <c r="H680" s="217">
        <f t="shared" si="183"/>
        <v>0</v>
      </c>
      <c r="I680" s="217">
        <f t="shared" si="183"/>
        <v>0</v>
      </c>
      <c r="J680" s="228">
        <f t="shared" si="183"/>
        <v>0</v>
      </c>
      <c r="K680" s="156">
        <f t="shared" si="183"/>
        <v>0</v>
      </c>
      <c r="L680" s="156">
        <f t="shared" si="183"/>
        <v>0</v>
      </c>
      <c r="M680" s="156">
        <f t="shared" si="183"/>
        <v>0</v>
      </c>
    </row>
    <row r="681" spans="1:13" s="2" customFormat="1" ht="0.75" hidden="1" customHeight="1">
      <c r="A681" s="65"/>
      <c r="B681" s="88" t="s">
        <v>395</v>
      </c>
      <c r="C681" s="69"/>
      <c r="D681" s="149" t="s">
        <v>396</v>
      </c>
      <c r="E681" s="216">
        <f t="shared" si="176"/>
        <v>0</v>
      </c>
      <c r="F681" s="217">
        <f>F682+F683+F684+F685</f>
        <v>0</v>
      </c>
      <c r="G681" s="217">
        <f>G682+G683+G684+G685</f>
        <v>0</v>
      </c>
      <c r="H681" s="217">
        <f>H682+H683+H684+H685</f>
        <v>0</v>
      </c>
      <c r="I681" s="217">
        <f>I682+I683+I684+I685</f>
        <v>0</v>
      </c>
      <c r="J681" s="228">
        <f>J682+J683+J684+J685</f>
        <v>0</v>
      </c>
      <c r="K681" s="156"/>
      <c r="L681" s="73"/>
      <c r="M681" s="73"/>
    </row>
    <row r="682" spans="1:13" s="2" customFormat="1" hidden="1">
      <c r="A682" s="65"/>
      <c r="B682" s="88"/>
      <c r="C682" s="69" t="s">
        <v>397</v>
      </c>
      <c r="D682" s="149" t="s">
        <v>398</v>
      </c>
      <c r="E682" s="216">
        <f t="shared" si="176"/>
        <v>0</v>
      </c>
      <c r="F682" s="217"/>
      <c r="G682" s="217"/>
      <c r="H682" s="217"/>
      <c r="I682" s="217"/>
      <c r="J682" s="229"/>
      <c r="K682" s="72"/>
      <c r="L682" s="73"/>
      <c r="M682" s="73"/>
    </row>
    <row r="683" spans="1:13" s="2" customFormat="1" hidden="1">
      <c r="A683" s="65"/>
      <c r="B683" s="75"/>
      <c r="C683" s="79" t="s">
        <v>399</v>
      </c>
      <c r="D683" s="148" t="s">
        <v>400</v>
      </c>
      <c r="E683" s="216">
        <f t="shared" si="176"/>
        <v>0</v>
      </c>
      <c r="F683" s="217"/>
      <c r="G683" s="217"/>
      <c r="H683" s="217"/>
      <c r="I683" s="217"/>
      <c r="J683" s="229"/>
      <c r="K683" s="72"/>
      <c r="L683" s="73"/>
      <c r="M683" s="73"/>
    </row>
    <row r="684" spans="1:13" s="2" customFormat="1" hidden="1">
      <c r="A684" s="65"/>
      <c r="B684" s="89"/>
      <c r="C684" s="79" t="s">
        <v>401</v>
      </c>
      <c r="D684" s="148" t="s">
        <v>402</v>
      </c>
      <c r="E684" s="216">
        <f t="shared" si="176"/>
        <v>0</v>
      </c>
      <c r="F684" s="217"/>
      <c r="G684" s="217"/>
      <c r="H684" s="217"/>
      <c r="I684" s="217"/>
      <c r="J684" s="229"/>
      <c r="K684" s="72"/>
      <c r="L684" s="73"/>
      <c r="M684" s="73"/>
    </row>
    <row r="685" spans="1:13" s="2" customFormat="1" hidden="1">
      <c r="A685" s="65"/>
      <c r="B685" s="75"/>
      <c r="C685" s="90" t="s">
        <v>403</v>
      </c>
      <c r="D685" s="149" t="s">
        <v>404</v>
      </c>
      <c r="E685" s="216">
        <f t="shared" si="176"/>
        <v>0</v>
      </c>
      <c r="F685" s="217"/>
      <c r="G685" s="217"/>
      <c r="H685" s="217"/>
      <c r="I685" s="217"/>
      <c r="J685" s="229"/>
      <c r="K685" s="72"/>
      <c r="L685" s="73"/>
      <c r="M685" s="73"/>
    </row>
    <row r="686" spans="1:13" s="2" customFormat="1" hidden="1">
      <c r="A686" s="65"/>
      <c r="B686" s="74"/>
      <c r="C686" s="90"/>
      <c r="D686" s="149"/>
      <c r="E686" s="216">
        <f t="shared" si="176"/>
        <v>0</v>
      </c>
      <c r="F686" s="217"/>
      <c r="G686" s="217"/>
      <c r="H686" s="217"/>
      <c r="I686" s="217"/>
      <c r="J686" s="229"/>
      <c r="K686" s="72"/>
      <c r="L686" s="73"/>
      <c r="M686" s="73"/>
    </row>
    <row r="687" spans="1:13" s="2" customFormat="1" ht="20.25" hidden="1" customHeight="1">
      <c r="A687" s="65"/>
      <c r="B687" s="70" t="s">
        <v>405</v>
      </c>
      <c r="C687" s="90"/>
      <c r="D687" s="149" t="s">
        <v>313</v>
      </c>
      <c r="E687" s="216">
        <f t="shared" si="176"/>
        <v>0</v>
      </c>
      <c r="F687" s="217"/>
      <c r="G687" s="217"/>
      <c r="H687" s="217"/>
      <c r="I687" s="217"/>
      <c r="J687" s="229"/>
      <c r="K687" s="72"/>
      <c r="L687" s="73"/>
      <c r="M687" s="73"/>
    </row>
    <row r="688" spans="1:13" s="2" customFormat="1" hidden="1">
      <c r="A688" s="65"/>
      <c r="B688" s="74" t="s">
        <v>406</v>
      </c>
      <c r="C688" s="90"/>
      <c r="D688" s="149" t="s">
        <v>407</v>
      </c>
      <c r="E688" s="216">
        <f t="shared" si="176"/>
        <v>0</v>
      </c>
      <c r="F688" s="217"/>
      <c r="G688" s="217"/>
      <c r="H688" s="217"/>
      <c r="I688" s="217"/>
      <c r="J688" s="229"/>
      <c r="K688" s="72"/>
      <c r="L688" s="73"/>
      <c r="M688" s="73"/>
    </row>
    <row r="689" spans="1:13" s="2" customFormat="1" hidden="1">
      <c r="A689" s="65"/>
      <c r="B689" s="74" t="s">
        <v>408</v>
      </c>
      <c r="C689" s="90"/>
      <c r="D689" s="288" t="s">
        <v>409</v>
      </c>
      <c r="E689" s="216">
        <f t="shared" si="176"/>
        <v>0</v>
      </c>
      <c r="F689" s="217"/>
      <c r="G689" s="217"/>
      <c r="H689" s="217"/>
      <c r="I689" s="217"/>
      <c r="J689" s="229"/>
      <c r="K689" s="72"/>
      <c r="L689" s="73"/>
      <c r="M689" s="73"/>
    </row>
    <row r="690" spans="1:13" s="2" customFormat="1" ht="13.5" hidden="1">
      <c r="A690" s="65"/>
      <c r="B690" s="66" t="s">
        <v>410</v>
      </c>
      <c r="C690" s="92"/>
      <c r="D690" s="286" t="s">
        <v>411</v>
      </c>
      <c r="E690" s="216">
        <f t="shared" si="176"/>
        <v>0</v>
      </c>
      <c r="F690" s="217"/>
      <c r="G690" s="217"/>
      <c r="H690" s="217"/>
      <c r="I690" s="217"/>
      <c r="J690" s="229"/>
      <c r="K690" s="72"/>
      <c r="L690" s="73"/>
      <c r="M690" s="73"/>
    </row>
    <row r="691" spans="1:13" s="2" customFormat="1" hidden="1">
      <c r="A691" s="65"/>
      <c r="B691" s="75" t="s">
        <v>412</v>
      </c>
      <c r="C691" s="76"/>
      <c r="D691" s="148" t="s">
        <v>413</v>
      </c>
      <c r="E691" s="216">
        <f t="shared" si="176"/>
        <v>0</v>
      </c>
      <c r="F691" s="217"/>
      <c r="G691" s="217"/>
      <c r="H691" s="217"/>
      <c r="I691" s="217"/>
      <c r="J691" s="229"/>
      <c r="K691" s="72"/>
      <c r="L691" s="73"/>
      <c r="M691" s="73"/>
    </row>
    <row r="692" spans="1:13" s="2" customFormat="1" hidden="1">
      <c r="A692" s="65"/>
      <c r="B692" s="76" t="s">
        <v>414</v>
      </c>
      <c r="C692" s="76"/>
      <c r="D692" s="148" t="s">
        <v>415</v>
      </c>
      <c r="E692" s="216">
        <f t="shared" si="176"/>
        <v>0</v>
      </c>
      <c r="F692" s="217"/>
      <c r="G692" s="217"/>
      <c r="H692" s="217"/>
      <c r="I692" s="217"/>
      <c r="J692" s="229"/>
      <c r="K692" s="72"/>
      <c r="L692" s="73"/>
      <c r="M692" s="73"/>
    </row>
    <row r="693" spans="1:13" s="2" customFormat="1" hidden="1">
      <c r="A693" s="65"/>
      <c r="B693" s="93" t="s">
        <v>416</v>
      </c>
      <c r="C693" s="94"/>
      <c r="D693" s="148" t="s">
        <v>417</v>
      </c>
      <c r="E693" s="216">
        <f t="shared" si="176"/>
        <v>0</v>
      </c>
      <c r="F693" s="217"/>
      <c r="G693" s="217"/>
      <c r="H693" s="217"/>
      <c r="I693" s="217"/>
      <c r="J693" s="229"/>
      <c r="K693" s="72"/>
      <c r="L693" s="73"/>
      <c r="M693" s="73"/>
    </row>
    <row r="694" spans="1:13" s="2" customFormat="1" hidden="1">
      <c r="A694" s="65"/>
      <c r="B694" s="93" t="s">
        <v>418</v>
      </c>
      <c r="C694" s="94"/>
      <c r="D694" s="148" t="s">
        <v>419</v>
      </c>
      <c r="E694" s="216">
        <f t="shared" si="176"/>
        <v>0</v>
      </c>
      <c r="F694" s="217"/>
      <c r="G694" s="217"/>
      <c r="H694" s="217"/>
      <c r="I694" s="217"/>
      <c r="J694" s="229"/>
      <c r="K694" s="72"/>
      <c r="L694" s="73"/>
      <c r="M694" s="73"/>
    </row>
    <row r="695" spans="1:13" s="2" customFormat="1" hidden="1">
      <c r="A695" s="65"/>
      <c r="B695" s="76" t="s">
        <v>420</v>
      </c>
      <c r="C695" s="76"/>
      <c r="D695" s="148" t="s">
        <v>421</v>
      </c>
      <c r="E695" s="216">
        <f t="shared" si="176"/>
        <v>0</v>
      </c>
      <c r="F695" s="217"/>
      <c r="G695" s="217"/>
      <c r="H695" s="217"/>
      <c r="I695" s="217"/>
      <c r="J695" s="229"/>
      <c r="K695" s="72"/>
      <c r="L695" s="73"/>
      <c r="M695" s="73"/>
    </row>
    <row r="696" spans="1:13" s="2" customFormat="1" hidden="1">
      <c r="A696" s="65"/>
      <c r="B696" s="76" t="s">
        <v>422</v>
      </c>
      <c r="C696" s="76"/>
      <c r="D696" s="148" t="s">
        <v>423</v>
      </c>
      <c r="E696" s="216">
        <f t="shared" si="176"/>
        <v>0</v>
      </c>
      <c r="F696" s="217"/>
      <c r="G696" s="217"/>
      <c r="H696" s="217"/>
      <c r="I696" s="217"/>
      <c r="J696" s="229"/>
      <c r="K696" s="72"/>
      <c r="L696" s="73"/>
      <c r="M696" s="73"/>
    </row>
    <row r="697" spans="1:13" s="2" customFormat="1" hidden="1">
      <c r="A697" s="65"/>
      <c r="B697" s="76" t="s">
        <v>424</v>
      </c>
      <c r="C697" s="76"/>
      <c r="D697" s="148" t="s">
        <v>425</v>
      </c>
      <c r="E697" s="216">
        <f t="shared" si="176"/>
        <v>0</v>
      </c>
      <c r="F697" s="217">
        <f>F698+F702</f>
        <v>0</v>
      </c>
      <c r="G697" s="217">
        <f>G698+G702</f>
        <v>0</v>
      </c>
      <c r="H697" s="217">
        <f>H698+H702</f>
        <v>0</v>
      </c>
      <c r="I697" s="217">
        <f>I698+I702</f>
        <v>0</v>
      </c>
      <c r="J697" s="228">
        <f>J698+J702</f>
        <v>0</v>
      </c>
      <c r="K697" s="156"/>
      <c r="L697" s="73"/>
      <c r="M697" s="73"/>
    </row>
    <row r="698" spans="1:13" s="2" customFormat="1" ht="14.25" hidden="1" customHeight="1">
      <c r="A698" s="65"/>
      <c r="B698" s="79" t="s">
        <v>426</v>
      </c>
      <c r="C698" s="76"/>
      <c r="D698" s="148" t="s">
        <v>427</v>
      </c>
      <c r="E698" s="216">
        <f t="shared" si="176"/>
        <v>0</v>
      </c>
      <c r="F698" s="217">
        <f t="shared" ref="F698:M698" si="184">F699+F700</f>
        <v>0</v>
      </c>
      <c r="G698" s="217">
        <f t="shared" si="184"/>
        <v>0</v>
      </c>
      <c r="H698" s="217">
        <f t="shared" si="184"/>
        <v>0</v>
      </c>
      <c r="I698" s="217">
        <f t="shared" si="184"/>
        <v>0</v>
      </c>
      <c r="J698" s="228">
        <f t="shared" si="184"/>
        <v>0</v>
      </c>
      <c r="K698" s="156">
        <f t="shared" si="184"/>
        <v>0</v>
      </c>
      <c r="L698" s="156">
        <f t="shared" si="184"/>
        <v>0</v>
      </c>
      <c r="M698" s="156">
        <f t="shared" si="184"/>
        <v>0</v>
      </c>
    </row>
    <row r="699" spans="1:13" s="2" customFormat="1" ht="38.25" hidden="1">
      <c r="A699" s="65"/>
      <c r="B699" s="88"/>
      <c r="C699" s="87" t="s">
        <v>428</v>
      </c>
      <c r="D699" s="148" t="s">
        <v>429</v>
      </c>
      <c r="E699" s="216">
        <f t="shared" si="176"/>
        <v>0</v>
      </c>
      <c r="F699" s="217"/>
      <c r="G699" s="217"/>
      <c r="H699" s="217"/>
      <c r="I699" s="217"/>
      <c r="J699" s="229"/>
      <c r="K699" s="72"/>
      <c r="L699" s="73"/>
      <c r="M699" s="73"/>
    </row>
    <row r="700" spans="1:13" s="2" customFormat="1" hidden="1">
      <c r="A700" s="65"/>
      <c r="B700" s="95" t="s">
        <v>430</v>
      </c>
      <c r="C700" s="96"/>
      <c r="D700" s="149" t="s">
        <v>431</v>
      </c>
      <c r="E700" s="216">
        <f t="shared" si="176"/>
        <v>0</v>
      </c>
      <c r="F700" s="217"/>
      <c r="G700" s="217"/>
      <c r="H700" s="217"/>
      <c r="I700" s="217"/>
      <c r="J700" s="229"/>
      <c r="K700" s="72"/>
      <c r="L700" s="73"/>
      <c r="M700" s="73"/>
    </row>
    <row r="701" spans="1:13" s="2" customFormat="1" ht="13.5" hidden="1">
      <c r="A701" s="65"/>
      <c r="B701" s="97"/>
      <c r="C701" s="67"/>
      <c r="D701" s="286"/>
      <c r="E701" s="216">
        <f t="shared" si="176"/>
        <v>0</v>
      </c>
      <c r="F701" s="217"/>
      <c r="G701" s="217"/>
      <c r="H701" s="217"/>
      <c r="I701" s="217"/>
      <c r="J701" s="229"/>
      <c r="K701" s="72"/>
      <c r="L701" s="73"/>
      <c r="M701" s="73"/>
    </row>
    <row r="702" spans="1:13" s="2" customFormat="1" hidden="1">
      <c r="A702" s="65"/>
      <c r="B702" s="71" t="s">
        <v>432</v>
      </c>
      <c r="C702" s="98"/>
      <c r="D702" s="148" t="s">
        <v>433</v>
      </c>
      <c r="E702" s="216">
        <f t="shared" si="176"/>
        <v>0</v>
      </c>
      <c r="F702" s="217">
        <f t="shared" ref="F702:M702" si="185">F703+F704</f>
        <v>0</v>
      </c>
      <c r="G702" s="217">
        <f t="shared" si="185"/>
        <v>0</v>
      </c>
      <c r="H702" s="217">
        <f t="shared" si="185"/>
        <v>0</v>
      </c>
      <c r="I702" s="217">
        <f t="shared" si="185"/>
        <v>0</v>
      </c>
      <c r="J702" s="228">
        <f t="shared" si="185"/>
        <v>0</v>
      </c>
      <c r="K702" s="156">
        <f t="shared" si="185"/>
        <v>0</v>
      </c>
      <c r="L702" s="156">
        <f t="shared" si="185"/>
        <v>0</v>
      </c>
      <c r="M702" s="156">
        <f t="shared" si="185"/>
        <v>0</v>
      </c>
    </row>
    <row r="703" spans="1:13" s="2" customFormat="1" ht="0.75" hidden="1" customHeight="1">
      <c r="A703" s="65"/>
      <c r="B703" s="76" t="s">
        <v>434</v>
      </c>
      <c r="C703" s="76"/>
      <c r="D703" s="148" t="s">
        <v>435</v>
      </c>
      <c r="E703" s="216">
        <f t="shared" si="176"/>
        <v>0</v>
      </c>
      <c r="F703" s="217"/>
      <c r="G703" s="217"/>
      <c r="H703" s="217"/>
      <c r="I703" s="217"/>
      <c r="J703" s="229"/>
      <c r="K703" s="72"/>
      <c r="L703" s="73"/>
      <c r="M703" s="73"/>
    </row>
    <row r="704" spans="1:13" s="2" customFormat="1" hidden="1">
      <c r="A704" s="65"/>
      <c r="B704" s="75" t="s">
        <v>436</v>
      </c>
      <c r="C704" s="78"/>
      <c r="D704" s="149" t="s">
        <v>437</v>
      </c>
      <c r="E704" s="216">
        <f t="shared" si="176"/>
        <v>0</v>
      </c>
      <c r="F704" s="217"/>
      <c r="G704" s="217"/>
      <c r="H704" s="217"/>
      <c r="I704" s="217"/>
      <c r="J704" s="229"/>
      <c r="K704" s="72"/>
      <c r="L704" s="73"/>
      <c r="M704" s="73"/>
    </row>
    <row r="705" spans="1:13" s="2" customFormat="1" hidden="1">
      <c r="A705" s="65"/>
      <c r="B705" s="69" t="s">
        <v>438</v>
      </c>
      <c r="C705" s="79"/>
      <c r="D705" s="149" t="s">
        <v>439</v>
      </c>
      <c r="E705" s="216">
        <f t="shared" si="176"/>
        <v>0</v>
      </c>
      <c r="F705" s="217">
        <f t="shared" ref="F705:M705" si="186">F706</f>
        <v>0</v>
      </c>
      <c r="G705" s="217">
        <f t="shared" si="186"/>
        <v>0</v>
      </c>
      <c r="H705" s="217">
        <f t="shared" si="186"/>
        <v>0</v>
      </c>
      <c r="I705" s="217">
        <f t="shared" si="186"/>
        <v>0</v>
      </c>
      <c r="J705" s="228">
        <f t="shared" si="186"/>
        <v>0</v>
      </c>
      <c r="K705" s="156">
        <f t="shared" si="186"/>
        <v>0</v>
      </c>
      <c r="L705" s="156">
        <f t="shared" si="186"/>
        <v>0</v>
      </c>
      <c r="M705" s="156">
        <f t="shared" si="186"/>
        <v>0</v>
      </c>
    </row>
    <row r="706" spans="1:13" s="2" customFormat="1" hidden="1">
      <c r="A706" s="65"/>
      <c r="B706" s="75" t="s">
        <v>440</v>
      </c>
      <c r="C706" s="79"/>
      <c r="D706" s="149" t="s">
        <v>441</v>
      </c>
      <c r="E706" s="216">
        <f t="shared" si="176"/>
        <v>0</v>
      </c>
      <c r="F706" s="217"/>
      <c r="G706" s="217"/>
      <c r="H706" s="217"/>
      <c r="I706" s="217"/>
      <c r="J706" s="229"/>
      <c r="K706" s="72"/>
      <c r="L706" s="73"/>
      <c r="M706" s="73"/>
    </row>
    <row r="707" spans="1:13" s="12" customFormat="1" hidden="1">
      <c r="A707" s="511" t="s">
        <v>316</v>
      </c>
      <c r="B707" s="512"/>
      <c r="C707" s="512"/>
      <c r="D707" s="285"/>
      <c r="E707" s="223">
        <f t="shared" si="176"/>
        <v>0</v>
      </c>
      <c r="F707" s="227">
        <f t="shared" ref="F707:M707" si="187">F709+F720+F733+F746+F761</f>
        <v>0</v>
      </c>
      <c r="G707" s="227">
        <f t="shared" si="187"/>
        <v>0</v>
      </c>
      <c r="H707" s="227">
        <f t="shared" si="187"/>
        <v>0</v>
      </c>
      <c r="I707" s="227">
        <f t="shared" si="187"/>
        <v>0</v>
      </c>
      <c r="J707" s="240">
        <f t="shared" si="187"/>
        <v>0</v>
      </c>
      <c r="K707" s="242">
        <f t="shared" si="187"/>
        <v>0</v>
      </c>
      <c r="L707" s="242">
        <f t="shared" si="187"/>
        <v>0</v>
      </c>
      <c r="M707" s="242">
        <f t="shared" si="187"/>
        <v>0</v>
      </c>
    </row>
    <row r="708" spans="1:13" s="12" customFormat="1" hidden="1">
      <c r="A708" s="337"/>
      <c r="B708" s="513" t="s">
        <v>442</v>
      </c>
      <c r="C708" s="514"/>
      <c r="D708" s="285"/>
      <c r="E708" s="223"/>
      <c r="F708" s="227"/>
      <c r="G708" s="227"/>
      <c r="H708" s="227"/>
      <c r="I708" s="227"/>
      <c r="J708" s="240"/>
      <c r="K708" s="242"/>
      <c r="L708" s="231"/>
      <c r="M708" s="231"/>
    </row>
    <row r="709" spans="1:13" s="2" customFormat="1" ht="12.75" hidden="1" customHeight="1">
      <c r="A709" s="65"/>
      <c r="B709" s="99" t="s">
        <v>443</v>
      </c>
      <c r="C709" s="92"/>
      <c r="D709" s="286" t="s">
        <v>444</v>
      </c>
      <c r="E709" s="216">
        <f t="shared" ref="E709:E770" si="188">G709+H709+I709+J709</f>
        <v>0</v>
      </c>
      <c r="F709" s="217">
        <f t="shared" ref="F709:M709" si="189">F710</f>
        <v>0</v>
      </c>
      <c r="G709" s="217">
        <f t="shared" si="189"/>
        <v>0</v>
      </c>
      <c r="H709" s="217">
        <f t="shared" si="189"/>
        <v>0</v>
      </c>
      <c r="I709" s="217">
        <f t="shared" si="189"/>
        <v>0</v>
      </c>
      <c r="J709" s="228">
        <f t="shared" si="189"/>
        <v>0</v>
      </c>
      <c r="K709" s="156">
        <f t="shared" si="189"/>
        <v>0</v>
      </c>
      <c r="L709" s="156">
        <f t="shared" si="189"/>
        <v>0</v>
      </c>
      <c r="M709" s="156">
        <f t="shared" si="189"/>
        <v>0</v>
      </c>
    </row>
    <row r="710" spans="1:13" s="2" customFormat="1" ht="12.75" hidden="1" customHeight="1">
      <c r="A710" s="65"/>
      <c r="B710" s="75" t="s">
        <v>445</v>
      </c>
      <c r="C710" s="79"/>
      <c r="D710" s="148" t="s">
        <v>446</v>
      </c>
      <c r="E710" s="216">
        <f t="shared" si="188"/>
        <v>0</v>
      </c>
      <c r="F710" s="217">
        <f>F711+F712+F713+F714+F715+F716+F717+F718</f>
        <v>0</v>
      </c>
      <c r="G710" s="217">
        <f>G711+G712+G713+G714+G715+G716+G717+G718</f>
        <v>0</v>
      </c>
      <c r="H710" s="217">
        <f>H711+H712+H713+H714+H715+H716+H717+H718</f>
        <v>0</v>
      </c>
      <c r="I710" s="217">
        <f>I711+I712+I713+I714+I715+I716+I717+I718</f>
        <v>0</v>
      </c>
      <c r="J710" s="228">
        <f>J711+J712+J713+J714+J715+J716+J717+J718</f>
        <v>0</v>
      </c>
      <c r="K710" s="156"/>
      <c r="L710" s="73"/>
      <c r="M710" s="73"/>
    </row>
    <row r="711" spans="1:13" s="2" customFormat="1" ht="12.75" hidden="1" customHeight="1">
      <c r="A711" s="65"/>
      <c r="B711" s="92"/>
      <c r="C711" s="100" t="s">
        <v>447</v>
      </c>
      <c r="D711" s="286" t="s">
        <v>448</v>
      </c>
      <c r="E711" s="216">
        <f t="shared" si="188"/>
        <v>0</v>
      </c>
      <c r="F711" s="217"/>
      <c r="G711" s="217"/>
      <c r="H711" s="217"/>
      <c r="I711" s="217"/>
      <c r="J711" s="229"/>
      <c r="K711" s="72"/>
      <c r="L711" s="73"/>
      <c r="M711" s="73"/>
    </row>
    <row r="712" spans="1:13" s="2" customFormat="1" ht="29.25" hidden="1" customHeight="1">
      <c r="A712" s="65"/>
      <c r="B712" s="92"/>
      <c r="C712" s="101" t="s">
        <v>449</v>
      </c>
      <c r="D712" s="287" t="s">
        <v>450</v>
      </c>
      <c r="E712" s="216">
        <f t="shared" si="188"/>
        <v>0</v>
      </c>
      <c r="F712" s="217"/>
      <c r="G712" s="217"/>
      <c r="H712" s="217"/>
      <c r="I712" s="217"/>
      <c r="J712" s="229"/>
      <c r="K712" s="72"/>
      <c r="L712" s="73"/>
      <c r="M712" s="73"/>
    </row>
    <row r="713" spans="1:13" s="2" customFormat="1" ht="29.25" hidden="1" customHeight="1">
      <c r="A713" s="65"/>
      <c r="B713" s="92"/>
      <c r="C713" s="101" t="s">
        <v>451</v>
      </c>
      <c r="D713" s="287" t="s">
        <v>452</v>
      </c>
      <c r="E713" s="216">
        <f t="shared" si="188"/>
        <v>0</v>
      </c>
      <c r="F713" s="217"/>
      <c r="G713" s="217"/>
      <c r="H713" s="217"/>
      <c r="I713" s="217"/>
      <c r="J713" s="229"/>
      <c r="K713" s="72"/>
      <c r="L713" s="73"/>
      <c r="M713" s="73"/>
    </row>
    <row r="714" spans="1:13" s="2" customFormat="1" ht="28.5" hidden="1" customHeight="1">
      <c r="A714" s="65"/>
      <c r="B714" s="92"/>
      <c r="C714" s="100" t="s">
        <v>453</v>
      </c>
      <c r="D714" s="286" t="s">
        <v>454</v>
      </c>
      <c r="E714" s="216">
        <f t="shared" si="188"/>
        <v>0</v>
      </c>
      <c r="F714" s="217"/>
      <c r="G714" s="217"/>
      <c r="H714" s="217"/>
      <c r="I714" s="217"/>
      <c r="J714" s="229"/>
      <c r="K714" s="72"/>
      <c r="L714" s="73"/>
      <c r="M714" s="73"/>
    </row>
    <row r="715" spans="1:13" s="2" customFormat="1" ht="44.25" hidden="1" customHeight="1">
      <c r="A715" s="65"/>
      <c r="B715" s="88"/>
      <c r="C715" s="103" t="s">
        <v>455</v>
      </c>
      <c r="D715" s="288" t="s">
        <v>456</v>
      </c>
      <c r="E715" s="216">
        <f t="shared" si="188"/>
        <v>0</v>
      </c>
      <c r="F715" s="217"/>
      <c r="G715" s="217"/>
      <c r="H715" s="217"/>
      <c r="I715" s="217"/>
      <c r="J715" s="229"/>
      <c r="K715" s="72"/>
      <c r="L715" s="73"/>
      <c r="M715" s="73"/>
    </row>
    <row r="716" spans="1:13" s="2" customFormat="1" ht="29.25" hidden="1" customHeight="1">
      <c r="A716" s="65"/>
      <c r="B716" s="104"/>
      <c r="C716" s="105" t="s">
        <v>457</v>
      </c>
      <c r="D716" s="43" t="s">
        <v>458</v>
      </c>
      <c r="E716" s="216">
        <f t="shared" si="188"/>
        <v>0</v>
      </c>
      <c r="F716" s="217"/>
      <c r="G716" s="217"/>
      <c r="H716" s="217"/>
      <c r="I716" s="217"/>
      <c r="J716" s="229"/>
      <c r="K716" s="72"/>
      <c r="L716" s="73"/>
      <c r="M716" s="73"/>
    </row>
    <row r="717" spans="1:13" s="2" customFormat="1" ht="29.25" hidden="1" customHeight="1">
      <c r="A717" s="65"/>
      <c r="B717" s="107"/>
      <c r="C717" s="108" t="s">
        <v>459</v>
      </c>
      <c r="D717" s="289" t="s">
        <v>460</v>
      </c>
      <c r="E717" s="216">
        <f t="shared" si="188"/>
        <v>0</v>
      </c>
      <c r="F717" s="217"/>
      <c r="G717" s="217"/>
      <c r="H717" s="217"/>
      <c r="I717" s="217"/>
      <c r="J717" s="229"/>
      <c r="K717" s="72"/>
      <c r="L717" s="73"/>
      <c r="M717" s="73"/>
    </row>
    <row r="718" spans="1:13" s="2" customFormat="1" ht="18.75" hidden="1" customHeight="1">
      <c r="A718" s="65"/>
      <c r="B718" s="110"/>
      <c r="C718" s="111" t="s">
        <v>461</v>
      </c>
      <c r="D718" s="290" t="s">
        <v>462</v>
      </c>
      <c r="E718" s="216">
        <f t="shared" si="188"/>
        <v>0</v>
      </c>
      <c r="F718" s="217"/>
      <c r="G718" s="217"/>
      <c r="H718" s="217"/>
      <c r="I718" s="217"/>
      <c r="J718" s="229"/>
      <c r="K718" s="72"/>
      <c r="L718" s="73"/>
      <c r="M718" s="73"/>
    </row>
    <row r="719" spans="1:13" s="2" customFormat="1" ht="12.75" hidden="1" customHeight="1">
      <c r="A719" s="65"/>
      <c r="B719" s="113"/>
      <c r="C719" s="114"/>
      <c r="D719" s="291"/>
      <c r="E719" s="216">
        <f t="shared" si="188"/>
        <v>0</v>
      </c>
      <c r="F719" s="217"/>
      <c r="G719" s="217"/>
      <c r="H719" s="217"/>
      <c r="I719" s="217"/>
      <c r="J719" s="229"/>
      <c r="K719" s="72"/>
      <c r="L719" s="73"/>
      <c r="M719" s="73"/>
    </row>
    <row r="720" spans="1:13" s="2" customFormat="1" ht="15.75" hidden="1" customHeight="1">
      <c r="A720" s="65"/>
      <c r="B720" s="69" t="s">
        <v>463</v>
      </c>
      <c r="C720" s="75"/>
      <c r="D720" s="148" t="s">
        <v>464</v>
      </c>
      <c r="E720" s="216">
        <f t="shared" si="188"/>
        <v>0</v>
      </c>
      <c r="F720" s="217">
        <f t="shared" ref="F720:M720" si="190">F721</f>
        <v>0</v>
      </c>
      <c r="G720" s="217">
        <f t="shared" si="190"/>
        <v>0</v>
      </c>
      <c r="H720" s="217">
        <f t="shared" si="190"/>
        <v>0</v>
      </c>
      <c r="I720" s="217">
        <f t="shared" si="190"/>
        <v>0</v>
      </c>
      <c r="J720" s="228">
        <f t="shared" si="190"/>
        <v>0</v>
      </c>
      <c r="K720" s="156">
        <f t="shared" si="190"/>
        <v>0</v>
      </c>
      <c r="L720" s="156">
        <f t="shared" si="190"/>
        <v>0</v>
      </c>
      <c r="M720" s="156">
        <f t="shared" si="190"/>
        <v>0</v>
      </c>
    </row>
    <row r="721" spans="1:13" s="2" customFormat="1" ht="12.75" hidden="1" customHeight="1">
      <c r="A721" s="65"/>
      <c r="B721" s="79" t="s">
        <v>465</v>
      </c>
      <c r="C721" s="79"/>
      <c r="D721" s="149" t="s">
        <v>384</v>
      </c>
      <c r="E721" s="216">
        <f t="shared" si="188"/>
        <v>0</v>
      </c>
      <c r="F721" s="217">
        <f>F725+F726+F727+F728+F729+F730+F731</f>
        <v>0</v>
      </c>
      <c r="G721" s="217">
        <f>G725+G726+G727+G728+G729+G730+G731</f>
        <v>0</v>
      </c>
      <c r="H721" s="217">
        <f>H725+H726+H727+H728+H729+H730+H731</f>
        <v>0</v>
      </c>
      <c r="I721" s="217">
        <f>I725+I726+I727+I728+I729+I730+I731</f>
        <v>0</v>
      </c>
      <c r="J721" s="228">
        <f>J725+J726+J727+J728+J729+J730+J731</f>
        <v>0</v>
      </c>
      <c r="K721" s="156"/>
      <c r="L721" s="73"/>
      <c r="M721" s="73"/>
    </row>
    <row r="722" spans="1:13" s="2" customFormat="1" ht="12.75" hidden="1" customHeight="1">
      <c r="A722" s="65"/>
      <c r="B722" s="116"/>
      <c r="C722" s="117" t="s">
        <v>466</v>
      </c>
      <c r="D722" s="292" t="s">
        <v>467</v>
      </c>
      <c r="E722" s="216">
        <f t="shared" si="188"/>
        <v>0</v>
      </c>
      <c r="F722" s="217"/>
      <c r="G722" s="217"/>
      <c r="H722" s="217"/>
      <c r="I722" s="217"/>
      <c r="J722" s="229"/>
      <c r="K722" s="72"/>
      <c r="L722" s="73"/>
      <c r="M722" s="73"/>
    </row>
    <row r="723" spans="1:13" s="2" customFormat="1" ht="12.75" hidden="1" customHeight="1">
      <c r="A723" s="65"/>
      <c r="B723" s="116"/>
      <c r="C723" s="117" t="s">
        <v>468</v>
      </c>
      <c r="D723" s="292" t="s">
        <v>469</v>
      </c>
      <c r="E723" s="216">
        <f t="shared" si="188"/>
        <v>0</v>
      </c>
      <c r="F723" s="217"/>
      <c r="G723" s="217"/>
      <c r="H723" s="217"/>
      <c r="I723" s="217"/>
      <c r="J723" s="229"/>
      <c r="K723" s="72"/>
      <c r="L723" s="73"/>
      <c r="M723" s="73"/>
    </row>
    <row r="724" spans="1:13" s="2" customFormat="1" ht="12.75" hidden="1" customHeight="1">
      <c r="A724" s="65"/>
      <c r="B724" s="116"/>
      <c r="C724" s="117" t="s">
        <v>470</v>
      </c>
      <c r="D724" s="292" t="s">
        <v>471</v>
      </c>
      <c r="E724" s="216">
        <f t="shared" si="188"/>
        <v>0</v>
      </c>
      <c r="F724" s="217"/>
      <c r="G724" s="217"/>
      <c r="H724" s="217"/>
      <c r="I724" s="217"/>
      <c r="J724" s="229"/>
      <c r="K724" s="72"/>
      <c r="L724" s="73"/>
      <c r="M724" s="73"/>
    </row>
    <row r="725" spans="1:13" s="2" customFormat="1" ht="12.75" hidden="1" customHeight="1">
      <c r="A725" s="65"/>
      <c r="B725" s="76"/>
      <c r="C725" s="79" t="s">
        <v>472</v>
      </c>
      <c r="D725" s="149" t="s">
        <v>473</v>
      </c>
      <c r="E725" s="216">
        <f t="shared" si="188"/>
        <v>0</v>
      </c>
      <c r="F725" s="217"/>
      <c r="G725" s="217"/>
      <c r="H725" s="217"/>
      <c r="I725" s="217"/>
      <c r="J725" s="229"/>
      <c r="K725" s="72"/>
      <c r="L725" s="73"/>
      <c r="M725" s="73"/>
    </row>
    <row r="726" spans="1:13" s="2" customFormat="1" ht="12.75" hidden="1" customHeight="1">
      <c r="A726" s="65"/>
      <c r="B726" s="76"/>
      <c r="C726" s="79" t="s">
        <v>474</v>
      </c>
      <c r="D726" s="149" t="s">
        <v>475</v>
      </c>
      <c r="E726" s="216">
        <f t="shared" si="188"/>
        <v>0</v>
      </c>
      <c r="F726" s="217"/>
      <c r="G726" s="217"/>
      <c r="H726" s="217"/>
      <c r="I726" s="217"/>
      <c r="J726" s="229"/>
      <c r="K726" s="72"/>
      <c r="L726" s="73"/>
      <c r="M726" s="73"/>
    </row>
    <row r="727" spans="1:13" s="2" customFormat="1" ht="12.75" hidden="1" customHeight="1">
      <c r="A727" s="65"/>
      <c r="B727" s="76"/>
      <c r="C727" s="79" t="s">
        <v>476</v>
      </c>
      <c r="D727" s="149" t="s">
        <v>477</v>
      </c>
      <c r="E727" s="216">
        <f t="shared" si="188"/>
        <v>0</v>
      </c>
      <c r="F727" s="217"/>
      <c r="G727" s="217"/>
      <c r="H727" s="217"/>
      <c r="I727" s="217"/>
      <c r="J727" s="229"/>
      <c r="K727" s="72"/>
      <c r="L727" s="73"/>
      <c r="M727" s="73"/>
    </row>
    <row r="728" spans="1:13" s="2" customFormat="1" ht="12.75" hidden="1" customHeight="1">
      <c r="A728" s="65"/>
      <c r="B728" s="76"/>
      <c r="C728" s="79" t="s">
        <v>478</v>
      </c>
      <c r="D728" s="149" t="s">
        <v>479</v>
      </c>
      <c r="E728" s="216">
        <f t="shared" si="188"/>
        <v>0</v>
      </c>
      <c r="F728" s="217"/>
      <c r="G728" s="217"/>
      <c r="H728" s="217"/>
      <c r="I728" s="217"/>
      <c r="J728" s="229"/>
      <c r="K728" s="72"/>
      <c r="L728" s="73"/>
      <c r="M728" s="73"/>
    </row>
    <row r="729" spans="1:13" s="2" customFormat="1" ht="12.75" hidden="1" customHeight="1">
      <c r="A729" s="65"/>
      <c r="B729" s="76"/>
      <c r="C729" s="79"/>
      <c r="D729" s="149"/>
      <c r="E729" s="216">
        <f t="shared" si="188"/>
        <v>0</v>
      </c>
      <c r="F729" s="217"/>
      <c r="G729" s="217"/>
      <c r="H729" s="217"/>
      <c r="I729" s="217"/>
      <c r="J729" s="229"/>
      <c r="K729" s="72"/>
      <c r="L729" s="73"/>
      <c r="M729" s="73"/>
    </row>
    <row r="730" spans="1:13" s="2" customFormat="1" ht="12.75" hidden="1" customHeight="1">
      <c r="A730" s="65"/>
      <c r="B730" s="76"/>
      <c r="C730" s="79" t="s">
        <v>480</v>
      </c>
      <c r="D730" s="149" t="s">
        <v>481</v>
      </c>
      <c r="E730" s="216">
        <f t="shared" si="188"/>
        <v>0</v>
      </c>
      <c r="F730" s="217"/>
      <c r="G730" s="217"/>
      <c r="H730" s="217"/>
      <c r="I730" s="217"/>
      <c r="J730" s="229"/>
      <c r="K730" s="72"/>
      <c r="L730" s="73"/>
      <c r="M730" s="73"/>
    </row>
    <row r="731" spans="1:13" s="2" customFormat="1" ht="12.75" hidden="1" customHeight="1">
      <c r="A731" s="65"/>
      <c r="B731" s="76"/>
      <c r="C731" s="79" t="s">
        <v>482</v>
      </c>
      <c r="D731" s="149" t="s">
        <v>483</v>
      </c>
      <c r="E731" s="216">
        <f t="shared" si="188"/>
        <v>0</v>
      </c>
      <c r="F731" s="217"/>
      <c r="G731" s="217"/>
      <c r="H731" s="217"/>
      <c r="I731" s="217"/>
      <c r="J731" s="229"/>
      <c r="K731" s="72"/>
      <c r="L731" s="73"/>
      <c r="M731" s="73"/>
    </row>
    <row r="732" spans="1:13" s="2" customFormat="1" ht="0.75" hidden="1" customHeight="1">
      <c r="A732" s="65"/>
      <c r="B732" s="75"/>
      <c r="C732" s="69"/>
      <c r="D732" s="149"/>
      <c r="E732" s="216">
        <f t="shared" si="188"/>
        <v>0</v>
      </c>
      <c r="F732" s="217"/>
      <c r="G732" s="217"/>
      <c r="H732" s="217"/>
      <c r="I732" s="217"/>
      <c r="J732" s="229"/>
      <c r="K732" s="72"/>
      <c r="L732" s="73"/>
      <c r="M732" s="73"/>
    </row>
    <row r="733" spans="1:13" s="2" customFormat="1" ht="14.25" hidden="1" customHeight="1">
      <c r="A733" s="65"/>
      <c r="B733" s="69" t="s">
        <v>484</v>
      </c>
      <c r="C733" s="69"/>
      <c r="D733" s="149" t="s">
        <v>318</v>
      </c>
      <c r="E733" s="216">
        <f t="shared" si="188"/>
        <v>0</v>
      </c>
      <c r="F733" s="217">
        <f t="shared" ref="F733:M733" si="191">F734+F735+F736+F737+F738+F739+F740+F741+F742+F743+F744</f>
        <v>0</v>
      </c>
      <c r="G733" s="217">
        <f t="shared" si="191"/>
        <v>0</v>
      </c>
      <c r="H733" s="217">
        <f t="shared" si="191"/>
        <v>0</v>
      </c>
      <c r="I733" s="217">
        <f t="shared" si="191"/>
        <v>0</v>
      </c>
      <c r="J733" s="228">
        <f t="shared" si="191"/>
        <v>0</v>
      </c>
      <c r="K733" s="156">
        <f t="shared" si="191"/>
        <v>0</v>
      </c>
      <c r="L733" s="156">
        <f t="shared" si="191"/>
        <v>0</v>
      </c>
      <c r="M733" s="156">
        <f t="shared" si="191"/>
        <v>0</v>
      </c>
    </row>
    <row r="734" spans="1:13" s="2" customFormat="1" ht="12.75" hidden="1" customHeight="1">
      <c r="A734" s="65"/>
      <c r="B734" s="75" t="s">
        <v>485</v>
      </c>
      <c r="C734" s="69"/>
      <c r="D734" s="149" t="s">
        <v>486</v>
      </c>
      <c r="E734" s="216">
        <f t="shared" si="188"/>
        <v>0</v>
      </c>
      <c r="F734" s="217"/>
      <c r="G734" s="217"/>
      <c r="H734" s="217"/>
      <c r="I734" s="217"/>
      <c r="J734" s="229"/>
      <c r="K734" s="72"/>
      <c r="L734" s="73"/>
      <c r="M734" s="73"/>
    </row>
    <row r="735" spans="1:13" s="2" customFormat="1" ht="12.75" hidden="1" customHeight="1">
      <c r="A735" s="65"/>
      <c r="B735" s="75" t="s">
        <v>487</v>
      </c>
      <c r="C735" s="79"/>
      <c r="D735" s="149" t="s">
        <v>488</v>
      </c>
      <c r="E735" s="216">
        <f t="shared" si="188"/>
        <v>0</v>
      </c>
      <c r="F735" s="217"/>
      <c r="G735" s="217"/>
      <c r="H735" s="217"/>
      <c r="I735" s="217"/>
      <c r="J735" s="229"/>
      <c r="K735" s="72"/>
      <c r="L735" s="73"/>
      <c r="M735" s="73"/>
    </row>
    <row r="736" spans="1:13" s="2" customFormat="1" ht="12.75" hidden="1" customHeight="1">
      <c r="A736" s="65"/>
      <c r="B736" s="75" t="s">
        <v>489</v>
      </c>
      <c r="C736" s="69"/>
      <c r="D736" s="149" t="s">
        <v>490</v>
      </c>
      <c r="E736" s="216">
        <f t="shared" si="188"/>
        <v>0</v>
      </c>
      <c r="F736" s="217"/>
      <c r="G736" s="217"/>
      <c r="H736" s="217"/>
      <c r="I736" s="217"/>
      <c r="J736" s="229"/>
      <c r="K736" s="72"/>
      <c r="L736" s="73"/>
      <c r="M736" s="73"/>
    </row>
    <row r="737" spans="1:13" s="2" customFormat="1" ht="12.75" hidden="1" customHeight="1">
      <c r="A737" s="65"/>
      <c r="B737" s="75" t="s">
        <v>491</v>
      </c>
      <c r="C737" s="70"/>
      <c r="D737" s="149" t="s">
        <v>492</v>
      </c>
      <c r="E737" s="216">
        <f t="shared" si="188"/>
        <v>0</v>
      </c>
      <c r="F737" s="217"/>
      <c r="G737" s="217"/>
      <c r="H737" s="217"/>
      <c r="I737" s="217"/>
      <c r="J737" s="229"/>
      <c r="K737" s="72"/>
      <c r="L737" s="73"/>
      <c r="M737" s="73"/>
    </row>
    <row r="738" spans="1:13" s="2" customFormat="1" ht="12.75" hidden="1" customHeight="1">
      <c r="A738" s="65"/>
      <c r="B738" s="74" t="s">
        <v>493</v>
      </c>
      <c r="C738" s="338"/>
      <c r="D738" s="149" t="s">
        <v>494</v>
      </c>
      <c r="E738" s="216">
        <f t="shared" si="188"/>
        <v>0</v>
      </c>
      <c r="F738" s="217"/>
      <c r="G738" s="217"/>
      <c r="H738" s="217"/>
      <c r="I738" s="217"/>
      <c r="J738" s="229"/>
      <c r="K738" s="72"/>
      <c r="L738" s="73"/>
      <c r="M738" s="73"/>
    </row>
    <row r="739" spans="1:13" s="2" customFormat="1" ht="12.75" hidden="1" customHeight="1">
      <c r="A739" s="65"/>
      <c r="B739" s="119" t="s">
        <v>495</v>
      </c>
      <c r="C739" s="79"/>
      <c r="D739" s="148" t="s">
        <v>496</v>
      </c>
      <c r="E739" s="216">
        <f t="shared" si="188"/>
        <v>0</v>
      </c>
      <c r="F739" s="217"/>
      <c r="G739" s="217"/>
      <c r="H739" s="217"/>
      <c r="I739" s="217"/>
      <c r="J739" s="229"/>
      <c r="K739" s="72"/>
      <c r="L739" s="73"/>
      <c r="M739" s="73"/>
    </row>
    <row r="740" spans="1:13" s="2" customFormat="1" ht="12.75" hidden="1" customHeight="1">
      <c r="A740" s="65"/>
      <c r="B740" s="74" t="s">
        <v>497</v>
      </c>
      <c r="C740" s="69"/>
      <c r="D740" s="149" t="s">
        <v>498</v>
      </c>
      <c r="E740" s="216">
        <f t="shared" si="188"/>
        <v>0</v>
      </c>
      <c r="F740" s="217"/>
      <c r="G740" s="217"/>
      <c r="H740" s="217"/>
      <c r="I740" s="217"/>
      <c r="J740" s="229"/>
      <c r="K740" s="72"/>
      <c r="L740" s="73"/>
      <c r="M740" s="73"/>
    </row>
    <row r="741" spans="1:13" s="2" customFormat="1" ht="12.75" hidden="1" customHeight="1">
      <c r="A741" s="65"/>
      <c r="B741" s="74" t="s">
        <v>499</v>
      </c>
      <c r="C741" s="69"/>
      <c r="D741" s="149" t="s">
        <v>500</v>
      </c>
      <c r="E741" s="216">
        <f t="shared" si="188"/>
        <v>0</v>
      </c>
      <c r="F741" s="217"/>
      <c r="G741" s="217"/>
      <c r="H741" s="217"/>
      <c r="I741" s="217"/>
      <c r="J741" s="229"/>
      <c r="K741" s="72"/>
      <c r="L741" s="73"/>
      <c r="M741" s="73"/>
    </row>
    <row r="742" spans="1:13" s="2" customFormat="1" ht="12.75" hidden="1" customHeight="1">
      <c r="A742" s="65"/>
      <c r="B742" s="75" t="s">
        <v>501</v>
      </c>
      <c r="C742" s="76"/>
      <c r="D742" s="148" t="s">
        <v>502</v>
      </c>
      <c r="E742" s="216">
        <f t="shared" si="188"/>
        <v>0</v>
      </c>
      <c r="F742" s="217"/>
      <c r="G742" s="217"/>
      <c r="H742" s="217"/>
      <c r="I742" s="217"/>
      <c r="J742" s="229"/>
      <c r="K742" s="72"/>
      <c r="L742" s="73"/>
      <c r="M742" s="73"/>
    </row>
    <row r="743" spans="1:13" s="2" customFormat="1" ht="12.75" hidden="1" customHeight="1">
      <c r="A743" s="65"/>
      <c r="B743" s="74" t="s">
        <v>503</v>
      </c>
      <c r="C743" s="69"/>
      <c r="D743" s="149" t="s">
        <v>504</v>
      </c>
      <c r="E743" s="216">
        <f t="shared" si="188"/>
        <v>0</v>
      </c>
      <c r="F743" s="217"/>
      <c r="G743" s="217"/>
      <c r="H743" s="217"/>
      <c r="I743" s="217"/>
      <c r="J743" s="229"/>
      <c r="K743" s="72"/>
      <c r="L743" s="73"/>
      <c r="M743" s="73"/>
    </row>
    <row r="744" spans="1:13" s="2" customFormat="1" ht="12.75" hidden="1" customHeight="1">
      <c r="A744" s="65"/>
      <c r="B744" s="120" t="s">
        <v>505</v>
      </c>
      <c r="C744" s="76"/>
      <c r="D744" s="148" t="s">
        <v>506</v>
      </c>
      <c r="E744" s="216">
        <f t="shared" si="188"/>
        <v>0</v>
      </c>
      <c r="F744" s="217"/>
      <c r="G744" s="217"/>
      <c r="H744" s="217"/>
      <c r="I744" s="217"/>
      <c r="J744" s="229"/>
      <c r="K744" s="72"/>
      <c r="L744" s="73"/>
      <c r="M744" s="73"/>
    </row>
    <row r="745" spans="1:13" s="2" customFormat="1" ht="12.75" hidden="1" customHeight="1">
      <c r="A745" s="65"/>
      <c r="B745" s="74"/>
      <c r="C745" s="69"/>
      <c r="D745" s="149"/>
      <c r="E745" s="216">
        <f t="shared" si="188"/>
        <v>0</v>
      </c>
      <c r="F745" s="217"/>
      <c r="G745" s="217"/>
      <c r="H745" s="217"/>
      <c r="I745" s="217"/>
      <c r="J745" s="229"/>
      <c r="K745" s="72"/>
      <c r="L745" s="73"/>
      <c r="M745" s="73"/>
    </row>
    <row r="746" spans="1:13" s="2" customFormat="1" ht="12.75" hidden="1" customHeight="1">
      <c r="A746" s="65"/>
      <c r="B746" s="76" t="s">
        <v>507</v>
      </c>
      <c r="C746" s="76"/>
      <c r="D746" s="148" t="s">
        <v>324</v>
      </c>
      <c r="E746" s="216">
        <f t="shared" si="188"/>
        <v>0</v>
      </c>
      <c r="F746" s="217">
        <f t="shared" ref="F746:M746" si="192">F747+F757</f>
        <v>0</v>
      </c>
      <c r="G746" s="217">
        <f t="shared" si="192"/>
        <v>0</v>
      </c>
      <c r="H746" s="217">
        <f t="shared" si="192"/>
        <v>0</v>
      </c>
      <c r="I746" s="217">
        <f t="shared" si="192"/>
        <v>0</v>
      </c>
      <c r="J746" s="228">
        <f t="shared" si="192"/>
        <v>0</v>
      </c>
      <c r="K746" s="156">
        <f t="shared" si="192"/>
        <v>0</v>
      </c>
      <c r="L746" s="156">
        <f t="shared" si="192"/>
        <v>0</v>
      </c>
      <c r="M746" s="156">
        <f t="shared" si="192"/>
        <v>0</v>
      </c>
    </row>
    <row r="747" spans="1:13" s="2" customFormat="1" ht="12.75" hidden="1" customHeight="1">
      <c r="A747" s="65"/>
      <c r="B747" s="70" t="s">
        <v>508</v>
      </c>
      <c r="C747" s="69"/>
      <c r="D747" s="149" t="s">
        <v>509</v>
      </c>
      <c r="E747" s="216">
        <f t="shared" si="188"/>
        <v>0</v>
      </c>
      <c r="F747" s="217">
        <f t="shared" ref="F747:M747" si="193">F748+F753+F755</f>
        <v>0</v>
      </c>
      <c r="G747" s="217">
        <f t="shared" si="193"/>
        <v>0</v>
      </c>
      <c r="H747" s="217">
        <f t="shared" si="193"/>
        <v>0</v>
      </c>
      <c r="I747" s="217">
        <f t="shared" si="193"/>
        <v>0</v>
      </c>
      <c r="J747" s="228">
        <f t="shared" si="193"/>
        <v>0</v>
      </c>
      <c r="K747" s="156">
        <f t="shared" si="193"/>
        <v>0</v>
      </c>
      <c r="L747" s="156">
        <f t="shared" si="193"/>
        <v>0</v>
      </c>
      <c r="M747" s="156">
        <f t="shared" si="193"/>
        <v>0</v>
      </c>
    </row>
    <row r="748" spans="1:13" s="2" customFormat="1" ht="12.75" hidden="1" customHeight="1">
      <c r="A748" s="65"/>
      <c r="B748" s="74" t="s">
        <v>510</v>
      </c>
      <c r="C748" s="69"/>
      <c r="D748" s="149" t="s">
        <v>511</v>
      </c>
      <c r="E748" s="216">
        <f t="shared" si="188"/>
        <v>0</v>
      </c>
      <c r="F748" s="217">
        <f t="shared" ref="F748:M748" si="194">F749+F750+F751+F752</f>
        <v>0</v>
      </c>
      <c r="G748" s="217">
        <f t="shared" si="194"/>
        <v>0</v>
      </c>
      <c r="H748" s="217">
        <f t="shared" si="194"/>
        <v>0</v>
      </c>
      <c r="I748" s="217">
        <f t="shared" si="194"/>
        <v>0</v>
      </c>
      <c r="J748" s="228">
        <f t="shared" si="194"/>
        <v>0</v>
      </c>
      <c r="K748" s="156">
        <f t="shared" si="194"/>
        <v>0</v>
      </c>
      <c r="L748" s="156">
        <f t="shared" si="194"/>
        <v>0</v>
      </c>
      <c r="M748" s="156">
        <f t="shared" si="194"/>
        <v>0</v>
      </c>
    </row>
    <row r="749" spans="1:13" s="2" customFormat="1" ht="12.75" hidden="1" customHeight="1">
      <c r="A749" s="65"/>
      <c r="B749" s="75"/>
      <c r="C749" s="75" t="s">
        <v>512</v>
      </c>
      <c r="D749" s="148" t="s">
        <v>513</v>
      </c>
      <c r="E749" s="216">
        <f t="shared" si="188"/>
        <v>0</v>
      </c>
      <c r="F749" s="217"/>
      <c r="G749" s="217"/>
      <c r="H749" s="217"/>
      <c r="I749" s="217"/>
      <c r="J749" s="229"/>
      <c r="K749" s="72"/>
      <c r="L749" s="73"/>
      <c r="M749" s="73"/>
    </row>
    <row r="750" spans="1:13" s="2" customFormat="1" ht="12.75" hidden="1" customHeight="1">
      <c r="A750" s="65"/>
      <c r="B750" s="75"/>
      <c r="C750" s="75" t="s">
        <v>514</v>
      </c>
      <c r="D750" s="148" t="s">
        <v>515</v>
      </c>
      <c r="E750" s="216">
        <f t="shared" si="188"/>
        <v>0</v>
      </c>
      <c r="F750" s="217"/>
      <c r="G750" s="217"/>
      <c r="H750" s="217"/>
      <c r="I750" s="217"/>
      <c r="J750" s="229"/>
      <c r="K750" s="72"/>
      <c r="L750" s="73"/>
      <c r="M750" s="73"/>
    </row>
    <row r="751" spans="1:13" s="2" customFormat="1" ht="12.75" hidden="1" customHeight="1">
      <c r="A751" s="65"/>
      <c r="B751" s="75"/>
      <c r="C751" s="76" t="s">
        <v>516</v>
      </c>
      <c r="D751" s="148" t="s">
        <v>517</v>
      </c>
      <c r="E751" s="216">
        <f t="shared" si="188"/>
        <v>0</v>
      </c>
      <c r="F751" s="217"/>
      <c r="G751" s="217"/>
      <c r="H751" s="217"/>
      <c r="I751" s="217"/>
      <c r="J751" s="229"/>
      <c r="K751" s="72"/>
      <c r="L751" s="73"/>
      <c r="M751" s="73"/>
    </row>
    <row r="752" spans="1:13" s="2" customFormat="1" ht="12.75" hidden="1" customHeight="1">
      <c r="A752" s="65"/>
      <c r="B752" s="75"/>
      <c r="C752" s="76" t="s">
        <v>518</v>
      </c>
      <c r="D752" s="148" t="s">
        <v>519</v>
      </c>
      <c r="E752" s="216">
        <f t="shared" si="188"/>
        <v>0</v>
      </c>
      <c r="F752" s="217"/>
      <c r="G752" s="217"/>
      <c r="H752" s="217"/>
      <c r="I752" s="217"/>
      <c r="J752" s="229"/>
      <c r="K752" s="72"/>
      <c r="L752" s="73"/>
      <c r="M752" s="73"/>
    </row>
    <row r="753" spans="1:13" s="2" customFormat="1" ht="12.75" hidden="1" customHeight="1">
      <c r="A753" s="65"/>
      <c r="B753" s="75" t="s">
        <v>520</v>
      </c>
      <c r="C753" s="76"/>
      <c r="D753" s="148" t="s">
        <v>521</v>
      </c>
      <c r="E753" s="216">
        <f t="shared" si="188"/>
        <v>0</v>
      </c>
      <c r="F753" s="217">
        <f t="shared" ref="F753:M753" si="195">F754</f>
        <v>0</v>
      </c>
      <c r="G753" s="217">
        <f t="shared" si="195"/>
        <v>0</v>
      </c>
      <c r="H753" s="217">
        <f t="shared" si="195"/>
        <v>0</v>
      </c>
      <c r="I753" s="217">
        <f t="shared" si="195"/>
        <v>0</v>
      </c>
      <c r="J753" s="228">
        <f t="shared" si="195"/>
        <v>0</v>
      </c>
      <c r="K753" s="156">
        <f t="shared" si="195"/>
        <v>0</v>
      </c>
      <c r="L753" s="156">
        <f t="shared" si="195"/>
        <v>0</v>
      </c>
      <c r="M753" s="156">
        <f t="shared" si="195"/>
        <v>0</v>
      </c>
    </row>
    <row r="754" spans="1:13" s="2" customFormat="1" ht="12.75" hidden="1" customHeight="1">
      <c r="A754" s="65"/>
      <c r="B754" s="75"/>
      <c r="C754" s="76" t="s">
        <v>522</v>
      </c>
      <c r="D754" s="148" t="s">
        <v>523</v>
      </c>
      <c r="E754" s="216">
        <f t="shared" si="188"/>
        <v>0</v>
      </c>
      <c r="F754" s="217"/>
      <c r="G754" s="217"/>
      <c r="H754" s="217"/>
      <c r="I754" s="217"/>
      <c r="J754" s="229"/>
      <c r="K754" s="72"/>
      <c r="L754" s="73"/>
      <c r="M754" s="73"/>
    </row>
    <row r="755" spans="1:13" s="2" customFormat="1" ht="12.75" hidden="1" customHeight="1">
      <c r="A755" s="65"/>
      <c r="B755" s="75" t="s">
        <v>524</v>
      </c>
      <c r="C755" s="76"/>
      <c r="D755" s="148" t="s">
        <v>525</v>
      </c>
      <c r="E755" s="216">
        <f t="shared" si="188"/>
        <v>0</v>
      </c>
      <c r="F755" s="217"/>
      <c r="G755" s="217"/>
      <c r="H755" s="217"/>
      <c r="I755" s="217"/>
      <c r="J755" s="229"/>
      <c r="K755" s="72"/>
      <c r="L755" s="73"/>
      <c r="M755" s="73"/>
    </row>
    <row r="756" spans="1:13" s="2" customFormat="1" ht="12.75" hidden="1" customHeight="1">
      <c r="A756" s="65"/>
      <c r="B756" s="75"/>
      <c r="C756" s="76"/>
      <c r="D756" s="148"/>
      <c r="E756" s="216">
        <f t="shared" si="188"/>
        <v>0</v>
      </c>
      <c r="F756" s="217"/>
      <c r="G756" s="217"/>
      <c r="H756" s="217"/>
      <c r="I756" s="217"/>
      <c r="J756" s="229"/>
      <c r="K756" s="72"/>
      <c r="L756" s="73"/>
      <c r="M756" s="73"/>
    </row>
    <row r="757" spans="1:13" s="2" customFormat="1" ht="12.75" hidden="1" customHeight="1">
      <c r="A757" s="65"/>
      <c r="B757" s="69" t="s">
        <v>526</v>
      </c>
      <c r="C757" s="76"/>
      <c r="D757" s="148" t="s">
        <v>527</v>
      </c>
      <c r="E757" s="216">
        <f t="shared" si="188"/>
        <v>0</v>
      </c>
      <c r="F757" s="217">
        <f t="shared" ref="F757:M758" si="196">F758</f>
        <v>0</v>
      </c>
      <c r="G757" s="217">
        <f t="shared" si="196"/>
        <v>0</v>
      </c>
      <c r="H757" s="217">
        <f t="shared" si="196"/>
        <v>0</v>
      </c>
      <c r="I757" s="217">
        <f t="shared" si="196"/>
        <v>0</v>
      </c>
      <c r="J757" s="228">
        <f t="shared" si="196"/>
        <v>0</v>
      </c>
      <c r="K757" s="156">
        <f t="shared" si="196"/>
        <v>0</v>
      </c>
      <c r="L757" s="156">
        <f t="shared" si="196"/>
        <v>0</v>
      </c>
      <c r="M757" s="156">
        <f t="shared" si="196"/>
        <v>0</v>
      </c>
    </row>
    <row r="758" spans="1:13" s="2" customFormat="1" ht="12.75" hidden="1" customHeight="1">
      <c r="A758" s="65"/>
      <c r="B758" s="121" t="s">
        <v>528</v>
      </c>
      <c r="C758" s="122"/>
      <c r="D758" s="148" t="s">
        <v>529</v>
      </c>
      <c r="E758" s="216">
        <f t="shared" si="188"/>
        <v>0</v>
      </c>
      <c r="F758" s="217">
        <f t="shared" si="196"/>
        <v>0</v>
      </c>
      <c r="G758" s="217">
        <f t="shared" si="196"/>
        <v>0</v>
      </c>
      <c r="H758" s="217">
        <f t="shared" si="196"/>
        <v>0</v>
      </c>
      <c r="I758" s="217">
        <f t="shared" si="196"/>
        <v>0</v>
      </c>
      <c r="J758" s="228">
        <f t="shared" si="196"/>
        <v>0</v>
      </c>
      <c r="K758" s="156">
        <f t="shared" si="196"/>
        <v>0</v>
      </c>
      <c r="L758" s="156">
        <f t="shared" si="196"/>
        <v>0</v>
      </c>
      <c r="M758" s="156">
        <f t="shared" si="196"/>
        <v>0</v>
      </c>
    </row>
    <row r="759" spans="1:13" s="2" customFormat="1" ht="26.25" hidden="1" customHeight="1">
      <c r="A759" s="65"/>
      <c r="B759" s="75"/>
      <c r="C759" s="165" t="s">
        <v>530</v>
      </c>
      <c r="D759" s="148" t="s">
        <v>531</v>
      </c>
      <c r="E759" s="216">
        <f t="shared" si="188"/>
        <v>0</v>
      </c>
      <c r="F759" s="217"/>
      <c r="G759" s="217"/>
      <c r="H759" s="217"/>
      <c r="I759" s="217"/>
      <c r="J759" s="229"/>
      <c r="K759" s="72"/>
      <c r="L759" s="73"/>
      <c r="M759" s="73"/>
    </row>
    <row r="760" spans="1:13" s="2" customFormat="1" ht="12.75" hidden="1" customHeight="1">
      <c r="A760" s="65"/>
      <c r="B760" s="75"/>
      <c r="C760" s="76"/>
      <c r="D760" s="148"/>
      <c r="E760" s="216">
        <f t="shared" si="188"/>
        <v>0</v>
      </c>
      <c r="F760" s="217"/>
      <c r="G760" s="217"/>
      <c r="H760" s="217"/>
      <c r="I760" s="217"/>
      <c r="J760" s="229"/>
      <c r="K760" s="72"/>
      <c r="L760" s="73"/>
      <c r="M760" s="73"/>
    </row>
    <row r="761" spans="1:13" s="2" customFormat="1" ht="12.75" hidden="1" customHeight="1">
      <c r="A761" s="65"/>
      <c r="B761" s="69" t="s">
        <v>532</v>
      </c>
      <c r="C761" s="76"/>
      <c r="D761" s="148" t="s">
        <v>439</v>
      </c>
      <c r="E761" s="216">
        <f t="shared" si="188"/>
        <v>0</v>
      </c>
      <c r="F761" s="217">
        <f t="shared" ref="F761:M761" si="197">F762</f>
        <v>0</v>
      </c>
      <c r="G761" s="217">
        <f t="shared" si="197"/>
        <v>0</v>
      </c>
      <c r="H761" s="217">
        <f t="shared" si="197"/>
        <v>0</v>
      </c>
      <c r="I761" s="217">
        <f t="shared" si="197"/>
        <v>0</v>
      </c>
      <c r="J761" s="228">
        <f t="shared" si="197"/>
        <v>0</v>
      </c>
      <c r="K761" s="156">
        <f t="shared" si="197"/>
        <v>0</v>
      </c>
      <c r="L761" s="156">
        <f t="shared" si="197"/>
        <v>0</v>
      </c>
      <c r="M761" s="156">
        <f t="shared" si="197"/>
        <v>0</v>
      </c>
    </row>
    <row r="762" spans="1:13" s="2" customFormat="1" ht="12.75" hidden="1" customHeight="1">
      <c r="A762" s="65"/>
      <c r="B762" s="75" t="s">
        <v>440</v>
      </c>
      <c r="C762" s="76"/>
      <c r="D762" s="148" t="s">
        <v>441</v>
      </c>
      <c r="E762" s="216">
        <f t="shared" si="188"/>
        <v>0</v>
      </c>
      <c r="F762" s="217"/>
      <c r="G762" s="217"/>
      <c r="H762" s="217"/>
      <c r="I762" s="217"/>
      <c r="J762" s="229"/>
      <c r="K762" s="72"/>
      <c r="L762" s="73"/>
      <c r="M762" s="73"/>
    </row>
    <row r="763" spans="1:13" hidden="1">
      <c r="A763" s="123" t="s">
        <v>533</v>
      </c>
      <c r="B763" s="123"/>
      <c r="C763" s="123"/>
      <c r="D763" s="316"/>
      <c r="E763" s="216">
        <f t="shared" si="188"/>
        <v>0</v>
      </c>
      <c r="F763" s="232"/>
      <c r="G763" s="232">
        <f t="shared" ref="G763:M763" si="198">G765+G764</f>
        <v>0</v>
      </c>
      <c r="H763" s="232">
        <f t="shared" si="198"/>
        <v>0</v>
      </c>
      <c r="I763" s="232">
        <f t="shared" si="198"/>
        <v>0</v>
      </c>
      <c r="J763" s="229">
        <f t="shared" si="198"/>
        <v>0</v>
      </c>
      <c r="K763" s="72">
        <f t="shared" si="198"/>
        <v>0</v>
      </c>
      <c r="L763" s="72">
        <f t="shared" si="198"/>
        <v>0</v>
      </c>
      <c r="M763" s="72">
        <f t="shared" si="198"/>
        <v>0</v>
      </c>
    </row>
    <row r="764" spans="1:13" hidden="1">
      <c r="A764" s="123"/>
      <c r="B764" s="123"/>
      <c r="C764" s="150" t="s">
        <v>731</v>
      </c>
      <c r="D764" s="317" t="s">
        <v>732</v>
      </c>
      <c r="E764" s="216">
        <f t="shared" si="188"/>
        <v>0</v>
      </c>
      <c r="F764" s="232"/>
      <c r="G764" s="232"/>
      <c r="H764" s="232"/>
      <c r="I764" s="232"/>
      <c r="J764" s="229"/>
      <c r="K764" s="72"/>
      <c r="L764" s="218"/>
      <c r="M764" s="73"/>
    </row>
    <row r="765" spans="1:13" hidden="1">
      <c r="A765" s="46"/>
      <c r="B765" s="46"/>
      <c r="C765" s="46" t="s">
        <v>733</v>
      </c>
      <c r="D765" s="134" t="s">
        <v>734</v>
      </c>
      <c r="E765" s="216">
        <f t="shared" si="188"/>
        <v>0</v>
      </c>
      <c r="F765" s="232"/>
      <c r="G765" s="232"/>
      <c r="H765" s="232"/>
      <c r="I765" s="232"/>
      <c r="J765" s="229"/>
      <c r="K765" s="72"/>
      <c r="L765" s="73"/>
      <c r="M765" s="73"/>
    </row>
    <row r="766" spans="1:13" ht="13.5" hidden="1" customHeight="1">
      <c r="A766" s="125" t="s">
        <v>735</v>
      </c>
      <c r="B766" s="166"/>
      <c r="C766" s="167"/>
      <c r="D766" s="284" t="s">
        <v>736</v>
      </c>
      <c r="E766" s="216">
        <f t="shared" si="188"/>
        <v>0</v>
      </c>
      <c r="F766" s="232">
        <f t="shared" ref="F766:M766" si="199">F768</f>
        <v>0</v>
      </c>
      <c r="G766" s="232">
        <f t="shared" si="199"/>
        <v>0</v>
      </c>
      <c r="H766" s="232">
        <f t="shared" si="199"/>
        <v>0</v>
      </c>
      <c r="I766" s="232">
        <f t="shared" si="199"/>
        <v>0</v>
      </c>
      <c r="J766" s="229">
        <f t="shared" si="199"/>
        <v>0</v>
      </c>
      <c r="K766" s="72">
        <f t="shared" si="199"/>
        <v>0</v>
      </c>
      <c r="L766" s="72">
        <f t="shared" si="199"/>
        <v>0</v>
      </c>
      <c r="M766" s="72">
        <f t="shared" si="199"/>
        <v>0</v>
      </c>
    </row>
    <row r="767" spans="1:13" ht="13.5" hidden="1" customHeight="1">
      <c r="A767" s="123" t="s">
        <v>533</v>
      </c>
      <c r="B767" s="123"/>
      <c r="C767" s="123"/>
      <c r="D767" s="474"/>
      <c r="E767" s="216">
        <f t="shared" si="188"/>
        <v>0</v>
      </c>
      <c r="F767" s="232"/>
      <c r="G767" s="232"/>
      <c r="H767" s="232"/>
      <c r="I767" s="232"/>
      <c r="J767" s="229"/>
      <c r="K767" s="72"/>
      <c r="L767" s="73"/>
      <c r="M767" s="73"/>
    </row>
    <row r="768" spans="1:13" hidden="1">
      <c r="A768" s="168"/>
      <c r="B768" s="133" t="s">
        <v>737</v>
      </c>
      <c r="C768" s="169"/>
      <c r="D768" s="474" t="s">
        <v>738</v>
      </c>
      <c r="E768" s="216">
        <f t="shared" si="188"/>
        <v>0</v>
      </c>
      <c r="F768" s="232"/>
      <c r="G768" s="232"/>
      <c r="H768" s="232"/>
      <c r="I768" s="232"/>
      <c r="J768" s="229"/>
      <c r="K768" s="72"/>
      <c r="L768" s="73"/>
      <c r="M768" s="73"/>
    </row>
    <row r="769" spans="1:13" ht="33" customHeight="1">
      <c r="A769" s="550" t="s">
        <v>739</v>
      </c>
      <c r="B769" s="551"/>
      <c r="C769" s="552"/>
      <c r="D769" s="141" t="s">
        <v>740</v>
      </c>
      <c r="E769" s="151">
        <f>E770</f>
        <v>0</v>
      </c>
      <c r="F769" s="151">
        <f t="shared" ref="F769:M769" si="200">F770</f>
        <v>0</v>
      </c>
      <c r="G769" s="151">
        <f t="shared" si="200"/>
        <v>0</v>
      </c>
      <c r="H769" s="151">
        <f t="shared" si="200"/>
        <v>0</v>
      </c>
      <c r="I769" s="151">
        <f t="shared" si="200"/>
        <v>0</v>
      </c>
      <c r="J769" s="151">
        <f t="shared" si="200"/>
        <v>0</v>
      </c>
      <c r="K769" s="151">
        <f t="shared" si="200"/>
        <v>0</v>
      </c>
      <c r="L769" s="151">
        <f t="shared" si="200"/>
        <v>0</v>
      </c>
      <c r="M769" s="151">
        <f t="shared" si="200"/>
        <v>0</v>
      </c>
    </row>
    <row r="770" spans="1:13" s="12" customFormat="1">
      <c r="A770" s="152"/>
      <c r="B770" s="61" t="s">
        <v>330</v>
      </c>
      <c r="C770" s="62"/>
      <c r="D770" s="475"/>
      <c r="E770" s="223">
        <f t="shared" si="188"/>
        <v>0</v>
      </c>
      <c r="F770" s="224"/>
      <c r="G770" s="224">
        <f>G772+G833+G813</f>
        <v>0</v>
      </c>
      <c r="H770" s="224">
        <f>H772+H833+H813</f>
        <v>0</v>
      </c>
      <c r="I770" s="224">
        <f>I772+I833+I813</f>
        <v>0</v>
      </c>
      <c r="J770" s="224">
        <f>J772+J833+J813</f>
        <v>0</v>
      </c>
      <c r="K770" s="230">
        <f>K772+K833</f>
        <v>0</v>
      </c>
      <c r="L770" s="230">
        <f>L772+L833</f>
        <v>0</v>
      </c>
      <c r="M770" s="230">
        <f>M772+M833</f>
        <v>0</v>
      </c>
    </row>
    <row r="771" spans="1:13" s="12" customFormat="1">
      <c r="A771" s="152"/>
      <c r="B771" s="733" t="s">
        <v>331</v>
      </c>
      <c r="C771" s="734"/>
      <c r="D771" s="475"/>
      <c r="E771" s="154">
        <f>E772+E833</f>
        <v>0</v>
      </c>
      <c r="F771" s="154">
        <f t="shared" ref="F771:M771" si="201">F772+F833</f>
        <v>0</v>
      </c>
      <c r="G771" s="154">
        <f t="shared" si="201"/>
        <v>0</v>
      </c>
      <c r="H771" s="154">
        <f t="shared" si="201"/>
        <v>0</v>
      </c>
      <c r="I771" s="154">
        <f>I772+I833</f>
        <v>0</v>
      </c>
      <c r="J771" s="154">
        <f t="shared" si="201"/>
        <v>0</v>
      </c>
      <c r="K771" s="154">
        <f t="shared" si="201"/>
        <v>0</v>
      </c>
      <c r="L771" s="154">
        <f t="shared" si="201"/>
        <v>0</v>
      </c>
      <c r="M771" s="154">
        <f t="shared" si="201"/>
        <v>0</v>
      </c>
    </row>
    <row r="772" spans="1:13" s="12" customFormat="1">
      <c r="A772" s="61"/>
      <c r="B772" s="61" t="s">
        <v>305</v>
      </c>
      <c r="C772" s="62"/>
      <c r="D772" s="285"/>
      <c r="E772" s="223">
        <f t="shared" ref="E772:E833" si="202">G772+H772+I772+J772</f>
        <v>0</v>
      </c>
      <c r="F772" s="227">
        <f t="shared" ref="F772:M772" si="203">F773+F823</f>
        <v>0</v>
      </c>
      <c r="G772" s="227">
        <f t="shared" si="203"/>
        <v>0</v>
      </c>
      <c r="H772" s="227">
        <f t="shared" si="203"/>
        <v>0</v>
      </c>
      <c r="I772" s="227">
        <f>I773+I823+I831</f>
        <v>0</v>
      </c>
      <c r="J772" s="240">
        <f>J773+J823+J831</f>
        <v>0</v>
      </c>
      <c r="K772" s="155">
        <f t="shared" si="203"/>
        <v>0</v>
      </c>
      <c r="L772" s="155">
        <f t="shared" si="203"/>
        <v>0</v>
      </c>
      <c r="M772" s="155">
        <f t="shared" si="203"/>
        <v>0</v>
      </c>
    </row>
    <row r="773" spans="1:13" ht="13.5">
      <c r="A773" s="65"/>
      <c r="B773" s="66" t="s">
        <v>637</v>
      </c>
      <c r="C773" s="67"/>
      <c r="D773" s="286" t="s">
        <v>333</v>
      </c>
      <c r="E773" s="216">
        <f t="shared" si="202"/>
        <v>0</v>
      </c>
      <c r="F773" s="217">
        <f t="shared" ref="F773:M773" si="204">F774+F775+F776+F781+F785+F787+F799+F805+F812</f>
        <v>0</v>
      </c>
      <c r="G773" s="217">
        <f t="shared" si="204"/>
        <v>0</v>
      </c>
      <c r="H773" s="217">
        <f t="shared" si="204"/>
        <v>0</v>
      </c>
      <c r="I773" s="217">
        <f t="shared" si="204"/>
        <v>0</v>
      </c>
      <c r="J773" s="228">
        <f t="shared" si="204"/>
        <v>0</v>
      </c>
      <c r="K773" s="156">
        <f t="shared" si="204"/>
        <v>0</v>
      </c>
      <c r="L773" s="156">
        <f t="shared" si="204"/>
        <v>0</v>
      </c>
      <c r="M773" s="156">
        <f t="shared" si="204"/>
        <v>0</v>
      </c>
    </row>
    <row r="774" spans="1:13" ht="13.5">
      <c r="A774" s="65"/>
      <c r="B774" s="66"/>
      <c r="C774" s="69" t="s">
        <v>334</v>
      </c>
      <c r="D774" s="313" t="s">
        <v>308</v>
      </c>
      <c r="E774" s="216">
        <f t="shared" si="202"/>
        <v>0</v>
      </c>
      <c r="F774" s="217"/>
      <c r="G774" s="217"/>
      <c r="H774" s="217"/>
      <c r="I774" s="217"/>
      <c r="J774" s="229"/>
      <c r="K774" s="72"/>
      <c r="L774" s="73"/>
      <c r="M774" s="73"/>
    </row>
    <row r="775" spans="1:13">
      <c r="A775" s="65"/>
      <c r="B775" s="70"/>
      <c r="C775" s="338" t="s">
        <v>335</v>
      </c>
      <c r="D775" s="149" t="s">
        <v>310</v>
      </c>
      <c r="E775" s="216">
        <f t="shared" si="202"/>
        <v>0</v>
      </c>
      <c r="F775" s="217"/>
      <c r="G775" s="217"/>
      <c r="H775" s="217"/>
      <c r="I775" s="217"/>
      <c r="J775" s="229"/>
      <c r="K775" s="72"/>
      <c r="L775" s="73"/>
      <c r="M775" s="73"/>
    </row>
    <row r="776" spans="1:13" hidden="1">
      <c r="A776" s="65"/>
      <c r="B776" s="74" t="s">
        <v>336</v>
      </c>
      <c r="C776" s="69"/>
      <c r="D776" s="149" t="s">
        <v>337</v>
      </c>
      <c r="E776" s="216">
        <f t="shared" si="202"/>
        <v>0</v>
      </c>
      <c r="F776" s="217">
        <f t="shared" ref="F776:M776" si="205">F777+F778+F779</f>
        <v>0</v>
      </c>
      <c r="G776" s="217">
        <f t="shared" si="205"/>
        <v>0</v>
      </c>
      <c r="H776" s="217">
        <f t="shared" si="205"/>
        <v>0</v>
      </c>
      <c r="I776" s="217">
        <f t="shared" si="205"/>
        <v>0</v>
      </c>
      <c r="J776" s="228">
        <f t="shared" si="205"/>
        <v>0</v>
      </c>
      <c r="K776" s="156">
        <f t="shared" si="205"/>
        <v>0</v>
      </c>
      <c r="L776" s="156">
        <f t="shared" si="205"/>
        <v>0</v>
      </c>
      <c r="M776" s="156">
        <f t="shared" si="205"/>
        <v>0</v>
      </c>
    </row>
    <row r="777" spans="1:13" hidden="1">
      <c r="A777" s="65"/>
      <c r="B777" s="75" t="s">
        <v>338</v>
      </c>
      <c r="C777" s="69"/>
      <c r="D777" s="149" t="s">
        <v>339</v>
      </c>
      <c r="E777" s="216">
        <f t="shared" si="202"/>
        <v>0</v>
      </c>
      <c r="F777" s="217"/>
      <c r="G777" s="217"/>
      <c r="H777" s="217"/>
      <c r="I777" s="217"/>
      <c r="J777" s="229"/>
      <c r="K777" s="72"/>
      <c r="L777" s="73"/>
      <c r="M777" s="73"/>
    </row>
    <row r="778" spans="1:13" hidden="1">
      <c r="A778" s="65"/>
      <c r="B778" s="76" t="s">
        <v>340</v>
      </c>
      <c r="C778" s="76"/>
      <c r="D778" s="148" t="s">
        <v>341</v>
      </c>
      <c r="E778" s="216">
        <f t="shared" si="202"/>
        <v>0</v>
      </c>
      <c r="F778" s="217"/>
      <c r="G778" s="217"/>
      <c r="H778" s="217"/>
      <c r="I778" s="217"/>
      <c r="J778" s="229"/>
      <c r="K778" s="72"/>
      <c r="L778" s="73"/>
      <c r="M778" s="73"/>
    </row>
    <row r="779" spans="1:13" hidden="1">
      <c r="A779" s="65"/>
      <c r="B779" s="75" t="s">
        <v>342</v>
      </c>
      <c r="C779" s="78"/>
      <c r="D779" s="149" t="s">
        <v>343</v>
      </c>
      <c r="E779" s="216">
        <f t="shared" si="202"/>
        <v>0</v>
      </c>
      <c r="F779" s="217"/>
      <c r="G779" s="217"/>
      <c r="H779" s="217"/>
      <c r="I779" s="217"/>
      <c r="J779" s="229"/>
      <c r="K779" s="72"/>
      <c r="L779" s="73"/>
      <c r="M779" s="73"/>
    </row>
    <row r="780" spans="1:13" hidden="1">
      <c r="A780" s="65"/>
      <c r="B780" s="75"/>
      <c r="C780" s="78"/>
      <c r="D780" s="149"/>
      <c r="E780" s="216">
        <f t="shared" si="202"/>
        <v>0</v>
      </c>
      <c r="F780" s="217"/>
      <c r="G780" s="217"/>
      <c r="H780" s="217"/>
      <c r="I780" s="217"/>
      <c r="J780" s="229"/>
      <c r="K780" s="72"/>
      <c r="L780" s="73"/>
      <c r="M780" s="73"/>
    </row>
    <row r="781" spans="1:13" hidden="1">
      <c r="A781" s="65"/>
      <c r="B781" s="75" t="s">
        <v>344</v>
      </c>
      <c r="C781" s="78"/>
      <c r="D781" s="149" t="s">
        <v>345</v>
      </c>
      <c r="E781" s="216">
        <f t="shared" si="202"/>
        <v>0</v>
      </c>
      <c r="F781" s="217">
        <f t="shared" ref="F781:M781" si="206">F782+F783+F784</f>
        <v>0</v>
      </c>
      <c r="G781" s="217">
        <f t="shared" si="206"/>
        <v>0</v>
      </c>
      <c r="H781" s="217">
        <f t="shared" si="206"/>
        <v>0</v>
      </c>
      <c r="I781" s="217">
        <f t="shared" si="206"/>
        <v>0</v>
      </c>
      <c r="J781" s="228">
        <f t="shared" si="206"/>
        <v>0</v>
      </c>
      <c r="K781" s="156">
        <f t="shared" si="206"/>
        <v>0</v>
      </c>
      <c r="L781" s="156">
        <f t="shared" si="206"/>
        <v>0</v>
      </c>
      <c r="M781" s="156">
        <f t="shared" si="206"/>
        <v>0</v>
      </c>
    </row>
    <row r="782" spans="1:13" ht="25.5" hidden="1">
      <c r="A782" s="65"/>
      <c r="B782" s="75"/>
      <c r="C782" s="78" t="s">
        <v>346</v>
      </c>
      <c r="D782" s="149" t="s">
        <v>347</v>
      </c>
      <c r="E782" s="216">
        <f t="shared" si="202"/>
        <v>0</v>
      </c>
      <c r="F782" s="217"/>
      <c r="G782" s="217"/>
      <c r="H782" s="217"/>
      <c r="I782" s="217"/>
      <c r="J782" s="229"/>
      <c r="K782" s="72"/>
      <c r="L782" s="73"/>
      <c r="M782" s="73"/>
    </row>
    <row r="783" spans="1:13" hidden="1">
      <c r="A783" s="65"/>
      <c r="B783" s="75"/>
      <c r="C783" s="79" t="s">
        <v>348</v>
      </c>
      <c r="D783" s="314" t="s">
        <v>349</v>
      </c>
      <c r="E783" s="216">
        <f t="shared" si="202"/>
        <v>0</v>
      </c>
      <c r="F783" s="217"/>
      <c r="G783" s="217"/>
      <c r="H783" s="217"/>
      <c r="I783" s="217"/>
      <c r="J783" s="229"/>
      <c r="K783" s="72"/>
      <c r="L783" s="73"/>
      <c r="M783" s="73"/>
    </row>
    <row r="784" spans="1:13" ht="13.5" hidden="1">
      <c r="A784" s="65"/>
      <c r="B784" s="67"/>
      <c r="C784" s="69" t="s">
        <v>350</v>
      </c>
      <c r="D784" s="286" t="s">
        <v>351</v>
      </c>
      <c r="E784" s="216">
        <f t="shared" si="202"/>
        <v>0</v>
      </c>
      <c r="F784" s="217"/>
      <c r="G784" s="217"/>
      <c r="H784" s="217"/>
      <c r="I784" s="217"/>
      <c r="J784" s="229"/>
      <c r="K784" s="72"/>
      <c r="L784" s="73"/>
      <c r="M784" s="73"/>
    </row>
    <row r="785" spans="1:13" ht="14.25" hidden="1" customHeight="1">
      <c r="A785" s="65"/>
      <c r="B785" s="69" t="s">
        <v>352</v>
      </c>
      <c r="C785" s="81"/>
      <c r="D785" s="315" t="s">
        <v>353</v>
      </c>
      <c r="E785" s="216">
        <f t="shared" si="202"/>
        <v>0</v>
      </c>
      <c r="F785" s="217">
        <f t="shared" ref="F785:M785" si="207">F786</f>
        <v>0</v>
      </c>
      <c r="G785" s="217">
        <f t="shared" si="207"/>
        <v>0</v>
      </c>
      <c r="H785" s="217">
        <f t="shared" si="207"/>
        <v>0</v>
      </c>
      <c r="I785" s="217">
        <f t="shared" si="207"/>
        <v>0</v>
      </c>
      <c r="J785" s="228">
        <f t="shared" si="207"/>
        <v>0</v>
      </c>
      <c r="K785" s="156">
        <f t="shared" si="207"/>
        <v>0</v>
      </c>
      <c r="L785" s="156">
        <f t="shared" si="207"/>
        <v>0</v>
      </c>
      <c r="M785" s="156">
        <f t="shared" si="207"/>
        <v>0</v>
      </c>
    </row>
    <row r="786" spans="1:13" hidden="1">
      <c r="A786" s="65"/>
      <c r="B786" s="75" t="s">
        <v>354</v>
      </c>
      <c r="C786" s="82"/>
      <c r="D786" s="315" t="s">
        <v>355</v>
      </c>
      <c r="E786" s="216">
        <f t="shared" si="202"/>
        <v>0</v>
      </c>
      <c r="F786" s="217"/>
      <c r="G786" s="217"/>
      <c r="H786" s="217"/>
      <c r="I786" s="217"/>
      <c r="J786" s="229"/>
      <c r="K786" s="72"/>
      <c r="L786" s="73"/>
      <c r="M786" s="73"/>
    </row>
    <row r="787" spans="1:13" ht="38.25" hidden="1">
      <c r="A787" s="65"/>
      <c r="B787" s="75"/>
      <c r="C787" s="78" t="s">
        <v>356</v>
      </c>
      <c r="D787" s="315" t="s">
        <v>357</v>
      </c>
      <c r="E787" s="216">
        <f t="shared" si="202"/>
        <v>0</v>
      </c>
      <c r="F787" s="217">
        <f t="shared" ref="F787:M787" si="208">F788</f>
        <v>0</v>
      </c>
      <c r="G787" s="217">
        <f t="shared" si="208"/>
        <v>0</v>
      </c>
      <c r="H787" s="217">
        <f t="shared" si="208"/>
        <v>0</v>
      </c>
      <c r="I787" s="217">
        <f t="shared" si="208"/>
        <v>0</v>
      </c>
      <c r="J787" s="228">
        <f t="shared" si="208"/>
        <v>0</v>
      </c>
      <c r="K787" s="156">
        <f t="shared" si="208"/>
        <v>0</v>
      </c>
      <c r="L787" s="156">
        <f t="shared" si="208"/>
        <v>0</v>
      </c>
      <c r="M787" s="156">
        <f t="shared" si="208"/>
        <v>0</v>
      </c>
    </row>
    <row r="788" spans="1:13" hidden="1">
      <c r="A788" s="65"/>
      <c r="B788" s="569" t="s">
        <v>358</v>
      </c>
      <c r="C788" s="570"/>
      <c r="D788" s="148" t="s">
        <v>359</v>
      </c>
      <c r="E788" s="216">
        <f t="shared" si="202"/>
        <v>0</v>
      </c>
      <c r="F788" s="217">
        <f>F789+F790+F791+F792+F793+F794+F795+F796+F797+F798</f>
        <v>0</v>
      </c>
      <c r="G788" s="217">
        <f>G789+G790+G791+G792+G793+G794+G795+G796+G797+G798</f>
        <v>0</v>
      </c>
      <c r="H788" s="217">
        <f>H789+H790+H791+H792+H793+H794+H795+H796+H797+H798</f>
        <v>0</v>
      </c>
      <c r="I788" s="217">
        <f>I789+I790+I791+I792+I793+I794+I795+I796+I797+I798</f>
        <v>0</v>
      </c>
      <c r="J788" s="228">
        <f>J789+J790+J791+J792+J793+J794+J795+J796+J797+J798</f>
        <v>0</v>
      </c>
      <c r="K788" s="156"/>
      <c r="L788" s="73"/>
      <c r="M788" s="73"/>
    </row>
    <row r="789" spans="1:13" hidden="1">
      <c r="A789" s="65"/>
      <c r="B789" s="75"/>
      <c r="C789" s="79" t="s">
        <v>360</v>
      </c>
      <c r="D789" s="148" t="s">
        <v>361</v>
      </c>
      <c r="E789" s="216">
        <f t="shared" si="202"/>
        <v>0</v>
      </c>
      <c r="F789" s="217"/>
      <c r="G789" s="217"/>
      <c r="H789" s="217"/>
      <c r="I789" s="217"/>
      <c r="J789" s="229"/>
      <c r="K789" s="72"/>
      <c r="L789" s="73"/>
      <c r="M789" s="73"/>
    </row>
    <row r="790" spans="1:13" ht="13.5" hidden="1">
      <c r="A790" s="65"/>
      <c r="B790" s="83"/>
      <c r="C790" s="84" t="s">
        <v>362</v>
      </c>
      <c r="D790" s="286" t="s">
        <v>363</v>
      </c>
      <c r="E790" s="216">
        <f t="shared" si="202"/>
        <v>0</v>
      </c>
      <c r="F790" s="217"/>
      <c r="G790" s="217"/>
      <c r="H790" s="217"/>
      <c r="I790" s="217"/>
      <c r="J790" s="229"/>
      <c r="K790" s="72"/>
      <c r="L790" s="73"/>
      <c r="M790" s="73"/>
    </row>
    <row r="791" spans="1:13" hidden="1">
      <c r="A791" s="65"/>
      <c r="B791" s="336"/>
      <c r="C791" s="46" t="s">
        <v>364</v>
      </c>
      <c r="D791" s="148" t="s">
        <v>365</v>
      </c>
      <c r="E791" s="216">
        <f t="shared" si="202"/>
        <v>0</v>
      </c>
      <c r="F791" s="217"/>
      <c r="G791" s="217"/>
      <c r="H791" s="217"/>
      <c r="I791" s="217"/>
      <c r="J791" s="229"/>
      <c r="K791" s="72"/>
      <c r="L791" s="73"/>
      <c r="M791" s="73"/>
    </row>
    <row r="792" spans="1:13" hidden="1">
      <c r="A792" s="65"/>
      <c r="B792" s="75"/>
      <c r="C792" s="69" t="s">
        <v>366</v>
      </c>
      <c r="D792" s="149" t="s">
        <v>367</v>
      </c>
      <c r="E792" s="216">
        <f t="shared" si="202"/>
        <v>0</v>
      </c>
      <c r="F792" s="217"/>
      <c r="G792" s="217"/>
      <c r="H792" s="217"/>
      <c r="I792" s="217"/>
      <c r="J792" s="229"/>
      <c r="K792" s="72"/>
      <c r="L792" s="73"/>
      <c r="M792" s="73"/>
    </row>
    <row r="793" spans="1:13" hidden="1">
      <c r="A793" s="65"/>
      <c r="B793" s="75"/>
      <c r="C793" s="79" t="s">
        <v>368</v>
      </c>
      <c r="D793" s="149" t="s">
        <v>369</v>
      </c>
      <c r="E793" s="216">
        <f t="shared" si="202"/>
        <v>0</v>
      </c>
      <c r="F793" s="217"/>
      <c r="G793" s="217"/>
      <c r="H793" s="217"/>
      <c r="I793" s="217"/>
      <c r="J793" s="229"/>
      <c r="K793" s="72"/>
      <c r="L793" s="73"/>
      <c r="M793" s="73"/>
    </row>
    <row r="794" spans="1:13" ht="51" hidden="1">
      <c r="A794" s="65"/>
      <c r="B794" s="75"/>
      <c r="C794" s="78" t="s">
        <v>370</v>
      </c>
      <c r="D794" s="149" t="s">
        <v>371</v>
      </c>
      <c r="E794" s="216">
        <f t="shared" si="202"/>
        <v>0</v>
      </c>
      <c r="F794" s="217"/>
      <c r="G794" s="217"/>
      <c r="H794" s="217"/>
      <c r="I794" s="217"/>
      <c r="J794" s="229"/>
      <c r="K794" s="72"/>
      <c r="L794" s="73"/>
      <c r="M794" s="73"/>
    </row>
    <row r="795" spans="1:13" ht="38.25" hidden="1">
      <c r="A795" s="65"/>
      <c r="B795" s="75"/>
      <c r="C795" s="78" t="s">
        <v>372</v>
      </c>
      <c r="D795" s="149" t="s">
        <v>373</v>
      </c>
      <c r="E795" s="216">
        <f t="shared" si="202"/>
        <v>0</v>
      </c>
      <c r="F795" s="217"/>
      <c r="G795" s="217"/>
      <c r="H795" s="217"/>
      <c r="I795" s="217"/>
      <c r="J795" s="229"/>
      <c r="K795" s="72"/>
      <c r="L795" s="73"/>
      <c r="M795" s="73"/>
    </row>
    <row r="796" spans="1:13" ht="38.25" hidden="1">
      <c r="A796" s="65"/>
      <c r="B796" s="79"/>
      <c r="C796" s="78" t="s">
        <v>374</v>
      </c>
      <c r="D796" s="149" t="s">
        <v>375</v>
      </c>
      <c r="E796" s="216">
        <f t="shared" si="202"/>
        <v>0</v>
      </c>
      <c r="F796" s="217"/>
      <c r="G796" s="217"/>
      <c r="H796" s="217"/>
      <c r="I796" s="217"/>
      <c r="J796" s="229"/>
      <c r="K796" s="72"/>
      <c r="L796" s="73"/>
      <c r="M796" s="73"/>
    </row>
    <row r="797" spans="1:13" ht="38.25" hidden="1">
      <c r="A797" s="65"/>
      <c r="B797" s="79"/>
      <c r="C797" s="78" t="s">
        <v>376</v>
      </c>
      <c r="D797" s="149" t="s">
        <v>377</v>
      </c>
      <c r="E797" s="216">
        <f t="shared" si="202"/>
        <v>0</v>
      </c>
      <c r="F797" s="217"/>
      <c r="G797" s="217"/>
      <c r="H797" s="217"/>
      <c r="I797" s="217"/>
      <c r="J797" s="229"/>
      <c r="K797" s="72"/>
      <c r="L797" s="73"/>
      <c r="M797" s="73"/>
    </row>
    <row r="798" spans="1:13" ht="25.5" hidden="1">
      <c r="A798" s="65"/>
      <c r="B798" s="79"/>
      <c r="C798" s="78" t="s">
        <v>378</v>
      </c>
      <c r="D798" s="149" t="s">
        <v>379</v>
      </c>
      <c r="E798" s="216">
        <f t="shared" si="202"/>
        <v>0</v>
      </c>
      <c r="F798" s="217"/>
      <c r="G798" s="217"/>
      <c r="H798" s="217"/>
      <c r="I798" s="217"/>
      <c r="J798" s="229"/>
      <c r="K798" s="72"/>
      <c r="L798" s="73"/>
      <c r="M798" s="73"/>
    </row>
    <row r="799" spans="1:13" hidden="1">
      <c r="A799" s="65"/>
      <c r="B799" s="79"/>
      <c r="C799" s="79" t="s">
        <v>380</v>
      </c>
      <c r="D799" s="149" t="s">
        <v>381</v>
      </c>
      <c r="E799" s="216">
        <f t="shared" si="202"/>
        <v>0</v>
      </c>
      <c r="F799" s="217">
        <f t="shared" ref="F799:M799" si="209">F800+F802</f>
        <v>0</v>
      </c>
      <c r="G799" s="217">
        <f t="shared" si="209"/>
        <v>0</v>
      </c>
      <c r="H799" s="217">
        <f t="shared" si="209"/>
        <v>0</v>
      </c>
      <c r="I799" s="217">
        <f t="shared" si="209"/>
        <v>0</v>
      </c>
      <c r="J799" s="228">
        <f t="shared" si="209"/>
        <v>0</v>
      </c>
      <c r="K799" s="156">
        <f t="shared" si="209"/>
        <v>0</v>
      </c>
      <c r="L799" s="156">
        <f t="shared" si="209"/>
        <v>0</v>
      </c>
      <c r="M799" s="156">
        <f t="shared" si="209"/>
        <v>0</v>
      </c>
    </row>
    <row r="800" spans="1:13" ht="14.25" hidden="1" customHeight="1">
      <c r="A800" s="65"/>
      <c r="B800" s="79" t="s">
        <v>382</v>
      </c>
      <c r="C800" s="78" t="s">
        <v>595</v>
      </c>
      <c r="D800" s="149" t="s">
        <v>384</v>
      </c>
      <c r="E800" s="216">
        <f t="shared" si="202"/>
        <v>0</v>
      </c>
      <c r="F800" s="217">
        <f>F801</f>
        <v>0</v>
      </c>
      <c r="G800" s="217">
        <f>G801</f>
        <v>0</v>
      </c>
      <c r="H800" s="217">
        <f>H801</f>
        <v>0</v>
      </c>
      <c r="I800" s="217">
        <f>I801</f>
        <v>0</v>
      </c>
      <c r="J800" s="228"/>
      <c r="K800" s="156"/>
      <c r="L800" s="73"/>
      <c r="M800" s="73"/>
    </row>
    <row r="801" spans="1:13" hidden="1">
      <c r="A801" s="65"/>
      <c r="B801" s="79"/>
      <c r="C801" s="79" t="s">
        <v>385</v>
      </c>
      <c r="D801" s="149" t="s">
        <v>386</v>
      </c>
      <c r="E801" s="216">
        <f t="shared" si="202"/>
        <v>0</v>
      </c>
      <c r="F801" s="217"/>
      <c r="G801" s="217"/>
      <c r="H801" s="217"/>
      <c r="I801" s="217"/>
      <c r="J801" s="229"/>
      <c r="K801" s="72"/>
      <c r="L801" s="73"/>
      <c r="M801" s="73"/>
    </row>
    <row r="802" spans="1:13" hidden="1">
      <c r="A802" s="65"/>
      <c r="B802" s="86" t="s">
        <v>387</v>
      </c>
      <c r="C802" s="87"/>
      <c r="D802" s="313" t="s">
        <v>388</v>
      </c>
      <c r="E802" s="216">
        <f t="shared" si="202"/>
        <v>0</v>
      </c>
      <c r="F802" s="217">
        <f>F803+F804</f>
        <v>0</v>
      </c>
      <c r="G802" s="217">
        <f>G803+G804</f>
        <v>0</v>
      </c>
      <c r="H802" s="217">
        <f>H803+H804</f>
        <v>0</v>
      </c>
      <c r="I802" s="217">
        <f>I803+I804</f>
        <v>0</v>
      </c>
      <c r="J802" s="228">
        <f>J803+J804</f>
        <v>0</v>
      </c>
      <c r="K802" s="156"/>
      <c r="L802" s="73"/>
      <c r="M802" s="73"/>
    </row>
    <row r="803" spans="1:13" ht="25.5" hidden="1">
      <c r="A803" s="65"/>
      <c r="B803" s="86"/>
      <c r="C803" s="87" t="s">
        <v>389</v>
      </c>
      <c r="D803" s="313" t="s">
        <v>390</v>
      </c>
      <c r="E803" s="216">
        <f t="shared" si="202"/>
        <v>0</v>
      </c>
      <c r="F803" s="217"/>
      <c r="G803" s="217"/>
      <c r="H803" s="217"/>
      <c r="I803" s="217"/>
      <c r="J803" s="229"/>
      <c r="K803" s="72"/>
      <c r="L803" s="73"/>
      <c r="M803" s="73"/>
    </row>
    <row r="804" spans="1:13" ht="13.5" hidden="1">
      <c r="A804" s="65"/>
      <c r="B804" s="67"/>
      <c r="C804" s="67" t="s">
        <v>391</v>
      </c>
      <c r="D804" s="286" t="s">
        <v>392</v>
      </c>
      <c r="E804" s="216">
        <f t="shared" si="202"/>
        <v>0</v>
      </c>
      <c r="F804" s="217"/>
      <c r="G804" s="217"/>
      <c r="H804" s="217"/>
      <c r="I804" s="217"/>
      <c r="J804" s="229"/>
      <c r="K804" s="72"/>
      <c r="L804" s="73"/>
      <c r="M804" s="73"/>
    </row>
    <row r="805" spans="1:13" hidden="1">
      <c r="A805" s="65"/>
      <c r="B805" s="69" t="s">
        <v>393</v>
      </c>
      <c r="C805" s="75"/>
      <c r="D805" s="148" t="s">
        <v>394</v>
      </c>
      <c r="E805" s="216">
        <f t="shared" ref="E805:J805" si="210">E806</f>
        <v>0</v>
      </c>
      <c r="F805" s="216">
        <f t="shared" si="210"/>
        <v>0</v>
      </c>
      <c r="G805" s="216">
        <f t="shared" si="210"/>
        <v>0</v>
      </c>
      <c r="H805" s="216">
        <f t="shared" si="210"/>
        <v>0</v>
      </c>
      <c r="I805" s="216">
        <f t="shared" si="210"/>
        <v>0</v>
      </c>
      <c r="J805" s="216">
        <f t="shared" si="210"/>
        <v>0</v>
      </c>
      <c r="K805" s="156"/>
      <c r="L805" s="73"/>
      <c r="M805" s="73"/>
    </row>
    <row r="806" spans="1:13" ht="12.75" hidden="1" customHeight="1">
      <c r="A806" s="65"/>
      <c r="B806" s="88" t="s">
        <v>395</v>
      </c>
      <c r="C806" s="69"/>
      <c r="D806" s="149" t="s">
        <v>396</v>
      </c>
      <c r="E806" s="216">
        <f t="shared" si="202"/>
        <v>0</v>
      </c>
      <c r="F806" s="217">
        <f>F807+F808+F809+F810</f>
        <v>0</v>
      </c>
      <c r="G806" s="217">
        <f>G807+G808+G809+G810</f>
        <v>0</v>
      </c>
      <c r="H806" s="217">
        <f>H807+H808+H809+H810</f>
        <v>0</v>
      </c>
      <c r="I806" s="217">
        <f>I807+I808+I809+I810</f>
        <v>0</v>
      </c>
      <c r="J806" s="228">
        <f>J807+J808+J809+J810</f>
        <v>0</v>
      </c>
      <c r="K806" s="156"/>
      <c r="L806" s="73"/>
      <c r="M806" s="73"/>
    </row>
    <row r="807" spans="1:13" hidden="1">
      <c r="A807" s="65"/>
      <c r="B807" s="88"/>
      <c r="C807" s="69" t="s">
        <v>397</v>
      </c>
      <c r="D807" s="149" t="s">
        <v>398</v>
      </c>
      <c r="E807" s="216">
        <f t="shared" si="202"/>
        <v>0</v>
      </c>
      <c r="F807" s="217"/>
      <c r="G807" s="217"/>
      <c r="H807" s="217"/>
      <c r="I807" s="217"/>
      <c r="J807" s="229"/>
      <c r="K807" s="72"/>
      <c r="L807" s="73"/>
      <c r="M807" s="73"/>
    </row>
    <row r="808" spans="1:13" hidden="1">
      <c r="A808" s="65"/>
      <c r="B808" s="75"/>
      <c r="C808" s="79" t="s">
        <v>399</v>
      </c>
      <c r="D808" s="148" t="s">
        <v>400</v>
      </c>
      <c r="E808" s="216">
        <f t="shared" si="202"/>
        <v>0</v>
      </c>
      <c r="F808" s="217"/>
      <c r="G808" s="217"/>
      <c r="H808" s="217"/>
      <c r="I808" s="217"/>
      <c r="J808" s="229"/>
      <c r="K808" s="72"/>
      <c r="L808" s="73"/>
      <c r="M808" s="73"/>
    </row>
    <row r="809" spans="1:13" hidden="1">
      <c r="A809" s="65"/>
      <c r="B809" s="89"/>
      <c r="C809" s="79" t="s">
        <v>401</v>
      </c>
      <c r="D809" s="148" t="s">
        <v>402</v>
      </c>
      <c r="E809" s="216">
        <f t="shared" si="202"/>
        <v>0</v>
      </c>
      <c r="F809" s="217"/>
      <c r="G809" s="217"/>
      <c r="H809" s="217"/>
      <c r="I809" s="217"/>
      <c r="J809" s="229"/>
      <c r="K809" s="72"/>
      <c r="L809" s="73"/>
      <c r="M809" s="73"/>
    </row>
    <row r="810" spans="1:13" hidden="1">
      <c r="A810" s="65"/>
      <c r="B810" s="75"/>
      <c r="C810" s="90" t="s">
        <v>403</v>
      </c>
      <c r="D810" s="149" t="s">
        <v>404</v>
      </c>
      <c r="E810" s="216">
        <f t="shared" si="202"/>
        <v>0</v>
      </c>
      <c r="F810" s="217"/>
      <c r="G810" s="217"/>
      <c r="H810" s="217"/>
      <c r="I810" s="217"/>
      <c r="J810" s="229"/>
      <c r="K810" s="72"/>
      <c r="L810" s="73"/>
      <c r="M810" s="73"/>
    </row>
    <row r="811" spans="1:13">
      <c r="A811" s="65"/>
      <c r="B811" s="74"/>
      <c r="C811" s="90"/>
      <c r="D811" s="149"/>
      <c r="E811" s="216">
        <f t="shared" si="202"/>
        <v>0</v>
      </c>
      <c r="F811" s="217"/>
      <c r="G811" s="217"/>
      <c r="H811" s="217"/>
      <c r="I811" s="217"/>
      <c r="J811" s="229"/>
      <c r="K811" s="72"/>
      <c r="L811" s="73"/>
      <c r="M811" s="73"/>
    </row>
    <row r="812" spans="1:13">
      <c r="A812" s="65"/>
      <c r="B812" s="70" t="s">
        <v>405</v>
      </c>
      <c r="C812" s="90"/>
      <c r="D812" s="149" t="s">
        <v>313</v>
      </c>
      <c r="E812" s="216">
        <f t="shared" si="202"/>
        <v>0</v>
      </c>
      <c r="F812" s="217"/>
      <c r="G812" s="217">
        <f t="shared" ref="G812:M812" si="211">G822</f>
        <v>0</v>
      </c>
      <c r="H812" s="217">
        <f t="shared" si="211"/>
        <v>0</v>
      </c>
      <c r="I812" s="217">
        <f t="shared" si="211"/>
        <v>0</v>
      </c>
      <c r="J812" s="217">
        <f t="shared" si="211"/>
        <v>0</v>
      </c>
      <c r="K812" s="217">
        <f t="shared" si="211"/>
        <v>0</v>
      </c>
      <c r="L812" s="217">
        <f t="shared" si="211"/>
        <v>0</v>
      </c>
      <c r="M812" s="217">
        <f t="shared" si="211"/>
        <v>0</v>
      </c>
    </row>
    <row r="813" spans="1:13">
      <c r="A813" s="65"/>
      <c r="B813" s="74" t="s">
        <v>406</v>
      </c>
      <c r="C813" s="90"/>
      <c r="D813" s="149" t="s">
        <v>407</v>
      </c>
      <c r="E813" s="216">
        <f t="shared" si="202"/>
        <v>0</v>
      </c>
      <c r="F813" s="217"/>
      <c r="G813" s="217"/>
      <c r="H813" s="217"/>
      <c r="I813" s="217"/>
      <c r="J813" s="217"/>
      <c r="K813" s="72"/>
      <c r="L813" s="73"/>
      <c r="M813" s="73"/>
    </row>
    <row r="814" spans="1:13">
      <c r="A814" s="65"/>
      <c r="B814" s="70" t="s">
        <v>408</v>
      </c>
      <c r="C814" s="90"/>
      <c r="D814" s="288" t="s">
        <v>409</v>
      </c>
      <c r="E814" s="216">
        <f t="shared" si="202"/>
        <v>0</v>
      </c>
      <c r="F814" s="217"/>
      <c r="G814" s="217"/>
      <c r="H814" s="217"/>
      <c r="I814" s="217"/>
      <c r="J814" s="229"/>
      <c r="K814" s="72"/>
      <c r="L814" s="73"/>
      <c r="M814" s="73"/>
    </row>
    <row r="815" spans="1:13">
      <c r="A815" s="65"/>
      <c r="B815" s="99" t="s">
        <v>410</v>
      </c>
      <c r="C815" s="157"/>
      <c r="D815" s="313" t="s">
        <v>411</v>
      </c>
      <c r="E815" s="216">
        <f t="shared" si="202"/>
        <v>0</v>
      </c>
      <c r="F815" s="217"/>
      <c r="G815" s="217"/>
      <c r="H815" s="217"/>
      <c r="I815" s="217"/>
      <c r="J815" s="229"/>
      <c r="K815" s="72"/>
      <c r="L815" s="73"/>
      <c r="M815" s="73"/>
    </row>
    <row r="816" spans="1:13">
      <c r="A816" s="65"/>
      <c r="B816" s="69" t="s">
        <v>412</v>
      </c>
      <c r="C816" s="79"/>
      <c r="D816" s="149" t="s">
        <v>413</v>
      </c>
      <c r="E816" s="216">
        <f t="shared" si="202"/>
        <v>0</v>
      </c>
      <c r="F816" s="217"/>
      <c r="G816" s="217"/>
      <c r="H816" s="217"/>
      <c r="I816" s="217"/>
      <c r="J816" s="229"/>
      <c r="K816" s="72"/>
      <c r="L816" s="73"/>
      <c r="M816" s="73"/>
    </row>
    <row r="817" spans="1:13">
      <c r="A817" s="65"/>
      <c r="B817" s="79" t="s">
        <v>414</v>
      </c>
      <c r="C817" s="79"/>
      <c r="D817" s="149" t="s">
        <v>415</v>
      </c>
      <c r="E817" s="216">
        <f t="shared" si="202"/>
        <v>0</v>
      </c>
      <c r="F817" s="217"/>
      <c r="G817" s="217"/>
      <c r="H817" s="217"/>
      <c r="I817" s="217"/>
      <c r="J817" s="229"/>
      <c r="K817" s="72"/>
      <c r="L817" s="73"/>
      <c r="M817" s="73"/>
    </row>
    <row r="818" spans="1:13">
      <c r="A818" s="65"/>
      <c r="B818" s="80" t="s">
        <v>416</v>
      </c>
      <c r="C818" s="158"/>
      <c r="D818" s="149" t="s">
        <v>417</v>
      </c>
      <c r="E818" s="216">
        <f t="shared" si="202"/>
        <v>0</v>
      </c>
      <c r="F818" s="217"/>
      <c r="G818" s="217"/>
      <c r="H818" s="217"/>
      <c r="I818" s="217"/>
      <c r="J818" s="229"/>
      <c r="K818" s="72"/>
      <c r="L818" s="73"/>
      <c r="M818" s="73"/>
    </row>
    <row r="819" spans="1:13">
      <c r="A819" s="65"/>
      <c r="B819" s="80" t="s">
        <v>418</v>
      </c>
      <c r="C819" s="158"/>
      <c r="D819" s="149" t="s">
        <v>419</v>
      </c>
      <c r="E819" s="216">
        <f t="shared" si="202"/>
        <v>0</v>
      </c>
      <c r="F819" s="217"/>
      <c r="G819" s="217"/>
      <c r="H819" s="217"/>
      <c r="I819" s="217"/>
      <c r="J819" s="229"/>
      <c r="K819" s="72"/>
      <c r="L819" s="73"/>
      <c r="M819" s="73"/>
    </row>
    <row r="820" spans="1:13">
      <c r="A820" s="65"/>
      <c r="B820" s="79" t="s">
        <v>420</v>
      </c>
      <c r="C820" s="79"/>
      <c r="D820" s="149" t="s">
        <v>421</v>
      </c>
      <c r="E820" s="216">
        <f t="shared" si="202"/>
        <v>0</v>
      </c>
      <c r="F820" s="217"/>
      <c r="G820" s="217"/>
      <c r="H820" s="217"/>
      <c r="I820" s="217"/>
      <c r="J820" s="229"/>
      <c r="K820" s="72"/>
      <c r="L820" s="73"/>
      <c r="M820" s="73"/>
    </row>
    <row r="821" spans="1:13">
      <c r="A821" s="65"/>
      <c r="B821" s="79" t="s">
        <v>422</v>
      </c>
      <c r="C821" s="79"/>
      <c r="D821" s="149" t="s">
        <v>423</v>
      </c>
      <c r="E821" s="216">
        <f t="shared" si="202"/>
        <v>0</v>
      </c>
      <c r="F821" s="217"/>
      <c r="G821" s="217"/>
      <c r="H821" s="217"/>
      <c r="I821" s="217"/>
      <c r="J821" s="229"/>
      <c r="K821" s="72"/>
      <c r="L821" s="73"/>
      <c r="M821" s="73"/>
    </row>
    <row r="822" spans="1:13" ht="27" customHeight="1">
      <c r="A822" s="65"/>
      <c r="B822" s="571" t="s">
        <v>545</v>
      </c>
      <c r="C822" s="572"/>
      <c r="D822" s="149" t="s">
        <v>546</v>
      </c>
      <c r="E822" s="216">
        <f t="shared" si="202"/>
        <v>0</v>
      </c>
      <c r="F822" s="217"/>
      <c r="G822" s="217"/>
      <c r="H822" s="217"/>
      <c r="I822" s="217"/>
      <c r="J822" s="229"/>
      <c r="K822" s="72"/>
      <c r="L822" s="73"/>
      <c r="M822" s="73"/>
    </row>
    <row r="823" spans="1:13">
      <c r="A823" s="65"/>
      <c r="B823" s="76" t="s">
        <v>424</v>
      </c>
      <c r="C823" s="76"/>
      <c r="D823" s="148" t="s">
        <v>425</v>
      </c>
      <c r="E823" s="216">
        <f t="shared" si="202"/>
        <v>0</v>
      </c>
      <c r="F823" s="217">
        <f>F824+F828</f>
        <v>0</v>
      </c>
      <c r="G823" s="217">
        <f>G824+G828</f>
        <v>0</v>
      </c>
      <c r="H823" s="217">
        <f>H824+H828</f>
        <v>0</v>
      </c>
      <c r="I823" s="217">
        <f>I824+I828</f>
        <v>0</v>
      </c>
      <c r="J823" s="228">
        <f>J824+J828</f>
        <v>0</v>
      </c>
      <c r="K823" s="156"/>
      <c r="L823" s="73"/>
      <c r="M823" s="73"/>
    </row>
    <row r="824" spans="1:13">
      <c r="A824" s="65"/>
      <c r="B824" s="79" t="s">
        <v>426</v>
      </c>
      <c r="C824" s="76"/>
      <c r="D824" s="148" t="s">
        <v>427</v>
      </c>
      <c r="E824" s="216">
        <f t="shared" si="202"/>
        <v>0</v>
      </c>
      <c r="F824" s="217">
        <f t="shared" ref="F824:M824" si="212">F825+F826</f>
        <v>0</v>
      </c>
      <c r="G824" s="217">
        <f t="shared" si="212"/>
        <v>0</v>
      </c>
      <c r="H824" s="217">
        <f t="shared" si="212"/>
        <v>0</v>
      </c>
      <c r="I824" s="217">
        <f t="shared" si="212"/>
        <v>0</v>
      </c>
      <c r="J824" s="228">
        <f t="shared" si="212"/>
        <v>0</v>
      </c>
      <c r="K824" s="156">
        <f t="shared" si="212"/>
        <v>0</v>
      </c>
      <c r="L824" s="156">
        <f t="shared" si="212"/>
        <v>0</v>
      </c>
      <c r="M824" s="156">
        <f t="shared" si="212"/>
        <v>0</v>
      </c>
    </row>
    <row r="825" spans="1:13" ht="38.25">
      <c r="A825" s="65"/>
      <c r="B825" s="88"/>
      <c r="C825" s="87" t="s">
        <v>428</v>
      </c>
      <c r="D825" s="148" t="s">
        <v>429</v>
      </c>
      <c r="E825" s="216">
        <f t="shared" si="202"/>
        <v>0</v>
      </c>
      <c r="F825" s="217"/>
      <c r="G825" s="217"/>
      <c r="H825" s="217"/>
      <c r="I825" s="217"/>
      <c r="J825" s="229"/>
      <c r="K825" s="72"/>
      <c r="L825" s="73"/>
      <c r="M825" s="73"/>
    </row>
    <row r="826" spans="1:13">
      <c r="A826" s="65"/>
      <c r="B826" s="95" t="s">
        <v>430</v>
      </c>
      <c r="C826" s="96"/>
      <c r="D826" s="149" t="s">
        <v>431</v>
      </c>
      <c r="E826" s="216">
        <f t="shared" si="202"/>
        <v>0</v>
      </c>
      <c r="F826" s="217"/>
      <c r="G826" s="217"/>
      <c r="H826" s="217"/>
      <c r="I826" s="217"/>
      <c r="J826" s="229"/>
      <c r="K826" s="72"/>
      <c r="L826" s="73"/>
      <c r="M826" s="73"/>
    </row>
    <row r="827" spans="1:13" ht="13.5">
      <c r="A827" s="65"/>
      <c r="B827" s="97"/>
      <c r="C827" s="67"/>
      <c r="D827" s="286"/>
      <c r="E827" s="216">
        <f t="shared" si="202"/>
        <v>0</v>
      </c>
      <c r="F827" s="217"/>
      <c r="G827" s="217"/>
      <c r="H827" s="217"/>
      <c r="I827" s="217"/>
      <c r="J827" s="229"/>
      <c r="K827" s="72"/>
      <c r="L827" s="73"/>
      <c r="M827" s="73"/>
    </row>
    <row r="828" spans="1:13">
      <c r="A828" s="65"/>
      <c r="B828" s="71" t="s">
        <v>432</v>
      </c>
      <c r="C828" s="98"/>
      <c r="D828" s="148" t="s">
        <v>433</v>
      </c>
      <c r="E828" s="216">
        <f t="shared" si="202"/>
        <v>0</v>
      </c>
      <c r="F828" s="217">
        <f t="shared" ref="F828:M828" si="213">F829+F830</f>
        <v>0</v>
      </c>
      <c r="G828" s="217">
        <f t="shared" si="213"/>
        <v>0</v>
      </c>
      <c r="H828" s="217">
        <f t="shared" si="213"/>
        <v>0</v>
      </c>
      <c r="I828" s="217">
        <f t="shared" si="213"/>
        <v>0</v>
      </c>
      <c r="J828" s="228">
        <f t="shared" si="213"/>
        <v>0</v>
      </c>
      <c r="K828" s="156">
        <f t="shared" si="213"/>
        <v>0</v>
      </c>
      <c r="L828" s="156">
        <f t="shared" si="213"/>
        <v>0</v>
      </c>
      <c r="M828" s="156">
        <f t="shared" si="213"/>
        <v>0</v>
      </c>
    </row>
    <row r="829" spans="1:13">
      <c r="A829" s="65"/>
      <c r="B829" s="76" t="s">
        <v>434</v>
      </c>
      <c r="C829" s="76"/>
      <c r="D829" s="148" t="s">
        <v>435</v>
      </c>
      <c r="E829" s="216">
        <f t="shared" si="202"/>
        <v>0</v>
      </c>
      <c r="F829" s="217"/>
      <c r="G829" s="217"/>
      <c r="H829" s="217"/>
      <c r="I829" s="217"/>
      <c r="J829" s="229"/>
      <c r="K829" s="72"/>
      <c r="L829" s="73"/>
      <c r="M829" s="73"/>
    </row>
    <row r="830" spans="1:13">
      <c r="A830" s="65"/>
      <c r="B830" s="75" t="s">
        <v>436</v>
      </c>
      <c r="C830" s="78"/>
      <c r="D830" s="149" t="s">
        <v>437</v>
      </c>
      <c r="E830" s="216">
        <f t="shared" si="202"/>
        <v>0</v>
      </c>
      <c r="F830" s="217"/>
      <c r="G830" s="217"/>
      <c r="H830" s="217"/>
      <c r="I830" s="217"/>
      <c r="J830" s="229"/>
      <c r="K830" s="72"/>
      <c r="L830" s="73"/>
      <c r="M830" s="73"/>
    </row>
    <row r="831" spans="1:13">
      <c r="A831" s="65"/>
      <c r="B831" s="69" t="s">
        <v>438</v>
      </c>
      <c r="C831" s="79"/>
      <c r="D831" s="149" t="s">
        <v>439</v>
      </c>
      <c r="E831" s="216">
        <f t="shared" si="202"/>
        <v>0</v>
      </c>
      <c r="F831" s="217">
        <f t="shared" ref="F831:M831" si="214">F832</f>
        <v>0</v>
      </c>
      <c r="G831" s="217">
        <f t="shared" si="214"/>
        <v>0</v>
      </c>
      <c r="H831" s="217">
        <f t="shared" si="214"/>
        <v>0</v>
      </c>
      <c r="I831" s="217">
        <f t="shared" si="214"/>
        <v>0</v>
      </c>
      <c r="J831" s="228">
        <f t="shared" si="214"/>
        <v>0</v>
      </c>
      <c r="K831" s="156">
        <f t="shared" si="214"/>
        <v>0</v>
      </c>
      <c r="L831" s="156">
        <f t="shared" si="214"/>
        <v>0</v>
      </c>
      <c r="M831" s="156">
        <f t="shared" si="214"/>
        <v>0</v>
      </c>
    </row>
    <row r="832" spans="1:13">
      <c r="A832" s="65"/>
      <c r="B832" s="75" t="s">
        <v>440</v>
      </c>
      <c r="C832" s="79"/>
      <c r="D832" s="149" t="s">
        <v>441</v>
      </c>
      <c r="E832" s="216">
        <f t="shared" si="202"/>
        <v>0</v>
      </c>
      <c r="F832" s="217"/>
      <c r="G832" s="217"/>
      <c r="H832" s="217"/>
      <c r="I832" s="217"/>
      <c r="J832" s="229"/>
      <c r="K832" s="72"/>
      <c r="L832" s="73"/>
      <c r="M832" s="73"/>
    </row>
    <row r="833" spans="1:13" s="12" customFormat="1">
      <c r="A833" s="511" t="s">
        <v>316</v>
      </c>
      <c r="B833" s="512"/>
      <c r="C833" s="512"/>
      <c r="D833" s="285"/>
      <c r="E833" s="223">
        <f t="shared" si="202"/>
        <v>0</v>
      </c>
      <c r="F833" s="227">
        <f t="shared" ref="F833:M833" si="215">F835+F846+F859+F872+F887</f>
        <v>0</v>
      </c>
      <c r="G833" s="227">
        <f t="shared" si="215"/>
        <v>0</v>
      </c>
      <c r="H833" s="227">
        <f t="shared" si="215"/>
        <v>0</v>
      </c>
      <c r="I833" s="227">
        <f t="shared" si="215"/>
        <v>0</v>
      </c>
      <c r="J833" s="240">
        <f t="shared" si="215"/>
        <v>0</v>
      </c>
      <c r="K833" s="242">
        <f t="shared" si="215"/>
        <v>0</v>
      </c>
      <c r="L833" s="242">
        <f t="shared" si="215"/>
        <v>0</v>
      </c>
      <c r="M833" s="242">
        <f t="shared" si="215"/>
        <v>0</v>
      </c>
    </row>
    <row r="834" spans="1:13" s="12" customFormat="1">
      <c r="A834" s="337"/>
      <c r="B834" s="513" t="s">
        <v>442</v>
      </c>
      <c r="C834" s="514"/>
      <c r="D834" s="285"/>
      <c r="E834" s="223"/>
      <c r="F834" s="227"/>
      <c r="G834" s="227"/>
      <c r="H834" s="227"/>
      <c r="I834" s="227"/>
      <c r="J834" s="240"/>
      <c r="K834" s="242"/>
      <c r="L834" s="231"/>
      <c r="M834" s="231"/>
    </row>
    <row r="835" spans="1:13" ht="13.5" hidden="1" customHeight="1">
      <c r="A835" s="65"/>
      <c r="B835" s="99" t="s">
        <v>443</v>
      </c>
      <c r="C835" s="92"/>
      <c r="D835" s="286" t="s">
        <v>444</v>
      </c>
      <c r="E835" s="216">
        <f t="shared" ref="E835:E888" si="216">G835+H835+I835+J835</f>
        <v>0</v>
      </c>
      <c r="F835" s="217">
        <f t="shared" ref="F835:M835" si="217">F836</f>
        <v>0</v>
      </c>
      <c r="G835" s="217">
        <f t="shared" si="217"/>
        <v>0</v>
      </c>
      <c r="H835" s="217">
        <f t="shared" si="217"/>
        <v>0</v>
      </c>
      <c r="I835" s="217">
        <f t="shared" si="217"/>
        <v>0</v>
      </c>
      <c r="J835" s="228">
        <f t="shared" si="217"/>
        <v>0</v>
      </c>
      <c r="K835" s="156">
        <f t="shared" si="217"/>
        <v>0</v>
      </c>
      <c r="L835" s="156">
        <f t="shared" si="217"/>
        <v>0</v>
      </c>
      <c r="M835" s="156">
        <f t="shared" si="217"/>
        <v>0</v>
      </c>
    </row>
    <row r="836" spans="1:13" hidden="1">
      <c r="A836" s="65"/>
      <c r="B836" s="75" t="s">
        <v>445</v>
      </c>
      <c r="C836" s="79"/>
      <c r="D836" s="148" t="s">
        <v>446</v>
      </c>
      <c r="E836" s="216">
        <f t="shared" si="216"/>
        <v>0</v>
      </c>
      <c r="F836" s="217">
        <f>F837+F838+F839+F840+F841+F842+F843+F844</f>
        <v>0</v>
      </c>
      <c r="G836" s="217">
        <f>G837+G838+G839+G840+G841+G842+G843+G844</f>
        <v>0</v>
      </c>
      <c r="H836" s="217">
        <f>H837+H838+H839+H840+H841+H842+H843+H844</f>
        <v>0</v>
      </c>
      <c r="I836" s="217">
        <f>I837+I838+I839+I840+I841+I842+I843+I844</f>
        <v>0</v>
      </c>
      <c r="J836" s="228">
        <f>J837+J838+J839+J840+J841+J842+J843+J844</f>
        <v>0</v>
      </c>
      <c r="K836" s="156"/>
      <c r="L836" s="73"/>
      <c r="M836" s="73"/>
    </row>
    <row r="837" spans="1:13" ht="25.5" hidden="1">
      <c r="A837" s="65"/>
      <c r="B837" s="92"/>
      <c r="C837" s="100" t="s">
        <v>447</v>
      </c>
      <c r="D837" s="286" t="s">
        <v>448</v>
      </c>
      <c r="E837" s="216">
        <f t="shared" si="216"/>
        <v>0</v>
      </c>
      <c r="F837" s="217"/>
      <c r="G837" s="217"/>
      <c r="H837" s="217"/>
      <c r="I837" s="217"/>
      <c r="J837" s="229"/>
      <c r="K837" s="72"/>
      <c r="L837" s="73"/>
      <c r="M837" s="73"/>
    </row>
    <row r="838" spans="1:13" ht="51" hidden="1">
      <c r="A838" s="65"/>
      <c r="B838" s="92"/>
      <c r="C838" s="101" t="s">
        <v>449</v>
      </c>
      <c r="D838" s="287" t="s">
        <v>450</v>
      </c>
      <c r="E838" s="216">
        <f t="shared" si="216"/>
        <v>0</v>
      </c>
      <c r="F838" s="217"/>
      <c r="G838" s="217"/>
      <c r="H838" s="217"/>
      <c r="I838" s="217"/>
      <c r="J838" s="229"/>
      <c r="K838" s="72"/>
      <c r="L838" s="73"/>
      <c r="M838" s="73"/>
    </row>
    <row r="839" spans="1:13" ht="38.25" hidden="1">
      <c r="A839" s="65"/>
      <c r="B839" s="92"/>
      <c r="C839" s="101" t="s">
        <v>451</v>
      </c>
      <c r="D839" s="287" t="s">
        <v>452</v>
      </c>
      <c r="E839" s="216">
        <f t="shared" si="216"/>
        <v>0</v>
      </c>
      <c r="F839" s="217"/>
      <c r="G839" s="217"/>
      <c r="H839" s="217"/>
      <c r="I839" s="217"/>
      <c r="J839" s="229"/>
      <c r="K839" s="72"/>
      <c r="L839" s="73"/>
      <c r="M839" s="73"/>
    </row>
    <row r="840" spans="1:13" ht="38.25" hidden="1">
      <c r="A840" s="65"/>
      <c r="B840" s="92"/>
      <c r="C840" s="100" t="s">
        <v>453</v>
      </c>
      <c r="D840" s="286" t="s">
        <v>454</v>
      </c>
      <c r="E840" s="216">
        <f t="shared" si="216"/>
        <v>0</v>
      </c>
      <c r="F840" s="217"/>
      <c r="G840" s="217"/>
      <c r="H840" s="217"/>
      <c r="I840" s="217"/>
      <c r="J840" s="229"/>
      <c r="K840" s="72"/>
      <c r="L840" s="73"/>
      <c r="M840" s="73"/>
    </row>
    <row r="841" spans="1:13" ht="63.75" hidden="1">
      <c r="A841" s="65"/>
      <c r="B841" s="88"/>
      <c r="C841" s="103" t="s">
        <v>455</v>
      </c>
      <c r="D841" s="288" t="s">
        <v>456</v>
      </c>
      <c r="E841" s="216">
        <f t="shared" si="216"/>
        <v>0</v>
      </c>
      <c r="F841" s="217"/>
      <c r="G841" s="217"/>
      <c r="H841" s="217"/>
      <c r="I841" s="217"/>
      <c r="J841" s="229"/>
      <c r="K841" s="72"/>
      <c r="L841" s="73"/>
      <c r="M841" s="73"/>
    </row>
    <row r="842" spans="1:13" ht="51" hidden="1">
      <c r="A842" s="65"/>
      <c r="B842" s="104"/>
      <c r="C842" s="105" t="s">
        <v>457</v>
      </c>
      <c r="D842" s="43" t="s">
        <v>458</v>
      </c>
      <c r="E842" s="216">
        <f t="shared" si="216"/>
        <v>0</v>
      </c>
      <c r="F842" s="217"/>
      <c r="G842" s="217"/>
      <c r="H842" s="217"/>
      <c r="I842" s="217"/>
      <c r="J842" s="229"/>
      <c r="K842" s="72"/>
      <c r="L842" s="73"/>
      <c r="M842" s="73"/>
    </row>
    <row r="843" spans="1:13" ht="51" hidden="1">
      <c r="A843" s="65"/>
      <c r="B843" s="107"/>
      <c r="C843" s="108" t="s">
        <v>459</v>
      </c>
      <c r="D843" s="289" t="s">
        <v>460</v>
      </c>
      <c r="E843" s="216">
        <f t="shared" si="216"/>
        <v>0</v>
      </c>
      <c r="F843" s="217"/>
      <c r="G843" s="217"/>
      <c r="H843" s="217"/>
      <c r="I843" s="217"/>
      <c r="J843" s="229"/>
      <c r="K843" s="72"/>
      <c r="L843" s="73"/>
      <c r="M843" s="73"/>
    </row>
    <row r="844" spans="1:13" ht="13.5" hidden="1">
      <c r="A844" s="65"/>
      <c r="B844" s="110"/>
      <c r="C844" s="111" t="s">
        <v>461</v>
      </c>
      <c r="D844" s="290" t="s">
        <v>462</v>
      </c>
      <c r="E844" s="216">
        <f t="shared" si="216"/>
        <v>0</v>
      </c>
      <c r="F844" s="217"/>
      <c r="G844" s="217"/>
      <c r="H844" s="217"/>
      <c r="I844" s="217"/>
      <c r="J844" s="229"/>
      <c r="K844" s="72"/>
      <c r="L844" s="73"/>
      <c r="M844" s="73"/>
    </row>
    <row r="845" spans="1:13" ht="13.5" hidden="1">
      <c r="A845" s="65"/>
      <c r="B845" s="113"/>
      <c r="C845" s="114"/>
      <c r="D845" s="291"/>
      <c r="E845" s="216">
        <f t="shared" si="216"/>
        <v>0</v>
      </c>
      <c r="F845" s="217"/>
      <c r="G845" s="217"/>
      <c r="H845" s="217"/>
      <c r="I845" s="217"/>
      <c r="J845" s="229"/>
      <c r="K845" s="72"/>
      <c r="L845" s="73"/>
      <c r="M845" s="73"/>
    </row>
    <row r="846" spans="1:13" hidden="1">
      <c r="A846" s="65"/>
      <c r="B846" s="69" t="s">
        <v>463</v>
      </c>
      <c r="C846" s="75"/>
      <c r="D846" s="148" t="s">
        <v>464</v>
      </c>
      <c r="E846" s="216">
        <f t="shared" si="216"/>
        <v>0</v>
      </c>
      <c r="F846" s="217">
        <f t="shared" ref="F846:M846" si="218">F847</f>
        <v>0</v>
      </c>
      <c r="G846" s="217">
        <f t="shared" si="218"/>
        <v>0</v>
      </c>
      <c r="H846" s="217">
        <f t="shared" si="218"/>
        <v>0</v>
      </c>
      <c r="I846" s="217">
        <f t="shared" si="218"/>
        <v>0</v>
      </c>
      <c r="J846" s="228">
        <f t="shared" si="218"/>
        <v>0</v>
      </c>
      <c r="K846" s="156">
        <f t="shared" si="218"/>
        <v>0</v>
      </c>
      <c r="L846" s="156">
        <f t="shared" si="218"/>
        <v>0</v>
      </c>
      <c r="M846" s="156">
        <f t="shared" si="218"/>
        <v>0</v>
      </c>
    </row>
    <row r="847" spans="1:13" hidden="1">
      <c r="A847" s="65"/>
      <c r="B847" s="79" t="s">
        <v>465</v>
      </c>
      <c r="C847" s="79"/>
      <c r="D847" s="149" t="s">
        <v>384</v>
      </c>
      <c r="E847" s="216">
        <f t="shared" si="216"/>
        <v>0</v>
      </c>
      <c r="F847" s="217">
        <f>F851+F852+F853+F854+F855+F856+F857</f>
        <v>0</v>
      </c>
      <c r="G847" s="217">
        <f>G851+G852+G853+G854+G855+G856+G857</f>
        <v>0</v>
      </c>
      <c r="H847" s="217">
        <f>H851+H852+H853+H854+H855+H856+H857</f>
        <v>0</v>
      </c>
      <c r="I847" s="217">
        <f>I851+I852+I853+I854+I855+I856+I857</f>
        <v>0</v>
      </c>
      <c r="J847" s="228">
        <f>J851+J852+J853+J854+J855+J856+J857</f>
        <v>0</v>
      </c>
      <c r="K847" s="156"/>
      <c r="L847" s="73"/>
      <c r="M847" s="73"/>
    </row>
    <row r="848" spans="1:13" hidden="1">
      <c r="A848" s="65"/>
      <c r="B848" s="116"/>
      <c r="C848" s="117" t="s">
        <v>466</v>
      </c>
      <c r="D848" s="292" t="s">
        <v>467</v>
      </c>
      <c r="E848" s="216">
        <f t="shared" si="216"/>
        <v>0</v>
      </c>
      <c r="F848" s="217"/>
      <c r="G848" s="217"/>
      <c r="H848" s="217"/>
      <c r="I848" s="217"/>
      <c r="J848" s="229"/>
      <c r="K848" s="72"/>
      <c r="L848" s="73"/>
      <c r="M848" s="73"/>
    </row>
    <row r="849" spans="1:13" hidden="1">
      <c r="A849" s="65"/>
      <c r="B849" s="116"/>
      <c r="C849" s="117" t="s">
        <v>468</v>
      </c>
      <c r="D849" s="292" t="s">
        <v>469</v>
      </c>
      <c r="E849" s="216">
        <f t="shared" si="216"/>
        <v>0</v>
      </c>
      <c r="F849" s="217"/>
      <c r="G849" s="217"/>
      <c r="H849" s="217"/>
      <c r="I849" s="217"/>
      <c r="J849" s="229"/>
      <c r="K849" s="72"/>
      <c r="L849" s="73"/>
      <c r="M849" s="73"/>
    </row>
    <row r="850" spans="1:13" hidden="1">
      <c r="A850" s="65"/>
      <c r="B850" s="116"/>
      <c r="C850" s="117" t="s">
        <v>470</v>
      </c>
      <c r="D850" s="292" t="s">
        <v>471</v>
      </c>
      <c r="E850" s="216">
        <f t="shared" si="216"/>
        <v>0</v>
      </c>
      <c r="F850" s="217"/>
      <c r="G850" s="217"/>
      <c r="H850" s="217"/>
      <c r="I850" s="217"/>
      <c r="J850" s="229"/>
      <c r="K850" s="72"/>
      <c r="L850" s="73"/>
      <c r="M850" s="73"/>
    </row>
    <row r="851" spans="1:13" hidden="1">
      <c r="A851" s="65"/>
      <c r="B851" s="76"/>
      <c r="C851" s="79" t="s">
        <v>472</v>
      </c>
      <c r="D851" s="149" t="s">
        <v>473</v>
      </c>
      <c r="E851" s="216">
        <f t="shared" si="216"/>
        <v>0</v>
      </c>
      <c r="F851" s="217"/>
      <c r="G851" s="217"/>
      <c r="H851" s="217"/>
      <c r="I851" s="217"/>
      <c r="J851" s="229"/>
      <c r="K851" s="72"/>
      <c r="L851" s="73"/>
      <c r="M851" s="73"/>
    </row>
    <row r="852" spans="1:13" hidden="1">
      <c r="A852" s="65"/>
      <c r="B852" s="76"/>
      <c r="C852" s="79" t="s">
        <v>474</v>
      </c>
      <c r="D852" s="149" t="s">
        <v>475</v>
      </c>
      <c r="E852" s="216">
        <f t="shared" si="216"/>
        <v>0</v>
      </c>
      <c r="F852" s="217"/>
      <c r="G852" s="217"/>
      <c r="H852" s="217"/>
      <c r="I852" s="217"/>
      <c r="J852" s="229"/>
      <c r="K852" s="72"/>
      <c r="L852" s="73"/>
      <c r="M852" s="73"/>
    </row>
    <row r="853" spans="1:13" hidden="1">
      <c r="A853" s="65"/>
      <c r="B853" s="76"/>
      <c r="C853" s="79" t="s">
        <v>476</v>
      </c>
      <c r="D853" s="149" t="s">
        <v>477</v>
      </c>
      <c r="E853" s="216">
        <f t="shared" si="216"/>
        <v>0</v>
      </c>
      <c r="F853" s="217"/>
      <c r="G853" s="217"/>
      <c r="H853" s="217"/>
      <c r="I853" s="217"/>
      <c r="J853" s="229"/>
      <c r="K853" s="72"/>
      <c r="L853" s="73"/>
      <c r="M853" s="73"/>
    </row>
    <row r="854" spans="1:13" hidden="1">
      <c r="A854" s="65"/>
      <c r="B854" s="76"/>
      <c r="C854" s="79" t="s">
        <v>478</v>
      </c>
      <c r="D854" s="149" t="s">
        <v>479</v>
      </c>
      <c r="E854" s="216">
        <f t="shared" si="216"/>
        <v>0</v>
      </c>
      <c r="F854" s="217"/>
      <c r="G854" s="217"/>
      <c r="H854" s="217"/>
      <c r="I854" s="217"/>
      <c r="J854" s="229"/>
      <c r="K854" s="72"/>
      <c r="L854" s="73"/>
      <c r="M854" s="73"/>
    </row>
    <row r="855" spans="1:13" hidden="1">
      <c r="A855" s="65"/>
      <c r="B855" s="76"/>
      <c r="C855" s="79"/>
      <c r="D855" s="149"/>
      <c r="E855" s="216">
        <f t="shared" si="216"/>
        <v>0</v>
      </c>
      <c r="F855" s="217"/>
      <c r="G855" s="217"/>
      <c r="H855" s="217"/>
      <c r="I855" s="217"/>
      <c r="J855" s="229"/>
      <c r="K855" s="72"/>
      <c r="L855" s="73"/>
      <c r="M855" s="73"/>
    </row>
    <row r="856" spans="1:13" hidden="1">
      <c r="A856" s="65"/>
      <c r="B856" s="76"/>
      <c r="C856" s="79" t="s">
        <v>480</v>
      </c>
      <c r="D856" s="149" t="s">
        <v>481</v>
      </c>
      <c r="E856" s="216">
        <f t="shared" si="216"/>
        <v>0</v>
      </c>
      <c r="F856" s="217"/>
      <c r="G856" s="217"/>
      <c r="H856" s="217"/>
      <c r="I856" s="217"/>
      <c r="J856" s="229"/>
      <c r="K856" s="72"/>
      <c r="L856" s="73"/>
      <c r="M856" s="73"/>
    </row>
    <row r="857" spans="1:13" hidden="1">
      <c r="A857" s="65"/>
      <c r="B857" s="76"/>
      <c r="C857" s="79" t="s">
        <v>482</v>
      </c>
      <c r="D857" s="149" t="s">
        <v>483</v>
      </c>
      <c r="E857" s="216">
        <f t="shared" si="216"/>
        <v>0</v>
      </c>
      <c r="F857" s="217"/>
      <c r="G857" s="217"/>
      <c r="H857" s="217"/>
      <c r="I857" s="217"/>
      <c r="J857" s="229"/>
      <c r="K857" s="72"/>
      <c r="L857" s="73"/>
      <c r="M857" s="73"/>
    </row>
    <row r="858" spans="1:13" hidden="1">
      <c r="A858" s="65"/>
      <c r="B858" s="75"/>
      <c r="C858" s="69"/>
      <c r="D858" s="149"/>
      <c r="E858" s="216">
        <f t="shared" si="216"/>
        <v>0</v>
      </c>
      <c r="F858" s="217"/>
      <c r="G858" s="217"/>
      <c r="H858" s="217"/>
      <c r="I858" s="217"/>
      <c r="J858" s="229"/>
      <c r="K858" s="72"/>
      <c r="L858" s="73"/>
      <c r="M858" s="73"/>
    </row>
    <row r="859" spans="1:13" hidden="1">
      <c r="A859" s="65"/>
      <c r="B859" s="69" t="s">
        <v>484</v>
      </c>
      <c r="C859" s="69"/>
      <c r="D859" s="149" t="s">
        <v>318</v>
      </c>
      <c r="E859" s="216">
        <f t="shared" si="216"/>
        <v>0</v>
      </c>
      <c r="F859" s="217">
        <f t="shared" ref="F859:M859" si="219">F860+F861+F862+F863+F864+F865+F866+F867+F868+F869+F870</f>
        <v>0</v>
      </c>
      <c r="G859" s="217">
        <f t="shared" si="219"/>
        <v>0</v>
      </c>
      <c r="H859" s="217">
        <f t="shared" si="219"/>
        <v>0</v>
      </c>
      <c r="I859" s="217">
        <f t="shared" si="219"/>
        <v>0</v>
      </c>
      <c r="J859" s="228">
        <f t="shared" si="219"/>
        <v>0</v>
      </c>
      <c r="K859" s="156">
        <f t="shared" si="219"/>
        <v>0</v>
      </c>
      <c r="L859" s="156">
        <f t="shared" si="219"/>
        <v>0</v>
      </c>
      <c r="M859" s="156">
        <f t="shared" si="219"/>
        <v>0</v>
      </c>
    </row>
    <row r="860" spans="1:13" hidden="1">
      <c r="A860" s="65"/>
      <c r="B860" s="75" t="s">
        <v>485</v>
      </c>
      <c r="C860" s="69"/>
      <c r="D860" s="149" t="s">
        <v>486</v>
      </c>
      <c r="E860" s="216">
        <f t="shared" si="216"/>
        <v>0</v>
      </c>
      <c r="F860" s="217"/>
      <c r="G860" s="217"/>
      <c r="H860" s="217"/>
      <c r="I860" s="217"/>
      <c r="J860" s="229"/>
      <c r="K860" s="72"/>
      <c r="L860" s="73"/>
      <c r="M860" s="73"/>
    </row>
    <row r="861" spans="1:13" hidden="1">
      <c r="A861" s="65"/>
      <c r="B861" s="75" t="s">
        <v>487</v>
      </c>
      <c r="C861" s="79"/>
      <c r="D861" s="149" t="s">
        <v>488</v>
      </c>
      <c r="E861" s="216">
        <f t="shared" si="216"/>
        <v>0</v>
      </c>
      <c r="F861" s="217"/>
      <c r="G861" s="217"/>
      <c r="H861" s="217"/>
      <c r="I861" s="217"/>
      <c r="J861" s="229"/>
      <c r="K861" s="72"/>
      <c r="L861" s="73"/>
      <c r="M861" s="73"/>
    </row>
    <row r="862" spans="1:13" hidden="1">
      <c r="A862" s="65"/>
      <c r="B862" s="75" t="s">
        <v>489</v>
      </c>
      <c r="C862" s="69"/>
      <c r="D862" s="149" t="s">
        <v>490</v>
      </c>
      <c r="E862" s="216">
        <f t="shared" si="216"/>
        <v>0</v>
      </c>
      <c r="F862" s="217"/>
      <c r="G862" s="217"/>
      <c r="H862" s="217"/>
      <c r="I862" s="217"/>
      <c r="J862" s="229"/>
      <c r="K862" s="72"/>
      <c r="L862" s="73"/>
      <c r="M862" s="73"/>
    </row>
    <row r="863" spans="1:13" hidden="1">
      <c r="A863" s="65"/>
      <c r="B863" s="75" t="s">
        <v>491</v>
      </c>
      <c r="C863" s="70"/>
      <c r="D863" s="149" t="s">
        <v>492</v>
      </c>
      <c r="E863" s="216">
        <f t="shared" si="216"/>
        <v>0</v>
      </c>
      <c r="F863" s="217"/>
      <c r="G863" s="217"/>
      <c r="H863" s="217"/>
      <c r="I863" s="217"/>
      <c r="J863" s="229"/>
      <c r="K863" s="72"/>
      <c r="L863" s="73"/>
      <c r="M863" s="73"/>
    </row>
    <row r="864" spans="1:13" hidden="1">
      <c r="A864" s="65"/>
      <c r="B864" s="74" t="s">
        <v>493</v>
      </c>
      <c r="C864" s="338"/>
      <c r="D864" s="149" t="s">
        <v>494</v>
      </c>
      <c r="E864" s="216">
        <f t="shared" si="216"/>
        <v>0</v>
      </c>
      <c r="F864" s="217"/>
      <c r="G864" s="217"/>
      <c r="H864" s="217"/>
      <c r="I864" s="217"/>
      <c r="J864" s="229"/>
      <c r="K864" s="72"/>
      <c r="L864" s="73"/>
      <c r="M864" s="73"/>
    </row>
    <row r="865" spans="1:13" hidden="1">
      <c r="A865" s="65"/>
      <c r="B865" s="119" t="s">
        <v>495</v>
      </c>
      <c r="C865" s="79"/>
      <c r="D865" s="148" t="s">
        <v>496</v>
      </c>
      <c r="E865" s="216">
        <f t="shared" si="216"/>
        <v>0</v>
      </c>
      <c r="F865" s="217"/>
      <c r="G865" s="217"/>
      <c r="H865" s="217"/>
      <c r="I865" s="217"/>
      <c r="J865" s="229"/>
      <c r="K865" s="72"/>
      <c r="L865" s="73"/>
      <c r="M865" s="73"/>
    </row>
    <row r="866" spans="1:13" hidden="1">
      <c r="A866" s="65"/>
      <c r="B866" s="74" t="s">
        <v>497</v>
      </c>
      <c r="C866" s="69"/>
      <c r="D866" s="149" t="s">
        <v>498</v>
      </c>
      <c r="E866" s="216">
        <f t="shared" si="216"/>
        <v>0</v>
      </c>
      <c r="F866" s="217"/>
      <c r="G866" s="217"/>
      <c r="H866" s="217"/>
      <c r="I866" s="217"/>
      <c r="J866" s="229"/>
      <c r="K866" s="72"/>
      <c r="L866" s="73"/>
      <c r="M866" s="73"/>
    </row>
    <row r="867" spans="1:13" hidden="1">
      <c r="A867" s="65"/>
      <c r="B867" s="74" t="s">
        <v>499</v>
      </c>
      <c r="C867" s="69"/>
      <c r="D867" s="149" t="s">
        <v>500</v>
      </c>
      <c r="E867" s="216">
        <f t="shared" si="216"/>
        <v>0</v>
      </c>
      <c r="F867" s="217"/>
      <c r="G867" s="217"/>
      <c r="H867" s="217"/>
      <c r="I867" s="217"/>
      <c r="J867" s="229"/>
      <c r="K867" s="72"/>
      <c r="L867" s="73"/>
      <c r="M867" s="73"/>
    </row>
    <row r="868" spans="1:13" hidden="1">
      <c r="A868" s="65"/>
      <c r="B868" s="75" t="s">
        <v>501</v>
      </c>
      <c r="C868" s="76"/>
      <c r="D868" s="148" t="s">
        <v>502</v>
      </c>
      <c r="E868" s="216">
        <f t="shared" si="216"/>
        <v>0</v>
      </c>
      <c r="F868" s="217"/>
      <c r="G868" s="217"/>
      <c r="H868" s="217"/>
      <c r="I868" s="217"/>
      <c r="J868" s="229"/>
      <c r="K868" s="72"/>
      <c r="L868" s="73"/>
      <c r="M868" s="73"/>
    </row>
    <row r="869" spans="1:13" hidden="1">
      <c r="A869" s="65"/>
      <c r="B869" s="74" t="s">
        <v>503</v>
      </c>
      <c r="C869" s="69"/>
      <c r="D869" s="149" t="s">
        <v>504</v>
      </c>
      <c r="E869" s="216">
        <f t="shared" si="216"/>
        <v>0</v>
      </c>
      <c r="F869" s="217"/>
      <c r="G869" s="217"/>
      <c r="H869" s="217"/>
      <c r="I869" s="217"/>
      <c r="J869" s="229"/>
      <c r="K869" s="72"/>
      <c r="L869" s="73"/>
      <c r="M869" s="73"/>
    </row>
    <row r="870" spans="1:13" hidden="1">
      <c r="A870" s="65"/>
      <c r="B870" s="120" t="s">
        <v>505</v>
      </c>
      <c r="C870" s="76"/>
      <c r="D870" s="148" t="s">
        <v>506</v>
      </c>
      <c r="E870" s="216">
        <f t="shared" si="216"/>
        <v>0</v>
      </c>
      <c r="F870" s="217"/>
      <c r="G870" s="217"/>
      <c r="H870" s="217"/>
      <c r="I870" s="217"/>
      <c r="J870" s="229"/>
      <c r="K870" s="72"/>
      <c r="L870" s="73"/>
      <c r="M870" s="73"/>
    </row>
    <row r="871" spans="1:13" hidden="1">
      <c r="A871" s="65"/>
      <c r="B871" s="74"/>
      <c r="C871" s="69"/>
      <c r="D871" s="149"/>
      <c r="E871" s="216">
        <f t="shared" si="216"/>
        <v>0</v>
      </c>
      <c r="F871" s="217"/>
      <c r="G871" s="217"/>
      <c r="H871" s="217"/>
      <c r="I871" s="217"/>
      <c r="J871" s="229"/>
      <c r="K871" s="72"/>
      <c r="L871" s="73"/>
      <c r="M871" s="73"/>
    </row>
    <row r="872" spans="1:13">
      <c r="A872" s="65"/>
      <c r="B872" s="76" t="s">
        <v>507</v>
      </c>
      <c r="C872" s="76"/>
      <c r="D872" s="148" t="s">
        <v>324</v>
      </c>
      <c r="E872" s="216">
        <f t="shared" si="216"/>
        <v>0</v>
      </c>
      <c r="F872" s="217">
        <f t="shared" ref="F872:M872" si="220">F873+F883</f>
        <v>0</v>
      </c>
      <c r="G872" s="217">
        <f t="shared" si="220"/>
        <v>0</v>
      </c>
      <c r="H872" s="217">
        <f t="shared" si="220"/>
        <v>0</v>
      </c>
      <c r="I872" s="217">
        <f t="shared" si="220"/>
        <v>0</v>
      </c>
      <c r="J872" s="228">
        <f t="shared" si="220"/>
        <v>0</v>
      </c>
      <c r="K872" s="156">
        <f t="shared" si="220"/>
        <v>0</v>
      </c>
      <c r="L872" s="156">
        <f t="shared" si="220"/>
        <v>0</v>
      </c>
      <c r="M872" s="156">
        <f t="shared" si="220"/>
        <v>0</v>
      </c>
    </row>
    <row r="873" spans="1:13">
      <c r="A873" s="65"/>
      <c r="B873" s="70" t="s">
        <v>508</v>
      </c>
      <c r="C873" s="69"/>
      <c r="D873" s="149" t="s">
        <v>509</v>
      </c>
      <c r="E873" s="216">
        <f t="shared" si="216"/>
        <v>0</v>
      </c>
      <c r="F873" s="217">
        <f t="shared" ref="F873:M873" si="221">F874+F879+F881</f>
        <v>0</v>
      </c>
      <c r="G873" s="217">
        <f t="shared" si="221"/>
        <v>0</v>
      </c>
      <c r="H873" s="217">
        <f t="shared" si="221"/>
        <v>0</v>
      </c>
      <c r="I873" s="217">
        <f t="shared" si="221"/>
        <v>0</v>
      </c>
      <c r="J873" s="228">
        <f t="shared" si="221"/>
        <v>0</v>
      </c>
      <c r="K873" s="156">
        <f t="shared" si="221"/>
        <v>0</v>
      </c>
      <c r="L873" s="156">
        <f t="shared" si="221"/>
        <v>0</v>
      </c>
      <c r="M873" s="156">
        <f t="shared" si="221"/>
        <v>0</v>
      </c>
    </row>
    <row r="874" spans="1:13">
      <c r="A874" s="65"/>
      <c r="B874" s="74" t="s">
        <v>510</v>
      </c>
      <c r="C874" s="69"/>
      <c r="D874" s="149" t="s">
        <v>511</v>
      </c>
      <c r="E874" s="216">
        <f t="shared" si="216"/>
        <v>0</v>
      </c>
      <c r="F874" s="217">
        <f t="shared" ref="F874:M874" si="222">F875+F876+F877+F878</f>
        <v>0</v>
      </c>
      <c r="G874" s="217">
        <f t="shared" si="222"/>
        <v>0</v>
      </c>
      <c r="H874" s="217">
        <f t="shared" si="222"/>
        <v>0</v>
      </c>
      <c r="I874" s="217">
        <f t="shared" si="222"/>
        <v>0</v>
      </c>
      <c r="J874" s="228">
        <f t="shared" si="222"/>
        <v>0</v>
      </c>
      <c r="K874" s="156">
        <f t="shared" si="222"/>
        <v>0</v>
      </c>
      <c r="L874" s="156">
        <f t="shared" si="222"/>
        <v>0</v>
      </c>
      <c r="M874" s="156">
        <f t="shared" si="222"/>
        <v>0</v>
      </c>
    </row>
    <row r="875" spans="1:13">
      <c r="A875" s="65"/>
      <c r="B875" s="75"/>
      <c r="C875" s="75" t="s">
        <v>512</v>
      </c>
      <c r="D875" s="148" t="s">
        <v>513</v>
      </c>
      <c r="E875" s="216">
        <f t="shared" si="216"/>
        <v>0</v>
      </c>
      <c r="F875" s="217"/>
      <c r="G875" s="217"/>
      <c r="H875" s="217"/>
      <c r="I875" s="217"/>
      <c r="J875" s="229"/>
      <c r="K875" s="72"/>
      <c r="L875" s="73"/>
      <c r="M875" s="73"/>
    </row>
    <row r="876" spans="1:13">
      <c r="A876" s="65"/>
      <c r="B876" s="75"/>
      <c r="C876" s="75" t="s">
        <v>514</v>
      </c>
      <c r="D876" s="148" t="s">
        <v>515</v>
      </c>
      <c r="E876" s="216">
        <f t="shared" si="216"/>
        <v>0</v>
      </c>
      <c r="F876" s="217"/>
      <c r="G876" s="217"/>
      <c r="H876" s="217">
        <v>0</v>
      </c>
      <c r="I876" s="217"/>
      <c r="J876" s="229"/>
      <c r="K876" s="72"/>
      <c r="L876" s="73"/>
      <c r="M876" s="73"/>
    </row>
    <row r="877" spans="1:13">
      <c r="A877" s="65"/>
      <c r="B877" s="75"/>
      <c r="C877" s="76" t="s">
        <v>516</v>
      </c>
      <c r="D877" s="148" t="s">
        <v>517</v>
      </c>
      <c r="E877" s="216">
        <f t="shared" si="216"/>
        <v>0</v>
      </c>
      <c r="F877" s="217"/>
      <c r="G877" s="217"/>
      <c r="H877" s="217"/>
      <c r="I877" s="217"/>
      <c r="J877" s="229"/>
      <c r="K877" s="72"/>
      <c r="L877" s="73"/>
      <c r="M877" s="73"/>
    </row>
    <row r="878" spans="1:13">
      <c r="A878" s="65"/>
      <c r="B878" s="75"/>
      <c r="C878" s="76" t="s">
        <v>518</v>
      </c>
      <c r="D878" s="148" t="s">
        <v>519</v>
      </c>
      <c r="E878" s="216">
        <f t="shared" si="216"/>
        <v>0</v>
      </c>
      <c r="F878" s="217"/>
      <c r="G878" s="217"/>
      <c r="H878" s="217"/>
      <c r="I878" s="217"/>
      <c r="J878" s="229"/>
      <c r="K878" s="72"/>
      <c r="L878" s="73"/>
      <c r="M878" s="73"/>
    </row>
    <row r="879" spans="1:13">
      <c r="A879" s="65"/>
      <c r="B879" s="75" t="s">
        <v>520</v>
      </c>
      <c r="C879" s="76"/>
      <c r="D879" s="148" t="s">
        <v>521</v>
      </c>
      <c r="E879" s="216">
        <f t="shared" si="216"/>
        <v>0</v>
      </c>
      <c r="F879" s="217">
        <f t="shared" ref="F879:M879" si="223">F880</f>
        <v>0</v>
      </c>
      <c r="G879" s="217">
        <f t="shared" si="223"/>
        <v>0</v>
      </c>
      <c r="H879" s="217">
        <f t="shared" si="223"/>
        <v>0</v>
      </c>
      <c r="I879" s="217">
        <f t="shared" si="223"/>
        <v>0</v>
      </c>
      <c r="J879" s="228">
        <f t="shared" si="223"/>
        <v>0</v>
      </c>
      <c r="K879" s="156">
        <f t="shared" si="223"/>
        <v>0</v>
      </c>
      <c r="L879" s="156">
        <f t="shared" si="223"/>
        <v>0</v>
      </c>
      <c r="M879" s="156">
        <f t="shared" si="223"/>
        <v>0</v>
      </c>
    </row>
    <row r="880" spans="1:13">
      <c r="A880" s="65"/>
      <c r="B880" s="75"/>
      <c r="C880" s="76" t="s">
        <v>522</v>
      </c>
      <c r="D880" s="148" t="s">
        <v>523</v>
      </c>
      <c r="E880" s="216">
        <f t="shared" si="216"/>
        <v>0</v>
      </c>
      <c r="F880" s="217"/>
      <c r="G880" s="217"/>
      <c r="H880" s="217"/>
      <c r="I880" s="217"/>
      <c r="J880" s="229"/>
      <c r="K880" s="72"/>
      <c r="L880" s="73"/>
      <c r="M880" s="73"/>
    </row>
    <row r="881" spans="1:14">
      <c r="A881" s="65"/>
      <c r="B881" s="75" t="s">
        <v>524</v>
      </c>
      <c r="C881" s="76"/>
      <c r="D881" s="148" t="s">
        <v>525</v>
      </c>
      <c r="E881" s="216">
        <f t="shared" si="216"/>
        <v>0</v>
      </c>
      <c r="F881" s="217"/>
      <c r="G881" s="217"/>
      <c r="H881" s="217"/>
      <c r="I881" s="217"/>
      <c r="J881" s="229"/>
      <c r="K881" s="72"/>
      <c r="L881" s="73"/>
      <c r="M881" s="73"/>
    </row>
    <row r="882" spans="1:14">
      <c r="A882" s="65"/>
      <c r="B882" s="75"/>
      <c r="C882" s="76"/>
      <c r="D882" s="148"/>
      <c r="E882" s="216">
        <f t="shared" si="216"/>
        <v>0</v>
      </c>
      <c r="F882" s="217"/>
      <c r="G882" s="217"/>
      <c r="H882" s="217"/>
      <c r="I882" s="217"/>
      <c r="J882" s="229"/>
      <c r="K882" s="72"/>
      <c r="L882" s="73"/>
      <c r="M882" s="73"/>
    </row>
    <row r="883" spans="1:14" hidden="1">
      <c r="A883" s="65"/>
      <c r="B883" s="69" t="s">
        <v>526</v>
      </c>
      <c r="C883" s="76"/>
      <c r="D883" s="148" t="s">
        <v>527</v>
      </c>
      <c r="E883" s="216">
        <f t="shared" si="216"/>
        <v>0</v>
      </c>
      <c r="F883" s="217">
        <f t="shared" ref="F883:M884" si="224">F884</f>
        <v>0</v>
      </c>
      <c r="G883" s="217">
        <f t="shared" si="224"/>
        <v>0</v>
      </c>
      <c r="H883" s="217">
        <f t="shared" si="224"/>
        <v>0</v>
      </c>
      <c r="I883" s="217"/>
      <c r="J883" s="228">
        <f t="shared" si="224"/>
        <v>0</v>
      </c>
      <c r="K883" s="156">
        <f t="shared" si="224"/>
        <v>0</v>
      </c>
      <c r="L883" s="156">
        <f t="shared" si="224"/>
        <v>0</v>
      </c>
      <c r="M883" s="156">
        <f t="shared" si="224"/>
        <v>0</v>
      </c>
    </row>
    <row r="884" spans="1:14" hidden="1">
      <c r="A884" s="65"/>
      <c r="B884" s="121" t="s">
        <v>528</v>
      </c>
      <c r="C884" s="122"/>
      <c r="D884" s="148" t="s">
        <v>529</v>
      </c>
      <c r="E884" s="216">
        <f t="shared" si="216"/>
        <v>0</v>
      </c>
      <c r="F884" s="217">
        <f t="shared" si="224"/>
        <v>0</v>
      </c>
      <c r="G884" s="217">
        <f t="shared" si="224"/>
        <v>0</v>
      </c>
      <c r="H884" s="217">
        <f t="shared" si="224"/>
        <v>0</v>
      </c>
      <c r="I884" s="217">
        <f t="shared" si="224"/>
        <v>0</v>
      </c>
      <c r="J884" s="228">
        <f t="shared" si="224"/>
        <v>0</v>
      </c>
      <c r="K884" s="156"/>
      <c r="L884" s="73"/>
      <c r="M884" s="73"/>
    </row>
    <row r="885" spans="1:14" ht="45.75" hidden="1" customHeight="1">
      <c r="A885" s="65"/>
      <c r="B885" s="75"/>
      <c r="C885" s="76" t="s">
        <v>530</v>
      </c>
      <c r="D885" s="148" t="s">
        <v>531</v>
      </c>
      <c r="E885" s="216">
        <f t="shared" si="216"/>
        <v>0</v>
      </c>
      <c r="F885" s="217"/>
      <c r="G885" s="217"/>
      <c r="H885" s="217"/>
      <c r="I885" s="217"/>
      <c r="J885" s="229"/>
      <c r="K885" s="72"/>
      <c r="L885" s="73"/>
      <c r="M885" s="73"/>
    </row>
    <row r="886" spans="1:14" hidden="1">
      <c r="A886" s="65"/>
      <c r="B886" s="75"/>
      <c r="C886" s="76" t="s">
        <v>530</v>
      </c>
      <c r="D886" s="148" t="s">
        <v>531</v>
      </c>
      <c r="E886" s="216">
        <f t="shared" si="216"/>
        <v>0</v>
      </c>
      <c r="F886" s="217"/>
      <c r="G886" s="217"/>
      <c r="H886" s="217"/>
      <c r="I886" s="217"/>
      <c r="J886" s="229"/>
      <c r="K886" s="72"/>
      <c r="L886" s="73"/>
      <c r="M886" s="73"/>
    </row>
    <row r="887" spans="1:14">
      <c r="A887" s="65"/>
      <c r="B887" s="69" t="s">
        <v>532</v>
      </c>
      <c r="C887" s="76"/>
      <c r="D887" s="148" t="s">
        <v>439</v>
      </c>
      <c r="E887" s="216">
        <f t="shared" si="216"/>
        <v>0</v>
      </c>
      <c r="F887" s="217">
        <f t="shared" ref="F887:M887" si="225">F888</f>
        <v>0</v>
      </c>
      <c r="G887" s="217">
        <f t="shared" si="225"/>
        <v>0</v>
      </c>
      <c r="H887" s="217">
        <f t="shared" si="225"/>
        <v>0</v>
      </c>
      <c r="I887" s="217">
        <f t="shared" si="225"/>
        <v>0</v>
      </c>
      <c r="J887" s="228">
        <f t="shared" si="225"/>
        <v>0</v>
      </c>
      <c r="K887" s="156">
        <f t="shared" si="225"/>
        <v>0</v>
      </c>
      <c r="L887" s="156">
        <f t="shared" si="225"/>
        <v>0</v>
      </c>
      <c r="M887" s="156">
        <f t="shared" si="225"/>
        <v>0</v>
      </c>
    </row>
    <row r="888" spans="1:14" s="6" customFormat="1" ht="18" customHeight="1">
      <c r="A888" s="65"/>
      <c r="B888" s="75" t="s">
        <v>440</v>
      </c>
      <c r="C888" s="76"/>
      <c r="D888" s="148" t="s">
        <v>441</v>
      </c>
      <c r="E888" s="216">
        <f t="shared" si="216"/>
        <v>0</v>
      </c>
      <c r="F888" s="217"/>
      <c r="G888" s="217"/>
      <c r="H888" s="217"/>
      <c r="I888" s="217"/>
      <c r="J888" s="229"/>
      <c r="K888" s="72"/>
      <c r="L888" s="231"/>
      <c r="M888" s="231"/>
    </row>
    <row r="889" spans="1:14" s="6" customFormat="1" ht="18" customHeight="1">
      <c r="A889" s="170" t="s">
        <v>533</v>
      </c>
      <c r="B889" s="171"/>
      <c r="C889" s="171"/>
      <c r="D889" s="476"/>
      <c r="E889" s="216"/>
      <c r="F889" s="217"/>
      <c r="G889" s="217"/>
      <c r="H889" s="217"/>
      <c r="I889" s="217"/>
      <c r="J889" s="229"/>
      <c r="K889" s="72"/>
      <c r="L889" s="231"/>
      <c r="M889" s="231"/>
    </row>
    <row r="890" spans="1:14" s="6" customFormat="1" ht="18" customHeight="1">
      <c r="A890" s="172"/>
      <c r="B890" s="173" t="s">
        <v>741</v>
      </c>
      <c r="C890" s="173"/>
      <c r="D890" s="476" t="s">
        <v>742</v>
      </c>
      <c r="E890" s="216">
        <f>G890+H890+I890+J890</f>
        <v>0</v>
      </c>
      <c r="F890" s="217"/>
      <c r="G890" s="217"/>
      <c r="H890" s="217"/>
      <c r="I890" s="217"/>
      <c r="J890" s="229"/>
      <c r="K890" s="72"/>
      <c r="L890" s="244"/>
      <c r="M890" s="244"/>
    </row>
    <row r="891" spans="1:14" s="6" customFormat="1" ht="32.25" customHeight="1">
      <c r="A891" s="503" t="s">
        <v>743</v>
      </c>
      <c r="B891" s="504"/>
      <c r="C891" s="505"/>
      <c r="D891" s="301" t="s">
        <v>744</v>
      </c>
      <c r="E891" s="299">
        <f>G891+H891+I891+J891</f>
        <v>0</v>
      </c>
      <c r="F891" s="299"/>
      <c r="G891" s="299"/>
      <c r="H891" s="299"/>
      <c r="I891" s="299"/>
      <c r="J891" s="299"/>
      <c r="K891" s="299"/>
      <c r="L891" s="299"/>
      <c r="M891" s="299"/>
    </row>
    <row r="892" spans="1:14" s="14" customFormat="1" ht="24" customHeight="1">
      <c r="A892" s="739" t="s">
        <v>745</v>
      </c>
      <c r="B892" s="740"/>
      <c r="C892" s="734"/>
      <c r="D892" s="477">
        <v>99.1</v>
      </c>
      <c r="E892" s="216">
        <f>G892+H892+I892+J892</f>
        <v>-58219</v>
      </c>
      <c r="F892" s="216"/>
      <c r="G892" s="216">
        <f>'10-instituţii-ven 7 mai'!F16-'10 - inst. -chelt 7 mai'!G18</f>
        <v>-58219</v>
      </c>
      <c r="H892" s="216">
        <f>'10-instituţii-ven 7 mai'!G16-'10 - inst. -chelt 7 mai'!H18</f>
        <v>0</v>
      </c>
      <c r="I892" s="216">
        <f>'10-instituţii-ven 7 mai'!H16-'10 - inst. -chelt 7 mai'!I18</f>
        <v>0</v>
      </c>
      <c r="J892" s="216">
        <f>'10-instituţii-ven 7 mai'!I16-'10 - inst. -chelt 7 mai'!J18</f>
        <v>0</v>
      </c>
      <c r="K892" s="216">
        <f>'10-instituţii-ven 7 mai'!J16-'10 - inst. -chelt 7 mai'!K18</f>
        <v>0</v>
      </c>
      <c r="L892" s="216">
        <f>'10-instituţii-ven 7 mai'!K16-'10 - inst. -chelt 7 mai'!L18</f>
        <v>0</v>
      </c>
      <c r="M892" s="216">
        <f>'10-instituţii-ven 7 mai'!L16-'10 - inst. -chelt 7 mai'!M18</f>
        <v>0</v>
      </c>
    </row>
    <row r="893" spans="1:14" s="6" customFormat="1" ht="18" hidden="1" customHeight="1">
      <c r="A893" s="65"/>
      <c r="B893" s="75"/>
      <c r="C893" s="76"/>
      <c r="D893" s="148"/>
      <c r="E893" s="216"/>
      <c r="F893" s="217"/>
      <c r="G893" s="217"/>
      <c r="H893" s="217"/>
      <c r="I893" s="217"/>
      <c r="J893" s="229"/>
      <c r="K893" s="72"/>
      <c r="L893" s="231"/>
      <c r="M893" s="231"/>
    </row>
    <row r="894" spans="1:14" s="11" customFormat="1" ht="39" customHeight="1">
      <c r="A894" s="564" t="s">
        <v>746</v>
      </c>
      <c r="B894" s="565"/>
      <c r="C894" s="566"/>
      <c r="D894" s="54" t="s">
        <v>747</v>
      </c>
      <c r="E894" s="220">
        <f t="shared" ref="E894:E935" si="226">G894+H894+I894+J894</f>
        <v>854403</v>
      </c>
      <c r="F894" s="245">
        <f>F895+F960+F1196+F1199+F976</f>
        <v>10096.75</v>
      </c>
      <c r="G894" s="245">
        <f>G895+G960+G976+G1196+G1199</f>
        <v>192696</v>
      </c>
      <c r="H894" s="245">
        <f t="shared" ref="H894:M894" si="227">H895+H960+H976+H1196+H1199</f>
        <v>229964</v>
      </c>
      <c r="I894" s="245">
        <f t="shared" si="227"/>
        <v>222113</v>
      </c>
      <c r="J894" s="245">
        <f t="shared" si="227"/>
        <v>209630</v>
      </c>
      <c r="K894" s="245">
        <f t="shared" si="227"/>
        <v>866285</v>
      </c>
      <c r="L894" s="245">
        <f t="shared" si="227"/>
        <v>867052</v>
      </c>
      <c r="M894" s="245">
        <f t="shared" si="227"/>
        <v>867669</v>
      </c>
      <c r="N894" s="23"/>
    </row>
    <row r="895" spans="1:14" s="3" customFormat="1" ht="44.25" customHeight="1">
      <c r="A895" s="525" t="s">
        <v>327</v>
      </c>
      <c r="B895" s="526"/>
      <c r="C895" s="527"/>
      <c r="D895" s="59" t="s">
        <v>303</v>
      </c>
      <c r="E895" s="298">
        <f t="shared" si="226"/>
        <v>3262</v>
      </c>
      <c r="F895" s="294">
        <f t="shared" ref="F895:M895" si="228">F896</f>
        <v>0</v>
      </c>
      <c r="G895" s="294">
        <f t="shared" si="228"/>
        <v>833</v>
      </c>
      <c r="H895" s="294">
        <f t="shared" si="228"/>
        <v>833</v>
      </c>
      <c r="I895" s="294">
        <f t="shared" si="228"/>
        <v>831</v>
      </c>
      <c r="J895" s="296">
        <f t="shared" si="228"/>
        <v>765</v>
      </c>
      <c r="K895" s="297">
        <f t="shared" si="228"/>
        <v>3278</v>
      </c>
      <c r="L895" s="297">
        <f t="shared" si="228"/>
        <v>3278</v>
      </c>
      <c r="M895" s="297">
        <f t="shared" si="228"/>
        <v>3278</v>
      </c>
      <c r="N895" s="24"/>
    </row>
    <row r="896" spans="1:14" s="3" customFormat="1" ht="39" customHeight="1">
      <c r="A896" s="532" t="s">
        <v>748</v>
      </c>
      <c r="B896" s="533"/>
      <c r="C896" s="534"/>
      <c r="D896" s="60" t="s">
        <v>329</v>
      </c>
      <c r="E896" s="151">
        <f t="shared" si="226"/>
        <v>3262</v>
      </c>
      <c r="F896" s="151"/>
      <c r="G896" s="151">
        <f t="shared" ref="G896:M896" si="229">G958</f>
        <v>833</v>
      </c>
      <c r="H896" s="151">
        <f t="shared" si="229"/>
        <v>833</v>
      </c>
      <c r="I896" s="151">
        <f t="shared" si="229"/>
        <v>831</v>
      </c>
      <c r="J896" s="222">
        <f t="shared" si="229"/>
        <v>765</v>
      </c>
      <c r="K896" s="151">
        <f t="shared" si="229"/>
        <v>3278</v>
      </c>
      <c r="L896" s="151">
        <f t="shared" si="229"/>
        <v>3278</v>
      </c>
      <c r="M896" s="151">
        <f t="shared" si="229"/>
        <v>3278</v>
      </c>
      <c r="N896" s="24"/>
    </row>
    <row r="897" spans="1:13" s="6" customFormat="1" ht="15">
      <c r="A897" s="61"/>
      <c r="B897" s="61" t="s">
        <v>305</v>
      </c>
      <c r="C897" s="62"/>
      <c r="D897" s="285"/>
      <c r="E897" s="223">
        <f t="shared" si="226"/>
        <v>3262</v>
      </c>
      <c r="F897" s="227">
        <f t="shared" ref="F897:M897" si="230">F898</f>
        <v>0</v>
      </c>
      <c r="G897" s="227">
        <f t="shared" si="230"/>
        <v>833</v>
      </c>
      <c r="H897" s="227">
        <f t="shared" si="230"/>
        <v>833</v>
      </c>
      <c r="I897" s="227">
        <f t="shared" si="230"/>
        <v>831</v>
      </c>
      <c r="J897" s="240">
        <f t="shared" si="230"/>
        <v>765</v>
      </c>
      <c r="K897" s="155">
        <f t="shared" si="230"/>
        <v>3278</v>
      </c>
      <c r="L897" s="155">
        <f t="shared" si="230"/>
        <v>3278</v>
      </c>
      <c r="M897" s="155">
        <f t="shared" si="230"/>
        <v>3278</v>
      </c>
    </row>
    <row r="898" spans="1:13" s="2" customFormat="1" ht="13.5">
      <c r="A898" s="65"/>
      <c r="B898" s="66" t="s">
        <v>749</v>
      </c>
      <c r="C898" s="67"/>
      <c r="D898" s="286" t="s">
        <v>333</v>
      </c>
      <c r="E898" s="216">
        <f t="shared" si="226"/>
        <v>3262</v>
      </c>
      <c r="F898" s="217"/>
      <c r="G898" s="217">
        <f t="shared" ref="G898:M898" si="231">G899+G900+G901+G906+G910+G912+G924+G930+G937</f>
        <v>833</v>
      </c>
      <c r="H898" s="217">
        <f t="shared" si="231"/>
        <v>833</v>
      </c>
      <c r="I898" s="217">
        <f t="shared" si="231"/>
        <v>831</v>
      </c>
      <c r="J898" s="228">
        <f t="shared" si="231"/>
        <v>765</v>
      </c>
      <c r="K898" s="156">
        <f t="shared" si="231"/>
        <v>3278</v>
      </c>
      <c r="L898" s="156">
        <f t="shared" si="231"/>
        <v>3278</v>
      </c>
      <c r="M898" s="156">
        <f t="shared" si="231"/>
        <v>3278</v>
      </c>
    </row>
    <row r="899" spans="1:13" s="2" customFormat="1" ht="13.5">
      <c r="A899" s="65"/>
      <c r="B899" s="66"/>
      <c r="C899" s="69" t="s">
        <v>334</v>
      </c>
      <c r="D899" s="313" t="s">
        <v>308</v>
      </c>
      <c r="E899" s="216">
        <f t="shared" si="226"/>
        <v>2784</v>
      </c>
      <c r="F899" s="217"/>
      <c r="G899" s="217">
        <v>710</v>
      </c>
      <c r="H899" s="217">
        <v>710</v>
      </c>
      <c r="I899" s="217">
        <v>710</v>
      </c>
      <c r="J899" s="229">
        <v>654</v>
      </c>
      <c r="K899" s="72">
        <v>2800</v>
      </c>
      <c r="L899" s="73">
        <v>2800</v>
      </c>
      <c r="M899" s="73">
        <v>2800</v>
      </c>
    </row>
    <row r="900" spans="1:13" s="2" customFormat="1">
      <c r="A900" s="65"/>
      <c r="B900" s="70"/>
      <c r="C900" s="338" t="s">
        <v>335</v>
      </c>
      <c r="D900" s="149" t="s">
        <v>310</v>
      </c>
      <c r="E900" s="216">
        <f t="shared" si="226"/>
        <v>474</v>
      </c>
      <c r="F900" s="217"/>
      <c r="G900" s="217">
        <v>121</v>
      </c>
      <c r="H900" s="217">
        <v>121</v>
      </c>
      <c r="I900" s="217">
        <v>121</v>
      </c>
      <c r="J900" s="229">
        <v>111</v>
      </c>
      <c r="K900" s="72">
        <v>474</v>
      </c>
      <c r="L900" s="73">
        <v>478</v>
      </c>
      <c r="M900" s="73">
        <v>478</v>
      </c>
    </row>
    <row r="901" spans="1:13" s="2" customFormat="1" hidden="1">
      <c r="A901" s="65"/>
      <c r="B901" s="74" t="s">
        <v>336</v>
      </c>
      <c r="C901" s="69"/>
      <c r="D901" s="149" t="s">
        <v>337</v>
      </c>
      <c r="E901" s="216">
        <f t="shared" si="226"/>
        <v>0</v>
      </c>
      <c r="F901" s="217">
        <f t="shared" ref="F901:M901" si="232">F902+F903+F904</f>
        <v>0</v>
      </c>
      <c r="G901" s="217">
        <f t="shared" si="232"/>
        <v>0</v>
      </c>
      <c r="H901" s="217">
        <f t="shared" si="232"/>
        <v>0</v>
      </c>
      <c r="I901" s="217">
        <f t="shared" si="232"/>
        <v>0</v>
      </c>
      <c r="J901" s="228">
        <f t="shared" si="232"/>
        <v>0</v>
      </c>
      <c r="K901" s="156">
        <f t="shared" si="232"/>
        <v>0</v>
      </c>
      <c r="L901" s="156">
        <f t="shared" si="232"/>
        <v>0</v>
      </c>
      <c r="M901" s="156">
        <f t="shared" si="232"/>
        <v>0</v>
      </c>
    </row>
    <row r="902" spans="1:13" s="2" customFormat="1" hidden="1">
      <c r="A902" s="65"/>
      <c r="B902" s="75" t="s">
        <v>338</v>
      </c>
      <c r="C902" s="69"/>
      <c r="D902" s="149" t="s">
        <v>339</v>
      </c>
      <c r="E902" s="216">
        <f t="shared" si="226"/>
        <v>0</v>
      </c>
      <c r="F902" s="217"/>
      <c r="G902" s="217"/>
      <c r="H902" s="217"/>
      <c r="I902" s="217"/>
      <c r="J902" s="229"/>
      <c r="K902" s="72"/>
      <c r="L902" s="73"/>
      <c r="M902" s="73"/>
    </row>
    <row r="903" spans="1:13" s="2" customFormat="1" hidden="1">
      <c r="A903" s="65"/>
      <c r="B903" s="76" t="s">
        <v>340</v>
      </c>
      <c r="C903" s="76"/>
      <c r="D903" s="148" t="s">
        <v>341</v>
      </c>
      <c r="E903" s="216">
        <f t="shared" si="226"/>
        <v>0</v>
      </c>
      <c r="F903" s="217"/>
      <c r="G903" s="217"/>
      <c r="H903" s="217"/>
      <c r="I903" s="217"/>
      <c r="J903" s="229"/>
      <c r="K903" s="72"/>
      <c r="L903" s="73"/>
      <c r="M903" s="73"/>
    </row>
    <row r="904" spans="1:13" s="2" customFormat="1" hidden="1">
      <c r="A904" s="65"/>
      <c r="B904" s="75" t="s">
        <v>342</v>
      </c>
      <c r="C904" s="78"/>
      <c r="D904" s="149" t="s">
        <v>343</v>
      </c>
      <c r="E904" s="216">
        <f t="shared" si="226"/>
        <v>0</v>
      </c>
      <c r="F904" s="217"/>
      <c r="G904" s="217"/>
      <c r="H904" s="217"/>
      <c r="I904" s="217"/>
      <c r="J904" s="229"/>
      <c r="K904" s="72"/>
      <c r="L904" s="73"/>
      <c r="M904" s="73"/>
    </row>
    <row r="905" spans="1:13" s="2" customFormat="1" hidden="1">
      <c r="A905" s="65"/>
      <c r="B905" s="75"/>
      <c r="C905" s="78"/>
      <c r="D905" s="149"/>
      <c r="E905" s="216">
        <f t="shared" si="226"/>
        <v>0</v>
      </c>
      <c r="F905" s="217"/>
      <c r="G905" s="217"/>
      <c r="H905" s="217"/>
      <c r="I905" s="217"/>
      <c r="J905" s="229"/>
      <c r="K905" s="72"/>
      <c r="L905" s="73"/>
      <c r="M905" s="73"/>
    </row>
    <row r="906" spans="1:13" s="2" customFormat="1" hidden="1">
      <c r="A906" s="65"/>
      <c r="B906" s="75" t="s">
        <v>344</v>
      </c>
      <c r="C906" s="78"/>
      <c r="D906" s="149" t="s">
        <v>345</v>
      </c>
      <c r="E906" s="216">
        <f t="shared" si="226"/>
        <v>0</v>
      </c>
      <c r="F906" s="217">
        <f t="shared" ref="F906:M906" si="233">F907+F908+F909</f>
        <v>0</v>
      </c>
      <c r="G906" s="217">
        <f t="shared" si="233"/>
        <v>0</v>
      </c>
      <c r="H906" s="217">
        <f t="shared" si="233"/>
        <v>0</v>
      </c>
      <c r="I906" s="217">
        <f t="shared" si="233"/>
        <v>0</v>
      </c>
      <c r="J906" s="228">
        <f t="shared" si="233"/>
        <v>0</v>
      </c>
      <c r="K906" s="156">
        <f t="shared" si="233"/>
        <v>0</v>
      </c>
      <c r="L906" s="156">
        <f t="shared" si="233"/>
        <v>0</v>
      </c>
      <c r="M906" s="156">
        <f t="shared" si="233"/>
        <v>0</v>
      </c>
    </row>
    <row r="907" spans="1:13" s="2" customFormat="1" ht="25.5" hidden="1">
      <c r="A907" s="65"/>
      <c r="B907" s="75"/>
      <c r="C907" s="78" t="s">
        <v>346</v>
      </c>
      <c r="D907" s="149" t="s">
        <v>347</v>
      </c>
      <c r="E907" s="216">
        <f t="shared" si="226"/>
        <v>0</v>
      </c>
      <c r="F907" s="217"/>
      <c r="G907" s="217"/>
      <c r="H907" s="217"/>
      <c r="I907" s="217"/>
      <c r="J907" s="229"/>
      <c r="K907" s="72"/>
      <c r="L907" s="73"/>
      <c r="M907" s="73"/>
    </row>
    <row r="908" spans="1:13" s="2" customFormat="1" hidden="1">
      <c r="A908" s="65"/>
      <c r="B908" s="75"/>
      <c r="C908" s="79" t="s">
        <v>348</v>
      </c>
      <c r="D908" s="314" t="s">
        <v>349</v>
      </c>
      <c r="E908" s="216">
        <f t="shared" si="226"/>
        <v>0</v>
      </c>
      <c r="F908" s="217"/>
      <c r="G908" s="217"/>
      <c r="H908" s="217"/>
      <c r="I908" s="217"/>
      <c r="J908" s="229"/>
      <c r="K908" s="72"/>
      <c r="L908" s="73"/>
      <c r="M908" s="73"/>
    </row>
    <row r="909" spans="1:13" s="2" customFormat="1" ht="13.5" hidden="1">
      <c r="A909" s="65"/>
      <c r="B909" s="67"/>
      <c r="C909" s="69" t="s">
        <v>350</v>
      </c>
      <c r="D909" s="286" t="s">
        <v>351</v>
      </c>
      <c r="E909" s="216">
        <f t="shared" si="226"/>
        <v>0</v>
      </c>
      <c r="F909" s="217"/>
      <c r="G909" s="217"/>
      <c r="H909" s="217"/>
      <c r="I909" s="217"/>
      <c r="J909" s="229"/>
      <c r="K909" s="72"/>
      <c r="L909" s="73"/>
      <c r="M909" s="73"/>
    </row>
    <row r="910" spans="1:13" s="2" customFormat="1" hidden="1">
      <c r="A910" s="65"/>
      <c r="B910" s="69" t="s">
        <v>352</v>
      </c>
      <c r="C910" s="81"/>
      <c r="D910" s="315" t="s">
        <v>353</v>
      </c>
      <c r="E910" s="216">
        <f t="shared" si="226"/>
        <v>0</v>
      </c>
      <c r="F910" s="217">
        <f t="shared" ref="F910:M910" si="234">F911</f>
        <v>0</v>
      </c>
      <c r="G910" s="217">
        <f t="shared" si="234"/>
        <v>0</v>
      </c>
      <c r="H910" s="217">
        <f t="shared" si="234"/>
        <v>0</v>
      </c>
      <c r="I910" s="217">
        <f t="shared" si="234"/>
        <v>0</v>
      </c>
      <c r="J910" s="228">
        <f t="shared" si="234"/>
        <v>0</v>
      </c>
      <c r="K910" s="156">
        <f t="shared" si="234"/>
        <v>0</v>
      </c>
      <c r="L910" s="156">
        <f t="shared" si="234"/>
        <v>0</v>
      </c>
      <c r="M910" s="156">
        <f t="shared" si="234"/>
        <v>0</v>
      </c>
    </row>
    <row r="911" spans="1:13" s="2" customFormat="1" hidden="1">
      <c r="A911" s="65"/>
      <c r="B911" s="75" t="s">
        <v>354</v>
      </c>
      <c r="C911" s="82"/>
      <c r="D911" s="315" t="s">
        <v>355</v>
      </c>
      <c r="E911" s="216">
        <f t="shared" si="226"/>
        <v>0</v>
      </c>
      <c r="F911" s="217"/>
      <c r="G911" s="217"/>
      <c r="H911" s="217"/>
      <c r="I911" s="217"/>
      <c r="J911" s="229"/>
      <c r="K911" s="72"/>
      <c r="L911" s="73"/>
      <c r="M911" s="73"/>
    </row>
    <row r="912" spans="1:13" s="2" customFormat="1" ht="14.25" hidden="1" customHeight="1">
      <c r="A912" s="65"/>
      <c r="B912" s="75"/>
      <c r="C912" s="78" t="s">
        <v>356</v>
      </c>
      <c r="D912" s="315" t="s">
        <v>357</v>
      </c>
      <c r="E912" s="216">
        <f t="shared" si="226"/>
        <v>0</v>
      </c>
      <c r="F912" s="217">
        <f t="shared" ref="F912:M912" si="235">F913</f>
        <v>0</v>
      </c>
      <c r="G912" s="217">
        <f t="shared" si="235"/>
        <v>0</v>
      </c>
      <c r="H912" s="217">
        <f t="shared" si="235"/>
        <v>0</v>
      </c>
      <c r="I912" s="217">
        <f t="shared" si="235"/>
        <v>0</v>
      </c>
      <c r="J912" s="228">
        <f t="shared" si="235"/>
        <v>0</v>
      </c>
      <c r="K912" s="156">
        <f t="shared" si="235"/>
        <v>0</v>
      </c>
      <c r="L912" s="156">
        <f t="shared" si="235"/>
        <v>0</v>
      </c>
      <c r="M912" s="156">
        <f t="shared" si="235"/>
        <v>0</v>
      </c>
    </row>
    <row r="913" spans="1:13" s="2" customFormat="1" ht="46.5" hidden="1" customHeight="1">
      <c r="A913" s="65"/>
      <c r="B913" s="569" t="s">
        <v>358</v>
      </c>
      <c r="C913" s="570"/>
      <c r="D913" s="148" t="s">
        <v>359</v>
      </c>
      <c r="E913" s="216">
        <f t="shared" si="226"/>
        <v>0</v>
      </c>
      <c r="F913" s="217">
        <f>F914+F915+F916+F917+F918+F919+F920+F921+F922+F923</f>
        <v>0</v>
      </c>
      <c r="G913" s="217">
        <f>G914+G915+G916+G917+G918+G919+G920+G921+G922+G923</f>
        <v>0</v>
      </c>
      <c r="H913" s="217">
        <f>H914+H915+H916+H917+H918+H919+H920+H921+H922+H923</f>
        <v>0</v>
      </c>
      <c r="I913" s="217">
        <f>I914+I915+I916+I917+I918+I919+I920+I921+I922+I923</f>
        <v>0</v>
      </c>
      <c r="J913" s="228">
        <f>J914+J915+J916+J917+J918+J919+J920+J921+J922+J923</f>
        <v>0</v>
      </c>
      <c r="K913" s="156"/>
      <c r="L913" s="73"/>
      <c r="M913" s="73"/>
    </row>
    <row r="914" spans="1:13" s="2" customFormat="1" hidden="1">
      <c r="A914" s="65"/>
      <c r="B914" s="75"/>
      <c r="C914" s="79" t="s">
        <v>360</v>
      </c>
      <c r="D914" s="148" t="s">
        <v>361</v>
      </c>
      <c r="E914" s="216">
        <f t="shared" si="226"/>
        <v>0</v>
      </c>
      <c r="F914" s="217"/>
      <c r="G914" s="217"/>
      <c r="H914" s="217"/>
      <c r="I914" s="217"/>
      <c r="J914" s="229"/>
      <c r="K914" s="72"/>
      <c r="L914" s="73"/>
      <c r="M914" s="73"/>
    </row>
    <row r="915" spans="1:13" s="2" customFormat="1" ht="13.5" hidden="1">
      <c r="A915" s="65"/>
      <c r="B915" s="83"/>
      <c r="C915" s="84" t="s">
        <v>362</v>
      </c>
      <c r="D915" s="286" t="s">
        <v>363</v>
      </c>
      <c r="E915" s="216">
        <f t="shared" si="226"/>
        <v>0</v>
      </c>
      <c r="F915" s="217"/>
      <c r="G915" s="217"/>
      <c r="H915" s="217"/>
      <c r="I915" s="217"/>
      <c r="J915" s="229"/>
      <c r="K915" s="72"/>
      <c r="L915" s="73"/>
      <c r="M915" s="73"/>
    </row>
    <row r="916" spans="1:13" s="2" customFormat="1" hidden="1">
      <c r="A916" s="65"/>
      <c r="B916" s="336"/>
      <c r="C916" s="46" t="s">
        <v>364</v>
      </c>
      <c r="D916" s="148" t="s">
        <v>365</v>
      </c>
      <c r="E916" s="216">
        <f t="shared" si="226"/>
        <v>0</v>
      </c>
      <c r="F916" s="217"/>
      <c r="G916" s="217"/>
      <c r="H916" s="217"/>
      <c r="I916" s="217"/>
      <c r="J916" s="229"/>
      <c r="K916" s="72"/>
      <c r="L916" s="73"/>
      <c r="M916" s="73"/>
    </row>
    <row r="917" spans="1:13" s="2" customFormat="1" hidden="1">
      <c r="A917" s="65"/>
      <c r="B917" s="75"/>
      <c r="C917" s="69" t="s">
        <v>366</v>
      </c>
      <c r="D917" s="149" t="s">
        <v>367</v>
      </c>
      <c r="E917" s="216">
        <f t="shared" si="226"/>
        <v>0</v>
      </c>
      <c r="F917" s="217"/>
      <c r="G917" s="217"/>
      <c r="H917" s="217"/>
      <c r="I917" s="217"/>
      <c r="J917" s="229"/>
      <c r="K917" s="72"/>
      <c r="L917" s="73"/>
      <c r="M917" s="73"/>
    </row>
    <row r="918" spans="1:13" s="2" customFormat="1" hidden="1">
      <c r="A918" s="65"/>
      <c r="B918" s="75"/>
      <c r="C918" s="79" t="s">
        <v>368</v>
      </c>
      <c r="D918" s="149" t="s">
        <v>369</v>
      </c>
      <c r="E918" s="216">
        <f t="shared" si="226"/>
        <v>0</v>
      </c>
      <c r="F918" s="217"/>
      <c r="G918" s="217"/>
      <c r="H918" s="217"/>
      <c r="I918" s="217"/>
      <c r="J918" s="229"/>
      <c r="K918" s="72"/>
      <c r="L918" s="73"/>
      <c r="M918" s="73"/>
    </row>
    <row r="919" spans="1:13" s="2" customFormat="1" ht="51" hidden="1">
      <c r="A919" s="65"/>
      <c r="B919" s="75"/>
      <c r="C919" s="78" t="s">
        <v>370</v>
      </c>
      <c r="D919" s="149" t="s">
        <v>371</v>
      </c>
      <c r="E919" s="216">
        <f t="shared" si="226"/>
        <v>0</v>
      </c>
      <c r="F919" s="217"/>
      <c r="G919" s="217"/>
      <c r="H919" s="217"/>
      <c r="I919" s="217"/>
      <c r="J919" s="229"/>
      <c r="K919" s="72"/>
      <c r="L919" s="73"/>
      <c r="M919" s="73"/>
    </row>
    <row r="920" spans="1:13" s="2" customFormat="1" ht="38.25" hidden="1">
      <c r="A920" s="65"/>
      <c r="B920" s="75"/>
      <c r="C920" s="78" t="s">
        <v>372</v>
      </c>
      <c r="D920" s="149" t="s">
        <v>373</v>
      </c>
      <c r="E920" s="216">
        <f t="shared" si="226"/>
        <v>0</v>
      </c>
      <c r="F920" s="217"/>
      <c r="G920" s="217"/>
      <c r="H920" s="217"/>
      <c r="I920" s="217"/>
      <c r="J920" s="229"/>
      <c r="K920" s="72"/>
      <c r="L920" s="73"/>
      <c r="M920" s="73"/>
    </row>
    <row r="921" spans="1:13" s="2" customFormat="1" ht="38.25" hidden="1">
      <c r="A921" s="65"/>
      <c r="B921" s="79"/>
      <c r="C921" s="78" t="s">
        <v>374</v>
      </c>
      <c r="D921" s="149" t="s">
        <v>375</v>
      </c>
      <c r="E921" s="216">
        <f t="shared" si="226"/>
        <v>0</v>
      </c>
      <c r="F921" s="217"/>
      <c r="G921" s="217"/>
      <c r="H921" s="217"/>
      <c r="I921" s="217"/>
      <c r="J921" s="229"/>
      <c r="K921" s="72"/>
      <c r="L921" s="73"/>
      <c r="M921" s="73"/>
    </row>
    <row r="922" spans="1:13" s="2" customFormat="1" ht="38.25" hidden="1">
      <c r="A922" s="65"/>
      <c r="B922" s="79"/>
      <c r="C922" s="78" t="s">
        <v>376</v>
      </c>
      <c r="D922" s="149" t="s">
        <v>377</v>
      </c>
      <c r="E922" s="216">
        <f t="shared" si="226"/>
        <v>0</v>
      </c>
      <c r="F922" s="217"/>
      <c r="G922" s="217"/>
      <c r="H922" s="217"/>
      <c r="I922" s="217"/>
      <c r="J922" s="229"/>
      <c r="K922" s="72"/>
      <c r="L922" s="73"/>
      <c r="M922" s="73"/>
    </row>
    <row r="923" spans="1:13" s="2" customFormat="1" ht="25.5" hidden="1">
      <c r="A923" s="65"/>
      <c r="B923" s="79"/>
      <c r="C923" s="78" t="s">
        <v>378</v>
      </c>
      <c r="D923" s="149" t="s">
        <v>379</v>
      </c>
      <c r="E923" s="216">
        <f t="shared" si="226"/>
        <v>0</v>
      </c>
      <c r="F923" s="217"/>
      <c r="G923" s="217"/>
      <c r="H923" s="217"/>
      <c r="I923" s="217"/>
      <c r="J923" s="229"/>
      <c r="K923" s="72"/>
      <c r="L923" s="73"/>
      <c r="M923" s="73"/>
    </row>
    <row r="924" spans="1:13" s="2" customFormat="1" hidden="1">
      <c r="A924" s="65"/>
      <c r="B924" s="79"/>
      <c r="C924" s="79" t="s">
        <v>380</v>
      </c>
      <c r="D924" s="149" t="s">
        <v>381</v>
      </c>
      <c r="E924" s="216">
        <f t="shared" si="226"/>
        <v>0</v>
      </c>
      <c r="F924" s="217">
        <f t="shared" ref="F924:M924" si="236">F925+F927</f>
        <v>0</v>
      </c>
      <c r="G924" s="217">
        <f t="shared" si="236"/>
        <v>0</v>
      </c>
      <c r="H924" s="217">
        <f t="shared" si="236"/>
        <v>0</v>
      </c>
      <c r="I924" s="217">
        <f t="shared" si="236"/>
        <v>0</v>
      </c>
      <c r="J924" s="228">
        <f t="shared" si="236"/>
        <v>0</v>
      </c>
      <c r="K924" s="156">
        <f t="shared" si="236"/>
        <v>0</v>
      </c>
      <c r="L924" s="156">
        <f t="shared" si="236"/>
        <v>0</v>
      </c>
      <c r="M924" s="156">
        <f t="shared" si="236"/>
        <v>0</v>
      </c>
    </row>
    <row r="925" spans="1:13" s="2" customFormat="1" ht="1.5" hidden="1" customHeight="1">
      <c r="A925" s="65"/>
      <c r="B925" s="79" t="s">
        <v>382</v>
      </c>
      <c r="C925" s="78" t="s">
        <v>383</v>
      </c>
      <c r="D925" s="149" t="s">
        <v>384</v>
      </c>
      <c r="E925" s="216">
        <f t="shared" si="226"/>
        <v>0</v>
      </c>
      <c r="F925" s="217">
        <f>F926</f>
        <v>0</v>
      </c>
      <c r="G925" s="217">
        <f>G926</f>
        <v>0</v>
      </c>
      <c r="H925" s="217">
        <f>H926</f>
        <v>0</v>
      </c>
      <c r="I925" s="217">
        <f>I926</f>
        <v>0</v>
      </c>
      <c r="J925" s="228">
        <f>J926</f>
        <v>0</v>
      </c>
      <c r="K925" s="156"/>
      <c r="L925" s="73"/>
      <c r="M925" s="73"/>
    </row>
    <row r="926" spans="1:13" s="2" customFormat="1" hidden="1">
      <c r="A926" s="65"/>
      <c r="B926" s="79"/>
      <c r="C926" s="79" t="s">
        <v>385</v>
      </c>
      <c r="D926" s="149" t="s">
        <v>386</v>
      </c>
      <c r="E926" s="216">
        <f t="shared" si="226"/>
        <v>0</v>
      </c>
      <c r="F926" s="217"/>
      <c r="G926" s="217"/>
      <c r="H926" s="217"/>
      <c r="I926" s="217"/>
      <c r="J926" s="229"/>
      <c r="K926" s="72"/>
      <c r="L926" s="73"/>
      <c r="M926" s="73"/>
    </row>
    <row r="927" spans="1:13" s="2" customFormat="1" hidden="1">
      <c r="A927" s="65"/>
      <c r="B927" s="86" t="s">
        <v>387</v>
      </c>
      <c r="C927" s="87"/>
      <c r="D927" s="313" t="s">
        <v>388</v>
      </c>
      <c r="E927" s="216">
        <f t="shared" si="226"/>
        <v>0</v>
      </c>
      <c r="F927" s="217">
        <f>F928+F929</f>
        <v>0</v>
      </c>
      <c r="G927" s="217">
        <f>G928+G929</f>
        <v>0</v>
      </c>
      <c r="H927" s="217">
        <f>H928+H929</f>
        <v>0</v>
      </c>
      <c r="I927" s="217">
        <f>I928+I929</f>
        <v>0</v>
      </c>
      <c r="J927" s="228">
        <f>J928+J929</f>
        <v>0</v>
      </c>
      <c r="K927" s="156"/>
      <c r="L927" s="73"/>
      <c r="M927" s="73"/>
    </row>
    <row r="928" spans="1:13" s="2" customFormat="1" ht="25.5" hidden="1">
      <c r="A928" s="65"/>
      <c r="B928" s="86"/>
      <c r="C928" s="87" t="s">
        <v>389</v>
      </c>
      <c r="D928" s="313" t="s">
        <v>390</v>
      </c>
      <c r="E928" s="216">
        <f t="shared" si="226"/>
        <v>0</v>
      </c>
      <c r="F928" s="217"/>
      <c r="G928" s="217"/>
      <c r="H928" s="217"/>
      <c r="I928" s="217"/>
      <c r="J928" s="229"/>
      <c r="K928" s="72"/>
      <c r="L928" s="73"/>
      <c r="M928" s="73"/>
    </row>
    <row r="929" spans="1:13" s="2" customFormat="1" ht="13.5" hidden="1">
      <c r="A929" s="65"/>
      <c r="B929" s="67"/>
      <c r="C929" s="67" t="s">
        <v>391</v>
      </c>
      <c r="D929" s="286" t="s">
        <v>392</v>
      </c>
      <c r="E929" s="216">
        <f t="shared" si="226"/>
        <v>0</v>
      </c>
      <c r="F929" s="217"/>
      <c r="G929" s="217"/>
      <c r="H929" s="217"/>
      <c r="I929" s="217"/>
      <c r="J929" s="229"/>
      <c r="K929" s="72"/>
      <c r="L929" s="73"/>
      <c r="M929" s="73"/>
    </row>
    <row r="930" spans="1:13" s="2" customFormat="1" hidden="1">
      <c r="A930" s="65"/>
      <c r="B930" s="69" t="s">
        <v>393</v>
      </c>
      <c r="C930" s="75"/>
      <c r="D930" s="148" t="s">
        <v>394</v>
      </c>
      <c r="E930" s="216">
        <f t="shared" si="226"/>
        <v>0</v>
      </c>
      <c r="F930" s="217">
        <f t="shared" ref="F930:M930" si="237">F931</f>
        <v>0</v>
      </c>
      <c r="G930" s="217">
        <f t="shared" si="237"/>
        <v>0</v>
      </c>
      <c r="H930" s="217">
        <f t="shared" si="237"/>
        <v>0</v>
      </c>
      <c r="I930" s="217">
        <f t="shared" si="237"/>
        <v>0</v>
      </c>
      <c r="J930" s="228">
        <f t="shared" si="237"/>
        <v>0</v>
      </c>
      <c r="K930" s="156">
        <f t="shared" si="237"/>
        <v>0</v>
      </c>
      <c r="L930" s="156">
        <f t="shared" si="237"/>
        <v>0</v>
      </c>
      <c r="M930" s="156">
        <f t="shared" si="237"/>
        <v>0</v>
      </c>
    </row>
    <row r="931" spans="1:13" s="2" customFormat="1" ht="0.75" hidden="1" customHeight="1">
      <c r="A931" s="65"/>
      <c r="B931" s="88" t="s">
        <v>395</v>
      </c>
      <c r="C931" s="69"/>
      <c r="D931" s="149" t="s">
        <v>396</v>
      </c>
      <c r="E931" s="216">
        <f t="shared" si="226"/>
        <v>0</v>
      </c>
      <c r="F931" s="217">
        <f>F932+F933+F934+F935</f>
        <v>0</v>
      </c>
      <c r="G931" s="217">
        <f>G932+G933+G934+G935</f>
        <v>0</v>
      </c>
      <c r="H931" s="217">
        <f>H932+H933+H934+H935</f>
        <v>0</v>
      </c>
      <c r="I931" s="217">
        <f>I932+I933+I934+I935</f>
        <v>0</v>
      </c>
      <c r="J931" s="228">
        <f>J932+J933+J934+J935</f>
        <v>0</v>
      </c>
      <c r="K931" s="156"/>
      <c r="L931" s="73"/>
      <c r="M931" s="73"/>
    </row>
    <row r="932" spans="1:13" s="2" customFormat="1" hidden="1">
      <c r="A932" s="65"/>
      <c r="B932" s="88"/>
      <c r="C932" s="69" t="s">
        <v>397</v>
      </c>
      <c r="D932" s="149" t="s">
        <v>398</v>
      </c>
      <c r="E932" s="216">
        <f t="shared" si="226"/>
        <v>0</v>
      </c>
      <c r="F932" s="217"/>
      <c r="G932" s="217"/>
      <c r="H932" s="217"/>
      <c r="I932" s="217"/>
      <c r="J932" s="229"/>
      <c r="K932" s="72"/>
      <c r="L932" s="73"/>
      <c r="M932" s="73"/>
    </row>
    <row r="933" spans="1:13" s="2" customFormat="1" hidden="1">
      <c r="A933" s="65"/>
      <c r="B933" s="75"/>
      <c r="C933" s="79" t="s">
        <v>399</v>
      </c>
      <c r="D933" s="148" t="s">
        <v>400</v>
      </c>
      <c r="E933" s="216">
        <f t="shared" si="226"/>
        <v>0</v>
      </c>
      <c r="F933" s="217"/>
      <c r="G933" s="217"/>
      <c r="H933" s="217"/>
      <c r="I933" s="217"/>
      <c r="J933" s="229"/>
      <c r="K933" s="72"/>
      <c r="L933" s="73"/>
      <c r="M933" s="73"/>
    </row>
    <row r="934" spans="1:13" s="2" customFormat="1" hidden="1">
      <c r="A934" s="65"/>
      <c r="B934" s="89"/>
      <c r="C934" s="79" t="s">
        <v>401</v>
      </c>
      <c r="D934" s="148" t="s">
        <v>402</v>
      </c>
      <c r="E934" s="216">
        <f t="shared" si="226"/>
        <v>0</v>
      </c>
      <c r="F934" s="217"/>
      <c r="G934" s="217"/>
      <c r="H934" s="217"/>
      <c r="I934" s="217"/>
      <c r="J934" s="229"/>
      <c r="K934" s="72"/>
      <c r="L934" s="73"/>
      <c r="M934" s="73"/>
    </row>
    <row r="935" spans="1:13" s="2" customFormat="1" hidden="1">
      <c r="A935" s="65"/>
      <c r="B935" s="75"/>
      <c r="C935" s="90" t="s">
        <v>403</v>
      </c>
      <c r="D935" s="149" t="s">
        <v>404</v>
      </c>
      <c r="E935" s="216">
        <f t="shared" si="226"/>
        <v>0</v>
      </c>
      <c r="F935" s="217"/>
      <c r="G935" s="217"/>
      <c r="H935" s="217"/>
      <c r="I935" s="217"/>
      <c r="J935" s="229"/>
      <c r="K935" s="72"/>
      <c r="L935" s="73"/>
      <c r="M935" s="73"/>
    </row>
    <row r="936" spans="1:13" s="2" customFormat="1">
      <c r="A936" s="65"/>
      <c r="B936" s="74"/>
      <c r="C936" s="90"/>
      <c r="D936" s="149"/>
      <c r="E936" s="216"/>
      <c r="F936" s="217"/>
      <c r="G936" s="217"/>
      <c r="H936" s="217"/>
      <c r="I936" s="217"/>
      <c r="J936" s="229"/>
      <c r="K936" s="72">
        <v>4</v>
      </c>
      <c r="L936" s="73"/>
      <c r="M936" s="73"/>
    </row>
    <row r="937" spans="1:13" s="2" customFormat="1" ht="20.25" customHeight="1">
      <c r="A937" s="65"/>
      <c r="B937" s="70" t="s">
        <v>405</v>
      </c>
      <c r="C937" s="90"/>
      <c r="D937" s="149" t="s">
        <v>313</v>
      </c>
      <c r="E937" s="216">
        <f t="shared" ref="E937:E950" si="238">G937+H937+I937+J937</f>
        <v>4</v>
      </c>
      <c r="F937" s="217"/>
      <c r="G937" s="217">
        <f>G943</f>
        <v>2</v>
      </c>
      <c r="H937" s="217">
        <f t="shared" ref="H937:M937" si="239">H943</f>
        <v>2</v>
      </c>
      <c r="I937" s="217">
        <f t="shared" si="239"/>
        <v>0</v>
      </c>
      <c r="J937" s="217">
        <f t="shared" si="239"/>
        <v>0</v>
      </c>
      <c r="K937" s="229">
        <f t="shared" si="239"/>
        <v>4</v>
      </c>
      <c r="L937" s="229">
        <f t="shared" si="239"/>
        <v>0</v>
      </c>
      <c r="M937" s="229">
        <f t="shared" si="239"/>
        <v>0</v>
      </c>
    </row>
    <row r="938" spans="1:13" s="2" customFormat="1">
      <c r="A938" s="65"/>
      <c r="B938" s="70" t="s">
        <v>406</v>
      </c>
      <c r="C938" s="90"/>
      <c r="D938" s="149" t="s">
        <v>407</v>
      </c>
      <c r="E938" s="216">
        <f t="shared" si="238"/>
        <v>0</v>
      </c>
      <c r="F938" s="217"/>
      <c r="G938" s="217"/>
      <c r="H938" s="217"/>
      <c r="I938" s="217"/>
      <c r="J938" s="229"/>
      <c r="K938" s="72"/>
      <c r="L938" s="73"/>
      <c r="M938" s="73"/>
    </row>
    <row r="939" spans="1:13" s="2" customFormat="1">
      <c r="A939" s="65"/>
      <c r="B939" s="70" t="s">
        <v>408</v>
      </c>
      <c r="C939" s="90"/>
      <c r="D939" s="288" t="s">
        <v>409</v>
      </c>
      <c r="E939" s="216">
        <f t="shared" si="238"/>
        <v>0</v>
      </c>
      <c r="F939" s="217"/>
      <c r="G939" s="217"/>
      <c r="H939" s="217"/>
      <c r="I939" s="217"/>
      <c r="J939" s="229"/>
      <c r="K939" s="72"/>
      <c r="L939" s="73"/>
      <c r="M939" s="73"/>
    </row>
    <row r="940" spans="1:13" s="2" customFormat="1">
      <c r="A940" s="65"/>
      <c r="B940" s="99" t="s">
        <v>410</v>
      </c>
      <c r="C940" s="157"/>
      <c r="D940" s="313" t="s">
        <v>411</v>
      </c>
      <c r="E940" s="216">
        <f t="shared" si="238"/>
        <v>0</v>
      </c>
      <c r="F940" s="217"/>
      <c r="G940" s="217"/>
      <c r="H940" s="217"/>
      <c r="I940" s="217"/>
      <c r="J940" s="229"/>
      <c r="K940" s="72"/>
      <c r="L940" s="73"/>
      <c r="M940" s="73"/>
    </row>
    <row r="941" spans="1:13" s="2" customFormat="1">
      <c r="A941" s="65"/>
      <c r="B941" s="69" t="s">
        <v>412</v>
      </c>
      <c r="C941" s="79"/>
      <c r="D941" s="149" t="s">
        <v>413</v>
      </c>
      <c r="E941" s="216">
        <f t="shared" si="238"/>
        <v>0</v>
      </c>
      <c r="F941" s="217"/>
      <c r="G941" s="217"/>
      <c r="H941" s="217"/>
      <c r="I941" s="217"/>
      <c r="J941" s="229"/>
      <c r="K941" s="72"/>
      <c r="L941" s="73"/>
      <c r="M941" s="73"/>
    </row>
    <row r="942" spans="1:13" s="2" customFormat="1">
      <c r="A942" s="65"/>
      <c r="B942" s="79" t="s">
        <v>414</v>
      </c>
      <c r="C942" s="79"/>
      <c r="D942" s="149" t="s">
        <v>415</v>
      </c>
      <c r="E942" s="216">
        <f t="shared" si="238"/>
        <v>0</v>
      </c>
      <c r="F942" s="217"/>
      <c r="G942" s="217"/>
      <c r="H942" s="217"/>
      <c r="I942" s="217"/>
      <c r="J942" s="229"/>
      <c r="K942" s="72"/>
      <c r="L942" s="73"/>
      <c r="M942" s="73"/>
    </row>
    <row r="943" spans="1:13" s="2" customFormat="1">
      <c r="A943" s="65"/>
      <c r="B943" s="80" t="s">
        <v>416</v>
      </c>
      <c r="C943" s="158"/>
      <c r="D943" s="149" t="s">
        <v>417</v>
      </c>
      <c r="E943" s="216">
        <f t="shared" si="238"/>
        <v>4</v>
      </c>
      <c r="F943" s="217"/>
      <c r="G943" s="217">
        <v>2</v>
      </c>
      <c r="H943" s="217">
        <v>2</v>
      </c>
      <c r="I943" s="217"/>
      <c r="J943" s="229"/>
      <c r="K943" s="72">
        <v>4</v>
      </c>
      <c r="L943" s="73"/>
      <c r="M943" s="73"/>
    </row>
    <row r="944" spans="1:13" s="2" customFormat="1">
      <c r="A944" s="65"/>
      <c r="B944" s="80" t="s">
        <v>418</v>
      </c>
      <c r="C944" s="158"/>
      <c r="D944" s="149" t="s">
        <v>419</v>
      </c>
      <c r="E944" s="216">
        <f t="shared" si="238"/>
        <v>0</v>
      </c>
      <c r="F944" s="217"/>
      <c r="G944" s="217"/>
      <c r="H944" s="217"/>
      <c r="I944" s="217"/>
      <c r="J944" s="229"/>
      <c r="K944" s="72"/>
      <c r="L944" s="73"/>
      <c r="M944" s="73"/>
    </row>
    <row r="945" spans="1:16" s="2" customFormat="1">
      <c r="A945" s="65"/>
      <c r="B945" s="79" t="s">
        <v>420</v>
      </c>
      <c r="C945" s="79"/>
      <c r="D945" s="149" t="s">
        <v>421</v>
      </c>
      <c r="E945" s="216">
        <f t="shared" si="238"/>
        <v>0</v>
      </c>
      <c r="F945" s="217"/>
      <c r="G945" s="217"/>
      <c r="H945" s="217"/>
      <c r="I945" s="217"/>
      <c r="J945" s="229"/>
      <c r="K945" s="72"/>
      <c r="L945" s="73"/>
      <c r="M945" s="73"/>
    </row>
    <row r="946" spans="1:16" s="2" customFormat="1">
      <c r="A946" s="65"/>
      <c r="B946" s="79" t="s">
        <v>422</v>
      </c>
      <c r="C946" s="79"/>
      <c r="D946" s="149" t="s">
        <v>423</v>
      </c>
      <c r="E946" s="216">
        <f t="shared" si="238"/>
        <v>0</v>
      </c>
      <c r="F946" s="217"/>
      <c r="G946" s="217"/>
      <c r="H946" s="217"/>
      <c r="I946" s="217"/>
      <c r="J946" s="229"/>
      <c r="K946" s="72"/>
      <c r="L946" s="73"/>
      <c r="M946" s="73"/>
    </row>
    <row r="947" spans="1:16" s="2" customFormat="1">
      <c r="A947" s="65"/>
      <c r="B947" s="76" t="s">
        <v>424</v>
      </c>
      <c r="C947" s="76"/>
      <c r="D947" s="148" t="s">
        <v>425</v>
      </c>
      <c r="E947" s="216">
        <f t="shared" si="238"/>
        <v>0</v>
      </c>
      <c r="F947" s="217">
        <f>F948+F952</f>
        <v>0</v>
      </c>
      <c r="G947" s="217">
        <f>G948+G952</f>
        <v>0</v>
      </c>
      <c r="H947" s="217">
        <f>H948+H952</f>
        <v>0</v>
      </c>
      <c r="I947" s="217">
        <f>I948+I952</f>
        <v>0</v>
      </c>
      <c r="J947" s="228">
        <f>J948+J952</f>
        <v>0</v>
      </c>
      <c r="K947" s="156"/>
      <c r="L947" s="73"/>
      <c r="M947" s="73"/>
    </row>
    <row r="948" spans="1:16" s="2" customFormat="1">
      <c r="A948" s="65"/>
      <c r="B948" s="79" t="s">
        <v>426</v>
      </c>
      <c r="C948" s="76"/>
      <c r="D948" s="148" t="s">
        <v>427</v>
      </c>
      <c r="E948" s="216">
        <f t="shared" si="238"/>
        <v>0</v>
      </c>
      <c r="F948" s="217">
        <f t="shared" ref="F948:M948" si="240">F949+F950</f>
        <v>0</v>
      </c>
      <c r="G948" s="217">
        <f t="shared" si="240"/>
        <v>0</v>
      </c>
      <c r="H948" s="217">
        <f t="shared" si="240"/>
        <v>0</v>
      </c>
      <c r="I948" s="217">
        <f t="shared" si="240"/>
        <v>0</v>
      </c>
      <c r="J948" s="228">
        <f t="shared" si="240"/>
        <v>0</v>
      </c>
      <c r="K948" s="156">
        <f t="shared" si="240"/>
        <v>0</v>
      </c>
      <c r="L948" s="156">
        <f t="shared" si="240"/>
        <v>0</v>
      </c>
      <c r="M948" s="156">
        <f t="shared" si="240"/>
        <v>0</v>
      </c>
    </row>
    <row r="949" spans="1:16" s="2" customFormat="1" ht="38.25">
      <c r="A949" s="65"/>
      <c r="B949" s="88"/>
      <c r="C949" s="87" t="s">
        <v>428</v>
      </c>
      <c r="D949" s="148" t="s">
        <v>429</v>
      </c>
      <c r="E949" s="216">
        <f t="shared" si="238"/>
        <v>0</v>
      </c>
      <c r="F949" s="217"/>
      <c r="G949" s="217"/>
      <c r="H949" s="217"/>
      <c r="I949" s="217"/>
      <c r="J949" s="229"/>
      <c r="K949" s="72"/>
      <c r="L949" s="73"/>
      <c r="M949" s="73"/>
    </row>
    <row r="950" spans="1:16" s="2" customFormat="1">
      <c r="A950" s="65"/>
      <c r="B950" s="95" t="s">
        <v>430</v>
      </c>
      <c r="C950" s="96"/>
      <c r="D950" s="149" t="s">
        <v>431</v>
      </c>
      <c r="E950" s="216">
        <f t="shared" si="238"/>
        <v>0</v>
      </c>
      <c r="F950" s="217"/>
      <c r="G950" s="217"/>
      <c r="H950" s="217"/>
      <c r="I950" s="217"/>
      <c r="J950" s="229"/>
      <c r="K950" s="72"/>
      <c r="L950" s="73"/>
      <c r="M950" s="73"/>
    </row>
    <row r="951" spans="1:16" s="2" customFormat="1" ht="13.5">
      <c r="A951" s="65"/>
      <c r="B951" s="97"/>
      <c r="C951" s="67"/>
      <c r="D951" s="286"/>
      <c r="E951" s="216"/>
      <c r="F951" s="217"/>
      <c r="G951" s="217"/>
      <c r="H951" s="217"/>
      <c r="I951" s="217"/>
      <c r="J951" s="229"/>
      <c r="K951" s="72"/>
      <c r="L951" s="73"/>
      <c r="M951" s="73"/>
    </row>
    <row r="952" spans="1:16" s="2" customFormat="1">
      <c r="A952" s="65"/>
      <c r="B952" s="71" t="s">
        <v>432</v>
      </c>
      <c r="C952" s="98"/>
      <c r="D952" s="148" t="s">
        <v>433</v>
      </c>
      <c r="E952" s="216">
        <f t="shared" ref="E952:E1033" si="241">G952+H952+I952+J952</f>
        <v>0</v>
      </c>
      <c r="F952" s="217">
        <f t="shared" ref="F952:M952" si="242">F953+F954</f>
        <v>0</v>
      </c>
      <c r="G952" s="217">
        <f t="shared" si="242"/>
        <v>0</v>
      </c>
      <c r="H952" s="217">
        <f t="shared" si="242"/>
        <v>0</v>
      </c>
      <c r="I952" s="217">
        <f t="shared" si="242"/>
        <v>0</v>
      </c>
      <c r="J952" s="228">
        <f t="shared" si="242"/>
        <v>0</v>
      </c>
      <c r="K952" s="156">
        <f t="shared" si="242"/>
        <v>0</v>
      </c>
      <c r="L952" s="156">
        <f t="shared" si="242"/>
        <v>0</v>
      </c>
      <c r="M952" s="156">
        <f t="shared" si="242"/>
        <v>0</v>
      </c>
    </row>
    <row r="953" spans="1:16" s="2" customFormat="1">
      <c r="A953" s="65"/>
      <c r="B953" s="76" t="s">
        <v>434</v>
      </c>
      <c r="C953" s="76"/>
      <c r="D953" s="148" t="s">
        <v>435</v>
      </c>
      <c r="E953" s="216">
        <f t="shared" si="241"/>
        <v>0</v>
      </c>
      <c r="F953" s="217"/>
      <c r="G953" s="217"/>
      <c r="H953" s="217"/>
      <c r="I953" s="217"/>
      <c r="J953" s="229"/>
      <c r="K953" s="72"/>
      <c r="L953" s="73"/>
      <c r="M953" s="73"/>
    </row>
    <row r="954" spans="1:16" s="2" customFormat="1">
      <c r="A954" s="65"/>
      <c r="B954" s="75" t="s">
        <v>436</v>
      </c>
      <c r="C954" s="78"/>
      <c r="D954" s="149" t="s">
        <v>437</v>
      </c>
      <c r="E954" s="216">
        <f t="shared" si="241"/>
        <v>0</v>
      </c>
      <c r="F954" s="217"/>
      <c r="G954" s="217"/>
      <c r="H954" s="217"/>
      <c r="I954" s="217"/>
      <c r="J954" s="229"/>
      <c r="K954" s="72"/>
      <c r="L954" s="73"/>
      <c r="M954" s="73"/>
    </row>
    <row r="955" spans="1:16" s="2" customFormat="1">
      <c r="A955" s="65"/>
      <c r="B955" s="69" t="s">
        <v>438</v>
      </c>
      <c r="C955" s="79"/>
      <c r="D955" s="149" t="s">
        <v>439</v>
      </c>
      <c r="E955" s="216">
        <f t="shared" si="241"/>
        <v>0</v>
      </c>
      <c r="F955" s="217">
        <f t="shared" ref="F955:M955" si="243">F956</f>
        <v>0</v>
      </c>
      <c r="G955" s="217">
        <f t="shared" si="243"/>
        <v>0</v>
      </c>
      <c r="H955" s="217">
        <f t="shared" si="243"/>
        <v>0</v>
      </c>
      <c r="I955" s="217">
        <f t="shared" si="243"/>
        <v>0</v>
      </c>
      <c r="J955" s="228">
        <f t="shared" si="243"/>
        <v>0</v>
      </c>
      <c r="K955" s="156">
        <f t="shared" si="243"/>
        <v>0</v>
      </c>
      <c r="L955" s="156">
        <f t="shared" si="243"/>
        <v>0</v>
      </c>
      <c r="M955" s="156">
        <f t="shared" si="243"/>
        <v>0</v>
      </c>
    </row>
    <row r="956" spans="1:16" s="2" customFormat="1">
      <c r="A956" s="65"/>
      <c r="B956" s="75" t="s">
        <v>440</v>
      </c>
      <c r="C956" s="79"/>
      <c r="D956" s="149" t="s">
        <v>441</v>
      </c>
      <c r="E956" s="216">
        <f t="shared" si="241"/>
        <v>0</v>
      </c>
      <c r="F956" s="217"/>
      <c r="G956" s="217"/>
      <c r="H956" s="217"/>
      <c r="I956" s="217"/>
      <c r="J956" s="229"/>
      <c r="K956" s="72"/>
      <c r="L956" s="73"/>
      <c r="M956" s="73"/>
    </row>
    <row r="957" spans="1:16">
      <c r="A957" s="123" t="s">
        <v>533</v>
      </c>
      <c r="B957" s="123"/>
      <c r="C957" s="123"/>
      <c r="D957" s="474"/>
      <c r="E957" s="216">
        <f t="shared" si="241"/>
        <v>3262</v>
      </c>
      <c r="F957" s="232"/>
      <c r="G957" s="232">
        <f t="shared" ref="G957:M957" si="244">G958</f>
        <v>833</v>
      </c>
      <c r="H957" s="232">
        <f t="shared" si="244"/>
        <v>833</v>
      </c>
      <c r="I957" s="232">
        <f t="shared" si="244"/>
        <v>831</v>
      </c>
      <c r="J957" s="229">
        <f t="shared" si="244"/>
        <v>765</v>
      </c>
      <c r="K957" s="72">
        <f t="shared" si="244"/>
        <v>3278</v>
      </c>
      <c r="L957" s="72">
        <f t="shared" si="244"/>
        <v>3278</v>
      </c>
      <c r="M957" s="72">
        <f t="shared" si="244"/>
        <v>3278</v>
      </c>
    </row>
    <row r="958" spans="1:16" ht="26.25" customHeight="1">
      <c r="A958" s="125"/>
      <c r="B958" s="523" t="s">
        <v>534</v>
      </c>
      <c r="C958" s="524"/>
      <c r="D958" s="478" t="s">
        <v>535</v>
      </c>
      <c r="E958" s="216">
        <f t="shared" si="241"/>
        <v>3262</v>
      </c>
      <c r="F958" s="232"/>
      <c r="G958" s="232">
        <v>833</v>
      </c>
      <c r="H958" s="232">
        <v>833</v>
      </c>
      <c r="I958" s="232">
        <v>831</v>
      </c>
      <c r="J958" s="229">
        <v>765</v>
      </c>
      <c r="K958" s="72">
        <v>3278</v>
      </c>
      <c r="L958" s="73">
        <v>3278</v>
      </c>
      <c r="M958" s="73">
        <v>3278</v>
      </c>
    </row>
    <row r="959" spans="1:16" ht="20.25" customHeight="1">
      <c r="A959" s="260"/>
      <c r="B959" s="599" t="s">
        <v>536</v>
      </c>
      <c r="C959" s="568"/>
      <c r="D959" s="478" t="s">
        <v>537</v>
      </c>
      <c r="E959" s="216">
        <f t="shared" si="241"/>
        <v>0</v>
      </c>
      <c r="F959" s="232"/>
      <c r="G959" s="232"/>
      <c r="H959" s="232"/>
      <c r="I959" s="232"/>
      <c r="J959" s="229"/>
      <c r="K959" s="72"/>
      <c r="L959" s="73"/>
      <c r="M959" s="73"/>
      <c r="P959" s="295"/>
    </row>
    <row r="960" spans="1:16" s="3" customFormat="1" ht="44.25" customHeight="1">
      <c r="A960" s="555" t="s">
        <v>540</v>
      </c>
      <c r="B960" s="556"/>
      <c r="C960" s="557"/>
      <c r="D960" s="254" t="s">
        <v>541</v>
      </c>
      <c r="E960" s="294">
        <f>E961</f>
        <v>30682</v>
      </c>
      <c r="F960" s="294">
        <f t="shared" ref="F960:M960" si="245">F961</f>
        <v>0</v>
      </c>
      <c r="G960" s="294">
        <f t="shared" si="245"/>
        <v>11707</v>
      </c>
      <c r="H960" s="294">
        <f t="shared" si="245"/>
        <v>6969</v>
      </c>
      <c r="I960" s="294">
        <f t="shared" si="245"/>
        <v>6079</v>
      </c>
      <c r="J960" s="294">
        <f t="shared" si="245"/>
        <v>5927</v>
      </c>
      <c r="K960" s="294">
        <f t="shared" si="245"/>
        <v>26785</v>
      </c>
      <c r="L960" s="294">
        <f t="shared" si="245"/>
        <v>27412</v>
      </c>
      <c r="M960" s="294">
        <f t="shared" si="245"/>
        <v>27939</v>
      </c>
    </row>
    <row r="961" spans="1:13" ht="36.75" customHeight="1">
      <c r="A961" s="532" t="s">
        <v>542</v>
      </c>
      <c r="B961" s="533"/>
      <c r="C961" s="534"/>
      <c r="D961" s="60" t="s">
        <v>543</v>
      </c>
      <c r="E961" s="151">
        <f>E971</f>
        <v>30682</v>
      </c>
      <c r="F961" s="151">
        <f t="shared" ref="F961:J961" si="246">F971</f>
        <v>0</v>
      </c>
      <c r="G961" s="151">
        <f t="shared" si="246"/>
        <v>11707</v>
      </c>
      <c r="H961" s="151">
        <f t="shared" si="246"/>
        <v>6969</v>
      </c>
      <c r="I961" s="151">
        <f t="shared" si="246"/>
        <v>6079</v>
      </c>
      <c r="J961" s="151">
        <f t="shared" si="246"/>
        <v>5927</v>
      </c>
      <c r="K961" s="151">
        <f>K971</f>
        <v>26785</v>
      </c>
      <c r="L961" s="151">
        <f t="shared" ref="L961:M961" si="247">L971</f>
        <v>27412</v>
      </c>
      <c r="M961" s="151">
        <f t="shared" si="247"/>
        <v>27939</v>
      </c>
    </row>
    <row r="962" spans="1:13" ht="27.75" customHeight="1">
      <c r="A962" s="174"/>
      <c r="B962" s="593" t="s">
        <v>750</v>
      </c>
      <c r="C962" s="594"/>
      <c r="D962" s="283"/>
      <c r="E962" s="246">
        <f>E963</f>
        <v>30682</v>
      </c>
      <c r="F962" s="246">
        <f t="shared" ref="F962:I962" si="248">F963</f>
        <v>0</v>
      </c>
      <c r="G962" s="246">
        <f t="shared" si="248"/>
        <v>11707</v>
      </c>
      <c r="H962" s="246">
        <f t="shared" si="248"/>
        <v>6969</v>
      </c>
      <c r="I962" s="246">
        <f t="shared" si="248"/>
        <v>6079</v>
      </c>
      <c r="J962" s="246">
        <f>J963+J968</f>
        <v>5927</v>
      </c>
      <c r="K962" s="72">
        <f>K963</f>
        <v>26785</v>
      </c>
      <c r="L962" s="72">
        <f t="shared" ref="L962:M962" si="249">L963</f>
        <v>27412</v>
      </c>
      <c r="M962" s="72">
        <f t="shared" si="249"/>
        <v>27939</v>
      </c>
    </row>
    <row r="963" spans="1:13" ht="27.75" customHeight="1">
      <c r="A963" s="174"/>
      <c r="B963" s="558" t="s">
        <v>544</v>
      </c>
      <c r="C963" s="559"/>
      <c r="D963" s="286" t="s">
        <v>333</v>
      </c>
      <c r="E963" s="246">
        <f>G963+H963+I963+J963</f>
        <v>30682</v>
      </c>
      <c r="F963" s="232"/>
      <c r="G963" s="232">
        <f>G964+G965+G966</f>
        <v>11707</v>
      </c>
      <c r="H963" s="232">
        <f t="shared" ref="H963:J963" si="250">H964+H965+H966</f>
        <v>6969</v>
      </c>
      <c r="I963" s="232">
        <f t="shared" si="250"/>
        <v>6079</v>
      </c>
      <c r="J963" s="232">
        <f t="shared" si="250"/>
        <v>5927</v>
      </c>
      <c r="K963" s="72">
        <f>K964+K965</f>
        <v>26785</v>
      </c>
      <c r="L963" s="72">
        <f t="shared" ref="L963:M963" si="251">L964+L965</f>
        <v>27412</v>
      </c>
      <c r="M963" s="72">
        <f t="shared" si="251"/>
        <v>27939</v>
      </c>
    </row>
    <row r="964" spans="1:13" ht="27.75" customHeight="1">
      <c r="A964" s="174"/>
      <c r="B964" s="333"/>
      <c r="C964" s="334" t="s">
        <v>334</v>
      </c>
      <c r="D964" s="313" t="s">
        <v>308</v>
      </c>
      <c r="E964" s="246">
        <f t="shared" ref="E964:E967" si="252">G964+H964+I964+J964</f>
        <v>10541</v>
      </c>
      <c r="F964" s="232"/>
      <c r="G964" s="232">
        <v>4489</v>
      </c>
      <c r="H964" s="232">
        <v>2499</v>
      </c>
      <c r="I964" s="232">
        <v>1809</v>
      </c>
      <c r="J964" s="229">
        <v>1744</v>
      </c>
      <c r="K964" s="72">
        <v>9967</v>
      </c>
      <c r="L964" s="73">
        <v>10405</v>
      </c>
      <c r="M964" s="73">
        <v>10745</v>
      </c>
    </row>
    <row r="965" spans="1:13" ht="21" customHeight="1">
      <c r="A965" s="174"/>
      <c r="B965" s="333"/>
      <c r="C965" s="334" t="s">
        <v>335</v>
      </c>
      <c r="D965" s="149" t="s">
        <v>310</v>
      </c>
      <c r="E965" s="246">
        <f t="shared" si="252"/>
        <v>20141</v>
      </c>
      <c r="F965" s="232"/>
      <c r="G965" s="232">
        <v>7218</v>
      </c>
      <c r="H965" s="232">
        <v>4470</v>
      </c>
      <c r="I965" s="232">
        <v>4270</v>
      </c>
      <c r="J965" s="229">
        <v>4183</v>
      </c>
      <c r="K965" s="72">
        <v>16818</v>
      </c>
      <c r="L965" s="73">
        <v>17007</v>
      </c>
      <c r="M965" s="73">
        <v>17194</v>
      </c>
    </row>
    <row r="966" spans="1:13" ht="42" customHeight="1">
      <c r="A966" s="174"/>
      <c r="B966" s="595" t="s">
        <v>405</v>
      </c>
      <c r="C966" s="596"/>
      <c r="D966" s="283">
        <v>59</v>
      </c>
      <c r="E966" s="246">
        <f t="shared" si="252"/>
        <v>0</v>
      </c>
      <c r="F966" s="232"/>
      <c r="G966" s="232">
        <f>G967</f>
        <v>0</v>
      </c>
      <c r="H966" s="232">
        <f t="shared" ref="H966:J966" si="253">H967</f>
        <v>0</v>
      </c>
      <c r="I966" s="232">
        <f t="shared" si="253"/>
        <v>0</v>
      </c>
      <c r="J966" s="232">
        <f t="shared" si="253"/>
        <v>0</v>
      </c>
      <c r="K966" s="72"/>
      <c r="L966" s="73"/>
      <c r="M966" s="73"/>
    </row>
    <row r="967" spans="1:13" ht="25.5" customHeight="1">
      <c r="A967" s="174"/>
      <c r="B967" s="333"/>
      <c r="C967" s="334" t="s">
        <v>545</v>
      </c>
      <c r="D967" s="478" t="s">
        <v>546</v>
      </c>
      <c r="E967" s="246">
        <f t="shared" si="252"/>
        <v>0</v>
      </c>
      <c r="F967" s="232"/>
      <c r="G967" s="232"/>
      <c r="H967" s="232"/>
      <c r="I967" s="232"/>
      <c r="J967" s="229"/>
      <c r="K967" s="72"/>
      <c r="L967" s="73"/>
      <c r="M967" s="73"/>
    </row>
    <row r="968" spans="1:13" ht="39" customHeight="1">
      <c r="A968" s="174"/>
      <c r="B968" s="597" t="s">
        <v>532</v>
      </c>
      <c r="C968" s="598"/>
      <c r="D968" s="479">
        <v>85</v>
      </c>
      <c r="E968" s="436">
        <f>E969</f>
        <v>0</v>
      </c>
      <c r="F968" s="436">
        <f t="shared" ref="F968:J969" si="254">F969</f>
        <v>0</v>
      </c>
      <c r="G968" s="436">
        <f t="shared" si="254"/>
        <v>0</v>
      </c>
      <c r="H968" s="436">
        <f t="shared" si="254"/>
        <v>0</v>
      </c>
      <c r="I968" s="436">
        <f t="shared" si="254"/>
        <v>0</v>
      </c>
      <c r="J968" s="436">
        <f t="shared" si="254"/>
        <v>0</v>
      </c>
      <c r="K968" s="438"/>
      <c r="L968" s="441"/>
      <c r="M968" s="441"/>
    </row>
    <row r="969" spans="1:13" ht="30" customHeight="1">
      <c r="A969" s="174"/>
      <c r="B969" s="587" t="s">
        <v>440</v>
      </c>
      <c r="C969" s="588"/>
      <c r="D969" s="478" t="s">
        <v>441</v>
      </c>
      <c r="E969" s="442">
        <f>E970</f>
        <v>0</v>
      </c>
      <c r="F969" s="442">
        <f t="shared" si="254"/>
        <v>0</v>
      </c>
      <c r="G969" s="442">
        <f t="shared" si="254"/>
        <v>0</v>
      </c>
      <c r="H969" s="442">
        <f t="shared" si="254"/>
        <v>0</v>
      </c>
      <c r="I969" s="442">
        <f t="shared" si="254"/>
        <v>0</v>
      </c>
      <c r="J969" s="442">
        <f t="shared" si="254"/>
        <v>0</v>
      </c>
      <c r="K969" s="72"/>
      <c r="L969" s="73"/>
      <c r="M969" s="73"/>
    </row>
    <row r="970" spans="1:13" ht="39.75" customHeight="1">
      <c r="A970" s="174"/>
      <c r="B970" s="587" t="s">
        <v>547</v>
      </c>
      <c r="C970" s="588"/>
      <c r="D970" s="478" t="s">
        <v>548</v>
      </c>
      <c r="E970" s="442">
        <f>J970</f>
        <v>0</v>
      </c>
      <c r="F970" s="442"/>
      <c r="G970" s="442"/>
      <c r="H970" s="442"/>
      <c r="I970" s="442"/>
      <c r="J970" s="443"/>
      <c r="K970" s="72"/>
      <c r="L970" s="73"/>
      <c r="M970" s="73"/>
    </row>
    <row r="971" spans="1:13" ht="21" customHeight="1">
      <c r="A971" s="174"/>
      <c r="B971" s="589" t="s">
        <v>533</v>
      </c>
      <c r="C971" s="590"/>
      <c r="D971" s="474"/>
      <c r="E971" s="246">
        <f>G971+H971+I971+J971</f>
        <v>30682</v>
      </c>
      <c r="F971" s="246">
        <f t="shared" ref="F971:J971" si="255">F972+F974+F975</f>
        <v>0</v>
      </c>
      <c r="G971" s="246">
        <f t="shared" si="255"/>
        <v>11707</v>
      </c>
      <c r="H971" s="246">
        <f t="shared" si="255"/>
        <v>6969</v>
      </c>
      <c r="I971" s="246">
        <f t="shared" si="255"/>
        <v>6079</v>
      </c>
      <c r="J971" s="246">
        <f t="shared" si="255"/>
        <v>5927</v>
      </c>
      <c r="K971" s="72">
        <f>K972+K973+K975</f>
        <v>26785</v>
      </c>
      <c r="L971" s="72">
        <f t="shared" ref="L971:M971" si="256">L972+L973+L975</f>
        <v>27412</v>
      </c>
      <c r="M971" s="72">
        <f t="shared" si="256"/>
        <v>27939</v>
      </c>
    </row>
    <row r="972" spans="1:13" ht="21" customHeight="1">
      <c r="A972" s="174"/>
      <c r="B972" s="132" t="s">
        <v>552</v>
      </c>
      <c r="C972" s="126"/>
      <c r="D972" s="474" t="s">
        <v>553</v>
      </c>
      <c r="E972" s="246">
        <f t="shared" ref="E972:E975" si="257">G972+H972+I972+J972</f>
        <v>0</v>
      </c>
      <c r="F972" s="232"/>
      <c r="G972" s="232"/>
      <c r="H972" s="232"/>
      <c r="I972" s="232"/>
      <c r="J972" s="229"/>
      <c r="K972" s="72"/>
      <c r="L972" s="73"/>
      <c r="M972" s="73"/>
    </row>
    <row r="973" spans="1:13" ht="16.5" customHeight="1">
      <c r="A973" s="174"/>
      <c r="B973" s="132"/>
      <c r="C973" s="133" t="s">
        <v>554</v>
      </c>
      <c r="D973" s="480" t="s">
        <v>555</v>
      </c>
      <c r="E973" s="246">
        <f t="shared" si="257"/>
        <v>0</v>
      </c>
      <c r="F973" s="232"/>
      <c r="G973" s="232"/>
      <c r="H973" s="232"/>
      <c r="I973" s="232"/>
      <c r="J973" s="229"/>
      <c r="K973" s="72"/>
      <c r="L973" s="73"/>
      <c r="M973" s="73"/>
    </row>
    <row r="974" spans="1:13" ht="20.25" customHeight="1">
      <c r="A974" s="174"/>
      <c r="B974" s="560" t="s">
        <v>556</v>
      </c>
      <c r="C974" s="561"/>
      <c r="D974" s="480" t="s">
        <v>557</v>
      </c>
      <c r="E974" s="246">
        <f t="shared" si="257"/>
        <v>0</v>
      </c>
      <c r="F974" s="232"/>
      <c r="G974" s="232"/>
      <c r="H974" s="232"/>
      <c r="I974" s="232"/>
      <c r="J974" s="229"/>
      <c r="K974" s="72"/>
      <c r="L974" s="73"/>
      <c r="M974" s="73"/>
    </row>
    <row r="975" spans="1:13" ht="28.5" customHeight="1">
      <c r="A975" s="174"/>
      <c r="B975" s="548" t="s">
        <v>558</v>
      </c>
      <c r="C975" s="549"/>
      <c r="D975" s="474" t="s">
        <v>559</v>
      </c>
      <c r="E975" s="246">
        <f t="shared" si="257"/>
        <v>30682</v>
      </c>
      <c r="F975" s="232"/>
      <c r="G975" s="232">
        <v>11707</v>
      </c>
      <c r="H975" s="232">
        <v>6969</v>
      </c>
      <c r="I975" s="232">
        <v>6079</v>
      </c>
      <c r="J975" s="229">
        <v>5927</v>
      </c>
      <c r="K975" s="72">
        <v>26785</v>
      </c>
      <c r="L975" s="73">
        <v>27412</v>
      </c>
      <c r="M975" s="73">
        <v>27939</v>
      </c>
    </row>
    <row r="976" spans="1:13" ht="45" customHeight="1">
      <c r="A976" s="174"/>
      <c r="B976" s="591" t="s">
        <v>560</v>
      </c>
      <c r="C976" s="592"/>
      <c r="D976" s="311" t="s">
        <v>561</v>
      </c>
      <c r="E976" s="312">
        <f>E977+E978+E1047+E1126</f>
        <v>820459</v>
      </c>
      <c r="F976" s="312">
        <f t="shared" ref="F976:M976" si="258">F977+F978+F1047+F1126</f>
        <v>10096.75</v>
      </c>
      <c r="G976" s="312">
        <f t="shared" si="258"/>
        <v>180156</v>
      </c>
      <c r="H976" s="312">
        <f t="shared" si="258"/>
        <v>222162</v>
      </c>
      <c r="I976" s="312">
        <f t="shared" si="258"/>
        <v>215203</v>
      </c>
      <c r="J976" s="312">
        <f t="shared" si="258"/>
        <v>202938</v>
      </c>
      <c r="K976" s="312">
        <f t="shared" si="258"/>
        <v>836222</v>
      </c>
      <c r="L976" s="312">
        <f t="shared" si="258"/>
        <v>836362</v>
      </c>
      <c r="M976" s="312">
        <f t="shared" si="258"/>
        <v>836452</v>
      </c>
    </row>
    <row r="977" spans="1:13" ht="45" customHeight="1">
      <c r="A977" s="261"/>
      <c r="B977" s="583" t="s">
        <v>562</v>
      </c>
      <c r="C977" s="584"/>
      <c r="D977" s="262" t="s">
        <v>563</v>
      </c>
      <c r="E977" s="263"/>
      <c r="F977" s="263"/>
      <c r="G977" s="263"/>
      <c r="H977" s="263"/>
      <c r="I977" s="263"/>
      <c r="J977" s="264"/>
      <c r="K977" s="265"/>
      <c r="L977" s="265"/>
      <c r="M977" s="265"/>
    </row>
    <row r="978" spans="1:13" ht="38.25" customHeight="1">
      <c r="A978" s="532" t="s">
        <v>751</v>
      </c>
      <c r="B978" s="533"/>
      <c r="C978" s="534"/>
      <c r="D978" s="141" t="s">
        <v>593</v>
      </c>
      <c r="E978" s="151">
        <f t="shared" si="241"/>
        <v>749219</v>
      </c>
      <c r="F978" s="151">
        <f>F1040</f>
        <v>10096.75</v>
      </c>
      <c r="G978" s="151">
        <f t="shared" ref="G978:J978" si="259">G1040</f>
        <v>162460</v>
      </c>
      <c r="H978" s="151">
        <f t="shared" si="259"/>
        <v>203650</v>
      </c>
      <c r="I978" s="151">
        <f t="shared" si="259"/>
        <v>197025</v>
      </c>
      <c r="J978" s="151">
        <f t="shared" si="259"/>
        <v>186084</v>
      </c>
      <c r="K978" s="151">
        <f t="shared" ref="F978:M979" si="260">K979</f>
        <v>768097</v>
      </c>
      <c r="L978" s="151">
        <f t="shared" si="260"/>
        <v>768097</v>
      </c>
      <c r="M978" s="151">
        <f t="shared" si="260"/>
        <v>768097</v>
      </c>
    </row>
    <row r="979" spans="1:13" s="6" customFormat="1" ht="21.75" customHeight="1">
      <c r="A979" s="61"/>
      <c r="B979" s="61" t="s">
        <v>305</v>
      </c>
      <c r="C979" s="62"/>
      <c r="D979" s="285"/>
      <c r="E979" s="247">
        <f t="shared" si="241"/>
        <v>749219</v>
      </c>
      <c r="F979" s="464">
        <f t="shared" si="260"/>
        <v>10096.75</v>
      </c>
      <c r="G979" s="464">
        <f>G980+G1038</f>
        <v>162460</v>
      </c>
      <c r="H979" s="464">
        <f>H980+H1038</f>
        <v>203650</v>
      </c>
      <c r="I979" s="464">
        <f>I980+I1038</f>
        <v>197025</v>
      </c>
      <c r="J979" s="464">
        <f>J980+J1038</f>
        <v>186084</v>
      </c>
      <c r="K979" s="465">
        <f t="shared" si="260"/>
        <v>768097</v>
      </c>
      <c r="L979" s="465">
        <f t="shared" si="260"/>
        <v>768097</v>
      </c>
      <c r="M979" s="465">
        <f t="shared" si="260"/>
        <v>768097</v>
      </c>
    </row>
    <row r="980" spans="1:13" s="2" customFormat="1" ht="24" customHeight="1">
      <c r="A980" s="65"/>
      <c r="B980" s="579" t="s">
        <v>749</v>
      </c>
      <c r="C980" s="580"/>
      <c r="D980" s="286" t="s">
        <v>333</v>
      </c>
      <c r="E980" s="246">
        <f t="shared" si="241"/>
        <v>749219</v>
      </c>
      <c r="F980" s="217">
        <f>F981+F982</f>
        <v>10096.75</v>
      </c>
      <c r="G980" s="217">
        <f t="shared" ref="G980:M980" si="261">G981+G982+G983+G988+G992+G994+G1006+G1012+G1019</f>
        <v>162460</v>
      </c>
      <c r="H980" s="217">
        <f t="shared" si="261"/>
        <v>203650</v>
      </c>
      <c r="I980" s="217">
        <f t="shared" si="261"/>
        <v>197025</v>
      </c>
      <c r="J980" s="217">
        <f t="shared" si="261"/>
        <v>186084</v>
      </c>
      <c r="K980" s="156">
        <f t="shared" si="261"/>
        <v>768097</v>
      </c>
      <c r="L980" s="156">
        <f t="shared" si="261"/>
        <v>768097</v>
      </c>
      <c r="M980" s="156">
        <f t="shared" si="261"/>
        <v>768097</v>
      </c>
    </row>
    <row r="981" spans="1:13" s="2" customFormat="1" ht="13.5">
      <c r="A981" s="65"/>
      <c r="B981" s="66"/>
      <c r="C981" s="69" t="s">
        <v>334</v>
      </c>
      <c r="D981" s="313" t="s">
        <v>308</v>
      </c>
      <c r="E981" s="246">
        <f t="shared" si="241"/>
        <v>539247</v>
      </c>
      <c r="F981" s="217"/>
      <c r="G981" s="217">
        <v>116008</v>
      </c>
      <c r="H981" s="217">
        <v>143450</v>
      </c>
      <c r="I981" s="217">
        <v>142767</v>
      </c>
      <c r="J981" s="229">
        <v>137022</v>
      </c>
      <c r="K981" s="72">
        <v>548410</v>
      </c>
      <c r="L981" s="73">
        <v>548410</v>
      </c>
      <c r="M981" s="73">
        <v>548410</v>
      </c>
    </row>
    <row r="982" spans="1:13" s="2" customFormat="1">
      <c r="A982" s="65"/>
      <c r="B982" s="70"/>
      <c r="C982" s="338" t="s">
        <v>335</v>
      </c>
      <c r="D982" s="149" t="s">
        <v>310</v>
      </c>
      <c r="E982" s="246">
        <f t="shared" si="241"/>
        <v>209455</v>
      </c>
      <c r="F982" s="217">
        <v>10096.75</v>
      </c>
      <c r="G982" s="217">
        <v>46325</v>
      </c>
      <c r="H982" s="217">
        <v>60032</v>
      </c>
      <c r="I982" s="217">
        <v>54147</v>
      </c>
      <c r="J982" s="229">
        <v>48951</v>
      </c>
      <c r="K982" s="72">
        <v>219180</v>
      </c>
      <c r="L982" s="73">
        <v>219180</v>
      </c>
      <c r="M982" s="73">
        <v>219180</v>
      </c>
    </row>
    <row r="983" spans="1:13" s="2" customFormat="1">
      <c r="A983" s="65"/>
      <c r="B983" s="74" t="s">
        <v>336</v>
      </c>
      <c r="C983" s="69"/>
      <c r="D983" s="149" t="s">
        <v>337</v>
      </c>
      <c r="E983" s="246">
        <f t="shared" si="241"/>
        <v>0</v>
      </c>
      <c r="F983" s="217">
        <f t="shared" ref="F983:M983" si="262">F984+F985+F986</f>
        <v>0</v>
      </c>
      <c r="G983" s="217">
        <f t="shared" si="262"/>
        <v>0</v>
      </c>
      <c r="H983" s="217">
        <f t="shared" si="262"/>
        <v>0</v>
      </c>
      <c r="I983" s="217">
        <f t="shared" si="262"/>
        <v>0</v>
      </c>
      <c r="J983" s="228">
        <f t="shared" si="262"/>
        <v>0</v>
      </c>
      <c r="K983" s="156">
        <f t="shared" si="262"/>
        <v>0</v>
      </c>
      <c r="L983" s="156">
        <f t="shared" si="262"/>
        <v>0</v>
      </c>
      <c r="M983" s="156">
        <f t="shared" si="262"/>
        <v>0</v>
      </c>
    </row>
    <row r="984" spans="1:13" s="2" customFormat="1" hidden="1">
      <c r="A984" s="65"/>
      <c r="B984" s="75" t="s">
        <v>338</v>
      </c>
      <c r="C984" s="69"/>
      <c r="D984" s="149" t="s">
        <v>339</v>
      </c>
      <c r="E984" s="246">
        <f t="shared" si="241"/>
        <v>0</v>
      </c>
      <c r="F984" s="217"/>
      <c r="G984" s="217"/>
      <c r="H984" s="217"/>
      <c r="I984" s="217"/>
      <c r="J984" s="229"/>
      <c r="K984" s="72"/>
      <c r="L984" s="73"/>
      <c r="M984" s="73"/>
    </row>
    <row r="985" spans="1:13" s="2" customFormat="1" hidden="1">
      <c r="A985" s="65"/>
      <c r="B985" s="76" t="s">
        <v>340</v>
      </c>
      <c r="C985" s="76"/>
      <c r="D985" s="148" t="s">
        <v>341</v>
      </c>
      <c r="E985" s="246">
        <f t="shared" si="241"/>
        <v>0</v>
      </c>
      <c r="F985" s="217"/>
      <c r="G985" s="217"/>
      <c r="H985" s="217"/>
      <c r="I985" s="217"/>
      <c r="J985" s="229"/>
      <c r="K985" s="72"/>
      <c r="L985" s="73"/>
      <c r="M985" s="73"/>
    </row>
    <row r="986" spans="1:13" s="2" customFormat="1" hidden="1">
      <c r="A986" s="65"/>
      <c r="B986" s="75" t="s">
        <v>342</v>
      </c>
      <c r="C986" s="78"/>
      <c r="D986" s="149" t="s">
        <v>343</v>
      </c>
      <c r="E986" s="246">
        <f t="shared" si="241"/>
        <v>0</v>
      </c>
      <c r="F986" s="217"/>
      <c r="G986" s="217"/>
      <c r="H986" s="217"/>
      <c r="I986" s="217"/>
      <c r="J986" s="229"/>
      <c r="K986" s="72"/>
      <c r="L986" s="73"/>
      <c r="M986" s="73"/>
    </row>
    <row r="987" spans="1:13" s="2" customFormat="1" hidden="1">
      <c r="A987" s="65"/>
      <c r="B987" s="75"/>
      <c r="C987" s="78"/>
      <c r="D987" s="149"/>
      <c r="E987" s="246">
        <f t="shared" si="241"/>
        <v>0</v>
      </c>
      <c r="F987" s="217"/>
      <c r="G987" s="217"/>
      <c r="H987" s="217"/>
      <c r="I987" s="217"/>
      <c r="J987" s="229"/>
      <c r="K987" s="72"/>
      <c r="L987" s="73"/>
      <c r="M987" s="73"/>
    </row>
    <row r="988" spans="1:13" s="2" customFormat="1" hidden="1">
      <c r="A988" s="65"/>
      <c r="B988" s="75" t="s">
        <v>344</v>
      </c>
      <c r="C988" s="78"/>
      <c r="D988" s="149" t="s">
        <v>345</v>
      </c>
      <c r="E988" s="246">
        <f t="shared" si="241"/>
        <v>0</v>
      </c>
      <c r="F988" s="217">
        <f t="shared" ref="F988:M988" si="263">F989+F990+F991</f>
        <v>0</v>
      </c>
      <c r="G988" s="217">
        <f t="shared" si="263"/>
        <v>0</v>
      </c>
      <c r="H988" s="217">
        <f t="shared" si="263"/>
        <v>0</v>
      </c>
      <c r="I988" s="217">
        <f t="shared" si="263"/>
        <v>0</v>
      </c>
      <c r="J988" s="228">
        <f t="shared" si="263"/>
        <v>0</v>
      </c>
      <c r="K988" s="156">
        <f t="shared" si="263"/>
        <v>0</v>
      </c>
      <c r="L988" s="156">
        <f t="shared" si="263"/>
        <v>0</v>
      </c>
      <c r="M988" s="156">
        <f t="shared" si="263"/>
        <v>0</v>
      </c>
    </row>
    <row r="989" spans="1:13" s="2" customFormat="1" ht="25.5" hidden="1">
      <c r="A989" s="65"/>
      <c r="B989" s="75"/>
      <c r="C989" s="78" t="s">
        <v>346</v>
      </c>
      <c r="D989" s="149" t="s">
        <v>347</v>
      </c>
      <c r="E989" s="246">
        <f t="shared" si="241"/>
        <v>0</v>
      </c>
      <c r="F989" s="217"/>
      <c r="G989" s="217"/>
      <c r="H989" s="217"/>
      <c r="I989" s="217"/>
      <c r="J989" s="229"/>
      <c r="K989" s="72"/>
      <c r="L989" s="73"/>
      <c r="M989" s="73"/>
    </row>
    <row r="990" spans="1:13" s="2" customFormat="1" hidden="1">
      <c r="A990" s="65"/>
      <c r="B990" s="75"/>
      <c r="C990" s="79" t="s">
        <v>348</v>
      </c>
      <c r="D990" s="314" t="s">
        <v>349</v>
      </c>
      <c r="E990" s="246">
        <f t="shared" si="241"/>
        <v>0</v>
      </c>
      <c r="F990" s="217"/>
      <c r="G990" s="217"/>
      <c r="H990" s="217"/>
      <c r="I990" s="217"/>
      <c r="J990" s="229"/>
      <c r="K990" s="72"/>
      <c r="L990" s="73"/>
      <c r="M990" s="73"/>
    </row>
    <row r="991" spans="1:13" s="2" customFormat="1" ht="13.5" hidden="1">
      <c r="A991" s="65"/>
      <c r="B991" s="67"/>
      <c r="C991" s="69" t="s">
        <v>350</v>
      </c>
      <c r="D991" s="286" t="s">
        <v>351</v>
      </c>
      <c r="E991" s="246">
        <f t="shared" si="241"/>
        <v>0</v>
      </c>
      <c r="F991" s="217"/>
      <c r="G991" s="217"/>
      <c r="H991" s="217"/>
      <c r="I991" s="217"/>
      <c r="J991" s="229"/>
      <c r="K991" s="72"/>
      <c r="L991" s="73"/>
      <c r="M991" s="73"/>
    </row>
    <row r="992" spans="1:13" s="2" customFormat="1" hidden="1">
      <c r="A992" s="65"/>
      <c r="B992" s="69" t="s">
        <v>352</v>
      </c>
      <c r="C992" s="81"/>
      <c r="D992" s="315" t="s">
        <v>353</v>
      </c>
      <c r="E992" s="246">
        <f t="shared" si="241"/>
        <v>0</v>
      </c>
      <c r="F992" s="217">
        <f t="shared" ref="F992:M992" si="264">F993</f>
        <v>0</v>
      </c>
      <c r="G992" s="217">
        <f t="shared" si="264"/>
        <v>0</v>
      </c>
      <c r="H992" s="217">
        <f t="shared" si="264"/>
        <v>0</v>
      </c>
      <c r="I992" s="217">
        <f t="shared" si="264"/>
        <v>0</v>
      </c>
      <c r="J992" s="228">
        <f t="shared" si="264"/>
        <v>0</v>
      </c>
      <c r="K992" s="156">
        <f t="shared" si="264"/>
        <v>0</v>
      </c>
      <c r="L992" s="156">
        <f t="shared" si="264"/>
        <v>0</v>
      </c>
      <c r="M992" s="156">
        <f t="shared" si="264"/>
        <v>0</v>
      </c>
    </row>
    <row r="993" spans="1:13" s="2" customFormat="1" hidden="1">
      <c r="A993" s="65"/>
      <c r="B993" s="75" t="s">
        <v>354</v>
      </c>
      <c r="C993" s="82"/>
      <c r="D993" s="315" t="s">
        <v>355</v>
      </c>
      <c r="E993" s="246">
        <f t="shared" si="241"/>
        <v>0</v>
      </c>
      <c r="F993" s="217"/>
      <c r="G993" s="217"/>
      <c r="H993" s="217"/>
      <c r="I993" s="217"/>
      <c r="J993" s="229"/>
      <c r="K993" s="72"/>
      <c r="L993" s="73"/>
      <c r="M993" s="73"/>
    </row>
    <row r="994" spans="1:13" s="2" customFormat="1" ht="14.25" hidden="1" customHeight="1">
      <c r="A994" s="65"/>
      <c r="B994" s="75"/>
      <c r="C994" s="78" t="s">
        <v>356</v>
      </c>
      <c r="D994" s="315" t="s">
        <v>357</v>
      </c>
      <c r="E994" s="246">
        <f t="shared" si="241"/>
        <v>0</v>
      </c>
      <c r="F994" s="217">
        <f t="shared" ref="F994:M994" si="265">F995</f>
        <v>0</v>
      </c>
      <c r="G994" s="217">
        <f t="shared" si="265"/>
        <v>0</v>
      </c>
      <c r="H994" s="217">
        <f t="shared" si="265"/>
        <v>0</v>
      </c>
      <c r="I994" s="217">
        <f t="shared" si="265"/>
        <v>0</v>
      </c>
      <c r="J994" s="228">
        <f t="shared" si="265"/>
        <v>0</v>
      </c>
      <c r="K994" s="156">
        <f t="shared" si="265"/>
        <v>0</v>
      </c>
      <c r="L994" s="156">
        <f t="shared" si="265"/>
        <v>0</v>
      </c>
      <c r="M994" s="156">
        <f t="shared" si="265"/>
        <v>0</v>
      </c>
    </row>
    <row r="995" spans="1:13" s="2" customFormat="1" ht="46.5" hidden="1" customHeight="1">
      <c r="A995" s="65"/>
      <c r="B995" s="569" t="s">
        <v>358</v>
      </c>
      <c r="C995" s="570"/>
      <c r="D995" s="148" t="s">
        <v>359</v>
      </c>
      <c r="E995" s="246">
        <f t="shared" si="241"/>
        <v>0</v>
      </c>
      <c r="F995" s="217">
        <f>F996+F997+F998+F999+F1000+F1001+F1002+F1003+F1004+F1005</f>
        <v>0</v>
      </c>
      <c r="G995" s="217">
        <f>G996+G997+G998+G999+G1000+G1001+G1002+G1003+G1004+G1005</f>
        <v>0</v>
      </c>
      <c r="H995" s="217">
        <f>H996+H997+H998+H999+H1000+H1001+H1002+H1003+H1004+H1005</f>
        <v>0</v>
      </c>
      <c r="I995" s="217">
        <f>I996+I997+I998+I999+I1000+I1001+I1002+I1003+I1004+I1005</f>
        <v>0</v>
      </c>
      <c r="J995" s="228">
        <f>J996+J997+J998+J999+J1000+J1001+J1002+J1003+J1004+J1005</f>
        <v>0</v>
      </c>
      <c r="K995" s="156"/>
      <c r="L995" s="73"/>
      <c r="M995" s="73"/>
    </row>
    <row r="996" spans="1:13" s="2" customFormat="1" hidden="1">
      <c r="A996" s="65"/>
      <c r="B996" s="75"/>
      <c r="C996" s="79" t="s">
        <v>360</v>
      </c>
      <c r="D996" s="148" t="s">
        <v>361</v>
      </c>
      <c r="E996" s="246">
        <f t="shared" si="241"/>
        <v>0</v>
      </c>
      <c r="F996" s="217"/>
      <c r="G996" s="217"/>
      <c r="H996" s="217"/>
      <c r="I996" s="217"/>
      <c r="J996" s="229"/>
      <c r="K996" s="72"/>
      <c r="L996" s="73"/>
      <c r="M996" s="73"/>
    </row>
    <row r="997" spans="1:13" s="2" customFormat="1" ht="13.5" hidden="1">
      <c r="A997" s="65"/>
      <c r="B997" s="83"/>
      <c r="C997" s="84" t="s">
        <v>362</v>
      </c>
      <c r="D997" s="286" t="s">
        <v>363</v>
      </c>
      <c r="E997" s="246">
        <f t="shared" si="241"/>
        <v>0</v>
      </c>
      <c r="F997" s="217"/>
      <c r="G997" s="217"/>
      <c r="H997" s="217"/>
      <c r="I997" s="217"/>
      <c r="J997" s="229"/>
      <c r="K997" s="72"/>
      <c r="L997" s="73"/>
      <c r="M997" s="73"/>
    </row>
    <row r="998" spans="1:13" s="2" customFormat="1" hidden="1">
      <c r="A998" s="65"/>
      <c r="B998" s="336"/>
      <c r="C998" s="46" t="s">
        <v>364</v>
      </c>
      <c r="D998" s="148" t="s">
        <v>365</v>
      </c>
      <c r="E998" s="246">
        <f t="shared" si="241"/>
        <v>0</v>
      </c>
      <c r="F998" s="217"/>
      <c r="G998" s="217"/>
      <c r="H998" s="217"/>
      <c r="I998" s="217"/>
      <c r="J998" s="229"/>
      <c r="K998" s="72"/>
      <c r="L998" s="73"/>
      <c r="M998" s="73"/>
    </row>
    <row r="999" spans="1:13" s="2" customFormat="1" hidden="1">
      <c r="A999" s="65"/>
      <c r="B999" s="75"/>
      <c r="C999" s="69" t="s">
        <v>366</v>
      </c>
      <c r="D999" s="149" t="s">
        <v>367</v>
      </c>
      <c r="E999" s="246">
        <f t="shared" si="241"/>
        <v>0</v>
      </c>
      <c r="F999" s="217"/>
      <c r="G999" s="217"/>
      <c r="H999" s="217"/>
      <c r="I999" s="217"/>
      <c r="J999" s="229"/>
      <c r="K999" s="72"/>
      <c r="L999" s="73"/>
      <c r="M999" s="73"/>
    </row>
    <row r="1000" spans="1:13" s="2" customFormat="1" hidden="1">
      <c r="A1000" s="65"/>
      <c r="B1000" s="75"/>
      <c r="C1000" s="79" t="s">
        <v>368</v>
      </c>
      <c r="D1000" s="149" t="s">
        <v>369</v>
      </c>
      <c r="E1000" s="246">
        <f t="shared" si="241"/>
        <v>0</v>
      </c>
      <c r="F1000" s="217"/>
      <c r="G1000" s="217"/>
      <c r="H1000" s="217"/>
      <c r="I1000" s="217"/>
      <c r="J1000" s="229"/>
      <c r="K1000" s="72"/>
      <c r="L1000" s="73"/>
      <c r="M1000" s="73"/>
    </row>
    <row r="1001" spans="1:13" s="2" customFormat="1" ht="51" hidden="1">
      <c r="A1001" s="65"/>
      <c r="B1001" s="75"/>
      <c r="C1001" s="78" t="s">
        <v>370</v>
      </c>
      <c r="D1001" s="149" t="s">
        <v>371</v>
      </c>
      <c r="E1001" s="246">
        <f t="shared" si="241"/>
        <v>0</v>
      </c>
      <c r="F1001" s="217"/>
      <c r="G1001" s="217"/>
      <c r="H1001" s="217"/>
      <c r="I1001" s="217"/>
      <c r="J1001" s="229"/>
      <c r="K1001" s="72"/>
      <c r="L1001" s="73"/>
      <c r="M1001" s="73"/>
    </row>
    <row r="1002" spans="1:13" s="2" customFormat="1" ht="38.25" hidden="1">
      <c r="A1002" s="65"/>
      <c r="B1002" s="75"/>
      <c r="C1002" s="78" t="s">
        <v>372</v>
      </c>
      <c r="D1002" s="149" t="s">
        <v>373</v>
      </c>
      <c r="E1002" s="246">
        <f t="shared" si="241"/>
        <v>0</v>
      </c>
      <c r="F1002" s="217"/>
      <c r="G1002" s="217"/>
      <c r="H1002" s="217"/>
      <c r="I1002" s="217"/>
      <c r="J1002" s="229"/>
      <c r="K1002" s="72"/>
      <c r="L1002" s="73"/>
      <c r="M1002" s="73"/>
    </row>
    <row r="1003" spans="1:13" s="2" customFormat="1" ht="38.25" hidden="1">
      <c r="A1003" s="65"/>
      <c r="B1003" s="79"/>
      <c r="C1003" s="78" t="s">
        <v>374</v>
      </c>
      <c r="D1003" s="149" t="s">
        <v>375</v>
      </c>
      <c r="E1003" s="246">
        <f t="shared" si="241"/>
        <v>0</v>
      </c>
      <c r="F1003" s="217"/>
      <c r="G1003" s="217"/>
      <c r="H1003" s="217"/>
      <c r="I1003" s="217"/>
      <c r="J1003" s="229"/>
      <c r="K1003" s="72"/>
      <c r="L1003" s="73"/>
      <c r="M1003" s="73"/>
    </row>
    <row r="1004" spans="1:13" s="2" customFormat="1" ht="38.25" hidden="1">
      <c r="A1004" s="65"/>
      <c r="B1004" s="79"/>
      <c r="C1004" s="78" t="s">
        <v>376</v>
      </c>
      <c r="D1004" s="149" t="s">
        <v>377</v>
      </c>
      <c r="E1004" s="246">
        <f t="shared" si="241"/>
        <v>0</v>
      </c>
      <c r="F1004" s="217"/>
      <c r="G1004" s="217"/>
      <c r="H1004" s="217"/>
      <c r="I1004" s="217"/>
      <c r="J1004" s="229"/>
      <c r="K1004" s="72"/>
      <c r="L1004" s="73"/>
      <c r="M1004" s="73"/>
    </row>
    <row r="1005" spans="1:13" s="2" customFormat="1" ht="25.5" hidden="1">
      <c r="A1005" s="65"/>
      <c r="B1005" s="79"/>
      <c r="C1005" s="78" t="s">
        <v>378</v>
      </c>
      <c r="D1005" s="149" t="s">
        <v>379</v>
      </c>
      <c r="E1005" s="246">
        <f t="shared" si="241"/>
        <v>0</v>
      </c>
      <c r="F1005" s="217"/>
      <c r="G1005" s="217"/>
      <c r="H1005" s="217"/>
      <c r="I1005" s="217"/>
      <c r="J1005" s="229"/>
      <c r="K1005" s="72"/>
      <c r="L1005" s="73"/>
      <c r="M1005" s="73"/>
    </row>
    <row r="1006" spans="1:13" s="2" customFormat="1" hidden="1">
      <c r="A1006" s="65"/>
      <c r="B1006" s="79"/>
      <c r="C1006" s="79" t="s">
        <v>380</v>
      </c>
      <c r="D1006" s="149" t="s">
        <v>381</v>
      </c>
      <c r="E1006" s="246">
        <f t="shared" si="241"/>
        <v>0</v>
      </c>
      <c r="F1006" s="217">
        <f t="shared" ref="F1006:M1006" si="266">F1007+F1009</f>
        <v>0</v>
      </c>
      <c r="G1006" s="217">
        <f t="shared" si="266"/>
        <v>0</v>
      </c>
      <c r="H1006" s="217">
        <f t="shared" si="266"/>
        <v>0</v>
      </c>
      <c r="I1006" s="217">
        <f t="shared" si="266"/>
        <v>0</v>
      </c>
      <c r="J1006" s="228">
        <f t="shared" si="266"/>
        <v>0</v>
      </c>
      <c r="K1006" s="156">
        <f t="shared" si="266"/>
        <v>0</v>
      </c>
      <c r="L1006" s="156">
        <f t="shared" si="266"/>
        <v>0</v>
      </c>
      <c r="M1006" s="156">
        <f t="shared" si="266"/>
        <v>0</v>
      </c>
    </row>
    <row r="1007" spans="1:13" s="2" customFormat="1" ht="1.5" hidden="1" customHeight="1">
      <c r="A1007" s="65"/>
      <c r="B1007" s="79" t="s">
        <v>382</v>
      </c>
      <c r="C1007" s="78" t="s">
        <v>595</v>
      </c>
      <c r="D1007" s="149" t="s">
        <v>384</v>
      </c>
      <c r="E1007" s="246">
        <f t="shared" si="241"/>
        <v>0</v>
      </c>
      <c r="F1007" s="217">
        <f>F1008</f>
        <v>0</v>
      </c>
      <c r="G1007" s="217">
        <f>G1008</f>
        <v>0</v>
      </c>
      <c r="H1007" s="217">
        <f>H1008</f>
        <v>0</v>
      </c>
      <c r="I1007" s="217">
        <f>I1008</f>
        <v>0</v>
      </c>
      <c r="J1007" s="228">
        <f>J1008</f>
        <v>0</v>
      </c>
      <c r="K1007" s="156"/>
      <c r="L1007" s="73"/>
      <c r="M1007" s="73"/>
    </row>
    <row r="1008" spans="1:13" s="2" customFormat="1" hidden="1">
      <c r="A1008" s="65"/>
      <c r="B1008" s="79"/>
      <c r="C1008" s="79"/>
      <c r="D1008" s="149" t="s">
        <v>386</v>
      </c>
      <c r="E1008" s="246">
        <f t="shared" si="241"/>
        <v>0</v>
      </c>
      <c r="F1008" s="217"/>
      <c r="G1008" s="217"/>
      <c r="H1008" s="217"/>
      <c r="I1008" s="217"/>
      <c r="J1008" s="229"/>
      <c r="K1008" s="72"/>
      <c r="L1008" s="73"/>
      <c r="M1008" s="73"/>
    </row>
    <row r="1009" spans="1:13" s="2" customFormat="1" hidden="1">
      <c r="A1009" s="65"/>
      <c r="B1009" s="86" t="s">
        <v>387</v>
      </c>
      <c r="C1009" s="87"/>
      <c r="D1009" s="313" t="s">
        <v>388</v>
      </c>
      <c r="E1009" s="246">
        <f t="shared" si="241"/>
        <v>0</v>
      </c>
      <c r="F1009" s="217">
        <f>F1010+F1011</f>
        <v>0</v>
      </c>
      <c r="G1009" s="217">
        <f>G1010+G1011</f>
        <v>0</v>
      </c>
      <c r="H1009" s="217">
        <f>H1010+H1011</f>
        <v>0</v>
      </c>
      <c r="I1009" s="217">
        <f>I1010+I1011</f>
        <v>0</v>
      </c>
      <c r="J1009" s="228">
        <f>J1010+J1011</f>
        <v>0</v>
      </c>
      <c r="K1009" s="156"/>
      <c r="L1009" s="73"/>
      <c r="M1009" s="73"/>
    </row>
    <row r="1010" spans="1:13" s="2" customFormat="1" ht="25.5" hidden="1">
      <c r="A1010" s="65"/>
      <c r="B1010" s="86"/>
      <c r="C1010" s="87" t="s">
        <v>389</v>
      </c>
      <c r="D1010" s="313" t="s">
        <v>390</v>
      </c>
      <c r="E1010" s="246">
        <f t="shared" si="241"/>
        <v>0</v>
      </c>
      <c r="F1010" s="217"/>
      <c r="G1010" s="217"/>
      <c r="H1010" s="217"/>
      <c r="I1010" s="217"/>
      <c r="J1010" s="229"/>
      <c r="K1010" s="72"/>
      <c r="L1010" s="73"/>
      <c r="M1010" s="73"/>
    </row>
    <row r="1011" spans="1:13" s="2" customFormat="1" ht="13.5" hidden="1">
      <c r="A1011" s="65"/>
      <c r="B1011" s="67"/>
      <c r="C1011" s="67" t="s">
        <v>391</v>
      </c>
      <c r="D1011" s="286" t="s">
        <v>392</v>
      </c>
      <c r="E1011" s="246">
        <f t="shared" si="241"/>
        <v>0</v>
      </c>
      <c r="F1011" s="217"/>
      <c r="G1011" s="217"/>
      <c r="H1011" s="217"/>
      <c r="I1011" s="217"/>
      <c r="J1011" s="229"/>
      <c r="K1011" s="72"/>
      <c r="L1011" s="73"/>
      <c r="M1011" s="73"/>
    </row>
    <row r="1012" spans="1:13" s="2" customFormat="1" hidden="1">
      <c r="A1012" s="65"/>
      <c r="B1012" s="69" t="s">
        <v>393</v>
      </c>
      <c r="C1012" s="75"/>
      <c r="D1012" s="148" t="s">
        <v>394</v>
      </c>
      <c r="E1012" s="246">
        <f t="shared" si="241"/>
        <v>0</v>
      </c>
      <c r="F1012" s="217">
        <f t="shared" ref="F1012:M1012" si="267">F1013</f>
        <v>0</v>
      </c>
      <c r="G1012" s="217">
        <f t="shared" si="267"/>
        <v>0</v>
      </c>
      <c r="H1012" s="217">
        <f t="shared" si="267"/>
        <v>0</v>
      </c>
      <c r="I1012" s="217">
        <f t="shared" si="267"/>
        <v>0</v>
      </c>
      <c r="J1012" s="228">
        <f t="shared" si="267"/>
        <v>0</v>
      </c>
      <c r="K1012" s="156">
        <f t="shared" si="267"/>
        <v>0</v>
      </c>
      <c r="L1012" s="156">
        <f t="shared" si="267"/>
        <v>0</v>
      </c>
      <c r="M1012" s="156">
        <f t="shared" si="267"/>
        <v>0</v>
      </c>
    </row>
    <row r="1013" spans="1:13" s="2" customFormat="1" ht="0.75" hidden="1" customHeight="1">
      <c r="A1013" s="65"/>
      <c r="B1013" s="88" t="s">
        <v>395</v>
      </c>
      <c r="C1013" s="69"/>
      <c r="D1013" s="149" t="s">
        <v>396</v>
      </c>
      <c r="E1013" s="246">
        <f t="shared" si="241"/>
        <v>0</v>
      </c>
      <c r="F1013" s="217">
        <f>F1014+F1015+F1016+F1017</f>
        <v>0</v>
      </c>
      <c r="G1013" s="217">
        <f>G1014+G1015+G1016+G1017</f>
        <v>0</v>
      </c>
      <c r="H1013" s="217">
        <f>H1014+H1015+H1016+H1017</f>
        <v>0</v>
      </c>
      <c r="I1013" s="217">
        <f>I1014+I1015+I1016+I1017</f>
        <v>0</v>
      </c>
      <c r="J1013" s="228">
        <f>J1014+J1015+J1016+J1017</f>
        <v>0</v>
      </c>
      <c r="K1013" s="156"/>
      <c r="L1013" s="73"/>
      <c r="M1013" s="73"/>
    </row>
    <row r="1014" spans="1:13" s="2" customFormat="1" hidden="1">
      <c r="A1014" s="65"/>
      <c r="B1014" s="88"/>
      <c r="C1014" s="69" t="s">
        <v>397</v>
      </c>
      <c r="D1014" s="149" t="s">
        <v>398</v>
      </c>
      <c r="E1014" s="246">
        <f t="shared" si="241"/>
        <v>0</v>
      </c>
      <c r="F1014" s="217"/>
      <c r="G1014" s="217"/>
      <c r="H1014" s="217"/>
      <c r="I1014" s="217"/>
      <c r="J1014" s="229"/>
      <c r="K1014" s="72"/>
      <c r="L1014" s="73"/>
      <c r="M1014" s="73"/>
    </row>
    <row r="1015" spans="1:13" s="2" customFormat="1" hidden="1">
      <c r="A1015" s="65"/>
      <c r="B1015" s="75"/>
      <c r="C1015" s="79" t="s">
        <v>399</v>
      </c>
      <c r="D1015" s="148" t="s">
        <v>400</v>
      </c>
      <c r="E1015" s="246">
        <f t="shared" si="241"/>
        <v>0</v>
      </c>
      <c r="F1015" s="217"/>
      <c r="G1015" s="217"/>
      <c r="H1015" s="217"/>
      <c r="I1015" s="217"/>
      <c r="J1015" s="229"/>
      <c r="K1015" s="72"/>
      <c r="L1015" s="73"/>
      <c r="M1015" s="73"/>
    </row>
    <row r="1016" spans="1:13" s="2" customFormat="1" hidden="1">
      <c r="A1016" s="65"/>
      <c r="B1016" s="89"/>
      <c r="C1016" s="79" t="s">
        <v>401</v>
      </c>
      <c r="D1016" s="148" t="s">
        <v>402</v>
      </c>
      <c r="E1016" s="246">
        <f t="shared" si="241"/>
        <v>0</v>
      </c>
      <c r="F1016" s="217"/>
      <c r="G1016" s="217"/>
      <c r="H1016" s="217"/>
      <c r="I1016" s="217"/>
      <c r="J1016" s="229"/>
      <c r="K1016" s="72"/>
      <c r="L1016" s="73"/>
      <c r="M1016" s="73"/>
    </row>
    <row r="1017" spans="1:13" s="2" customFormat="1" hidden="1">
      <c r="A1017" s="65"/>
      <c r="B1017" s="75"/>
      <c r="C1017" s="90" t="s">
        <v>403</v>
      </c>
      <c r="D1017" s="149" t="s">
        <v>404</v>
      </c>
      <c r="E1017" s="246">
        <f t="shared" si="241"/>
        <v>0</v>
      </c>
      <c r="F1017" s="217"/>
      <c r="G1017" s="217"/>
      <c r="H1017" s="217"/>
      <c r="I1017" s="217"/>
      <c r="J1017" s="229"/>
      <c r="K1017" s="72"/>
      <c r="L1017" s="73"/>
      <c r="M1017" s="73"/>
    </row>
    <row r="1018" spans="1:13" s="2" customFormat="1" hidden="1">
      <c r="A1018" s="65"/>
      <c r="B1018" s="74"/>
      <c r="C1018" s="90"/>
      <c r="D1018" s="149"/>
      <c r="E1018" s="246">
        <f t="shared" si="241"/>
        <v>0</v>
      </c>
      <c r="F1018" s="217"/>
      <c r="G1018" s="217"/>
      <c r="H1018" s="217"/>
      <c r="I1018" s="217"/>
      <c r="J1018" s="229"/>
      <c r="K1018" s="72"/>
      <c r="L1018" s="73"/>
      <c r="M1018" s="73"/>
    </row>
    <row r="1019" spans="1:13" s="2" customFormat="1" ht="36.75" customHeight="1">
      <c r="A1019" s="65"/>
      <c r="B1019" s="585" t="s">
        <v>752</v>
      </c>
      <c r="C1019" s="586"/>
      <c r="D1019" s="149" t="s">
        <v>313</v>
      </c>
      <c r="E1019" s="246">
        <f t="shared" si="241"/>
        <v>517</v>
      </c>
      <c r="F1019" s="217"/>
      <c r="G1019" s="217">
        <f t="shared" ref="G1019:M1019" si="268">G1020+G1029</f>
        <v>127</v>
      </c>
      <c r="H1019" s="217">
        <f t="shared" si="268"/>
        <v>168</v>
      </c>
      <c r="I1019" s="217">
        <f t="shared" si="268"/>
        <v>111</v>
      </c>
      <c r="J1019" s="217">
        <f t="shared" si="268"/>
        <v>111</v>
      </c>
      <c r="K1019" s="217">
        <f t="shared" si="268"/>
        <v>507</v>
      </c>
      <c r="L1019" s="217">
        <f t="shared" si="268"/>
        <v>507</v>
      </c>
      <c r="M1019" s="217">
        <f t="shared" si="268"/>
        <v>507</v>
      </c>
    </row>
    <row r="1020" spans="1:13" s="2" customFormat="1">
      <c r="A1020" s="65"/>
      <c r="B1020" s="70" t="s">
        <v>406</v>
      </c>
      <c r="C1020" s="90"/>
      <c r="D1020" s="149" t="s">
        <v>407</v>
      </c>
      <c r="E1020" s="246">
        <f t="shared" si="241"/>
        <v>0</v>
      </c>
      <c r="F1020" s="217"/>
      <c r="G1020" s="217"/>
      <c r="H1020" s="217"/>
      <c r="I1020" s="217"/>
      <c r="J1020" s="229"/>
      <c r="K1020" s="72"/>
      <c r="L1020" s="73"/>
      <c r="M1020" s="73"/>
    </row>
    <row r="1021" spans="1:13" s="2" customFormat="1">
      <c r="A1021" s="65"/>
      <c r="B1021" s="70" t="s">
        <v>408</v>
      </c>
      <c r="C1021" s="90"/>
      <c r="D1021" s="288" t="s">
        <v>409</v>
      </c>
      <c r="E1021" s="246">
        <f t="shared" si="241"/>
        <v>0</v>
      </c>
      <c r="F1021" s="217"/>
      <c r="G1021" s="217"/>
      <c r="H1021" s="217"/>
      <c r="I1021" s="217"/>
      <c r="J1021" s="229"/>
      <c r="K1021" s="72"/>
      <c r="L1021" s="73"/>
      <c r="M1021" s="73"/>
    </row>
    <row r="1022" spans="1:13" s="2" customFormat="1">
      <c r="A1022" s="65"/>
      <c r="B1022" s="99" t="s">
        <v>410</v>
      </c>
      <c r="C1022" s="157"/>
      <c r="D1022" s="313" t="s">
        <v>411</v>
      </c>
      <c r="E1022" s="246">
        <f t="shared" si="241"/>
        <v>0</v>
      </c>
      <c r="F1022" s="217"/>
      <c r="G1022" s="217"/>
      <c r="H1022" s="217"/>
      <c r="I1022" s="217"/>
      <c r="J1022" s="229"/>
      <c r="K1022" s="72"/>
      <c r="L1022" s="73"/>
      <c r="M1022" s="73"/>
    </row>
    <row r="1023" spans="1:13" s="2" customFormat="1">
      <c r="A1023" s="65"/>
      <c r="B1023" s="69" t="s">
        <v>412</v>
      </c>
      <c r="C1023" s="79"/>
      <c r="D1023" s="149" t="s">
        <v>413</v>
      </c>
      <c r="E1023" s="246">
        <f t="shared" si="241"/>
        <v>0</v>
      </c>
      <c r="F1023" s="217"/>
      <c r="G1023" s="217"/>
      <c r="H1023" s="217"/>
      <c r="I1023" s="217"/>
      <c r="J1023" s="229"/>
      <c r="K1023" s="72"/>
      <c r="L1023" s="73"/>
      <c r="M1023" s="73"/>
    </row>
    <row r="1024" spans="1:13" s="2" customFormat="1">
      <c r="A1024" s="65"/>
      <c r="B1024" s="79" t="s">
        <v>414</v>
      </c>
      <c r="C1024" s="79"/>
      <c r="D1024" s="149" t="s">
        <v>415</v>
      </c>
      <c r="E1024" s="246">
        <f t="shared" si="241"/>
        <v>0</v>
      </c>
      <c r="F1024" s="217"/>
      <c r="G1024" s="217"/>
      <c r="H1024" s="217"/>
      <c r="I1024" s="217"/>
      <c r="J1024" s="229"/>
      <c r="K1024" s="72"/>
      <c r="L1024" s="73"/>
      <c r="M1024" s="73"/>
    </row>
    <row r="1025" spans="1:13" s="2" customFormat="1">
      <c r="A1025" s="65"/>
      <c r="B1025" s="80" t="s">
        <v>416</v>
      </c>
      <c r="C1025" s="158"/>
      <c r="D1025" s="149" t="s">
        <v>417</v>
      </c>
      <c r="E1025" s="246">
        <f t="shared" si="241"/>
        <v>0</v>
      </c>
      <c r="F1025" s="217"/>
      <c r="G1025" s="217"/>
      <c r="H1025" s="217"/>
      <c r="I1025" s="217"/>
      <c r="J1025" s="229"/>
      <c r="K1025" s="72"/>
      <c r="L1025" s="73"/>
      <c r="M1025" s="73"/>
    </row>
    <row r="1026" spans="1:13" s="2" customFormat="1">
      <c r="A1026" s="65"/>
      <c r="B1026" s="80" t="s">
        <v>418</v>
      </c>
      <c r="C1026" s="158"/>
      <c r="D1026" s="149" t="s">
        <v>419</v>
      </c>
      <c r="E1026" s="246">
        <f t="shared" si="241"/>
        <v>0</v>
      </c>
      <c r="F1026" s="217"/>
      <c r="G1026" s="217"/>
      <c r="H1026" s="217"/>
      <c r="I1026" s="217"/>
      <c r="J1026" s="229"/>
      <c r="K1026" s="72"/>
      <c r="L1026" s="73"/>
      <c r="M1026" s="73"/>
    </row>
    <row r="1027" spans="1:13" s="2" customFormat="1">
      <c r="A1027" s="65"/>
      <c r="B1027" s="79" t="s">
        <v>420</v>
      </c>
      <c r="C1027" s="79"/>
      <c r="D1027" s="149" t="s">
        <v>421</v>
      </c>
      <c r="E1027" s="246">
        <f t="shared" si="241"/>
        <v>0</v>
      </c>
      <c r="F1027" s="217"/>
      <c r="G1027" s="217"/>
      <c r="H1027" s="217"/>
      <c r="I1027" s="217"/>
      <c r="J1027" s="229"/>
      <c r="K1027" s="72"/>
      <c r="L1027" s="73"/>
      <c r="M1027" s="73"/>
    </row>
    <row r="1028" spans="1:13" s="2" customFormat="1">
      <c r="A1028" s="65"/>
      <c r="B1028" s="79" t="s">
        <v>422</v>
      </c>
      <c r="C1028" s="79"/>
      <c r="D1028" s="149" t="s">
        <v>423</v>
      </c>
      <c r="E1028" s="246">
        <f t="shared" si="241"/>
        <v>0</v>
      </c>
      <c r="F1028" s="217"/>
      <c r="G1028" s="217"/>
      <c r="H1028" s="217"/>
      <c r="I1028" s="217"/>
      <c r="J1028" s="229"/>
      <c r="K1028" s="72"/>
      <c r="L1028" s="73"/>
      <c r="M1028" s="73"/>
    </row>
    <row r="1029" spans="1:13" s="2" customFormat="1" ht="25.5" customHeight="1">
      <c r="A1029" s="65"/>
      <c r="B1029" s="571" t="s">
        <v>545</v>
      </c>
      <c r="C1029" s="572"/>
      <c r="D1029" s="149" t="s">
        <v>546</v>
      </c>
      <c r="E1029" s="246">
        <f t="shared" si="241"/>
        <v>517</v>
      </c>
      <c r="F1029" s="217"/>
      <c r="G1029" s="217">
        <v>127</v>
      </c>
      <c r="H1029" s="217">
        <v>168</v>
      </c>
      <c r="I1029" s="217">
        <v>111</v>
      </c>
      <c r="J1029" s="229">
        <v>111</v>
      </c>
      <c r="K1029" s="72">
        <v>507</v>
      </c>
      <c r="L1029" s="73">
        <v>507</v>
      </c>
      <c r="M1029" s="73">
        <v>507</v>
      </c>
    </row>
    <row r="1030" spans="1:13" s="2" customFormat="1">
      <c r="A1030" s="65"/>
      <c r="B1030" s="76" t="s">
        <v>424</v>
      </c>
      <c r="C1030" s="76"/>
      <c r="D1030" s="148" t="s">
        <v>425</v>
      </c>
      <c r="E1030" s="246">
        <f t="shared" si="241"/>
        <v>0</v>
      </c>
      <c r="F1030" s="217">
        <f>F1031+F1035</f>
        <v>0</v>
      </c>
      <c r="G1030" s="217"/>
      <c r="H1030" s="217"/>
      <c r="I1030" s="217"/>
      <c r="J1030" s="228"/>
      <c r="K1030" s="156"/>
      <c r="L1030" s="73"/>
      <c r="M1030" s="73"/>
    </row>
    <row r="1031" spans="1:13" s="2" customFormat="1">
      <c r="A1031" s="65"/>
      <c r="B1031" s="79" t="s">
        <v>426</v>
      </c>
      <c r="C1031" s="76"/>
      <c r="D1031" s="148" t="s">
        <v>427</v>
      </c>
      <c r="E1031" s="246">
        <f t="shared" si="241"/>
        <v>0</v>
      </c>
      <c r="F1031" s="217">
        <f>F1032+F1033</f>
        <v>0</v>
      </c>
      <c r="G1031" s="217"/>
      <c r="H1031" s="217"/>
      <c r="I1031" s="217"/>
      <c r="J1031" s="228"/>
      <c r="K1031" s="156"/>
      <c r="L1031" s="156"/>
      <c r="M1031" s="156"/>
    </row>
    <row r="1032" spans="1:13" s="2" customFormat="1" ht="38.25">
      <c r="A1032" s="65"/>
      <c r="B1032" s="88"/>
      <c r="C1032" s="87" t="s">
        <v>428</v>
      </c>
      <c r="D1032" s="148" t="s">
        <v>429</v>
      </c>
      <c r="E1032" s="246">
        <f t="shared" si="241"/>
        <v>0</v>
      </c>
      <c r="F1032" s="217"/>
      <c r="G1032" s="217"/>
      <c r="H1032" s="217"/>
      <c r="I1032" s="217"/>
      <c r="J1032" s="229"/>
      <c r="K1032" s="72"/>
      <c r="L1032" s="73"/>
      <c r="M1032" s="73"/>
    </row>
    <row r="1033" spans="1:13" s="2" customFormat="1">
      <c r="A1033" s="65"/>
      <c r="B1033" s="95" t="s">
        <v>430</v>
      </c>
      <c r="C1033" s="96"/>
      <c r="D1033" s="149" t="s">
        <v>431</v>
      </c>
      <c r="E1033" s="246">
        <f t="shared" si="241"/>
        <v>0</v>
      </c>
      <c r="F1033" s="217"/>
      <c r="G1033" s="217"/>
      <c r="H1033" s="217"/>
      <c r="I1033" s="217"/>
      <c r="J1033" s="229"/>
      <c r="K1033" s="72"/>
      <c r="L1033" s="73"/>
      <c r="M1033" s="73"/>
    </row>
    <row r="1034" spans="1:13" s="2" customFormat="1" ht="13.5">
      <c r="A1034" s="65"/>
      <c r="B1034" s="97"/>
      <c r="C1034" s="67"/>
      <c r="D1034" s="286"/>
      <c r="E1034" s="246">
        <f t="shared" ref="E1034:E1099" si="269">G1034+H1034+I1034+J1034</f>
        <v>0</v>
      </c>
      <c r="F1034" s="217"/>
      <c r="G1034" s="217"/>
      <c r="H1034" s="217"/>
      <c r="I1034" s="217"/>
      <c r="J1034" s="229"/>
      <c r="K1034" s="72"/>
      <c r="L1034" s="73"/>
      <c r="M1034" s="73"/>
    </row>
    <row r="1035" spans="1:13" s="2" customFormat="1">
      <c r="A1035" s="65"/>
      <c r="B1035" s="71" t="s">
        <v>432</v>
      </c>
      <c r="C1035" s="98"/>
      <c r="D1035" s="148" t="s">
        <v>433</v>
      </c>
      <c r="E1035" s="246">
        <f t="shared" si="269"/>
        <v>0</v>
      </c>
      <c r="F1035" s="217">
        <f>F1036+F1037</f>
        <v>0</v>
      </c>
      <c r="G1035" s="217"/>
      <c r="H1035" s="217"/>
      <c r="I1035" s="217"/>
      <c r="J1035" s="228"/>
      <c r="K1035" s="156"/>
      <c r="L1035" s="156"/>
      <c r="M1035" s="156"/>
    </row>
    <row r="1036" spans="1:13" s="2" customFormat="1">
      <c r="A1036" s="65"/>
      <c r="B1036" s="76" t="s">
        <v>434</v>
      </c>
      <c r="C1036" s="76"/>
      <c r="D1036" s="148" t="s">
        <v>435</v>
      </c>
      <c r="E1036" s="246">
        <f t="shared" si="269"/>
        <v>0</v>
      </c>
      <c r="F1036" s="217"/>
      <c r="G1036" s="217"/>
      <c r="H1036" s="217"/>
      <c r="I1036" s="217"/>
      <c r="J1036" s="229"/>
      <c r="K1036" s="72"/>
      <c r="L1036" s="73"/>
      <c r="M1036" s="73"/>
    </row>
    <row r="1037" spans="1:13" s="2" customFormat="1">
      <c r="A1037" s="65"/>
      <c r="B1037" s="75" t="s">
        <v>436</v>
      </c>
      <c r="C1037" s="78"/>
      <c r="D1037" s="149" t="s">
        <v>437</v>
      </c>
      <c r="E1037" s="246">
        <f t="shared" si="269"/>
        <v>0</v>
      </c>
      <c r="F1037" s="217"/>
      <c r="G1037" s="217"/>
      <c r="H1037" s="217"/>
      <c r="I1037" s="217"/>
      <c r="J1037" s="229"/>
      <c r="K1037" s="72"/>
      <c r="L1037" s="73"/>
      <c r="M1037" s="73"/>
    </row>
    <row r="1038" spans="1:13" s="2" customFormat="1">
      <c r="A1038" s="65"/>
      <c r="B1038" s="69" t="s">
        <v>438</v>
      </c>
      <c r="C1038" s="79"/>
      <c r="D1038" s="149" t="s">
        <v>439</v>
      </c>
      <c r="E1038" s="246">
        <f t="shared" si="269"/>
        <v>0</v>
      </c>
      <c r="F1038" s="217">
        <f>F1039</f>
        <v>0</v>
      </c>
      <c r="G1038" s="217">
        <f>G1039</f>
        <v>0</v>
      </c>
      <c r="H1038" s="217">
        <f>H1039</f>
        <v>0</v>
      </c>
      <c r="I1038" s="217">
        <f>I1039</f>
        <v>0</v>
      </c>
      <c r="J1038" s="217">
        <f>J1039</f>
        <v>0</v>
      </c>
      <c r="K1038" s="156"/>
      <c r="L1038" s="156"/>
      <c r="M1038" s="156"/>
    </row>
    <row r="1039" spans="1:13" s="2" customFormat="1">
      <c r="A1039" s="65"/>
      <c r="B1039" s="75" t="s">
        <v>440</v>
      </c>
      <c r="C1039" s="79"/>
      <c r="D1039" s="149" t="s">
        <v>441</v>
      </c>
      <c r="E1039" s="246">
        <f t="shared" si="269"/>
        <v>0</v>
      </c>
      <c r="F1039" s="217"/>
      <c r="G1039" s="217"/>
      <c r="H1039" s="217"/>
      <c r="I1039" s="217"/>
      <c r="J1039" s="229"/>
      <c r="K1039" s="72"/>
      <c r="L1039" s="73"/>
      <c r="M1039" s="73"/>
    </row>
    <row r="1040" spans="1:13" s="2" customFormat="1">
      <c r="A1040" s="123" t="s">
        <v>533</v>
      </c>
      <c r="B1040" s="123"/>
      <c r="C1040" s="123"/>
      <c r="D1040" s="316"/>
      <c r="E1040" s="246">
        <f t="shared" si="269"/>
        <v>749219</v>
      </c>
      <c r="F1040" s="217">
        <f>F1042+F1045</f>
        <v>10096.75</v>
      </c>
      <c r="G1040" s="217">
        <f t="shared" ref="G1040:M1040" si="270">G1042+G1043</f>
        <v>162460</v>
      </c>
      <c r="H1040" s="217">
        <f t="shared" si="270"/>
        <v>203650</v>
      </c>
      <c r="I1040" s="217">
        <f t="shared" si="270"/>
        <v>197025</v>
      </c>
      <c r="J1040" s="228">
        <f t="shared" si="270"/>
        <v>186084</v>
      </c>
      <c r="K1040" s="156">
        <f t="shared" si="270"/>
        <v>768097</v>
      </c>
      <c r="L1040" s="156">
        <f t="shared" si="270"/>
        <v>768097</v>
      </c>
      <c r="M1040" s="156">
        <f t="shared" si="270"/>
        <v>768097</v>
      </c>
    </row>
    <row r="1041" spans="1:13" s="2" customFormat="1" ht="27.75" customHeight="1">
      <c r="A1041" s="123"/>
      <c r="B1041" s="523" t="s">
        <v>753</v>
      </c>
      <c r="C1041" s="524"/>
      <c r="D1041" s="316" t="s">
        <v>624</v>
      </c>
      <c r="E1041" s="246">
        <f t="shared" si="269"/>
        <v>749219</v>
      </c>
      <c r="F1041" s="217">
        <f>F1042+F1043</f>
        <v>10096.75</v>
      </c>
      <c r="G1041" s="217">
        <f t="shared" ref="G1041:M1041" si="271">G1042+G1043</f>
        <v>162460</v>
      </c>
      <c r="H1041" s="217">
        <f t="shared" si="271"/>
        <v>203650</v>
      </c>
      <c r="I1041" s="217">
        <f t="shared" si="271"/>
        <v>197025</v>
      </c>
      <c r="J1041" s="217">
        <f t="shared" si="271"/>
        <v>186084</v>
      </c>
      <c r="K1041" s="217">
        <f t="shared" si="271"/>
        <v>768097</v>
      </c>
      <c r="L1041" s="217">
        <f t="shared" si="271"/>
        <v>768097</v>
      </c>
      <c r="M1041" s="217">
        <f t="shared" si="271"/>
        <v>768097</v>
      </c>
    </row>
    <row r="1042" spans="1:13" s="2" customFormat="1">
      <c r="A1042" s="123"/>
      <c r="B1042" s="123"/>
      <c r="C1042" s="46" t="s">
        <v>625</v>
      </c>
      <c r="D1042" s="317" t="s">
        <v>626</v>
      </c>
      <c r="E1042" s="246">
        <f t="shared" si="269"/>
        <v>741059</v>
      </c>
      <c r="F1042" s="217">
        <v>10096.75</v>
      </c>
      <c r="G1042" s="217">
        <v>160340</v>
      </c>
      <c r="H1042" s="217">
        <v>201565</v>
      </c>
      <c r="I1042" s="217">
        <v>194965</v>
      </c>
      <c r="J1042" s="229">
        <v>184189</v>
      </c>
      <c r="K1042" s="72">
        <v>759937</v>
      </c>
      <c r="L1042" s="73">
        <v>759937</v>
      </c>
      <c r="M1042" s="73">
        <v>759937</v>
      </c>
    </row>
    <row r="1043" spans="1:13" s="2" customFormat="1">
      <c r="A1043" s="123"/>
      <c r="B1043" s="150"/>
      <c r="C1043" s="46" t="s">
        <v>688</v>
      </c>
      <c r="D1043" s="316" t="s">
        <v>628</v>
      </c>
      <c r="E1043" s="246">
        <f t="shared" si="269"/>
        <v>8160</v>
      </c>
      <c r="F1043" s="217"/>
      <c r="G1043" s="217">
        <v>2120</v>
      </c>
      <c r="H1043" s="217">
        <v>2085</v>
      </c>
      <c r="I1043" s="217">
        <v>2060</v>
      </c>
      <c r="J1043" s="229">
        <v>1895</v>
      </c>
      <c r="K1043" s="72">
        <v>8160</v>
      </c>
      <c r="L1043" s="73">
        <v>8160</v>
      </c>
      <c r="M1043" s="73">
        <v>8160</v>
      </c>
    </row>
    <row r="1044" spans="1:13" s="2" customFormat="1">
      <c r="A1044" s="123"/>
      <c r="B1044" s="546" t="s">
        <v>629</v>
      </c>
      <c r="C1044" s="547"/>
      <c r="D1044" s="316" t="s">
        <v>630</v>
      </c>
      <c r="E1044" s="246">
        <f t="shared" si="269"/>
        <v>0</v>
      </c>
      <c r="F1044" s="217"/>
      <c r="G1044" s="217"/>
      <c r="H1044" s="217"/>
      <c r="I1044" s="217"/>
      <c r="J1044" s="229"/>
      <c r="K1044" s="72"/>
      <c r="L1044" s="73"/>
      <c r="M1044" s="73"/>
    </row>
    <row r="1045" spans="1:13" s="2" customFormat="1" ht="27.75" customHeight="1">
      <c r="A1045" s="126"/>
      <c r="B1045" s="523" t="s">
        <v>631</v>
      </c>
      <c r="C1045" s="524"/>
      <c r="D1045" s="316" t="s">
        <v>632</v>
      </c>
      <c r="E1045" s="246">
        <f t="shared" si="269"/>
        <v>0</v>
      </c>
      <c r="F1045" s="217"/>
      <c r="G1045" s="217"/>
      <c r="H1045" s="217"/>
      <c r="I1045" s="217"/>
      <c r="J1045" s="228"/>
      <c r="K1045" s="156"/>
      <c r="L1045" s="73"/>
      <c r="M1045" s="73"/>
    </row>
    <row r="1046" spans="1:13" s="2" customFormat="1">
      <c r="A1046" s="126"/>
      <c r="B1046" s="133"/>
      <c r="C1046" s="46" t="s">
        <v>633</v>
      </c>
      <c r="D1046" s="317" t="s">
        <v>634</v>
      </c>
      <c r="E1046" s="246">
        <f t="shared" si="269"/>
        <v>0</v>
      </c>
      <c r="F1046" s="217"/>
      <c r="G1046" s="217"/>
      <c r="H1046" s="217"/>
      <c r="I1046" s="217"/>
      <c r="J1046" s="229"/>
      <c r="K1046" s="72"/>
      <c r="L1046" s="73"/>
      <c r="M1046" s="73"/>
    </row>
    <row r="1047" spans="1:13" ht="36" customHeight="1">
      <c r="A1047" s="532" t="s">
        <v>754</v>
      </c>
      <c r="B1047" s="533"/>
      <c r="C1047" s="534"/>
      <c r="D1047" s="141" t="s">
        <v>636</v>
      </c>
      <c r="E1047" s="151">
        <f t="shared" si="269"/>
        <v>45110</v>
      </c>
      <c r="F1047" s="151">
        <f t="shared" ref="F1047:M1047" si="272">F1048</f>
        <v>0</v>
      </c>
      <c r="G1047" s="151">
        <f>G1109</f>
        <v>11208</v>
      </c>
      <c r="H1047" s="151">
        <f t="shared" ref="H1047:J1047" si="273">H1109</f>
        <v>11829</v>
      </c>
      <c r="I1047" s="151">
        <f t="shared" si="273"/>
        <v>11540</v>
      </c>
      <c r="J1047" s="151">
        <f t="shared" si="273"/>
        <v>10533</v>
      </c>
      <c r="K1047" s="151">
        <f t="shared" si="272"/>
        <v>40880</v>
      </c>
      <c r="L1047" s="151">
        <f t="shared" si="272"/>
        <v>41020</v>
      </c>
      <c r="M1047" s="151">
        <f t="shared" si="272"/>
        <v>41110</v>
      </c>
    </row>
    <row r="1048" spans="1:13" s="6" customFormat="1" ht="22.5" customHeight="1">
      <c r="A1048" s="61"/>
      <c r="B1048" s="61" t="s">
        <v>305</v>
      </c>
      <c r="C1048" s="62"/>
      <c r="D1048" s="285"/>
      <c r="E1048" s="247">
        <f t="shared" si="269"/>
        <v>45110</v>
      </c>
      <c r="F1048" s="464">
        <f>F1050+F1051+F1081+F1107</f>
        <v>0</v>
      </c>
      <c r="G1048" s="464">
        <f>G1050+G1051+G1081+G1107+G1088</f>
        <v>11208</v>
      </c>
      <c r="H1048" s="464">
        <f t="shared" ref="H1048:M1048" si="274">H1050+H1051+H1081+H1107+H1088</f>
        <v>11829</v>
      </c>
      <c r="I1048" s="464">
        <f t="shared" si="274"/>
        <v>11540</v>
      </c>
      <c r="J1048" s="464">
        <f t="shared" si="274"/>
        <v>10533</v>
      </c>
      <c r="K1048" s="464">
        <f t="shared" si="274"/>
        <v>40880</v>
      </c>
      <c r="L1048" s="464">
        <f t="shared" si="274"/>
        <v>41020</v>
      </c>
      <c r="M1048" s="464">
        <f t="shared" si="274"/>
        <v>41110</v>
      </c>
    </row>
    <row r="1049" spans="1:13" s="2" customFormat="1" ht="30.75" customHeight="1">
      <c r="A1049" s="65"/>
      <c r="B1049" s="579" t="s">
        <v>749</v>
      </c>
      <c r="C1049" s="580"/>
      <c r="D1049" s="286" t="s">
        <v>333</v>
      </c>
      <c r="E1049" s="246">
        <f t="shared" si="269"/>
        <v>45110</v>
      </c>
      <c r="F1049" s="217">
        <f t="shared" ref="F1049:M1049" si="275">F1050+F1051+F1052+F1057+F1061+F1063+F1075+F1081+F1088</f>
        <v>0</v>
      </c>
      <c r="G1049" s="217">
        <f>G1050+G1051+G1052+G1057+G1061+G1063+G1075+G1081+G1088+G1107</f>
        <v>11208</v>
      </c>
      <c r="H1049" s="217">
        <f>H1050+H1051+H1052+H1057+H1061+H1063+H1075+H1081+H1088+H1107</f>
        <v>11829</v>
      </c>
      <c r="I1049" s="217">
        <f>I1050+I1051+I1052+I1057+I1061+I1063+I1075+I1081+I1088+I1107</f>
        <v>11540</v>
      </c>
      <c r="J1049" s="217">
        <f>J1050+J1051+J1052+J1057+J1061+J1063+J1075+J1081+J1088+J1107</f>
        <v>10533</v>
      </c>
      <c r="K1049" s="156">
        <f t="shared" si="275"/>
        <v>40880</v>
      </c>
      <c r="L1049" s="156">
        <f t="shared" si="275"/>
        <v>41020</v>
      </c>
      <c r="M1049" s="156">
        <f t="shared" si="275"/>
        <v>41110</v>
      </c>
    </row>
    <row r="1050" spans="1:13" s="2" customFormat="1" ht="13.5">
      <c r="A1050" s="65"/>
      <c r="B1050" s="66"/>
      <c r="C1050" s="69" t="s">
        <v>334</v>
      </c>
      <c r="D1050" s="313" t="s">
        <v>308</v>
      </c>
      <c r="E1050" s="246">
        <f t="shared" si="269"/>
        <v>28944</v>
      </c>
      <c r="F1050" s="217"/>
      <c r="G1050" s="217">
        <v>8250</v>
      </c>
      <c r="H1050" s="217">
        <v>8220</v>
      </c>
      <c r="I1050" s="217">
        <v>8060</v>
      </c>
      <c r="J1050" s="229">
        <v>4414</v>
      </c>
      <c r="K1050" s="72">
        <v>28980</v>
      </c>
      <c r="L1050" s="73">
        <v>28980</v>
      </c>
      <c r="M1050" s="73">
        <v>28980</v>
      </c>
    </row>
    <row r="1051" spans="1:13" s="2" customFormat="1">
      <c r="A1051" s="65"/>
      <c r="B1051" s="70"/>
      <c r="C1051" s="338" t="s">
        <v>335</v>
      </c>
      <c r="D1051" s="149" t="s">
        <v>310</v>
      </c>
      <c r="E1051" s="246">
        <f t="shared" si="269"/>
        <v>15736</v>
      </c>
      <c r="F1051" s="217"/>
      <c r="G1051" s="217">
        <v>2833</v>
      </c>
      <c r="H1051" s="217">
        <v>3486</v>
      </c>
      <c r="I1051" s="217">
        <v>3357</v>
      </c>
      <c r="J1051" s="229">
        <v>6060</v>
      </c>
      <c r="K1051" s="72">
        <v>11470</v>
      </c>
      <c r="L1051" s="73">
        <v>11610</v>
      </c>
      <c r="M1051" s="73">
        <v>11700</v>
      </c>
    </row>
    <row r="1052" spans="1:13" s="2" customFormat="1" hidden="1">
      <c r="A1052" s="65"/>
      <c r="B1052" s="74" t="s">
        <v>336</v>
      </c>
      <c r="C1052" s="69"/>
      <c r="D1052" s="149" t="s">
        <v>337</v>
      </c>
      <c r="E1052" s="246">
        <f t="shared" si="269"/>
        <v>0</v>
      </c>
      <c r="F1052" s="217">
        <f t="shared" ref="F1052:M1052" si="276">F1053+F1054+F1055</f>
        <v>0</v>
      </c>
      <c r="G1052" s="217">
        <f t="shared" si="276"/>
        <v>0</v>
      </c>
      <c r="H1052" s="217">
        <f t="shared" si="276"/>
        <v>0</v>
      </c>
      <c r="I1052" s="217">
        <f t="shared" si="276"/>
        <v>0</v>
      </c>
      <c r="J1052" s="217">
        <f t="shared" si="276"/>
        <v>0</v>
      </c>
      <c r="K1052" s="156">
        <f t="shared" si="276"/>
        <v>0</v>
      </c>
      <c r="L1052" s="156">
        <f t="shared" si="276"/>
        <v>0</v>
      </c>
      <c r="M1052" s="156">
        <f t="shared" si="276"/>
        <v>0</v>
      </c>
    </row>
    <row r="1053" spans="1:13" s="2" customFormat="1" hidden="1">
      <c r="A1053" s="65"/>
      <c r="B1053" s="75" t="s">
        <v>338</v>
      </c>
      <c r="C1053" s="69"/>
      <c r="D1053" s="149" t="s">
        <v>339</v>
      </c>
      <c r="E1053" s="246">
        <f t="shared" si="269"/>
        <v>0</v>
      </c>
      <c r="F1053" s="217"/>
      <c r="G1053" s="217"/>
      <c r="H1053" s="217"/>
      <c r="I1053" s="217"/>
      <c r="J1053" s="229"/>
      <c r="K1053" s="72"/>
      <c r="L1053" s="73"/>
      <c r="M1053" s="73"/>
    </row>
    <row r="1054" spans="1:13" s="2" customFormat="1" hidden="1">
      <c r="A1054" s="65"/>
      <c r="B1054" s="76" t="s">
        <v>340</v>
      </c>
      <c r="C1054" s="76"/>
      <c r="D1054" s="148" t="s">
        <v>341</v>
      </c>
      <c r="E1054" s="246">
        <f t="shared" si="269"/>
        <v>0</v>
      </c>
      <c r="F1054" s="217"/>
      <c r="G1054" s="217"/>
      <c r="H1054" s="217"/>
      <c r="I1054" s="217"/>
      <c r="J1054" s="229"/>
      <c r="K1054" s="72"/>
      <c r="L1054" s="73"/>
      <c r="M1054" s="73"/>
    </row>
    <row r="1055" spans="1:13" s="2" customFormat="1" hidden="1">
      <c r="A1055" s="65"/>
      <c r="B1055" s="75" t="s">
        <v>342</v>
      </c>
      <c r="C1055" s="78"/>
      <c r="D1055" s="149" t="s">
        <v>343</v>
      </c>
      <c r="E1055" s="246">
        <f t="shared" si="269"/>
        <v>0</v>
      </c>
      <c r="F1055" s="217"/>
      <c r="G1055" s="217"/>
      <c r="H1055" s="217"/>
      <c r="I1055" s="217"/>
      <c r="J1055" s="229"/>
      <c r="K1055" s="72"/>
      <c r="L1055" s="73"/>
      <c r="M1055" s="73"/>
    </row>
    <row r="1056" spans="1:13" s="2" customFormat="1" hidden="1">
      <c r="A1056" s="65"/>
      <c r="B1056" s="75"/>
      <c r="C1056" s="78"/>
      <c r="D1056" s="149"/>
      <c r="E1056" s="246">
        <f t="shared" si="269"/>
        <v>0</v>
      </c>
      <c r="F1056" s="217"/>
      <c r="G1056" s="217"/>
      <c r="H1056" s="217"/>
      <c r="I1056" s="217"/>
      <c r="J1056" s="229"/>
      <c r="K1056" s="72"/>
      <c r="L1056" s="73"/>
      <c r="M1056" s="73"/>
    </row>
    <row r="1057" spans="1:13" s="2" customFormat="1" hidden="1">
      <c r="A1057" s="65"/>
      <c r="B1057" s="75" t="s">
        <v>344</v>
      </c>
      <c r="C1057" s="78"/>
      <c r="D1057" s="149" t="s">
        <v>345</v>
      </c>
      <c r="E1057" s="246">
        <f t="shared" si="269"/>
        <v>0</v>
      </c>
      <c r="F1057" s="217">
        <f t="shared" ref="F1057:M1057" si="277">F1058+F1059+F1060</f>
        <v>0</v>
      </c>
      <c r="G1057" s="217">
        <f t="shared" si="277"/>
        <v>0</v>
      </c>
      <c r="H1057" s="217">
        <f t="shared" si="277"/>
        <v>0</v>
      </c>
      <c r="I1057" s="217">
        <f t="shared" si="277"/>
        <v>0</v>
      </c>
      <c r="J1057" s="228">
        <f t="shared" si="277"/>
        <v>0</v>
      </c>
      <c r="K1057" s="156">
        <f t="shared" si="277"/>
        <v>0</v>
      </c>
      <c r="L1057" s="156">
        <f t="shared" si="277"/>
        <v>0</v>
      </c>
      <c r="M1057" s="156">
        <f t="shared" si="277"/>
        <v>0</v>
      </c>
    </row>
    <row r="1058" spans="1:13" s="2" customFormat="1" ht="25.5" hidden="1">
      <c r="A1058" s="65"/>
      <c r="B1058" s="75"/>
      <c r="C1058" s="78" t="s">
        <v>346</v>
      </c>
      <c r="D1058" s="149" t="s">
        <v>347</v>
      </c>
      <c r="E1058" s="246">
        <f t="shared" si="269"/>
        <v>0</v>
      </c>
      <c r="F1058" s="217"/>
      <c r="G1058" s="217"/>
      <c r="H1058" s="217"/>
      <c r="I1058" s="217"/>
      <c r="J1058" s="229"/>
      <c r="K1058" s="72"/>
      <c r="L1058" s="73"/>
      <c r="M1058" s="73"/>
    </row>
    <row r="1059" spans="1:13" s="2" customFormat="1" hidden="1">
      <c r="A1059" s="65"/>
      <c r="B1059" s="75"/>
      <c r="C1059" s="79" t="s">
        <v>348</v>
      </c>
      <c r="D1059" s="314" t="s">
        <v>349</v>
      </c>
      <c r="E1059" s="246">
        <f t="shared" si="269"/>
        <v>0</v>
      </c>
      <c r="F1059" s="217"/>
      <c r="G1059" s="217"/>
      <c r="H1059" s="217"/>
      <c r="I1059" s="217"/>
      <c r="J1059" s="229"/>
      <c r="K1059" s="72"/>
      <c r="L1059" s="73"/>
      <c r="M1059" s="73"/>
    </row>
    <row r="1060" spans="1:13" s="2" customFormat="1" ht="13.5" hidden="1">
      <c r="A1060" s="65"/>
      <c r="B1060" s="67"/>
      <c r="C1060" s="69" t="s">
        <v>350</v>
      </c>
      <c r="D1060" s="286" t="s">
        <v>351</v>
      </c>
      <c r="E1060" s="246">
        <f t="shared" si="269"/>
        <v>0</v>
      </c>
      <c r="F1060" s="217"/>
      <c r="G1060" s="217"/>
      <c r="H1060" s="217"/>
      <c r="I1060" s="217"/>
      <c r="J1060" s="229"/>
      <c r="K1060" s="72"/>
      <c r="L1060" s="73"/>
      <c r="M1060" s="73"/>
    </row>
    <row r="1061" spans="1:13" s="2" customFormat="1" hidden="1">
      <c r="A1061" s="65"/>
      <c r="B1061" s="69" t="s">
        <v>352</v>
      </c>
      <c r="C1061" s="81"/>
      <c r="D1061" s="315" t="s">
        <v>353</v>
      </c>
      <c r="E1061" s="246">
        <f t="shared" si="269"/>
        <v>0</v>
      </c>
      <c r="F1061" s="217">
        <f t="shared" ref="F1061:M1061" si="278">F1062</f>
        <v>0</v>
      </c>
      <c r="G1061" s="217">
        <f t="shared" si="278"/>
        <v>0</v>
      </c>
      <c r="H1061" s="217">
        <f t="shared" si="278"/>
        <v>0</v>
      </c>
      <c r="I1061" s="217">
        <f t="shared" si="278"/>
        <v>0</v>
      </c>
      <c r="J1061" s="228">
        <f t="shared" si="278"/>
        <v>0</v>
      </c>
      <c r="K1061" s="156">
        <f t="shared" si="278"/>
        <v>0</v>
      </c>
      <c r="L1061" s="156">
        <f t="shared" si="278"/>
        <v>0</v>
      </c>
      <c r="M1061" s="156">
        <f t="shared" si="278"/>
        <v>0</v>
      </c>
    </row>
    <row r="1062" spans="1:13" s="2" customFormat="1" hidden="1">
      <c r="A1062" s="65"/>
      <c r="B1062" s="75" t="s">
        <v>354</v>
      </c>
      <c r="C1062" s="82"/>
      <c r="D1062" s="315" t="s">
        <v>355</v>
      </c>
      <c r="E1062" s="246">
        <f t="shared" si="269"/>
        <v>0</v>
      </c>
      <c r="F1062" s="217"/>
      <c r="G1062" s="217"/>
      <c r="H1062" s="217"/>
      <c r="I1062" s="217"/>
      <c r="J1062" s="229"/>
      <c r="K1062" s="72"/>
      <c r="L1062" s="73"/>
      <c r="M1062" s="73"/>
    </row>
    <row r="1063" spans="1:13" s="2" customFormat="1" ht="14.25" hidden="1" customHeight="1">
      <c r="A1063" s="65"/>
      <c r="B1063" s="75"/>
      <c r="C1063" s="78" t="s">
        <v>356</v>
      </c>
      <c r="D1063" s="315" t="s">
        <v>357</v>
      </c>
      <c r="E1063" s="246">
        <f t="shared" si="269"/>
        <v>0</v>
      </c>
      <c r="F1063" s="217">
        <f t="shared" ref="F1063:M1063" si="279">F1064</f>
        <v>0</v>
      </c>
      <c r="G1063" s="217">
        <f t="shared" si="279"/>
        <v>0</v>
      </c>
      <c r="H1063" s="217">
        <f t="shared" si="279"/>
        <v>0</v>
      </c>
      <c r="I1063" s="217">
        <f t="shared" si="279"/>
        <v>0</v>
      </c>
      <c r="J1063" s="228">
        <f t="shared" si="279"/>
        <v>0</v>
      </c>
      <c r="K1063" s="156">
        <f t="shared" si="279"/>
        <v>0</v>
      </c>
      <c r="L1063" s="156">
        <f t="shared" si="279"/>
        <v>0</v>
      </c>
      <c r="M1063" s="156">
        <f t="shared" si="279"/>
        <v>0</v>
      </c>
    </row>
    <row r="1064" spans="1:13" s="2" customFormat="1" ht="46.5" hidden="1" customHeight="1">
      <c r="A1064" s="65"/>
      <c r="B1064" s="569" t="s">
        <v>358</v>
      </c>
      <c r="C1064" s="570"/>
      <c r="D1064" s="148" t="s">
        <v>359</v>
      </c>
      <c r="E1064" s="246">
        <f t="shared" si="269"/>
        <v>0</v>
      </c>
      <c r="F1064" s="217">
        <f>F1065+F1066+F1067+F1068+F1069+F1070+F1071+F1072+F1073+F1074</f>
        <v>0</v>
      </c>
      <c r="G1064" s="217">
        <f>G1065+G1066+G1067+G1068+G1069+G1070+G1071+G1072+G1073+G1074</f>
        <v>0</v>
      </c>
      <c r="H1064" s="217">
        <f>H1065+H1066+H1067+H1068+H1069+H1070+H1071+H1072+H1073+H1074</f>
        <v>0</v>
      </c>
      <c r="I1064" s="217">
        <f>I1065+I1066+I1067+I1068+I1069+I1070+I1071+I1072+I1073+I1074</f>
        <v>0</v>
      </c>
      <c r="J1064" s="228">
        <f>J1065+J1066+J1067+J1068+J1069+J1070+J1071+J1072+J1073+J1074</f>
        <v>0</v>
      </c>
      <c r="K1064" s="156"/>
      <c r="L1064" s="73"/>
      <c r="M1064" s="73"/>
    </row>
    <row r="1065" spans="1:13" s="2" customFormat="1" hidden="1">
      <c r="A1065" s="65"/>
      <c r="B1065" s="75"/>
      <c r="C1065" s="79" t="s">
        <v>360</v>
      </c>
      <c r="D1065" s="148" t="s">
        <v>361</v>
      </c>
      <c r="E1065" s="246">
        <f t="shared" si="269"/>
        <v>0</v>
      </c>
      <c r="F1065" s="217"/>
      <c r="G1065" s="217"/>
      <c r="H1065" s="217"/>
      <c r="I1065" s="217"/>
      <c r="J1065" s="229"/>
      <c r="K1065" s="72"/>
      <c r="L1065" s="73"/>
      <c r="M1065" s="73"/>
    </row>
    <row r="1066" spans="1:13" s="2" customFormat="1" ht="13.5" hidden="1">
      <c r="A1066" s="65"/>
      <c r="B1066" s="83"/>
      <c r="C1066" s="84" t="s">
        <v>362</v>
      </c>
      <c r="D1066" s="286" t="s">
        <v>363</v>
      </c>
      <c r="E1066" s="246">
        <f t="shared" si="269"/>
        <v>0</v>
      </c>
      <c r="F1066" s="217"/>
      <c r="G1066" s="217"/>
      <c r="H1066" s="217"/>
      <c r="I1066" s="217"/>
      <c r="J1066" s="229"/>
      <c r="K1066" s="72"/>
      <c r="L1066" s="73"/>
      <c r="M1066" s="73"/>
    </row>
    <row r="1067" spans="1:13" s="2" customFormat="1" hidden="1">
      <c r="A1067" s="65"/>
      <c r="B1067" s="336"/>
      <c r="C1067" s="46" t="s">
        <v>364</v>
      </c>
      <c r="D1067" s="148" t="s">
        <v>365</v>
      </c>
      <c r="E1067" s="246">
        <f t="shared" si="269"/>
        <v>0</v>
      </c>
      <c r="F1067" s="217"/>
      <c r="G1067" s="217"/>
      <c r="H1067" s="217"/>
      <c r="I1067" s="217"/>
      <c r="J1067" s="229"/>
      <c r="K1067" s="72"/>
      <c r="L1067" s="73"/>
      <c r="M1067" s="73"/>
    </row>
    <row r="1068" spans="1:13" s="2" customFormat="1" hidden="1">
      <c r="A1068" s="65"/>
      <c r="B1068" s="75"/>
      <c r="C1068" s="69" t="s">
        <v>366</v>
      </c>
      <c r="D1068" s="149" t="s">
        <v>367</v>
      </c>
      <c r="E1068" s="246">
        <f t="shared" si="269"/>
        <v>0</v>
      </c>
      <c r="F1068" s="217"/>
      <c r="G1068" s="217"/>
      <c r="H1068" s="217"/>
      <c r="I1068" s="217"/>
      <c r="J1068" s="229"/>
      <c r="K1068" s="72"/>
      <c r="L1068" s="73"/>
      <c r="M1068" s="73"/>
    </row>
    <row r="1069" spans="1:13" s="2" customFormat="1" hidden="1">
      <c r="A1069" s="65"/>
      <c r="B1069" s="75"/>
      <c r="C1069" s="79" t="s">
        <v>368</v>
      </c>
      <c r="D1069" s="149" t="s">
        <v>369</v>
      </c>
      <c r="E1069" s="246">
        <f t="shared" si="269"/>
        <v>0</v>
      </c>
      <c r="F1069" s="217"/>
      <c r="G1069" s="217"/>
      <c r="H1069" s="217"/>
      <c r="I1069" s="217"/>
      <c r="J1069" s="229"/>
      <c r="K1069" s="72"/>
      <c r="L1069" s="73"/>
      <c r="M1069" s="73"/>
    </row>
    <row r="1070" spans="1:13" s="2" customFormat="1" ht="51" hidden="1">
      <c r="A1070" s="65"/>
      <c r="B1070" s="75"/>
      <c r="C1070" s="78" t="s">
        <v>370</v>
      </c>
      <c r="D1070" s="149" t="s">
        <v>371</v>
      </c>
      <c r="E1070" s="246">
        <f t="shared" si="269"/>
        <v>0</v>
      </c>
      <c r="F1070" s="217"/>
      <c r="G1070" s="217"/>
      <c r="H1070" s="217"/>
      <c r="I1070" s="217"/>
      <c r="J1070" s="229"/>
      <c r="K1070" s="72"/>
      <c r="L1070" s="73"/>
      <c r="M1070" s="73"/>
    </row>
    <row r="1071" spans="1:13" s="2" customFormat="1" ht="38.25" hidden="1">
      <c r="A1071" s="65"/>
      <c r="B1071" s="75"/>
      <c r="C1071" s="78" t="s">
        <v>372</v>
      </c>
      <c r="D1071" s="149" t="s">
        <v>373</v>
      </c>
      <c r="E1071" s="246">
        <f t="shared" si="269"/>
        <v>0</v>
      </c>
      <c r="F1071" s="217"/>
      <c r="G1071" s="217"/>
      <c r="H1071" s="217"/>
      <c r="I1071" s="217"/>
      <c r="J1071" s="229"/>
      <c r="K1071" s="72"/>
      <c r="L1071" s="73"/>
      <c r="M1071" s="73"/>
    </row>
    <row r="1072" spans="1:13" s="2" customFormat="1" ht="38.25" hidden="1">
      <c r="A1072" s="65"/>
      <c r="B1072" s="79"/>
      <c r="C1072" s="78" t="s">
        <v>374</v>
      </c>
      <c r="D1072" s="149" t="s">
        <v>375</v>
      </c>
      <c r="E1072" s="246">
        <f t="shared" si="269"/>
        <v>0</v>
      </c>
      <c r="F1072" s="217"/>
      <c r="G1072" s="217"/>
      <c r="H1072" s="217"/>
      <c r="I1072" s="217"/>
      <c r="J1072" s="229"/>
      <c r="K1072" s="72"/>
      <c r="L1072" s="73"/>
      <c r="M1072" s="73"/>
    </row>
    <row r="1073" spans="1:13" s="2" customFormat="1" ht="38.25" hidden="1">
      <c r="A1073" s="65"/>
      <c r="B1073" s="79"/>
      <c r="C1073" s="78" t="s">
        <v>376</v>
      </c>
      <c r="D1073" s="149" t="s">
        <v>377</v>
      </c>
      <c r="E1073" s="246">
        <f t="shared" si="269"/>
        <v>0</v>
      </c>
      <c r="F1073" s="217"/>
      <c r="G1073" s="217"/>
      <c r="H1073" s="217"/>
      <c r="I1073" s="217"/>
      <c r="J1073" s="229"/>
      <c r="K1073" s="72"/>
      <c r="L1073" s="73"/>
      <c r="M1073" s="73"/>
    </row>
    <row r="1074" spans="1:13" s="2" customFormat="1" ht="25.5" hidden="1">
      <c r="A1074" s="65"/>
      <c r="B1074" s="79"/>
      <c r="C1074" s="78" t="s">
        <v>378</v>
      </c>
      <c r="D1074" s="149" t="s">
        <v>379</v>
      </c>
      <c r="E1074" s="246">
        <f t="shared" si="269"/>
        <v>0</v>
      </c>
      <c r="F1074" s="217"/>
      <c r="G1074" s="217"/>
      <c r="H1074" s="217"/>
      <c r="I1074" s="217"/>
      <c r="J1074" s="229"/>
      <c r="K1074" s="72"/>
      <c r="L1074" s="73"/>
      <c r="M1074" s="73"/>
    </row>
    <row r="1075" spans="1:13" s="2" customFormat="1" ht="13.5" hidden="1" customHeight="1">
      <c r="A1075" s="65"/>
      <c r="B1075" s="79"/>
      <c r="C1075" s="79" t="s">
        <v>380</v>
      </c>
      <c r="D1075" s="149" t="s">
        <v>381</v>
      </c>
      <c r="E1075" s="246">
        <f t="shared" si="269"/>
        <v>0</v>
      </c>
      <c r="F1075" s="217">
        <f t="shared" ref="F1075:M1075" si="280">F1076+F1078</f>
        <v>0</v>
      </c>
      <c r="G1075" s="217">
        <f t="shared" si="280"/>
        <v>0</v>
      </c>
      <c r="H1075" s="217">
        <f t="shared" si="280"/>
        <v>0</v>
      </c>
      <c r="I1075" s="217">
        <f t="shared" si="280"/>
        <v>0</v>
      </c>
      <c r="J1075" s="228">
        <f t="shared" si="280"/>
        <v>0</v>
      </c>
      <c r="K1075" s="156">
        <f t="shared" si="280"/>
        <v>0</v>
      </c>
      <c r="L1075" s="156">
        <f t="shared" si="280"/>
        <v>0</v>
      </c>
      <c r="M1075" s="156">
        <f t="shared" si="280"/>
        <v>0</v>
      </c>
    </row>
    <row r="1076" spans="1:13" s="2" customFormat="1" ht="1.5" hidden="1" customHeight="1">
      <c r="A1076" s="65"/>
      <c r="B1076" s="79" t="s">
        <v>382</v>
      </c>
      <c r="C1076" s="78" t="s">
        <v>595</v>
      </c>
      <c r="D1076" s="149" t="s">
        <v>384</v>
      </c>
      <c r="E1076" s="246">
        <f t="shared" si="269"/>
        <v>0</v>
      </c>
      <c r="F1076" s="217">
        <f>F1077</f>
        <v>0</v>
      </c>
      <c r="G1076" s="217">
        <f>G1077</f>
        <v>0</v>
      </c>
      <c r="H1076" s="217">
        <f>H1077</f>
        <v>0</v>
      </c>
      <c r="I1076" s="217">
        <f>I1077</f>
        <v>0</v>
      </c>
      <c r="J1076" s="228">
        <f>J1077</f>
        <v>0</v>
      </c>
      <c r="K1076" s="156"/>
      <c r="L1076" s="73"/>
      <c r="M1076" s="73"/>
    </row>
    <row r="1077" spans="1:13" s="2" customFormat="1" hidden="1">
      <c r="A1077" s="65"/>
      <c r="B1077" s="79"/>
      <c r="C1077" s="79"/>
      <c r="D1077" s="149" t="s">
        <v>386</v>
      </c>
      <c r="E1077" s="246">
        <f t="shared" si="269"/>
        <v>0</v>
      </c>
      <c r="F1077" s="217"/>
      <c r="G1077" s="217"/>
      <c r="H1077" s="217"/>
      <c r="I1077" s="217"/>
      <c r="J1077" s="229"/>
      <c r="K1077" s="72"/>
      <c r="L1077" s="73"/>
      <c r="M1077" s="73"/>
    </row>
    <row r="1078" spans="1:13" s="2" customFormat="1" hidden="1">
      <c r="A1078" s="65"/>
      <c r="B1078" s="86" t="s">
        <v>387</v>
      </c>
      <c r="C1078" s="87"/>
      <c r="D1078" s="313" t="s">
        <v>388</v>
      </c>
      <c r="E1078" s="246">
        <f t="shared" si="269"/>
        <v>0</v>
      </c>
      <c r="F1078" s="217">
        <f>F1079+F1080</f>
        <v>0</v>
      </c>
      <c r="G1078" s="217">
        <f>G1079+G1080</f>
        <v>0</v>
      </c>
      <c r="H1078" s="217">
        <f>H1079+H1080</f>
        <v>0</v>
      </c>
      <c r="I1078" s="217">
        <f>I1079+I1080</f>
        <v>0</v>
      </c>
      <c r="J1078" s="228">
        <f>J1079+J1080</f>
        <v>0</v>
      </c>
      <c r="K1078" s="156"/>
      <c r="L1078" s="73"/>
      <c r="M1078" s="73"/>
    </row>
    <row r="1079" spans="1:13" s="2" customFormat="1" ht="25.5" hidden="1">
      <c r="A1079" s="65"/>
      <c r="B1079" s="86"/>
      <c r="C1079" s="87" t="s">
        <v>389</v>
      </c>
      <c r="D1079" s="313" t="s">
        <v>390</v>
      </c>
      <c r="E1079" s="246">
        <f t="shared" si="269"/>
        <v>0</v>
      </c>
      <c r="F1079" s="217"/>
      <c r="G1079" s="217"/>
      <c r="H1079" s="217"/>
      <c r="I1079" s="217"/>
      <c r="J1079" s="229"/>
      <c r="K1079" s="72"/>
      <c r="L1079" s="73"/>
      <c r="M1079" s="73"/>
    </row>
    <row r="1080" spans="1:13" s="2" customFormat="1" ht="13.5" hidden="1">
      <c r="A1080" s="65"/>
      <c r="B1080" s="67"/>
      <c r="C1080" s="67" t="s">
        <v>391</v>
      </c>
      <c r="D1080" s="286" t="s">
        <v>392</v>
      </c>
      <c r="E1080" s="246">
        <f t="shared" si="269"/>
        <v>0</v>
      </c>
      <c r="F1080" s="217"/>
      <c r="G1080" s="217"/>
      <c r="H1080" s="217"/>
      <c r="I1080" s="217"/>
      <c r="J1080" s="229"/>
      <c r="K1080" s="72"/>
      <c r="L1080" s="73"/>
      <c r="M1080" s="73"/>
    </row>
    <row r="1081" spans="1:13" s="2" customFormat="1" hidden="1">
      <c r="A1081" s="65"/>
      <c r="B1081" s="69" t="s">
        <v>393</v>
      </c>
      <c r="C1081" s="75"/>
      <c r="D1081" s="148" t="s">
        <v>394</v>
      </c>
      <c r="E1081" s="246">
        <f t="shared" si="269"/>
        <v>0</v>
      </c>
      <c r="F1081" s="217">
        <f t="shared" ref="F1081:M1081" si="281">F1082</f>
        <v>0</v>
      </c>
      <c r="G1081" s="217">
        <f t="shared" si="281"/>
        <v>0</v>
      </c>
      <c r="H1081" s="217">
        <f t="shared" si="281"/>
        <v>0</v>
      </c>
      <c r="I1081" s="217">
        <f t="shared" si="281"/>
        <v>0</v>
      </c>
      <c r="J1081" s="228">
        <f t="shared" si="281"/>
        <v>0</v>
      </c>
      <c r="K1081" s="156">
        <f t="shared" si="281"/>
        <v>0</v>
      </c>
      <c r="L1081" s="156">
        <f t="shared" si="281"/>
        <v>0</v>
      </c>
      <c r="M1081" s="156">
        <f t="shared" si="281"/>
        <v>0</v>
      </c>
    </row>
    <row r="1082" spans="1:13" s="2" customFormat="1" ht="0.75" hidden="1" customHeight="1">
      <c r="A1082" s="65"/>
      <c r="B1082" s="88" t="s">
        <v>395</v>
      </c>
      <c r="C1082" s="69"/>
      <c r="D1082" s="149" t="s">
        <v>396</v>
      </c>
      <c r="E1082" s="246">
        <f t="shared" si="269"/>
        <v>0</v>
      </c>
      <c r="F1082" s="217">
        <f>F1083+F1084+F1085+F1086</f>
        <v>0</v>
      </c>
      <c r="G1082" s="217">
        <f>G1083+G1084+G1085+G1086</f>
        <v>0</v>
      </c>
      <c r="H1082" s="217">
        <f>H1083+H1084+H1085+H1086</f>
        <v>0</v>
      </c>
      <c r="I1082" s="217">
        <f>I1083+I1084+I1085+I1086</f>
        <v>0</v>
      </c>
      <c r="J1082" s="228">
        <f>J1083+J1084+J1085+J1086</f>
        <v>0</v>
      </c>
      <c r="K1082" s="156"/>
      <c r="L1082" s="73"/>
      <c r="M1082" s="73"/>
    </row>
    <row r="1083" spans="1:13" s="2" customFormat="1" hidden="1">
      <c r="A1083" s="65"/>
      <c r="B1083" s="88"/>
      <c r="C1083" s="69" t="s">
        <v>397</v>
      </c>
      <c r="D1083" s="149" t="s">
        <v>398</v>
      </c>
      <c r="E1083" s="246">
        <f t="shared" si="269"/>
        <v>0</v>
      </c>
      <c r="F1083" s="217"/>
      <c r="G1083" s="217"/>
      <c r="H1083" s="217"/>
      <c r="I1083" s="217"/>
      <c r="J1083" s="229"/>
      <c r="K1083" s="72"/>
      <c r="L1083" s="73"/>
      <c r="M1083" s="73"/>
    </row>
    <row r="1084" spans="1:13" s="2" customFormat="1" hidden="1">
      <c r="A1084" s="65"/>
      <c r="B1084" s="75"/>
      <c r="C1084" s="79" t="s">
        <v>399</v>
      </c>
      <c r="D1084" s="148" t="s">
        <v>400</v>
      </c>
      <c r="E1084" s="246">
        <f t="shared" si="269"/>
        <v>0</v>
      </c>
      <c r="F1084" s="217"/>
      <c r="G1084" s="217"/>
      <c r="H1084" s="217"/>
      <c r="I1084" s="217"/>
      <c r="J1084" s="229"/>
      <c r="K1084" s="72"/>
      <c r="L1084" s="73"/>
      <c r="M1084" s="73"/>
    </row>
    <row r="1085" spans="1:13" s="2" customFormat="1" hidden="1">
      <c r="A1085" s="65"/>
      <c r="B1085" s="89"/>
      <c r="C1085" s="79" t="s">
        <v>401</v>
      </c>
      <c r="D1085" s="148" t="s">
        <v>402</v>
      </c>
      <c r="E1085" s="246">
        <f t="shared" si="269"/>
        <v>0</v>
      </c>
      <c r="F1085" s="217"/>
      <c r="G1085" s="217"/>
      <c r="H1085" s="217"/>
      <c r="I1085" s="217"/>
      <c r="J1085" s="229"/>
      <c r="K1085" s="72"/>
      <c r="L1085" s="73"/>
      <c r="M1085" s="73"/>
    </row>
    <row r="1086" spans="1:13" s="2" customFormat="1" hidden="1">
      <c r="A1086" s="65"/>
      <c r="B1086" s="75"/>
      <c r="C1086" s="90" t="s">
        <v>403</v>
      </c>
      <c r="D1086" s="149" t="s">
        <v>404</v>
      </c>
      <c r="E1086" s="246">
        <f t="shared" si="269"/>
        <v>0</v>
      </c>
      <c r="F1086" s="217"/>
      <c r="G1086" s="217"/>
      <c r="H1086" s="217"/>
      <c r="I1086" s="217"/>
      <c r="J1086" s="229"/>
      <c r="K1086" s="72"/>
      <c r="L1086" s="73"/>
      <c r="M1086" s="73"/>
    </row>
    <row r="1087" spans="1:13" s="2" customFormat="1" hidden="1">
      <c r="A1087" s="65"/>
      <c r="B1087" s="74"/>
      <c r="C1087" s="90"/>
      <c r="D1087" s="149"/>
      <c r="E1087" s="246">
        <f t="shared" si="269"/>
        <v>0</v>
      </c>
      <c r="F1087" s="217"/>
      <c r="G1087" s="217"/>
      <c r="H1087" s="217"/>
      <c r="I1087" s="217"/>
      <c r="J1087" s="229"/>
      <c r="K1087" s="72"/>
      <c r="L1087" s="73"/>
      <c r="M1087" s="73"/>
    </row>
    <row r="1088" spans="1:13" s="2" customFormat="1" ht="20.25" customHeight="1">
      <c r="A1088" s="65"/>
      <c r="B1088" s="70" t="s">
        <v>405</v>
      </c>
      <c r="C1088" s="90"/>
      <c r="D1088" s="149" t="s">
        <v>313</v>
      </c>
      <c r="E1088" s="246">
        <f t="shared" si="269"/>
        <v>430</v>
      </c>
      <c r="F1088" s="217"/>
      <c r="G1088" s="217">
        <f t="shared" ref="G1088:M1088" si="282">G1098</f>
        <v>125</v>
      </c>
      <c r="H1088" s="217">
        <f t="shared" si="282"/>
        <v>123</v>
      </c>
      <c r="I1088" s="217">
        <f t="shared" si="282"/>
        <v>123</v>
      </c>
      <c r="J1088" s="217">
        <f t="shared" si="282"/>
        <v>59</v>
      </c>
      <c r="K1088" s="217">
        <f t="shared" si="282"/>
        <v>430</v>
      </c>
      <c r="L1088" s="217">
        <f t="shared" si="282"/>
        <v>430</v>
      </c>
      <c r="M1088" s="217">
        <f t="shared" si="282"/>
        <v>430</v>
      </c>
    </row>
    <row r="1089" spans="1:13" s="2" customFormat="1">
      <c r="A1089" s="65"/>
      <c r="B1089" s="74" t="s">
        <v>406</v>
      </c>
      <c r="C1089" s="90"/>
      <c r="D1089" s="149" t="s">
        <v>407</v>
      </c>
      <c r="E1089" s="246">
        <f t="shared" si="269"/>
        <v>0</v>
      </c>
      <c r="F1089" s="217"/>
      <c r="G1089" s="217"/>
      <c r="H1089" s="217"/>
      <c r="I1089" s="217"/>
      <c r="J1089" s="229"/>
      <c r="K1089" s="72"/>
      <c r="L1089" s="73"/>
      <c r="M1089" s="73"/>
    </row>
    <row r="1090" spans="1:13" s="2" customFormat="1">
      <c r="A1090" s="65"/>
      <c r="B1090" s="74" t="s">
        <v>408</v>
      </c>
      <c r="C1090" s="90"/>
      <c r="D1090" s="288" t="s">
        <v>409</v>
      </c>
      <c r="E1090" s="246">
        <f t="shared" si="269"/>
        <v>0</v>
      </c>
      <c r="F1090" s="217"/>
      <c r="G1090" s="217"/>
      <c r="H1090" s="217"/>
      <c r="I1090" s="217"/>
      <c r="J1090" s="229"/>
      <c r="K1090" s="72"/>
      <c r="L1090" s="73"/>
      <c r="M1090" s="73"/>
    </row>
    <row r="1091" spans="1:13" s="2" customFormat="1" ht="13.5">
      <c r="A1091" s="65"/>
      <c r="B1091" s="66" t="s">
        <v>410</v>
      </c>
      <c r="C1091" s="92"/>
      <c r="D1091" s="286" t="s">
        <v>411</v>
      </c>
      <c r="E1091" s="246">
        <f t="shared" si="269"/>
        <v>0</v>
      </c>
      <c r="F1091" s="217"/>
      <c r="G1091" s="217"/>
      <c r="H1091" s="217"/>
      <c r="I1091" s="217"/>
      <c r="J1091" s="229"/>
      <c r="K1091" s="72"/>
      <c r="L1091" s="73"/>
      <c r="M1091" s="73"/>
    </row>
    <row r="1092" spans="1:13" s="2" customFormat="1">
      <c r="A1092" s="65"/>
      <c r="B1092" s="75" t="s">
        <v>412</v>
      </c>
      <c r="C1092" s="76"/>
      <c r="D1092" s="148" t="s">
        <v>413</v>
      </c>
      <c r="E1092" s="246">
        <f t="shared" si="269"/>
        <v>0</v>
      </c>
      <c r="F1092" s="217"/>
      <c r="G1092" s="217"/>
      <c r="H1092" s="217"/>
      <c r="I1092" s="217"/>
      <c r="J1092" s="229"/>
      <c r="K1092" s="72"/>
      <c r="L1092" s="73"/>
      <c r="M1092" s="73"/>
    </row>
    <row r="1093" spans="1:13" s="2" customFormat="1">
      <c r="A1093" s="65"/>
      <c r="B1093" s="76" t="s">
        <v>414</v>
      </c>
      <c r="C1093" s="76"/>
      <c r="D1093" s="148" t="s">
        <v>415</v>
      </c>
      <c r="E1093" s="246">
        <f t="shared" si="269"/>
        <v>0</v>
      </c>
      <c r="F1093" s="217"/>
      <c r="G1093" s="217"/>
      <c r="H1093" s="217"/>
      <c r="I1093" s="217"/>
      <c r="J1093" s="229"/>
      <c r="K1093" s="72"/>
      <c r="L1093" s="73"/>
      <c r="M1093" s="73"/>
    </row>
    <row r="1094" spans="1:13" s="2" customFormat="1">
      <c r="A1094" s="65"/>
      <c r="B1094" s="93" t="s">
        <v>416</v>
      </c>
      <c r="C1094" s="94"/>
      <c r="D1094" s="148" t="s">
        <v>417</v>
      </c>
      <c r="E1094" s="246">
        <f t="shared" si="269"/>
        <v>0</v>
      </c>
      <c r="F1094" s="217"/>
      <c r="G1094" s="217"/>
      <c r="H1094" s="217"/>
      <c r="I1094" s="217"/>
      <c r="J1094" s="229"/>
      <c r="K1094" s="72"/>
      <c r="L1094" s="73"/>
      <c r="M1094" s="73"/>
    </row>
    <row r="1095" spans="1:13" s="2" customFormat="1">
      <c r="A1095" s="65"/>
      <c r="B1095" s="93" t="s">
        <v>418</v>
      </c>
      <c r="C1095" s="94"/>
      <c r="D1095" s="148" t="s">
        <v>419</v>
      </c>
      <c r="E1095" s="246">
        <f t="shared" si="269"/>
        <v>0</v>
      </c>
      <c r="F1095" s="217"/>
      <c r="G1095" s="217"/>
      <c r="H1095" s="217"/>
      <c r="I1095" s="217"/>
      <c r="J1095" s="229"/>
      <c r="K1095" s="72"/>
      <c r="L1095" s="73"/>
      <c r="M1095" s="73"/>
    </row>
    <row r="1096" spans="1:13" s="2" customFormat="1">
      <c r="A1096" s="65"/>
      <c r="B1096" s="76" t="s">
        <v>420</v>
      </c>
      <c r="C1096" s="76"/>
      <c r="D1096" s="148" t="s">
        <v>421</v>
      </c>
      <c r="E1096" s="246">
        <f t="shared" si="269"/>
        <v>0</v>
      </c>
      <c r="F1096" s="217"/>
      <c r="G1096" s="217"/>
      <c r="H1096" s="217"/>
      <c r="I1096" s="217"/>
      <c r="J1096" s="229"/>
      <c r="K1096" s="72"/>
      <c r="L1096" s="73"/>
      <c r="M1096" s="73"/>
    </row>
    <row r="1097" spans="1:13" s="2" customFormat="1">
      <c r="A1097" s="65"/>
      <c r="B1097" s="76" t="s">
        <v>422</v>
      </c>
      <c r="C1097" s="76"/>
      <c r="D1097" s="148" t="s">
        <v>423</v>
      </c>
      <c r="E1097" s="246">
        <f t="shared" si="269"/>
        <v>0</v>
      </c>
      <c r="F1097" s="217"/>
      <c r="G1097" s="217"/>
      <c r="H1097" s="217"/>
      <c r="I1097" s="217"/>
      <c r="J1097" s="229"/>
      <c r="K1097" s="72"/>
      <c r="L1097" s="73"/>
      <c r="M1097" s="73"/>
    </row>
    <row r="1098" spans="1:13" s="2" customFormat="1" ht="27.75" customHeight="1">
      <c r="A1098" s="65"/>
      <c r="B1098" s="581" t="s">
        <v>545</v>
      </c>
      <c r="C1098" s="582"/>
      <c r="D1098" s="148" t="s">
        <v>546</v>
      </c>
      <c r="E1098" s="246">
        <f t="shared" si="269"/>
        <v>430</v>
      </c>
      <c r="F1098" s="217"/>
      <c r="G1098" s="217">
        <v>125</v>
      </c>
      <c r="H1098" s="217">
        <v>123</v>
      </c>
      <c r="I1098" s="217">
        <v>123</v>
      </c>
      <c r="J1098" s="229">
        <v>59</v>
      </c>
      <c r="K1098" s="72">
        <v>430</v>
      </c>
      <c r="L1098" s="73">
        <v>430</v>
      </c>
      <c r="M1098" s="73">
        <v>430</v>
      </c>
    </row>
    <row r="1099" spans="1:13" s="2" customFormat="1" hidden="1">
      <c r="A1099" s="65"/>
      <c r="B1099" s="76" t="s">
        <v>424</v>
      </c>
      <c r="C1099" s="76"/>
      <c r="D1099" s="148" t="s">
        <v>425</v>
      </c>
      <c r="E1099" s="246">
        <f t="shared" si="269"/>
        <v>0</v>
      </c>
      <c r="F1099" s="217">
        <f>F1100+F1104</f>
        <v>0</v>
      </c>
      <c r="G1099" s="217">
        <f>G1100+G1104</f>
        <v>0</v>
      </c>
      <c r="H1099" s="217">
        <f>H1100+H1104</f>
        <v>0</v>
      </c>
      <c r="I1099" s="217">
        <f>I1100+I1104</f>
        <v>0</v>
      </c>
      <c r="J1099" s="228">
        <f>J1100+J1104</f>
        <v>0</v>
      </c>
      <c r="K1099" s="156"/>
      <c r="L1099" s="73"/>
      <c r="M1099" s="73"/>
    </row>
    <row r="1100" spans="1:13" s="2" customFormat="1" hidden="1">
      <c r="A1100" s="65"/>
      <c r="B1100" s="79" t="s">
        <v>426</v>
      </c>
      <c r="C1100" s="76"/>
      <c r="D1100" s="148" t="s">
        <v>427</v>
      </c>
      <c r="E1100" s="246">
        <f t="shared" ref="E1100:E1165" si="283">G1100+H1100+I1100+J1100</f>
        <v>0</v>
      </c>
      <c r="F1100" s="217">
        <f t="shared" ref="F1100:M1100" si="284">F1101+F1102</f>
        <v>0</v>
      </c>
      <c r="G1100" s="217">
        <f t="shared" si="284"/>
        <v>0</v>
      </c>
      <c r="H1100" s="217">
        <f t="shared" si="284"/>
        <v>0</v>
      </c>
      <c r="I1100" s="217">
        <f t="shared" si="284"/>
        <v>0</v>
      </c>
      <c r="J1100" s="228">
        <f t="shared" si="284"/>
        <v>0</v>
      </c>
      <c r="K1100" s="156">
        <f t="shared" si="284"/>
        <v>0</v>
      </c>
      <c r="L1100" s="156">
        <f t="shared" si="284"/>
        <v>0</v>
      </c>
      <c r="M1100" s="156">
        <f t="shared" si="284"/>
        <v>0</v>
      </c>
    </row>
    <row r="1101" spans="1:13" s="2" customFormat="1" ht="38.25" hidden="1">
      <c r="A1101" s="65"/>
      <c r="B1101" s="88"/>
      <c r="C1101" s="87" t="s">
        <v>428</v>
      </c>
      <c r="D1101" s="148" t="s">
        <v>429</v>
      </c>
      <c r="E1101" s="246">
        <f t="shared" si="283"/>
        <v>0</v>
      </c>
      <c r="F1101" s="217"/>
      <c r="G1101" s="217"/>
      <c r="H1101" s="217"/>
      <c r="I1101" s="217"/>
      <c r="J1101" s="229"/>
      <c r="K1101" s="72"/>
      <c r="L1101" s="73"/>
      <c r="M1101" s="73"/>
    </row>
    <row r="1102" spans="1:13" s="2" customFormat="1" ht="0.75" hidden="1" customHeight="1">
      <c r="A1102" s="65"/>
      <c r="B1102" s="95" t="s">
        <v>430</v>
      </c>
      <c r="C1102" s="96"/>
      <c r="D1102" s="149" t="s">
        <v>431</v>
      </c>
      <c r="E1102" s="246">
        <f t="shared" si="283"/>
        <v>0</v>
      </c>
      <c r="F1102" s="217"/>
      <c r="G1102" s="217"/>
      <c r="H1102" s="217"/>
      <c r="I1102" s="217"/>
      <c r="J1102" s="229"/>
      <c r="K1102" s="72"/>
      <c r="L1102" s="73"/>
      <c r="M1102" s="73"/>
    </row>
    <row r="1103" spans="1:13" s="2" customFormat="1" ht="13.5" hidden="1">
      <c r="A1103" s="65"/>
      <c r="B1103" s="97"/>
      <c r="C1103" s="67"/>
      <c r="D1103" s="286"/>
      <c r="E1103" s="246">
        <f t="shared" si="283"/>
        <v>0</v>
      </c>
      <c r="F1103" s="217"/>
      <c r="G1103" s="217"/>
      <c r="H1103" s="217"/>
      <c r="I1103" s="217"/>
      <c r="J1103" s="229"/>
      <c r="K1103" s="72"/>
      <c r="L1103" s="73"/>
      <c r="M1103" s="73"/>
    </row>
    <row r="1104" spans="1:13" s="2" customFormat="1" hidden="1">
      <c r="A1104" s="65"/>
      <c r="B1104" s="71" t="s">
        <v>432</v>
      </c>
      <c r="C1104" s="98"/>
      <c r="D1104" s="148" t="s">
        <v>433</v>
      </c>
      <c r="E1104" s="246">
        <f t="shared" si="283"/>
        <v>0</v>
      </c>
      <c r="F1104" s="217">
        <f t="shared" ref="F1104:M1104" si="285">F1105+F1106</f>
        <v>0</v>
      </c>
      <c r="G1104" s="217">
        <f t="shared" si="285"/>
        <v>0</v>
      </c>
      <c r="H1104" s="217">
        <f t="shared" si="285"/>
        <v>0</v>
      </c>
      <c r="I1104" s="217">
        <f t="shared" si="285"/>
        <v>0</v>
      </c>
      <c r="J1104" s="228">
        <f t="shared" si="285"/>
        <v>0</v>
      </c>
      <c r="K1104" s="156">
        <f t="shared" si="285"/>
        <v>0</v>
      </c>
      <c r="L1104" s="156">
        <f t="shared" si="285"/>
        <v>0</v>
      </c>
      <c r="M1104" s="156">
        <f t="shared" si="285"/>
        <v>0</v>
      </c>
    </row>
    <row r="1105" spans="1:13" s="2" customFormat="1" hidden="1">
      <c r="A1105" s="65"/>
      <c r="B1105" s="76" t="s">
        <v>434</v>
      </c>
      <c r="C1105" s="76"/>
      <c r="D1105" s="148" t="s">
        <v>435</v>
      </c>
      <c r="E1105" s="246">
        <f t="shared" si="283"/>
        <v>0</v>
      </c>
      <c r="F1105" s="217"/>
      <c r="G1105" s="217"/>
      <c r="H1105" s="217"/>
      <c r="I1105" s="217"/>
      <c r="J1105" s="229"/>
      <c r="K1105" s="72"/>
      <c r="L1105" s="73"/>
      <c r="M1105" s="73"/>
    </row>
    <row r="1106" spans="1:13" s="2" customFormat="1" hidden="1">
      <c r="A1106" s="65"/>
      <c r="B1106" s="75" t="s">
        <v>436</v>
      </c>
      <c r="C1106" s="78"/>
      <c r="D1106" s="149" t="s">
        <v>437</v>
      </c>
      <c r="E1106" s="246">
        <f t="shared" si="283"/>
        <v>0</v>
      </c>
      <c r="F1106" s="217"/>
      <c r="G1106" s="217"/>
      <c r="H1106" s="217"/>
      <c r="I1106" s="217"/>
      <c r="J1106" s="229"/>
      <c r="K1106" s="72"/>
      <c r="L1106" s="73"/>
      <c r="M1106" s="73"/>
    </row>
    <row r="1107" spans="1:13" s="2" customFormat="1">
      <c r="A1107" s="65"/>
      <c r="B1107" s="69" t="s">
        <v>438</v>
      </c>
      <c r="C1107" s="79"/>
      <c r="D1107" s="149" t="s">
        <v>439</v>
      </c>
      <c r="E1107" s="246">
        <f t="shared" si="283"/>
        <v>0</v>
      </c>
      <c r="F1107" s="217">
        <f t="shared" ref="F1107:M1107" si="286">F1108</f>
        <v>0</v>
      </c>
      <c r="G1107" s="217">
        <f t="shared" si="286"/>
        <v>0</v>
      </c>
      <c r="H1107" s="217">
        <f t="shared" si="286"/>
        <v>0</v>
      </c>
      <c r="I1107" s="217">
        <f t="shared" si="286"/>
        <v>0</v>
      </c>
      <c r="J1107" s="228">
        <f t="shared" si="286"/>
        <v>0</v>
      </c>
      <c r="K1107" s="156">
        <f t="shared" si="286"/>
        <v>0</v>
      </c>
      <c r="L1107" s="156">
        <f t="shared" si="286"/>
        <v>0</v>
      </c>
      <c r="M1107" s="156">
        <f t="shared" si="286"/>
        <v>0</v>
      </c>
    </row>
    <row r="1108" spans="1:13" s="2" customFormat="1">
      <c r="A1108" s="65"/>
      <c r="B1108" s="75" t="s">
        <v>440</v>
      </c>
      <c r="C1108" s="79"/>
      <c r="D1108" s="149" t="s">
        <v>441</v>
      </c>
      <c r="E1108" s="246">
        <f t="shared" si="283"/>
        <v>0</v>
      </c>
      <c r="F1108" s="217"/>
      <c r="G1108" s="217"/>
      <c r="H1108" s="217"/>
      <c r="I1108" s="217"/>
      <c r="J1108" s="229"/>
      <c r="K1108" s="72"/>
      <c r="L1108" s="73"/>
      <c r="M1108" s="73"/>
    </row>
    <row r="1109" spans="1:13" s="2" customFormat="1" ht="20.25" customHeight="1">
      <c r="A1109" s="123" t="s">
        <v>533</v>
      </c>
      <c r="B1109" s="123"/>
      <c r="C1109" s="123"/>
      <c r="D1109" s="316"/>
      <c r="E1109" s="216">
        <f t="shared" si="283"/>
        <v>45110</v>
      </c>
      <c r="F1109" s="232">
        <f t="shared" ref="F1109:M1109" si="287">F1110+F1125</f>
        <v>0</v>
      </c>
      <c r="G1109" s="232">
        <f t="shared" si="287"/>
        <v>11208</v>
      </c>
      <c r="H1109" s="232">
        <f t="shared" si="287"/>
        <v>11829</v>
      </c>
      <c r="I1109" s="232">
        <f t="shared" si="287"/>
        <v>11540</v>
      </c>
      <c r="J1109" s="229">
        <f t="shared" si="287"/>
        <v>10533</v>
      </c>
      <c r="K1109" s="72">
        <f t="shared" si="287"/>
        <v>40880</v>
      </c>
      <c r="L1109" s="72">
        <f t="shared" si="287"/>
        <v>41020</v>
      </c>
      <c r="M1109" s="72">
        <f t="shared" si="287"/>
        <v>41110</v>
      </c>
    </row>
    <row r="1110" spans="1:13" s="2" customFormat="1" ht="57.75" customHeight="1">
      <c r="A1110" s="46"/>
      <c r="B1110" s="531" t="s">
        <v>647</v>
      </c>
      <c r="C1110" s="531"/>
      <c r="D1110" s="316" t="s">
        <v>648</v>
      </c>
      <c r="E1110" s="216">
        <f t="shared" si="283"/>
        <v>45110</v>
      </c>
      <c r="F1110" s="232">
        <f t="shared" ref="F1110:M1110" si="288">SUM(F1111:F1122)</f>
        <v>0</v>
      </c>
      <c r="G1110" s="232">
        <f t="shared" si="288"/>
        <v>11208</v>
      </c>
      <c r="H1110" s="232">
        <f t="shared" si="288"/>
        <v>11829</v>
      </c>
      <c r="I1110" s="232">
        <f t="shared" si="288"/>
        <v>11540</v>
      </c>
      <c r="J1110" s="229">
        <f t="shared" si="288"/>
        <v>10533</v>
      </c>
      <c r="K1110" s="72">
        <f t="shared" si="288"/>
        <v>40880</v>
      </c>
      <c r="L1110" s="72">
        <f t="shared" si="288"/>
        <v>41020</v>
      </c>
      <c r="M1110" s="72">
        <f t="shared" si="288"/>
        <v>41110</v>
      </c>
    </row>
    <row r="1111" spans="1:13" s="2" customFormat="1" ht="18.75" customHeight="1">
      <c r="A1111" s="46"/>
      <c r="B1111" s="133"/>
      <c r="C1111" s="159" t="s">
        <v>649</v>
      </c>
      <c r="D1111" s="317" t="s">
        <v>650</v>
      </c>
      <c r="E1111" s="216">
        <f t="shared" si="283"/>
        <v>22154</v>
      </c>
      <c r="F1111" s="232"/>
      <c r="G1111" s="232">
        <v>4443</v>
      </c>
      <c r="H1111" s="232">
        <v>4789</v>
      </c>
      <c r="I1111" s="232">
        <v>4774</v>
      </c>
      <c r="J1111" s="229">
        <v>8148</v>
      </c>
      <c r="K1111" s="72">
        <f>7680+10160</f>
        <v>17840</v>
      </c>
      <c r="L1111" s="73">
        <f>7690+10160</f>
        <v>17850</v>
      </c>
      <c r="M1111" s="73">
        <f>7710+10160</f>
        <v>17870</v>
      </c>
    </row>
    <row r="1112" spans="1:13" s="2" customFormat="1" ht="28.5" customHeight="1">
      <c r="A1112" s="46"/>
      <c r="B1112" s="133"/>
      <c r="C1112" s="159" t="s">
        <v>651</v>
      </c>
      <c r="D1112" s="317" t="s">
        <v>652</v>
      </c>
      <c r="E1112" s="216">
        <f t="shared" si="283"/>
        <v>22956</v>
      </c>
      <c r="F1112" s="232"/>
      <c r="G1112" s="232">
        <v>6765</v>
      </c>
      <c r="H1112" s="232">
        <v>7040</v>
      </c>
      <c r="I1112" s="232">
        <v>6766</v>
      </c>
      <c r="J1112" s="229">
        <v>2385</v>
      </c>
      <c r="K1112" s="72">
        <f>13500+9540</f>
        <v>23040</v>
      </c>
      <c r="L1112" s="73">
        <f>13530+9640</f>
        <v>23170</v>
      </c>
      <c r="M1112" s="73">
        <f>13550+9690</f>
        <v>23240</v>
      </c>
    </row>
    <row r="1113" spans="1:13" s="2" customFormat="1">
      <c r="A1113" s="46"/>
      <c r="B1113" s="133"/>
      <c r="C1113" s="159" t="s">
        <v>653</v>
      </c>
      <c r="D1113" s="317" t="s">
        <v>654</v>
      </c>
      <c r="E1113" s="216">
        <f t="shared" si="283"/>
        <v>0</v>
      </c>
      <c r="F1113" s="232"/>
      <c r="G1113" s="232"/>
      <c r="H1113" s="232"/>
      <c r="I1113" s="232"/>
      <c r="J1113" s="229"/>
      <c r="K1113" s="72"/>
      <c r="L1113" s="73"/>
      <c r="M1113" s="73"/>
    </row>
    <row r="1114" spans="1:13" s="2" customFormat="1">
      <c r="A1114" s="46"/>
      <c r="B1114" s="133"/>
      <c r="C1114" s="159" t="s">
        <v>655</v>
      </c>
      <c r="D1114" s="317" t="s">
        <v>656</v>
      </c>
      <c r="E1114" s="216">
        <f t="shared" si="283"/>
        <v>0</v>
      </c>
      <c r="F1114" s="232"/>
      <c r="G1114" s="232"/>
      <c r="H1114" s="232"/>
      <c r="I1114" s="232"/>
      <c r="J1114" s="229"/>
      <c r="K1114" s="72"/>
      <c r="L1114" s="73"/>
      <c r="M1114" s="73"/>
    </row>
    <row r="1115" spans="1:13" s="2" customFormat="1">
      <c r="A1115" s="46"/>
      <c r="B1115" s="133"/>
      <c r="C1115" s="159" t="s">
        <v>657</v>
      </c>
      <c r="D1115" s="317" t="s">
        <v>658</v>
      </c>
      <c r="E1115" s="216">
        <f t="shared" si="283"/>
        <v>0</v>
      </c>
      <c r="F1115" s="232"/>
      <c r="G1115" s="232"/>
      <c r="H1115" s="232"/>
      <c r="I1115" s="232"/>
      <c r="J1115" s="229"/>
      <c r="K1115" s="72"/>
      <c r="L1115" s="73"/>
      <c r="M1115" s="73"/>
    </row>
    <row r="1116" spans="1:13" s="2" customFormat="1" ht="25.5">
      <c r="A1116" s="46"/>
      <c r="B1116" s="133"/>
      <c r="C1116" s="159" t="s">
        <v>659</v>
      </c>
      <c r="D1116" s="317" t="s">
        <v>660</v>
      </c>
      <c r="E1116" s="216">
        <f t="shared" si="283"/>
        <v>0</v>
      </c>
      <c r="F1116" s="232"/>
      <c r="G1116" s="232"/>
      <c r="H1116" s="232"/>
      <c r="I1116" s="232"/>
      <c r="J1116" s="229"/>
      <c r="K1116" s="72"/>
      <c r="L1116" s="73"/>
      <c r="M1116" s="73"/>
    </row>
    <row r="1117" spans="1:13" s="2" customFormat="1">
      <c r="A1117" s="46"/>
      <c r="B1117" s="133"/>
      <c r="C1117" s="159" t="s">
        <v>661</v>
      </c>
      <c r="D1117" s="317" t="s">
        <v>662</v>
      </c>
      <c r="E1117" s="216">
        <f t="shared" si="283"/>
        <v>0</v>
      </c>
      <c r="F1117" s="232"/>
      <c r="G1117" s="232"/>
      <c r="H1117" s="232"/>
      <c r="I1117" s="232"/>
      <c r="J1117" s="229"/>
      <c r="K1117" s="72"/>
      <c r="L1117" s="73"/>
      <c r="M1117" s="73"/>
    </row>
    <row r="1118" spans="1:13" s="2" customFormat="1">
      <c r="A1118" s="46"/>
      <c r="B1118" s="133"/>
      <c r="C1118" s="159" t="s">
        <v>663</v>
      </c>
      <c r="D1118" s="317" t="s">
        <v>664</v>
      </c>
      <c r="E1118" s="216">
        <f t="shared" si="283"/>
        <v>0</v>
      </c>
      <c r="F1118" s="232"/>
      <c r="G1118" s="232"/>
      <c r="H1118" s="232"/>
      <c r="I1118" s="232"/>
      <c r="J1118" s="229"/>
      <c r="K1118" s="72"/>
      <c r="L1118" s="73"/>
      <c r="M1118" s="73"/>
    </row>
    <row r="1119" spans="1:13" s="2" customFormat="1">
      <c r="A1119" s="46"/>
      <c r="B1119" s="133"/>
      <c r="C1119" s="159" t="s">
        <v>665</v>
      </c>
      <c r="D1119" s="317" t="s">
        <v>666</v>
      </c>
      <c r="E1119" s="216">
        <f t="shared" si="283"/>
        <v>0</v>
      </c>
      <c r="F1119" s="232"/>
      <c r="G1119" s="232"/>
      <c r="H1119" s="232"/>
      <c r="I1119" s="232"/>
      <c r="J1119" s="229"/>
      <c r="K1119" s="72"/>
      <c r="L1119" s="73"/>
      <c r="M1119" s="73"/>
    </row>
    <row r="1120" spans="1:13" s="2" customFormat="1">
      <c r="A1120" s="46"/>
      <c r="B1120" s="133"/>
      <c r="C1120" s="159" t="s">
        <v>667</v>
      </c>
      <c r="D1120" s="317" t="s">
        <v>668</v>
      </c>
      <c r="E1120" s="216">
        <f t="shared" si="283"/>
        <v>0</v>
      </c>
      <c r="F1120" s="232"/>
      <c r="G1120" s="232"/>
      <c r="H1120" s="232"/>
      <c r="I1120" s="232"/>
      <c r="J1120" s="229"/>
      <c r="K1120" s="72"/>
      <c r="L1120" s="73"/>
      <c r="M1120" s="73"/>
    </row>
    <row r="1121" spans="1:13" s="2" customFormat="1">
      <c r="A1121" s="46"/>
      <c r="B1121" s="133"/>
      <c r="C1121" s="159" t="s">
        <v>669</v>
      </c>
      <c r="D1121" s="317" t="s">
        <v>670</v>
      </c>
      <c r="E1121" s="216">
        <f t="shared" si="283"/>
        <v>0</v>
      </c>
      <c r="F1121" s="232"/>
      <c r="G1121" s="232"/>
      <c r="H1121" s="232"/>
      <c r="I1121" s="232"/>
      <c r="J1121" s="229"/>
      <c r="K1121" s="72"/>
      <c r="L1121" s="73"/>
      <c r="M1121" s="73"/>
    </row>
    <row r="1122" spans="1:13" s="2" customFormat="1">
      <c r="A1122" s="46"/>
      <c r="B1122" s="133"/>
      <c r="C1122" s="46" t="s">
        <v>671</v>
      </c>
      <c r="D1122" s="317" t="s">
        <v>672</v>
      </c>
      <c r="E1122" s="216">
        <f t="shared" si="283"/>
        <v>0</v>
      </c>
      <c r="F1122" s="232"/>
      <c r="G1122" s="232"/>
      <c r="H1122" s="232"/>
      <c r="I1122" s="232"/>
      <c r="J1122" s="229"/>
      <c r="K1122" s="72"/>
      <c r="L1122" s="73"/>
      <c r="M1122" s="73"/>
    </row>
    <row r="1123" spans="1:13" s="2" customFormat="1" ht="30" customHeight="1">
      <c r="A1123" s="46"/>
      <c r="B1123" s="523" t="s">
        <v>673</v>
      </c>
      <c r="C1123" s="524"/>
      <c r="D1123" s="474" t="s">
        <v>674</v>
      </c>
      <c r="E1123" s="216">
        <f t="shared" si="283"/>
        <v>0</v>
      </c>
      <c r="F1123" s="232">
        <f t="shared" ref="F1123:M1123" si="289">F1124</f>
        <v>0</v>
      </c>
      <c r="G1123" s="232">
        <f t="shared" si="289"/>
        <v>0</v>
      </c>
      <c r="H1123" s="232">
        <f t="shared" si="289"/>
        <v>0</v>
      </c>
      <c r="I1123" s="232">
        <f t="shared" si="289"/>
        <v>0</v>
      </c>
      <c r="J1123" s="229">
        <f t="shared" si="289"/>
        <v>0</v>
      </c>
      <c r="K1123" s="72">
        <f t="shared" si="289"/>
        <v>0</v>
      </c>
      <c r="L1123" s="72">
        <f t="shared" si="289"/>
        <v>0</v>
      </c>
      <c r="M1123" s="72">
        <f t="shared" si="289"/>
        <v>0</v>
      </c>
    </row>
    <row r="1124" spans="1:13" s="2" customFormat="1">
      <c r="A1124" s="46"/>
      <c r="B1124" s="133"/>
      <c r="C1124" s="46" t="s">
        <v>675</v>
      </c>
      <c r="D1124" s="481" t="s">
        <v>676</v>
      </c>
      <c r="E1124" s="216">
        <f t="shared" si="283"/>
        <v>0</v>
      </c>
      <c r="F1124" s="232"/>
      <c r="G1124" s="232"/>
      <c r="H1124" s="232"/>
      <c r="I1124" s="232"/>
      <c r="J1124" s="229"/>
      <c r="K1124" s="72"/>
      <c r="L1124" s="73"/>
      <c r="M1124" s="73"/>
    </row>
    <row r="1125" spans="1:13" s="2" customFormat="1" ht="27" customHeight="1">
      <c r="A1125" s="46"/>
      <c r="B1125" s="523" t="s">
        <v>677</v>
      </c>
      <c r="C1125" s="524"/>
      <c r="D1125" s="474" t="s">
        <v>678</v>
      </c>
      <c r="E1125" s="216">
        <f t="shared" si="283"/>
        <v>0</v>
      </c>
      <c r="F1125" s="232"/>
      <c r="G1125" s="232"/>
      <c r="H1125" s="232"/>
      <c r="I1125" s="232">
        <f>72.5-72.5</f>
        <v>0</v>
      </c>
      <c r="J1125" s="229">
        <f>36.5-36.5</f>
        <v>0</v>
      </c>
      <c r="K1125" s="72">
        <f>774-774</f>
        <v>0</v>
      </c>
      <c r="L1125" s="73">
        <f>774-774</f>
        <v>0</v>
      </c>
      <c r="M1125" s="73">
        <f>774-774</f>
        <v>0</v>
      </c>
    </row>
    <row r="1126" spans="1:13" ht="39" customHeight="1">
      <c r="A1126" s="532" t="s">
        <v>755</v>
      </c>
      <c r="B1126" s="533"/>
      <c r="C1126" s="534"/>
      <c r="D1126" s="141" t="s">
        <v>680</v>
      </c>
      <c r="E1126" s="151">
        <f t="shared" si="283"/>
        <v>26130</v>
      </c>
      <c r="F1126" s="151">
        <f t="shared" ref="F1126:M1127" si="290">F1127</f>
        <v>0</v>
      </c>
      <c r="G1126" s="151">
        <f>G1188</f>
        <v>6488</v>
      </c>
      <c r="H1126" s="151">
        <f t="shared" ref="H1126:J1126" si="291">H1188</f>
        <v>6683</v>
      </c>
      <c r="I1126" s="151">
        <f t="shared" si="291"/>
        <v>6638</v>
      </c>
      <c r="J1126" s="151">
        <f t="shared" si="291"/>
        <v>6321</v>
      </c>
      <c r="K1126" s="151">
        <f t="shared" si="290"/>
        <v>27245</v>
      </c>
      <c r="L1126" s="151">
        <f t="shared" si="290"/>
        <v>27245</v>
      </c>
      <c r="M1126" s="151">
        <f t="shared" si="290"/>
        <v>27245</v>
      </c>
    </row>
    <row r="1127" spans="1:13" s="6" customFormat="1" ht="18.75" customHeight="1">
      <c r="A1127" s="61"/>
      <c r="B1127" s="61" t="s">
        <v>305</v>
      </c>
      <c r="C1127" s="62"/>
      <c r="D1127" s="285"/>
      <c r="E1127" s="247">
        <f t="shared" si="283"/>
        <v>26130</v>
      </c>
      <c r="F1127" s="464">
        <f t="shared" si="290"/>
        <v>0</v>
      </c>
      <c r="G1127" s="464">
        <f t="shared" si="290"/>
        <v>6488</v>
      </c>
      <c r="H1127" s="464">
        <f t="shared" si="290"/>
        <v>6683</v>
      </c>
      <c r="I1127" s="464">
        <f t="shared" si="290"/>
        <v>6638</v>
      </c>
      <c r="J1127" s="464">
        <f t="shared" si="290"/>
        <v>6321</v>
      </c>
      <c r="K1127" s="465">
        <f>K1128+K1186</f>
        <v>27245</v>
      </c>
      <c r="L1127" s="465">
        <f>L1128+L1186</f>
        <v>27245</v>
      </c>
      <c r="M1127" s="465">
        <f>M1128+M1186</f>
        <v>27245</v>
      </c>
    </row>
    <row r="1128" spans="1:13" s="2" customFormat="1" ht="16.5" customHeight="1">
      <c r="A1128" s="65"/>
      <c r="B1128" s="66" t="s">
        <v>749</v>
      </c>
      <c r="C1128" s="67"/>
      <c r="D1128" s="286" t="s">
        <v>333</v>
      </c>
      <c r="E1128" s="246">
        <f t="shared" si="283"/>
        <v>26130</v>
      </c>
      <c r="F1128" s="217">
        <f t="shared" ref="F1128:M1128" si="292">F1129+F1130+F1131+F1136+F1140+F1142+F1154+F1160+F1167</f>
        <v>0</v>
      </c>
      <c r="G1128" s="217">
        <f>G1129+G1130+G1131+G1136+G1140+G1142+G1154+G1160+G1167+G1186</f>
        <v>6488</v>
      </c>
      <c r="H1128" s="217">
        <f>H1129+H1130+H1131+H1136+H1140+H1142+H1154+H1160+H1167+H1186</f>
        <v>6683</v>
      </c>
      <c r="I1128" s="217">
        <f>I1129+I1130+I1131+I1136+I1140+I1142+I1154+I1160+I1167+I1186</f>
        <v>6638</v>
      </c>
      <c r="J1128" s="217">
        <f>J1129+J1130+J1131+J1136+J1140+J1142+J1154+J1160+J1167+J1186</f>
        <v>6321</v>
      </c>
      <c r="K1128" s="156">
        <f t="shared" si="292"/>
        <v>27245</v>
      </c>
      <c r="L1128" s="156">
        <f t="shared" si="292"/>
        <v>27245</v>
      </c>
      <c r="M1128" s="156">
        <f t="shared" si="292"/>
        <v>27245</v>
      </c>
    </row>
    <row r="1129" spans="1:13" s="2" customFormat="1" ht="15.75" customHeight="1">
      <c r="A1129" s="65"/>
      <c r="B1129" s="66"/>
      <c r="C1129" s="69" t="s">
        <v>334</v>
      </c>
      <c r="D1129" s="313" t="s">
        <v>308</v>
      </c>
      <c r="E1129" s="246">
        <f t="shared" si="283"/>
        <v>15530</v>
      </c>
      <c r="F1129" s="217"/>
      <c r="G1129" s="217">
        <v>3975</v>
      </c>
      <c r="H1129" s="217">
        <v>3935</v>
      </c>
      <c r="I1129" s="217">
        <v>3875</v>
      </c>
      <c r="J1129" s="229">
        <v>3745</v>
      </c>
      <c r="K1129" s="72">
        <v>15530</v>
      </c>
      <c r="L1129" s="73">
        <v>15530</v>
      </c>
      <c r="M1129" s="73">
        <v>15530</v>
      </c>
    </row>
    <row r="1130" spans="1:13" s="2" customFormat="1" ht="14.25" customHeight="1">
      <c r="A1130" s="65"/>
      <c r="B1130" s="70"/>
      <c r="C1130" s="338" t="s">
        <v>335</v>
      </c>
      <c r="D1130" s="149" t="s">
        <v>310</v>
      </c>
      <c r="E1130" s="246">
        <f t="shared" si="283"/>
        <v>10530</v>
      </c>
      <c r="F1130" s="217"/>
      <c r="G1130" s="217">
        <v>2483</v>
      </c>
      <c r="H1130" s="217">
        <v>2728</v>
      </c>
      <c r="I1130" s="217">
        <v>2743</v>
      </c>
      <c r="J1130" s="229">
        <v>2576</v>
      </c>
      <c r="K1130" s="72">
        <v>11645</v>
      </c>
      <c r="L1130" s="73">
        <v>11645</v>
      </c>
      <c r="M1130" s="73">
        <v>11645</v>
      </c>
    </row>
    <row r="1131" spans="1:13" s="2" customFormat="1" hidden="1">
      <c r="A1131" s="65"/>
      <c r="B1131" s="74" t="s">
        <v>336</v>
      </c>
      <c r="C1131" s="69"/>
      <c r="D1131" s="149" t="s">
        <v>337</v>
      </c>
      <c r="E1131" s="246">
        <f t="shared" si="283"/>
        <v>0</v>
      </c>
      <c r="F1131" s="217">
        <f t="shared" ref="F1131:M1131" si="293">F1132+F1133+F1134</f>
        <v>0</v>
      </c>
      <c r="G1131" s="217">
        <f t="shared" si="293"/>
        <v>0</v>
      </c>
      <c r="H1131" s="217">
        <f t="shared" si="293"/>
        <v>0</v>
      </c>
      <c r="I1131" s="217">
        <f t="shared" si="293"/>
        <v>0</v>
      </c>
      <c r="J1131" s="228">
        <f t="shared" si="293"/>
        <v>0</v>
      </c>
      <c r="K1131" s="156">
        <f t="shared" si="293"/>
        <v>0</v>
      </c>
      <c r="L1131" s="156">
        <f t="shared" si="293"/>
        <v>0</v>
      </c>
      <c r="M1131" s="156">
        <f t="shared" si="293"/>
        <v>0</v>
      </c>
    </row>
    <row r="1132" spans="1:13" s="2" customFormat="1" hidden="1">
      <c r="A1132" s="65"/>
      <c r="B1132" s="75" t="s">
        <v>338</v>
      </c>
      <c r="C1132" s="69"/>
      <c r="D1132" s="149" t="s">
        <v>339</v>
      </c>
      <c r="E1132" s="246">
        <f t="shared" si="283"/>
        <v>0</v>
      </c>
      <c r="F1132" s="217"/>
      <c r="G1132" s="217"/>
      <c r="H1132" s="217"/>
      <c r="I1132" s="217"/>
      <c r="J1132" s="229"/>
      <c r="K1132" s="72"/>
      <c r="L1132" s="73"/>
      <c r="M1132" s="73"/>
    </row>
    <row r="1133" spans="1:13" s="2" customFormat="1" hidden="1">
      <c r="A1133" s="65"/>
      <c r="B1133" s="76" t="s">
        <v>340</v>
      </c>
      <c r="C1133" s="76"/>
      <c r="D1133" s="148" t="s">
        <v>341</v>
      </c>
      <c r="E1133" s="246">
        <f t="shared" si="283"/>
        <v>0</v>
      </c>
      <c r="F1133" s="217"/>
      <c r="G1133" s="217"/>
      <c r="H1133" s="217"/>
      <c r="I1133" s="217"/>
      <c r="J1133" s="229"/>
      <c r="K1133" s="72"/>
      <c r="L1133" s="73"/>
      <c r="M1133" s="73"/>
    </row>
    <row r="1134" spans="1:13" s="2" customFormat="1" hidden="1">
      <c r="A1134" s="65"/>
      <c r="B1134" s="75" t="s">
        <v>342</v>
      </c>
      <c r="C1134" s="78"/>
      <c r="D1134" s="149" t="s">
        <v>343</v>
      </c>
      <c r="E1134" s="246">
        <f t="shared" si="283"/>
        <v>0</v>
      </c>
      <c r="F1134" s="217"/>
      <c r="G1134" s="217"/>
      <c r="H1134" s="217"/>
      <c r="I1134" s="217"/>
      <c r="J1134" s="229"/>
      <c r="K1134" s="72"/>
      <c r="L1134" s="73"/>
      <c r="M1134" s="73"/>
    </row>
    <row r="1135" spans="1:13" s="2" customFormat="1" hidden="1">
      <c r="A1135" s="65"/>
      <c r="B1135" s="75"/>
      <c r="C1135" s="78"/>
      <c r="D1135" s="149"/>
      <c r="E1135" s="246">
        <f t="shared" si="283"/>
        <v>0</v>
      </c>
      <c r="F1135" s="217"/>
      <c r="G1135" s="217"/>
      <c r="H1135" s="217"/>
      <c r="I1135" s="217"/>
      <c r="J1135" s="229"/>
      <c r="K1135" s="72"/>
      <c r="L1135" s="73"/>
      <c r="M1135" s="73"/>
    </row>
    <row r="1136" spans="1:13" s="2" customFormat="1" hidden="1">
      <c r="A1136" s="65"/>
      <c r="B1136" s="75" t="s">
        <v>344</v>
      </c>
      <c r="C1136" s="78"/>
      <c r="D1136" s="149" t="s">
        <v>345</v>
      </c>
      <c r="E1136" s="246">
        <f t="shared" si="283"/>
        <v>0</v>
      </c>
      <c r="F1136" s="217">
        <f t="shared" ref="F1136:M1136" si="294">F1137+F1138+F1139</f>
        <v>0</v>
      </c>
      <c r="G1136" s="217">
        <f t="shared" si="294"/>
        <v>0</v>
      </c>
      <c r="H1136" s="217">
        <f t="shared" si="294"/>
        <v>0</v>
      </c>
      <c r="I1136" s="217">
        <f t="shared" si="294"/>
        <v>0</v>
      </c>
      <c r="J1136" s="228">
        <f t="shared" si="294"/>
        <v>0</v>
      </c>
      <c r="K1136" s="156">
        <f t="shared" si="294"/>
        <v>0</v>
      </c>
      <c r="L1136" s="156">
        <f t="shared" si="294"/>
        <v>0</v>
      </c>
      <c r="M1136" s="156">
        <f t="shared" si="294"/>
        <v>0</v>
      </c>
    </row>
    <row r="1137" spans="1:13" s="2" customFormat="1" ht="25.5" hidden="1">
      <c r="A1137" s="65"/>
      <c r="B1137" s="75"/>
      <c r="C1137" s="78" t="s">
        <v>346</v>
      </c>
      <c r="D1137" s="149" t="s">
        <v>347</v>
      </c>
      <c r="E1137" s="246">
        <f t="shared" si="283"/>
        <v>0</v>
      </c>
      <c r="F1137" s="217"/>
      <c r="G1137" s="217"/>
      <c r="H1137" s="217"/>
      <c r="I1137" s="217"/>
      <c r="J1137" s="229"/>
      <c r="K1137" s="72"/>
      <c r="L1137" s="73"/>
      <c r="M1137" s="73"/>
    </row>
    <row r="1138" spans="1:13" s="2" customFormat="1" hidden="1">
      <c r="A1138" s="65"/>
      <c r="B1138" s="75"/>
      <c r="C1138" s="79" t="s">
        <v>348</v>
      </c>
      <c r="D1138" s="314" t="s">
        <v>349</v>
      </c>
      <c r="E1138" s="246">
        <f t="shared" si="283"/>
        <v>0</v>
      </c>
      <c r="F1138" s="217"/>
      <c r="G1138" s="217"/>
      <c r="H1138" s="217"/>
      <c r="I1138" s="217"/>
      <c r="J1138" s="229"/>
      <c r="K1138" s="72"/>
      <c r="L1138" s="73"/>
      <c r="M1138" s="73"/>
    </row>
    <row r="1139" spans="1:13" s="2" customFormat="1" ht="13.5" hidden="1">
      <c r="A1139" s="65"/>
      <c r="B1139" s="67"/>
      <c r="C1139" s="69" t="s">
        <v>350</v>
      </c>
      <c r="D1139" s="286" t="s">
        <v>351</v>
      </c>
      <c r="E1139" s="246">
        <f t="shared" si="283"/>
        <v>0</v>
      </c>
      <c r="F1139" s="217"/>
      <c r="G1139" s="217"/>
      <c r="H1139" s="217"/>
      <c r="I1139" s="217"/>
      <c r="J1139" s="229"/>
      <c r="K1139" s="72"/>
      <c r="L1139" s="73"/>
      <c r="M1139" s="73"/>
    </row>
    <row r="1140" spans="1:13" s="2" customFormat="1" hidden="1">
      <c r="A1140" s="65"/>
      <c r="B1140" s="69" t="s">
        <v>352</v>
      </c>
      <c r="C1140" s="81"/>
      <c r="D1140" s="315" t="s">
        <v>353</v>
      </c>
      <c r="E1140" s="246">
        <f t="shared" si="283"/>
        <v>0</v>
      </c>
      <c r="F1140" s="217">
        <f t="shared" ref="F1140:M1140" si="295">F1141</f>
        <v>0</v>
      </c>
      <c r="G1140" s="217">
        <f t="shared" si="295"/>
        <v>0</v>
      </c>
      <c r="H1140" s="217">
        <f t="shared" si="295"/>
        <v>0</v>
      </c>
      <c r="I1140" s="217">
        <f t="shared" si="295"/>
        <v>0</v>
      </c>
      <c r="J1140" s="228">
        <f t="shared" si="295"/>
        <v>0</v>
      </c>
      <c r="K1140" s="156">
        <f t="shared" si="295"/>
        <v>0</v>
      </c>
      <c r="L1140" s="156">
        <f t="shared" si="295"/>
        <v>0</v>
      </c>
      <c r="M1140" s="156">
        <f t="shared" si="295"/>
        <v>0</v>
      </c>
    </row>
    <row r="1141" spans="1:13" s="2" customFormat="1" hidden="1">
      <c r="A1141" s="65"/>
      <c r="B1141" s="75" t="s">
        <v>354</v>
      </c>
      <c r="C1141" s="82"/>
      <c r="D1141" s="315" t="s">
        <v>355</v>
      </c>
      <c r="E1141" s="246">
        <f t="shared" si="283"/>
        <v>0</v>
      </c>
      <c r="F1141" s="217"/>
      <c r="G1141" s="217"/>
      <c r="H1141" s="217"/>
      <c r="I1141" s="217"/>
      <c r="J1141" s="229"/>
      <c r="K1141" s="72"/>
      <c r="L1141" s="73"/>
      <c r="M1141" s="73"/>
    </row>
    <row r="1142" spans="1:13" s="2" customFormat="1" ht="13.5" hidden="1" customHeight="1">
      <c r="A1142" s="65"/>
      <c r="B1142" s="75"/>
      <c r="C1142" s="78" t="s">
        <v>356</v>
      </c>
      <c r="D1142" s="315" t="s">
        <v>357</v>
      </c>
      <c r="E1142" s="246">
        <f t="shared" si="283"/>
        <v>0</v>
      </c>
      <c r="F1142" s="217">
        <f t="shared" ref="F1142:M1142" si="296">F1143</f>
        <v>0</v>
      </c>
      <c r="G1142" s="217">
        <f t="shared" si="296"/>
        <v>0</v>
      </c>
      <c r="H1142" s="217">
        <f t="shared" si="296"/>
        <v>0</v>
      </c>
      <c r="I1142" s="217">
        <f t="shared" si="296"/>
        <v>0</v>
      </c>
      <c r="J1142" s="228">
        <f t="shared" si="296"/>
        <v>0</v>
      </c>
      <c r="K1142" s="156">
        <f t="shared" si="296"/>
        <v>0</v>
      </c>
      <c r="L1142" s="156">
        <f t="shared" si="296"/>
        <v>0</v>
      </c>
      <c r="M1142" s="156">
        <f t="shared" si="296"/>
        <v>0</v>
      </c>
    </row>
    <row r="1143" spans="1:13" s="2" customFormat="1" ht="46.5" hidden="1" customHeight="1">
      <c r="A1143" s="65"/>
      <c r="B1143" s="569" t="s">
        <v>358</v>
      </c>
      <c r="C1143" s="570"/>
      <c r="D1143" s="148" t="s">
        <v>359</v>
      </c>
      <c r="E1143" s="246">
        <f t="shared" si="283"/>
        <v>0</v>
      </c>
      <c r="F1143" s="217">
        <f>F1144+F1145+F1146+F1147+F1148+F1149+F1150+F1151+F1152+F1153</f>
        <v>0</v>
      </c>
      <c r="G1143" s="217">
        <f>G1144+G1145+G1146+G1147+G1148+G1149+G1150+G1151+G1152+G1153</f>
        <v>0</v>
      </c>
      <c r="H1143" s="217">
        <f>H1144+H1145+H1146+H1147+H1148+H1149+H1150+H1151+H1152+H1153</f>
        <v>0</v>
      </c>
      <c r="I1143" s="217">
        <f>I1144+I1145+I1146+I1147+I1148+I1149+I1150+I1151+I1152+I1153</f>
        <v>0</v>
      </c>
      <c r="J1143" s="228">
        <f>J1144+J1145+J1146+J1147+J1148+J1149+J1150+J1151+J1152+J1153</f>
        <v>0</v>
      </c>
      <c r="K1143" s="156"/>
      <c r="L1143" s="73"/>
      <c r="M1143" s="73"/>
    </row>
    <row r="1144" spans="1:13" s="2" customFormat="1" hidden="1">
      <c r="A1144" s="65"/>
      <c r="B1144" s="75"/>
      <c r="C1144" s="79" t="s">
        <v>360</v>
      </c>
      <c r="D1144" s="148" t="s">
        <v>361</v>
      </c>
      <c r="E1144" s="246">
        <f t="shared" si="283"/>
        <v>0</v>
      </c>
      <c r="F1144" s="217"/>
      <c r="G1144" s="217"/>
      <c r="H1144" s="217"/>
      <c r="I1144" s="217"/>
      <c r="J1144" s="229"/>
      <c r="K1144" s="72"/>
      <c r="L1144" s="73"/>
      <c r="M1144" s="73"/>
    </row>
    <row r="1145" spans="1:13" s="2" customFormat="1" ht="13.5" hidden="1">
      <c r="A1145" s="65"/>
      <c r="B1145" s="83"/>
      <c r="C1145" s="84" t="s">
        <v>362</v>
      </c>
      <c r="D1145" s="286" t="s">
        <v>363</v>
      </c>
      <c r="E1145" s="246">
        <f t="shared" si="283"/>
        <v>0</v>
      </c>
      <c r="F1145" s="217"/>
      <c r="G1145" s="217"/>
      <c r="H1145" s="217"/>
      <c r="I1145" s="217"/>
      <c r="J1145" s="229"/>
      <c r="K1145" s="72"/>
      <c r="L1145" s="73"/>
      <c r="M1145" s="73"/>
    </row>
    <row r="1146" spans="1:13" s="2" customFormat="1" hidden="1">
      <c r="A1146" s="65"/>
      <c r="B1146" s="336"/>
      <c r="C1146" s="46" t="s">
        <v>364</v>
      </c>
      <c r="D1146" s="148" t="s">
        <v>365</v>
      </c>
      <c r="E1146" s="246">
        <f t="shared" si="283"/>
        <v>0</v>
      </c>
      <c r="F1146" s="217"/>
      <c r="G1146" s="217"/>
      <c r="H1146" s="217"/>
      <c r="I1146" s="217"/>
      <c r="J1146" s="229"/>
      <c r="K1146" s="72"/>
      <c r="L1146" s="73"/>
      <c r="M1146" s="73"/>
    </row>
    <row r="1147" spans="1:13" s="2" customFormat="1" hidden="1">
      <c r="A1147" s="65"/>
      <c r="B1147" s="75"/>
      <c r="C1147" s="69" t="s">
        <v>366</v>
      </c>
      <c r="D1147" s="149" t="s">
        <v>367</v>
      </c>
      <c r="E1147" s="246">
        <f t="shared" si="283"/>
        <v>0</v>
      </c>
      <c r="F1147" s="217"/>
      <c r="G1147" s="217"/>
      <c r="H1147" s="217"/>
      <c r="I1147" s="217"/>
      <c r="J1147" s="229"/>
      <c r="K1147" s="72"/>
      <c r="L1147" s="73"/>
      <c r="M1147" s="73"/>
    </row>
    <row r="1148" spans="1:13" s="2" customFormat="1" hidden="1">
      <c r="A1148" s="65"/>
      <c r="B1148" s="75"/>
      <c r="C1148" s="79" t="s">
        <v>368</v>
      </c>
      <c r="D1148" s="149" t="s">
        <v>369</v>
      </c>
      <c r="E1148" s="246">
        <f t="shared" si="283"/>
        <v>0</v>
      </c>
      <c r="F1148" s="217"/>
      <c r="G1148" s="217"/>
      <c r="H1148" s="217"/>
      <c r="I1148" s="217"/>
      <c r="J1148" s="229"/>
      <c r="K1148" s="72"/>
      <c r="L1148" s="73"/>
      <c r="M1148" s="73"/>
    </row>
    <row r="1149" spans="1:13" s="2" customFormat="1" ht="51" hidden="1">
      <c r="A1149" s="65"/>
      <c r="B1149" s="75"/>
      <c r="C1149" s="78" t="s">
        <v>370</v>
      </c>
      <c r="D1149" s="149" t="s">
        <v>371</v>
      </c>
      <c r="E1149" s="246">
        <f t="shared" si="283"/>
        <v>0</v>
      </c>
      <c r="F1149" s="217"/>
      <c r="G1149" s="217"/>
      <c r="H1149" s="217"/>
      <c r="I1149" s="217"/>
      <c r="J1149" s="229"/>
      <c r="K1149" s="72"/>
      <c r="L1149" s="73"/>
      <c r="M1149" s="73"/>
    </row>
    <row r="1150" spans="1:13" s="2" customFormat="1" ht="38.25" hidden="1">
      <c r="A1150" s="65"/>
      <c r="B1150" s="75"/>
      <c r="C1150" s="78" t="s">
        <v>372</v>
      </c>
      <c r="D1150" s="149" t="s">
        <v>373</v>
      </c>
      <c r="E1150" s="246">
        <f t="shared" si="283"/>
        <v>0</v>
      </c>
      <c r="F1150" s="217"/>
      <c r="G1150" s="217"/>
      <c r="H1150" s="217"/>
      <c r="I1150" s="217"/>
      <c r="J1150" s="229"/>
      <c r="K1150" s="72"/>
      <c r="L1150" s="73"/>
      <c r="M1150" s="73"/>
    </row>
    <row r="1151" spans="1:13" s="2" customFormat="1" ht="38.25" hidden="1">
      <c r="A1151" s="65"/>
      <c r="B1151" s="79"/>
      <c r="C1151" s="78" t="s">
        <v>374</v>
      </c>
      <c r="D1151" s="149" t="s">
        <v>375</v>
      </c>
      <c r="E1151" s="246">
        <f t="shared" si="283"/>
        <v>0</v>
      </c>
      <c r="F1151" s="217"/>
      <c r="G1151" s="217"/>
      <c r="H1151" s="217"/>
      <c r="I1151" s="217"/>
      <c r="J1151" s="229"/>
      <c r="K1151" s="72"/>
      <c r="L1151" s="73"/>
      <c r="M1151" s="73"/>
    </row>
    <row r="1152" spans="1:13" s="2" customFormat="1" ht="38.25" hidden="1">
      <c r="A1152" s="65"/>
      <c r="B1152" s="79"/>
      <c r="C1152" s="78" t="s">
        <v>376</v>
      </c>
      <c r="D1152" s="149" t="s">
        <v>377</v>
      </c>
      <c r="E1152" s="246">
        <f t="shared" si="283"/>
        <v>0</v>
      </c>
      <c r="F1152" s="217"/>
      <c r="G1152" s="217"/>
      <c r="H1152" s="217"/>
      <c r="I1152" s="217"/>
      <c r="J1152" s="229"/>
      <c r="K1152" s="72"/>
      <c r="L1152" s="73"/>
      <c r="M1152" s="73"/>
    </row>
    <row r="1153" spans="1:13" s="2" customFormat="1" ht="25.5" hidden="1">
      <c r="A1153" s="65"/>
      <c r="B1153" s="79"/>
      <c r="C1153" s="78" t="s">
        <v>378</v>
      </c>
      <c r="D1153" s="149" t="s">
        <v>379</v>
      </c>
      <c r="E1153" s="246">
        <f t="shared" si="283"/>
        <v>0</v>
      </c>
      <c r="F1153" s="217"/>
      <c r="G1153" s="217"/>
      <c r="H1153" s="217"/>
      <c r="I1153" s="217"/>
      <c r="J1153" s="229"/>
      <c r="K1153" s="72"/>
      <c r="L1153" s="73"/>
      <c r="M1153" s="73"/>
    </row>
    <row r="1154" spans="1:13" s="2" customFormat="1" hidden="1">
      <c r="A1154" s="65"/>
      <c r="B1154" s="79"/>
      <c r="C1154" s="79" t="s">
        <v>380</v>
      </c>
      <c r="D1154" s="149" t="s">
        <v>381</v>
      </c>
      <c r="E1154" s="246">
        <f t="shared" si="283"/>
        <v>0</v>
      </c>
      <c r="F1154" s="217">
        <f t="shared" ref="F1154:M1154" si="297">F1155+F1157</f>
        <v>0</v>
      </c>
      <c r="G1154" s="217">
        <f t="shared" si="297"/>
        <v>0</v>
      </c>
      <c r="H1154" s="217">
        <f t="shared" si="297"/>
        <v>0</v>
      </c>
      <c r="I1154" s="217">
        <f t="shared" si="297"/>
        <v>0</v>
      </c>
      <c r="J1154" s="228">
        <f t="shared" si="297"/>
        <v>0</v>
      </c>
      <c r="K1154" s="156">
        <f t="shared" si="297"/>
        <v>0</v>
      </c>
      <c r="L1154" s="156">
        <f t="shared" si="297"/>
        <v>0</v>
      </c>
      <c r="M1154" s="156">
        <f t="shared" si="297"/>
        <v>0</v>
      </c>
    </row>
    <row r="1155" spans="1:13" s="2" customFormat="1" ht="1.5" hidden="1" customHeight="1">
      <c r="A1155" s="65"/>
      <c r="B1155" s="79" t="s">
        <v>382</v>
      </c>
      <c r="C1155" s="78" t="s">
        <v>595</v>
      </c>
      <c r="D1155" s="149" t="s">
        <v>384</v>
      </c>
      <c r="E1155" s="246">
        <f t="shared" si="283"/>
        <v>0</v>
      </c>
      <c r="F1155" s="217">
        <f>F1156</f>
        <v>0</v>
      </c>
      <c r="G1155" s="217">
        <f>G1156</f>
        <v>0</v>
      </c>
      <c r="H1155" s="217">
        <f>H1156</f>
        <v>0</v>
      </c>
      <c r="I1155" s="217">
        <f>I1156</f>
        <v>0</v>
      </c>
      <c r="J1155" s="228">
        <f>J1156</f>
        <v>0</v>
      </c>
      <c r="K1155" s="156"/>
      <c r="L1155" s="73"/>
      <c r="M1155" s="73"/>
    </row>
    <row r="1156" spans="1:13" s="2" customFormat="1" hidden="1">
      <c r="A1156" s="65"/>
      <c r="B1156" s="79"/>
      <c r="C1156" s="85"/>
      <c r="D1156" s="149" t="s">
        <v>386</v>
      </c>
      <c r="E1156" s="246">
        <f t="shared" si="283"/>
        <v>0</v>
      </c>
      <c r="F1156" s="217"/>
      <c r="G1156" s="217"/>
      <c r="H1156" s="217"/>
      <c r="I1156" s="217"/>
      <c r="J1156" s="229"/>
      <c r="K1156" s="72"/>
      <c r="L1156" s="73"/>
      <c r="M1156" s="73"/>
    </row>
    <row r="1157" spans="1:13" s="2" customFormat="1" hidden="1">
      <c r="A1157" s="65"/>
      <c r="B1157" s="86" t="s">
        <v>387</v>
      </c>
      <c r="C1157" s="87"/>
      <c r="D1157" s="313" t="s">
        <v>388</v>
      </c>
      <c r="E1157" s="246">
        <f t="shared" si="283"/>
        <v>0</v>
      </c>
      <c r="F1157" s="217">
        <f>F1158+F1159</f>
        <v>0</v>
      </c>
      <c r="G1157" s="217">
        <f>G1158+G1159</f>
        <v>0</v>
      </c>
      <c r="H1157" s="217">
        <f>H1158+H1159</f>
        <v>0</v>
      </c>
      <c r="I1157" s="217">
        <f>I1158+I1159</f>
        <v>0</v>
      </c>
      <c r="J1157" s="228">
        <f>J1158+J1159</f>
        <v>0</v>
      </c>
      <c r="K1157" s="156"/>
      <c r="L1157" s="73"/>
      <c r="M1157" s="73"/>
    </row>
    <row r="1158" spans="1:13" s="2" customFormat="1" ht="25.5" hidden="1">
      <c r="A1158" s="65"/>
      <c r="B1158" s="86"/>
      <c r="C1158" s="87" t="s">
        <v>389</v>
      </c>
      <c r="D1158" s="313" t="s">
        <v>390</v>
      </c>
      <c r="E1158" s="246">
        <f t="shared" si="283"/>
        <v>0</v>
      </c>
      <c r="F1158" s="217"/>
      <c r="G1158" s="217"/>
      <c r="H1158" s="217"/>
      <c r="I1158" s="217"/>
      <c r="J1158" s="229"/>
      <c r="K1158" s="72"/>
      <c r="L1158" s="73"/>
      <c r="M1158" s="73"/>
    </row>
    <row r="1159" spans="1:13" s="2" customFormat="1" ht="13.5" hidden="1">
      <c r="A1159" s="65"/>
      <c r="B1159" s="67"/>
      <c r="C1159" s="67" t="s">
        <v>391</v>
      </c>
      <c r="D1159" s="286" t="s">
        <v>392</v>
      </c>
      <c r="E1159" s="246">
        <f t="shared" si="283"/>
        <v>0</v>
      </c>
      <c r="F1159" s="217"/>
      <c r="G1159" s="217"/>
      <c r="H1159" s="217"/>
      <c r="I1159" s="217"/>
      <c r="J1159" s="229"/>
      <c r="K1159" s="72"/>
      <c r="L1159" s="73"/>
      <c r="M1159" s="73"/>
    </row>
    <row r="1160" spans="1:13" s="2" customFormat="1" hidden="1">
      <c r="A1160" s="65"/>
      <c r="B1160" s="69" t="s">
        <v>393</v>
      </c>
      <c r="C1160" s="75"/>
      <c r="D1160" s="148" t="s">
        <v>394</v>
      </c>
      <c r="E1160" s="246">
        <f t="shared" si="283"/>
        <v>0</v>
      </c>
      <c r="F1160" s="217">
        <f t="shared" ref="F1160:M1160" si="298">F1161</f>
        <v>0</v>
      </c>
      <c r="G1160" s="217">
        <f t="shared" si="298"/>
        <v>0</v>
      </c>
      <c r="H1160" s="217">
        <f t="shared" si="298"/>
        <v>0</v>
      </c>
      <c r="I1160" s="217">
        <f t="shared" si="298"/>
        <v>0</v>
      </c>
      <c r="J1160" s="228">
        <f t="shared" si="298"/>
        <v>0</v>
      </c>
      <c r="K1160" s="156">
        <f t="shared" si="298"/>
        <v>0</v>
      </c>
      <c r="L1160" s="156">
        <f t="shared" si="298"/>
        <v>0</v>
      </c>
      <c r="M1160" s="156">
        <f t="shared" si="298"/>
        <v>0</v>
      </c>
    </row>
    <row r="1161" spans="1:13" s="2" customFormat="1" ht="0.75" hidden="1" customHeight="1">
      <c r="A1161" s="65"/>
      <c r="B1161" s="88" t="s">
        <v>395</v>
      </c>
      <c r="C1161" s="69"/>
      <c r="D1161" s="149" t="s">
        <v>396</v>
      </c>
      <c r="E1161" s="246">
        <f t="shared" si="283"/>
        <v>0</v>
      </c>
      <c r="F1161" s="217">
        <f>F1162+F1163+F1164+F1165</f>
        <v>0</v>
      </c>
      <c r="G1161" s="217">
        <f>G1162+G1163+G1164+G1165</f>
        <v>0</v>
      </c>
      <c r="H1161" s="217">
        <f>H1162+H1163+H1164+H1165</f>
        <v>0</v>
      </c>
      <c r="I1161" s="217">
        <f>I1162+I1163+I1164+I1165</f>
        <v>0</v>
      </c>
      <c r="J1161" s="228">
        <f>J1162+J1163+J1164+J1165</f>
        <v>0</v>
      </c>
      <c r="K1161" s="156"/>
      <c r="L1161" s="73"/>
      <c r="M1161" s="73"/>
    </row>
    <row r="1162" spans="1:13" s="2" customFormat="1" hidden="1">
      <c r="A1162" s="65"/>
      <c r="B1162" s="88"/>
      <c r="C1162" s="69" t="s">
        <v>397</v>
      </c>
      <c r="D1162" s="149" t="s">
        <v>398</v>
      </c>
      <c r="E1162" s="246">
        <f t="shared" si="283"/>
        <v>0</v>
      </c>
      <c r="F1162" s="217"/>
      <c r="G1162" s="217"/>
      <c r="H1162" s="217"/>
      <c r="I1162" s="217"/>
      <c r="J1162" s="229"/>
      <c r="K1162" s="72"/>
      <c r="L1162" s="73"/>
      <c r="M1162" s="73"/>
    </row>
    <row r="1163" spans="1:13" s="2" customFormat="1" hidden="1">
      <c r="A1163" s="65"/>
      <c r="B1163" s="75"/>
      <c r="C1163" s="79" t="s">
        <v>399</v>
      </c>
      <c r="D1163" s="148" t="s">
        <v>400</v>
      </c>
      <c r="E1163" s="246">
        <f t="shared" si="283"/>
        <v>0</v>
      </c>
      <c r="F1163" s="217"/>
      <c r="G1163" s="217"/>
      <c r="H1163" s="217"/>
      <c r="I1163" s="217"/>
      <c r="J1163" s="229"/>
      <c r="K1163" s="72"/>
      <c r="L1163" s="73"/>
      <c r="M1163" s="73"/>
    </row>
    <row r="1164" spans="1:13" s="2" customFormat="1" hidden="1">
      <c r="A1164" s="65"/>
      <c r="B1164" s="89"/>
      <c r="C1164" s="79" t="s">
        <v>401</v>
      </c>
      <c r="D1164" s="148" t="s">
        <v>402</v>
      </c>
      <c r="E1164" s="246">
        <f t="shared" si="283"/>
        <v>0</v>
      </c>
      <c r="F1164" s="217"/>
      <c r="G1164" s="217"/>
      <c r="H1164" s="217"/>
      <c r="I1164" s="217"/>
      <c r="J1164" s="229"/>
      <c r="K1164" s="72"/>
      <c r="L1164" s="73"/>
      <c r="M1164" s="73"/>
    </row>
    <row r="1165" spans="1:13" s="2" customFormat="1" hidden="1">
      <c r="A1165" s="65"/>
      <c r="B1165" s="75"/>
      <c r="C1165" s="90" t="s">
        <v>403</v>
      </c>
      <c r="D1165" s="149" t="s">
        <v>404</v>
      </c>
      <c r="E1165" s="246">
        <f t="shared" si="283"/>
        <v>0</v>
      </c>
      <c r="F1165" s="217"/>
      <c r="G1165" s="217"/>
      <c r="H1165" s="217"/>
      <c r="I1165" s="217"/>
      <c r="J1165" s="229"/>
      <c r="K1165" s="72"/>
      <c r="L1165" s="73"/>
      <c r="M1165" s="73"/>
    </row>
    <row r="1166" spans="1:13" s="2" customFormat="1" hidden="1">
      <c r="A1166" s="65"/>
      <c r="B1166" s="74"/>
      <c r="C1166" s="90"/>
      <c r="D1166" s="149"/>
      <c r="E1166" s="246">
        <f t="shared" ref="E1166:E1231" si="299">G1166+H1166+I1166+J1166</f>
        <v>0</v>
      </c>
      <c r="F1166" s="217"/>
      <c r="G1166" s="217"/>
      <c r="H1166" s="217"/>
      <c r="I1166" s="217"/>
      <c r="J1166" s="229"/>
      <c r="K1166" s="72"/>
      <c r="L1166" s="73"/>
      <c r="M1166" s="73"/>
    </row>
    <row r="1167" spans="1:13" s="2" customFormat="1" ht="20.25" customHeight="1">
      <c r="A1167" s="65"/>
      <c r="B1167" s="70" t="s">
        <v>405</v>
      </c>
      <c r="C1167" s="90"/>
      <c r="D1167" s="149" t="s">
        <v>313</v>
      </c>
      <c r="E1167" s="246">
        <f t="shared" si="299"/>
        <v>70</v>
      </c>
      <c r="F1167" s="217"/>
      <c r="G1167" s="217">
        <f t="shared" ref="G1167:M1167" si="300">G1177</f>
        <v>30</v>
      </c>
      <c r="H1167" s="217">
        <f t="shared" si="300"/>
        <v>20</v>
      </c>
      <c r="I1167" s="217">
        <f t="shared" si="300"/>
        <v>20</v>
      </c>
      <c r="J1167" s="217">
        <f t="shared" si="300"/>
        <v>0</v>
      </c>
      <c r="K1167" s="217">
        <f t="shared" si="300"/>
        <v>70</v>
      </c>
      <c r="L1167" s="217">
        <f t="shared" si="300"/>
        <v>70</v>
      </c>
      <c r="M1167" s="217">
        <f t="shared" si="300"/>
        <v>70</v>
      </c>
    </row>
    <row r="1168" spans="1:13" s="2" customFormat="1">
      <c r="A1168" s="65"/>
      <c r="B1168" s="70" t="s">
        <v>406</v>
      </c>
      <c r="C1168" s="90"/>
      <c r="D1168" s="149" t="s">
        <v>407</v>
      </c>
      <c r="E1168" s="246">
        <f t="shared" si="299"/>
        <v>0</v>
      </c>
      <c r="F1168" s="217"/>
      <c r="G1168" s="217"/>
      <c r="H1168" s="217"/>
      <c r="I1168" s="217"/>
      <c r="J1168" s="229"/>
      <c r="K1168" s="72"/>
      <c r="L1168" s="73"/>
      <c r="M1168" s="73"/>
    </row>
    <row r="1169" spans="1:13" s="2" customFormat="1">
      <c r="A1169" s="65"/>
      <c r="B1169" s="70" t="s">
        <v>408</v>
      </c>
      <c r="C1169" s="90"/>
      <c r="D1169" s="288" t="s">
        <v>409</v>
      </c>
      <c r="E1169" s="246">
        <f t="shared" si="299"/>
        <v>0</v>
      </c>
      <c r="F1169" s="217"/>
      <c r="G1169" s="217"/>
      <c r="H1169" s="217"/>
      <c r="I1169" s="217"/>
      <c r="J1169" s="229"/>
      <c r="K1169" s="72"/>
      <c r="L1169" s="73"/>
      <c r="M1169" s="73"/>
    </row>
    <row r="1170" spans="1:13" s="2" customFormat="1">
      <c r="A1170" s="65"/>
      <c r="B1170" s="99" t="s">
        <v>410</v>
      </c>
      <c r="C1170" s="157"/>
      <c r="D1170" s="313" t="s">
        <v>411</v>
      </c>
      <c r="E1170" s="246">
        <f t="shared" si="299"/>
        <v>0</v>
      </c>
      <c r="F1170" s="217"/>
      <c r="G1170" s="217"/>
      <c r="H1170" s="217"/>
      <c r="I1170" s="217"/>
      <c r="J1170" s="229"/>
      <c r="K1170" s="72"/>
      <c r="L1170" s="73"/>
      <c r="M1170" s="73"/>
    </row>
    <row r="1171" spans="1:13" s="2" customFormat="1">
      <c r="A1171" s="65"/>
      <c r="B1171" s="69" t="s">
        <v>412</v>
      </c>
      <c r="C1171" s="79"/>
      <c r="D1171" s="149" t="s">
        <v>413</v>
      </c>
      <c r="E1171" s="246">
        <f t="shared" si="299"/>
        <v>0</v>
      </c>
      <c r="F1171" s="217"/>
      <c r="G1171" s="217"/>
      <c r="H1171" s="217"/>
      <c r="I1171" s="217"/>
      <c r="J1171" s="229"/>
      <c r="K1171" s="72"/>
      <c r="L1171" s="73"/>
      <c r="M1171" s="73"/>
    </row>
    <row r="1172" spans="1:13" s="2" customFormat="1">
      <c r="A1172" s="65"/>
      <c r="B1172" s="79" t="s">
        <v>414</v>
      </c>
      <c r="C1172" s="79"/>
      <c r="D1172" s="149" t="s">
        <v>415</v>
      </c>
      <c r="E1172" s="246">
        <f t="shared" si="299"/>
        <v>0</v>
      </c>
      <c r="F1172" s="217"/>
      <c r="G1172" s="217"/>
      <c r="H1172" s="217"/>
      <c r="I1172" s="217"/>
      <c r="J1172" s="229"/>
      <c r="K1172" s="72"/>
      <c r="L1172" s="73"/>
      <c r="M1172" s="73"/>
    </row>
    <row r="1173" spans="1:13" s="2" customFormat="1">
      <c r="A1173" s="65"/>
      <c r="B1173" s="80" t="s">
        <v>416</v>
      </c>
      <c r="C1173" s="158"/>
      <c r="D1173" s="149" t="s">
        <v>417</v>
      </c>
      <c r="E1173" s="246">
        <f t="shared" si="299"/>
        <v>0</v>
      </c>
      <c r="F1173" s="217"/>
      <c r="G1173" s="217"/>
      <c r="H1173" s="217"/>
      <c r="I1173" s="217"/>
      <c r="J1173" s="229"/>
      <c r="K1173" s="72"/>
      <c r="L1173" s="73"/>
      <c r="M1173" s="73"/>
    </row>
    <row r="1174" spans="1:13" s="2" customFormat="1">
      <c r="A1174" s="65"/>
      <c r="B1174" s="80" t="s">
        <v>418</v>
      </c>
      <c r="C1174" s="158"/>
      <c r="D1174" s="149" t="s">
        <v>419</v>
      </c>
      <c r="E1174" s="246">
        <f t="shared" si="299"/>
        <v>0</v>
      </c>
      <c r="F1174" s="217"/>
      <c r="G1174" s="217"/>
      <c r="H1174" s="217"/>
      <c r="I1174" s="217"/>
      <c r="J1174" s="229"/>
      <c r="K1174" s="72"/>
      <c r="L1174" s="73"/>
      <c r="M1174" s="73"/>
    </row>
    <row r="1175" spans="1:13" s="2" customFormat="1">
      <c r="A1175" s="65"/>
      <c r="B1175" s="79" t="s">
        <v>420</v>
      </c>
      <c r="C1175" s="79"/>
      <c r="D1175" s="149" t="s">
        <v>421</v>
      </c>
      <c r="E1175" s="246">
        <f t="shared" si="299"/>
        <v>0</v>
      </c>
      <c r="F1175" s="217"/>
      <c r="G1175" s="217"/>
      <c r="H1175" s="217"/>
      <c r="I1175" s="217"/>
      <c r="J1175" s="229"/>
      <c r="K1175" s="72"/>
      <c r="L1175" s="73"/>
      <c r="M1175" s="73"/>
    </row>
    <row r="1176" spans="1:13" s="2" customFormat="1">
      <c r="A1176" s="65"/>
      <c r="B1176" s="79" t="s">
        <v>422</v>
      </c>
      <c r="C1176" s="79"/>
      <c r="D1176" s="149" t="s">
        <v>423</v>
      </c>
      <c r="E1176" s="246">
        <f t="shared" si="299"/>
        <v>0</v>
      </c>
      <c r="F1176" s="217"/>
      <c r="G1176" s="217"/>
      <c r="H1176" s="217"/>
      <c r="I1176" s="217"/>
      <c r="J1176" s="229"/>
      <c r="K1176" s="72"/>
      <c r="L1176" s="73"/>
      <c r="M1176" s="73"/>
    </row>
    <row r="1177" spans="1:13" s="2" customFormat="1" ht="27" customHeight="1">
      <c r="A1177" s="65"/>
      <c r="B1177" s="571" t="s">
        <v>545</v>
      </c>
      <c r="C1177" s="572"/>
      <c r="D1177" s="149" t="s">
        <v>546</v>
      </c>
      <c r="E1177" s="246">
        <f t="shared" si="299"/>
        <v>70</v>
      </c>
      <c r="F1177" s="217"/>
      <c r="G1177" s="217">
        <v>30</v>
      </c>
      <c r="H1177" s="217">
        <v>20</v>
      </c>
      <c r="I1177" s="217">
        <v>20</v>
      </c>
      <c r="J1177" s="229"/>
      <c r="K1177" s="72">
        <v>70</v>
      </c>
      <c r="L1177" s="73">
        <v>70</v>
      </c>
      <c r="M1177" s="73">
        <v>70</v>
      </c>
    </row>
    <row r="1178" spans="1:13" s="2" customFormat="1" hidden="1">
      <c r="A1178" s="65"/>
      <c r="B1178" s="76" t="s">
        <v>424</v>
      </c>
      <c r="C1178" s="76"/>
      <c r="D1178" s="148" t="s">
        <v>425</v>
      </c>
      <c r="E1178" s="246">
        <f t="shared" si="299"/>
        <v>0</v>
      </c>
      <c r="F1178" s="217">
        <f>F1179+F1183</f>
        <v>0</v>
      </c>
      <c r="G1178" s="217">
        <f>G1179+G1183</f>
        <v>0</v>
      </c>
      <c r="H1178" s="217">
        <f>H1179+H1183</f>
        <v>0</v>
      </c>
      <c r="I1178" s="217">
        <f>I1179+I1183</f>
        <v>0</v>
      </c>
      <c r="J1178" s="228">
        <f>J1179+J1183</f>
        <v>0</v>
      </c>
      <c r="K1178" s="156"/>
      <c r="L1178" s="73"/>
      <c r="M1178" s="73"/>
    </row>
    <row r="1179" spans="1:13" s="2" customFormat="1" hidden="1">
      <c r="A1179" s="65"/>
      <c r="B1179" s="79" t="s">
        <v>426</v>
      </c>
      <c r="C1179" s="76"/>
      <c r="D1179" s="148" t="s">
        <v>427</v>
      </c>
      <c r="E1179" s="246">
        <f t="shared" si="299"/>
        <v>0</v>
      </c>
      <c r="F1179" s="217">
        <f t="shared" ref="F1179:M1179" si="301">F1180+F1181</f>
        <v>0</v>
      </c>
      <c r="G1179" s="217">
        <f t="shared" si="301"/>
        <v>0</v>
      </c>
      <c r="H1179" s="217">
        <f t="shared" si="301"/>
        <v>0</v>
      </c>
      <c r="I1179" s="217">
        <f t="shared" si="301"/>
        <v>0</v>
      </c>
      <c r="J1179" s="228">
        <f t="shared" si="301"/>
        <v>0</v>
      </c>
      <c r="K1179" s="156">
        <f t="shared" si="301"/>
        <v>0</v>
      </c>
      <c r="L1179" s="156">
        <f t="shared" si="301"/>
        <v>0</v>
      </c>
      <c r="M1179" s="156">
        <f t="shared" si="301"/>
        <v>0</v>
      </c>
    </row>
    <row r="1180" spans="1:13" s="2" customFormat="1" ht="38.25" hidden="1">
      <c r="A1180" s="65"/>
      <c r="B1180" s="88"/>
      <c r="C1180" s="87" t="s">
        <v>428</v>
      </c>
      <c r="D1180" s="148" t="s">
        <v>429</v>
      </c>
      <c r="E1180" s="246">
        <f t="shared" si="299"/>
        <v>0</v>
      </c>
      <c r="F1180" s="217"/>
      <c r="G1180" s="217"/>
      <c r="H1180" s="217"/>
      <c r="I1180" s="217"/>
      <c r="J1180" s="229"/>
      <c r="K1180" s="72"/>
      <c r="L1180" s="73"/>
      <c r="M1180" s="73"/>
    </row>
    <row r="1181" spans="1:13" s="2" customFormat="1" hidden="1">
      <c r="A1181" s="65"/>
      <c r="B1181" s="95" t="s">
        <v>430</v>
      </c>
      <c r="C1181" s="96"/>
      <c r="D1181" s="149" t="s">
        <v>431</v>
      </c>
      <c r="E1181" s="246">
        <f t="shared" si="299"/>
        <v>0</v>
      </c>
      <c r="F1181" s="217"/>
      <c r="G1181" s="217"/>
      <c r="H1181" s="217"/>
      <c r="I1181" s="217"/>
      <c r="J1181" s="229"/>
      <c r="K1181" s="72"/>
      <c r="L1181" s="73"/>
      <c r="M1181" s="73"/>
    </row>
    <row r="1182" spans="1:13" s="2" customFormat="1" ht="13.5" hidden="1">
      <c r="A1182" s="65"/>
      <c r="B1182" s="97"/>
      <c r="C1182" s="67"/>
      <c r="D1182" s="286"/>
      <c r="E1182" s="246">
        <f t="shared" si="299"/>
        <v>0</v>
      </c>
      <c r="F1182" s="217"/>
      <c r="G1182" s="217"/>
      <c r="H1182" s="217"/>
      <c r="I1182" s="217"/>
      <c r="J1182" s="229"/>
      <c r="K1182" s="72"/>
      <c r="L1182" s="73"/>
      <c r="M1182" s="73"/>
    </row>
    <row r="1183" spans="1:13" s="2" customFormat="1" hidden="1">
      <c r="A1183" s="65"/>
      <c r="B1183" s="71" t="s">
        <v>432</v>
      </c>
      <c r="C1183" s="98"/>
      <c r="D1183" s="148" t="s">
        <v>433</v>
      </c>
      <c r="E1183" s="246">
        <f t="shared" si="299"/>
        <v>0</v>
      </c>
      <c r="F1183" s="217">
        <f t="shared" ref="F1183:M1183" si="302">F1184+F1185</f>
        <v>0</v>
      </c>
      <c r="G1183" s="217">
        <f t="shared" si="302"/>
        <v>0</v>
      </c>
      <c r="H1183" s="217">
        <f t="shared" si="302"/>
        <v>0</v>
      </c>
      <c r="I1183" s="217">
        <f t="shared" si="302"/>
        <v>0</v>
      </c>
      <c r="J1183" s="228">
        <f t="shared" si="302"/>
        <v>0</v>
      </c>
      <c r="K1183" s="156">
        <f t="shared" si="302"/>
        <v>0</v>
      </c>
      <c r="L1183" s="156">
        <f t="shared" si="302"/>
        <v>0</v>
      </c>
      <c r="M1183" s="156">
        <f t="shared" si="302"/>
        <v>0</v>
      </c>
    </row>
    <row r="1184" spans="1:13" s="2" customFormat="1" hidden="1">
      <c r="A1184" s="65"/>
      <c r="B1184" s="76" t="s">
        <v>434</v>
      </c>
      <c r="C1184" s="76"/>
      <c r="D1184" s="148" t="s">
        <v>435</v>
      </c>
      <c r="E1184" s="246">
        <f t="shared" si="299"/>
        <v>0</v>
      </c>
      <c r="F1184" s="217"/>
      <c r="G1184" s="217"/>
      <c r="H1184" s="217"/>
      <c r="I1184" s="217"/>
      <c r="J1184" s="229"/>
      <c r="K1184" s="72"/>
      <c r="L1184" s="73"/>
      <c r="M1184" s="73"/>
    </row>
    <row r="1185" spans="1:13" s="2" customFormat="1" hidden="1">
      <c r="A1185" s="65"/>
      <c r="B1185" s="75" t="s">
        <v>436</v>
      </c>
      <c r="C1185" s="78"/>
      <c r="D1185" s="149" t="s">
        <v>437</v>
      </c>
      <c r="E1185" s="246">
        <f t="shared" si="299"/>
        <v>0</v>
      </c>
      <c r="F1185" s="217"/>
      <c r="G1185" s="217"/>
      <c r="H1185" s="217"/>
      <c r="I1185" s="217"/>
      <c r="J1185" s="229"/>
      <c r="K1185" s="72"/>
      <c r="L1185" s="73"/>
      <c r="M1185" s="73"/>
    </row>
    <row r="1186" spans="1:13" s="2" customFormat="1">
      <c r="A1186" s="65"/>
      <c r="B1186" s="69" t="s">
        <v>438</v>
      </c>
      <c r="C1186" s="79"/>
      <c r="D1186" s="149" t="s">
        <v>439</v>
      </c>
      <c r="E1186" s="246">
        <f t="shared" si="299"/>
        <v>0</v>
      </c>
      <c r="F1186" s="217">
        <f t="shared" ref="F1186:M1186" si="303">F1187</f>
        <v>0</v>
      </c>
      <c r="G1186" s="217">
        <f t="shared" si="303"/>
        <v>0</v>
      </c>
      <c r="H1186" s="217">
        <f t="shared" si="303"/>
        <v>0</v>
      </c>
      <c r="I1186" s="217">
        <f t="shared" si="303"/>
        <v>0</v>
      </c>
      <c r="J1186" s="228">
        <f t="shared" si="303"/>
        <v>0</v>
      </c>
      <c r="K1186" s="156">
        <f t="shared" si="303"/>
        <v>0</v>
      </c>
      <c r="L1186" s="156">
        <f t="shared" si="303"/>
        <v>0</v>
      </c>
      <c r="M1186" s="156">
        <f t="shared" si="303"/>
        <v>0</v>
      </c>
    </row>
    <row r="1187" spans="1:13" s="2" customFormat="1">
      <c r="A1187" s="65"/>
      <c r="B1187" s="75" t="s">
        <v>440</v>
      </c>
      <c r="C1187" s="79"/>
      <c r="D1187" s="149" t="s">
        <v>441</v>
      </c>
      <c r="E1187" s="246">
        <f t="shared" si="299"/>
        <v>0</v>
      </c>
      <c r="F1187" s="217"/>
      <c r="G1187" s="217"/>
      <c r="H1187" s="217"/>
      <c r="I1187" s="217"/>
      <c r="J1187" s="229"/>
      <c r="K1187" s="72"/>
      <c r="L1187" s="73"/>
      <c r="M1187" s="73"/>
    </row>
    <row r="1188" spans="1:13" ht="24.75" customHeight="1">
      <c r="A1188" s="123" t="s">
        <v>533</v>
      </c>
      <c r="B1188" s="123"/>
      <c r="C1188" s="123"/>
      <c r="D1188" s="316"/>
      <c r="E1188" s="216">
        <f t="shared" si="299"/>
        <v>26130</v>
      </c>
      <c r="F1188" s="232"/>
      <c r="G1188" s="232">
        <f t="shared" ref="G1188:M1188" si="304">G1189+G1190+G1193+G1194</f>
        <v>6488</v>
      </c>
      <c r="H1188" s="232">
        <f t="shared" si="304"/>
        <v>6683</v>
      </c>
      <c r="I1188" s="232">
        <f t="shared" si="304"/>
        <v>6638</v>
      </c>
      <c r="J1188" s="229">
        <f t="shared" si="304"/>
        <v>6321</v>
      </c>
      <c r="K1188" s="72">
        <f t="shared" si="304"/>
        <v>27245</v>
      </c>
      <c r="L1188" s="72">
        <f t="shared" si="304"/>
        <v>27245</v>
      </c>
      <c r="M1188" s="72">
        <f t="shared" si="304"/>
        <v>27245</v>
      </c>
    </row>
    <row r="1189" spans="1:13">
      <c r="A1189" s="126"/>
      <c r="B1189" s="133" t="s">
        <v>682</v>
      </c>
      <c r="C1189" s="133"/>
      <c r="D1189" s="316" t="s">
        <v>683</v>
      </c>
      <c r="E1189" s="216">
        <f t="shared" si="299"/>
        <v>0</v>
      </c>
      <c r="F1189" s="232"/>
      <c r="G1189" s="232"/>
      <c r="H1189" s="232">
        <f>50-50</f>
        <v>0</v>
      </c>
      <c r="I1189" s="232">
        <f>50-50</f>
        <v>0</v>
      </c>
      <c r="J1189" s="229">
        <f>45-45</f>
        <v>0</v>
      </c>
      <c r="K1189" s="72">
        <f>232-232</f>
        <v>0</v>
      </c>
      <c r="L1189" s="73">
        <f>232-232</f>
        <v>0</v>
      </c>
      <c r="M1189" s="73"/>
    </row>
    <row r="1190" spans="1:13" ht="28.5" customHeight="1">
      <c r="A1190" s="126"/>
      <c r="B1190" s="523" t="s">
        <v>756</v>
      </c>
      <c r="C1190" s="524"/>
      <c r="D1190" s="316" t="s">
        <v>685</v>
      </c>
      <c r="E1190" s="216">
        <f t="shared" si="299"/>
        <v>0</v>
      </c>
      <c r="F1190" s="232">
        <f t="shared" ref="F1190:M1190" si="305">F1191</f>
        <v>0</v>
      </c>
      <c r="G1190" s="232">
        <f t="shared" si="305"/>
        <v>0</v>
      </c>
      <c r="H1190" s="232">
        <f t="shared" si="305"/>
        <v>0</v>
      </c>
      <c r="I1190" s="232">
        <f t="shared" si="305"/>
        <v>0</v>
      </c>
      <c r="J1190" s="232">
        <f t="shared" si="305"/>
        <v>0</v>
      </c>
      <c r="K1190" s="72">
        <f t="shared" si="305"/>
        <v>0</v>
      </c>
      <c r="L1190" s="72">
        <f t="shared" si="305"/>
        <v>0</v>
      </c>
      <c r="M1190" s="72">
        <f t="shared" si="305"/>
        <v>0</v>
      </c>
    </row>
    <row r="1191" spans="1:13">
      <c r="A1191" s="126"/>
      <c r="B1191" s="46"/>
      <c r="C1191" s="133" t="s">
        <v>686</v>
      </c>
      <c r="D1191" s="317" t="s">
        <v>687</v>
      </c>
      <c r="E1191" s="216">
        <f t="shared" si="299"/>
        <v>0</v>
      </c>
      <c r="F1191" s="232"/>
      <c r="G1191" s="232"/>
      <c r="H1191" s="232"/>
      <c r="I1191" s="232"/>
      <c r="J1191" s="229"/>
      <c r="K1191" s="72"/>
      <c r="L1191" s="73"/>
      <c r="M1191" s="73"/>
    </row>
    <row r="1192" spans="1:13" ht="18.75" hidden="1" customHeight="1">
      <c r="A1192" s="126"/>
      <c r="B1192" s="46"/>
      <c r="C1192" s="133"/>
      <c r="D1192" s="316"/>
      <c r="E1192" s="216">
        <f t="shared" si="299"/>
        <v>0</v>
      </c>
      <c r="F1192" s="232"/>
      <c r="G1192" s="232"/>
      <c r="H1192" s="232"/>
      <c r="I1192" s="232"/>
      <c r="J1192" s="229"/>
      <c r="K1192" s="72"/>
      <c r="L1192" s="73"/>
      <c r="M1192" s="73"/>
    </row>
    <row r="1193" spans="1:13">
      <c r="A1193" s="126"/>
      <c r="B1193" s="46" t="s">
        <v>688</v>
      </c>
      <c r="C1193" s="133"/>
      <c r="D1193" s="316" t="s">
        <v>689</v>
      </c>
      <c r="E1193" s="216">
        <f t="shared" si="299"/>
        <v>26130</v>
      </c>
      <c r="F1193" s="232"/>
      <c r="G1193" s="232">
        <v>6488</v>
      </c>
      <c r="H1193" s="232">
        <v>6683</v>
      </c>
      <c r="I1193" s="232">
        <v>6638</v>
      </c>
      <c r="J1193" s="229">
        <v>6321</v>
      </c>
      <c r="K1193" s="72">
        <v>27245</v>
      </c>
      <c r="L1193" s="73">
        <v>27245</v>
      </c>
      <c r="M1193" s="73">
        <v>27245</v>
      </c>
    </row>
    <row r="1194" spans="1:13" ht="30" customHeight="1">
      <c r="A1194" s="126"/>
      <c r="B1194" s="523" t="s">
        <v>757</v>
      </c>
      <c r="C1194" s="524"/>
      <c r="D1194" s="316" t="s">
        <v>691</v>
      </c>
      <c r="E1194" s="216">
        <f t="shared" si="299"/>
        <v>0</v>
      </c>
      <c r="F1194" s="232"/>
      <c r="G1194" s="232"/>
      <c r="H1194" s="232"/>
      <c r="I1194" s="232"/>
      <c r="J1194" s="229"/>
      <c r="K1194" s="72"/>
      <c r="L1194" s="73"/>
      <c r="M1194" s="73"/>
    </row>
    <row r="1195" spans="1:13" ht="30" customHeight="1">
      <c r="A1195" s="126"/>
      <c r="B1195" s="340"/>
      <c r="C1195" s="341" t="s">
        <v>758</v>
      </c>
      <c r="D1195" s="316" t="s">
        <v>693</v>
      </c>
      <c r="E1195" s="216">
        <f t="shared" si="299"/>
        <v>0</v>
      </c>
      <c r="F1195" s="232"/>
      <c r="G1195" s="232"/>
      <c r="H1195" s="232"/>
      <c r="I1195" s="232"/>
      <c r="J1195" s="229"/>
      <c r="K1195" s="72"/>
      <c r="L1195" s="73"/>
      <c r="M1195" s="73"/>
    </row>
    <row r="1196" spans="1:13" s="3" customFormat="1" ht="42" customHeight="1">
      <c r="A1196" s="577" t="s">
        <v>694</v>
      </c>
      <c r="B1196" s="577"/>
      <c r="C1196" s="577"/>
      <c r="D1196" s="162" t="s">
        <v>695</v>
      </c>
      <c r="E1196" s="266">
        <f t="shared" si="299"/>
        <v>0</v>
      </c>
      <c r="F1196" s="267">
        <f t="shared" ref="F1196:M1196" si="306">F1197+F1198</f>
        <v>0</v>
      </c>
      <c r="G1196" s="267">
        <f t="shared" si="306"/>
        <v>0</v>
      </c>
      <c r="H1196" s="267">
        <f t="shared" si="306"/>
        <v>0</v>
      </c>
      <c r="I1196" s="267">
        <f t="shared" si="306"/>
        <v>0</v>
      </c>
      <c r="J1196" s="268">
        <f t="shared" si="306"/>
        <v>0</v>
      </c>
      <c r="K1196" s="269">
        <f t="shared" si="306"/>
        <v>0</v>
      </c>
      <c r="L1196" s="269">
        <f t="shared" si="306"/>
        <v>0</v>
      </c>
      <c r="M1196" s="269">
        <f t="shared" si="306"/>
        <v>0</v>
      </c>
    </row>
    <row r="1197" spans="1:13">
      <c r="A1197" s="125" t="s">
        <v>759</v>
      </c>
      <c r="B1197" s="163"/>
      <c r="C1197" s="125"/>
      <c r="D1197" s="283" t="s">
        <v>697</v>
      </c>
      <c r="E1197" s="246">
        <f t="shared" si="299"/>
        <v>0</v>
      </c>
      <c r="F1197" s="232"/>
      <c r="G1197" s="232"/>
      <c r="H1197" s="232"/>
      <c r="I1197" s="232"/>
      <c r="J1197" s="229"/>
      <c r="K1197" s="72"/>
      <c r="L1197" s="73"/>
      <c r="M1197" s="73"/>
    </row>
    <row r="1198" spans="1:13">
      <c r="A1198" s="164" t="s">
        <v>760</v>
      </c>
      <c r="B1198" s="133"/>
      <c r="C1198" s="125"/>
      <c r="D1198" s="283" t="s">
        <v>709</v>
      </c>
      <c r="E1198" s="246">
        <f t="shared" si="299"/>
        <v>0</v>
      </c>
      <c r="F1198" s="232"/>
      <c r="G1198" s="232"/>
      <c r="H1198" s="232"/>
      <c r="I1198" s="232"/>
      <c r="J1198" s="229"/>
      <c r="K1198" s="72"/>
      <c r="L1198" s="73"/>
      <c r="M1198" s="73"/>
    </row>
    <row r="1199" spans="1:13" s="3" customFormat="1" ht="36" customHeight="1">
      <c r="A1199" s="525" t="s">
        <v>720</v>
      </c>
      <c r="B1199" s="526"/>
      <c r="C1199" s="527"/>
      <c r="D1199" s="254" t="s">
        <v>721</v>
      </c>
      <c r="E1199" s="266">
        <f t="shared" si="299"/>
        <v>0</v>
      </c>
      <c r="F1199" s="267">
        <f t="shared" ref="F1199:M1199" si="307">F1200+F1201+F1265+F1266</f>
        <v>0</v>
      </c>
      <c r="G1199" s="267">
        <f t="shared" si="307"/>
        <v>0</v>
      </c>
      <c r="H1199" s="267">
        <f t="shared" si="307"/>
        <v>0</v>
      </c>
      <c r="I1199" s="267">
        <f t="shared" si="307"/>
        <v>0</v>
      </c>
      <c r="J1199" s="268">
        <f t="shared" si="307"/>
        <v>0</v>
      </c>
      <c r="K1199" s="269">
        <f t="shared" si="307"/>
        <v>0</v>
      </c>
      <c r="L1199" s="269">
        <f t="shared" si="307"/>
        <v>0</v>
      </c>
      <c r="M1199" s="269">
        <f t="shared" si="307"/>
        <v>0</v>
      </c>
    </row>
    <row r="1200" spans="1:13" ht="26.25" customHeight="1">
      <c r="A1200" s="513" t="s">
        <v>761</v>
      </c>
      <c r="B1200" s="578"/>
      <c r="C1200" s="514"/>
      <c r="D1200" s="283" t="s">
        <v>723</v>
      </c>
      <c r="E1200" s="246">
        <f t="shared" si="299"/>
        <v>0</v>
      </c>
      <c r="F1200" s="232"/>
      <c r="G1200" s="232"/>
      <c r="H1200" s="232"/>
      <c r="I1200" s="232"/>
      <c r="J1200" s="229"/>
      <c r="K1200" s="72"/>
      <c r="L1200" s="73"/>
      <c r="M1200" s="73"/>
    </row>
    <row r="1201" spans="1:13" ht="16.5" hidden="1" customHeight="1">
      <c r="A1201" s="164" t="s">
        <v>762</v>
      </c>
      <c r="B1201" s="166"/>
      <c r="C1201" s="167"/>
      <c r="D1201" s="284" t="s">
        <v>730</v>
      </c>
      <c r="E1201" s="246">
        <f t="shared" si="299"/>
        <v>0</v>
      </c>
      <c r="F1201" s="232">
        <f t="shared" ref="F1201:M1202" si="308">F1202</f>
        <v>0</v>
      </c>
      <c r="G1201" s="232">
        <f t="shared" si="308"/>
        <v>0</v>
      </c>
      <c r="H1201" s="232">
        <f t="shared" si="308"/>
        <v>0</v>
      </c>
      <c r="I1201" s="232">
        <f t="shared" si="308"/>
        <v>0</v>
      </c>
      <c r="J1201" s="229">
        <f t="shared" si="308"/>
        <v>0</v>
      </c>
      <c r="K1201" s="72">
        <f t="shared" si="308"/>
        <v>0</v>
      </c>
      <c r="L1201" s="72">
        <f t="shared" si="308"/>
        <v>0</v>
      </c>
      <c r="M1201" s="72">
        <f t="shared" si="308"/>
        <v>0</v>
      </c>
    </row>
    <row r="1202" spans="1:13" s="6" customFormat="1" ht="15" hidden="1">
      <c r="A1202" s="61"/>
      <c r="B1202" s="61" t="s">
        <v>305</v>
      </c>
      <c r="C1202" s="62"/>
      <c r="D1202" s="285"/>
      <c r="E1202" s="247">
        <f t="shared" si="299"/>
        <v>0</v>
      </c>
      <c r="F1202" s="227">
        <f t="shared" si="308"/>
        <v>0</v>
      </c>
      <c r="G1202" s="227">
        <f t="shared" si="308"/>
        <v>0</v>
      </c>
      <c r="H1202" s="227">
        <f t="shared" si="308"/>
        <v>0</v>
      </c>
      <c r="I1202" s="227">
        <f t="shared" si="308"/>
        <v>0</v>
      </c>
      <c r="J1202" s="240">
        <f t="shared" si="308"/>
        <v>0</v>
      </c>
      <c r="K1202" s="155">
        <f t="shared" si="308"/>
        <v>0</v>
      </c>
      <c r="L1202" s="155">
        <f t="shared" si="308"/>
        <v>0</v>
      </c>
      <c r="M1202" s="155">
        <f t="shared" si="308"/>
        <v>0</v>
      </c>
    </row>
    <row r="1203" spans="1:13" s="2" customFormat="1" ht="13.5" hidden="1">
      <c r="A1203" s="65"/>
      <c r="B1203" s="66" t="s">
        <v>332</v>
      </c>
      <c r="C1203" s="67"/>
      <c r="D1203" s="286" t="s">
        <v>333</v>
      </c>
      <c r="E1203" s="246">
        <f t="shared" si="299"/>
        <v>0</v>
      </c>
      <c r="F1203" s="217">
        <f t="shared" ref="F1203:M1203" si="309">F1204+F1205+F1206+F1211+F1215+F1217+F1229+F1235+F1242</f>
        <v>0</v>
      </c>
      <c r="G1203" s="217">
        <f t="shared" si="309"/>
        <v>0</v>
      </c>
      <c r="H1203" s="217">
        <f t="shared" si="309"/>
        <v>0</v>
      </c>
      <c r="I1203" s="217">
        <f t="shared" si="309"/>
        <v>0</v>
      </c>
      <c r="J1203" s="228">
        <f t="shared" si="309"/>
        <v>0</v>
      </c>
      <c r="K1203" s="156">
        <f t="shared" si="309"/>
        <v>0</v>
      </c>
      <c r="L1203" s="156">
        <f t="shared" si="309"/>
        <v>0</v>
      </c>
      <c r="M1203" s="156">
        <f t="shared" si="309"/>
        <v>0</v>
      </c>
    </row>
    <row r="1204" spans="1:13" s="2" customFormat="1" ht="13.5" hidden="1">
      <c r="A1204" s="65"/>
      <c r="B1204" s="66"/>
      <c r="C1204" s="69" t="s">
        <v>334</v>
      </c>
      <c r="D1204" s="313" t="s">
        <v>308</v>
      </c>
      <c r="E1204" s="246">
        <f t="shared" si="299"/>
        <v>0</v>
      </c>
      <c r="F1204" s="217"/>
      <c r="G1204" s="217"/>
      <c r="H1204" s="217"/>
      <c r="I1204" s="217"/>
      <c r="J1204" s="229"/>
      <c r="K1204" s="72"/>
      <c r="L1204" s="73"/>
      <c r="M1204" s="73"/>
    </row>
    <row r="1205" spans="1:13" s="2" customFormat="1" hidden="1">
      <c r="A1205" s="65"/>
      <c r="B1205" s="70"/>
      <c r="C1205" s="338" t="s">
        <v>335</v>
      </c>
      <c r="D1205" s="149" t="s">
        <v>310</v>
      </c>
      <c r="E1205" s="246">
        <f t="shared" si="299"/>
        <v>0</v>
      </c>
      <c r="F1205" s="217"/>
      <c r="G1205" s="217"/>
      <c r="H1205" s="217"/>
      <c r="I1205" s="217"/>
      <c r="J1205" s="229"/>
      <c r="K1205" s="72"/>
      <c r="L1205" s="73"/>
      <c r="M1205" s="73"/>
    </row>
    <row r="1206" spans="1:13" s="2" customFormat="1" hidden="1">
      <c r="A1206" s="65"/>
      <c r="B1206" s="74" t="s">
        <v>336</v>
      </c>
      <c r="C1206" s="69"/>
      <c r="D1206" s="149" t="s">
        <v>337</v>
      </c>
      <c r="E1206" s="246">
        <f t="shared" si="299"/>
        <v>0</v>
      </c>
      <c r="F1206" s="217">
        <f t="shared" ref="F1206:M1206" si="310">F1207+F1208+F1209</f>
        <v>0</v>
      </c>
      <c r="G1206" s="217">
        <f t="shared" si="310"/>
        <v>0</v>
      </c>
      <c r="H1206" s="217">
        <f t="shared" si="310"/>
        <v>0</v>
      </c>
      <c r="I1206" s="217">
        <f t="shared" si="310"/>
        <v>0</v>
      </c>
      <c r="J1206" s="228">
        <f t="shared" si="310"/>
        <v>0</v>
      </c>
      <c r="K1206" s="156">
        <f t="shared" si="310"/>
        <v>0</v>
      </c>
      <c r="L1206" s="156">
        <f t="shared" si="310"/>
        <v>0</v>
      </c>
      <c r="M1206" s="156">
        <f t="shared" si="310"/>
        <v>0</v>
      </c>
    </row>
    <row r="1207" spans="1:13" s="2" customFormat="1" hidden="1">
      <c r="A1207" s="65"/>
      <c r="B1207" s="75" t="s">
        <v>338</v>
      </c>
      <c r="C1207" s="69"/>
      <c r="D1207" s="149" t="s">
        <v>339</v>
      </c>
      <c r="E1207" s="246">
        <f t="shared" si="299"/>
        <v>0</v>
      </c>
      <c r="F1207" s="217"/>
      <c r="G1207" s="217"/>
      <c r="H1207" s="217"/>
      <c r="I1207" s="217"/>
      <c r="J1207" s="229"/>
      <c r="K1207" s="72"/>
      <c r="L1207" s="73"/>
      <c r="M1207" s="73"/>
    </row>
    <row r="1208" spans="1:13" s="2" customFormat="1" hidden="1">
      <c r="A1208" s="65"/>
      <c r="B1208" s="76" t="s">
        <v>340</v>
      </c>
      <c r="C1208" s="76"/>
      <c r="D1208" s="148" t="s">
        <v>341</v>
      </c>
      <c r="E1208" s="246">
        <f t="shared" si="299"/>
        <v>0</v>
      </c>
      <c r="F1208" s="217"/>
      <c r="G1208" s="217"/>
      <c r="H1208" s="217"/>
      <c r="I1208" s="217"/>
      <c r="J1208" s="229"/>
      <c r="K1208" s="72"/>
      <c r="L1208" s="73"/>
      <c r="M1208" s="73"/>
    </row>
    <row r="1209" spans="1:13" s="2" customFormat="1" hidden="1">
      <c r="A1209" s="65"/>
      <c r="B1209" s="75" t="s">
        <v>342</v>
      </c>
      <c r="C1209" s="78"/>
      <c r="D1209" s="149" t="s">
        <v>343</v>
      </c>
      <c r="E1209" s="246">
        <f t="shared" si="299"/>
        <v>0</v>
      </c>
      <c r="F1209" s="217"/>
      <c r="G1209" s="217"/>
      <c r="H1209" s="217"/>
      <c r="I1209" s="217"/>
      <c r="J1209" s="229"/>
      <c r="K1209" s="72"/>
      <c r="L1209" s="73"/>
      <c r="M1209" s="73"/>
    </row>
    <row r="1210" spans="1:13" s="2" customFormat="1" hidden="1">
      <c r="A1210" s="65"/>
      <c r="B1210" s="75"/>
      <c r="C1210" s="78"/>
      <c r="D1210" s="149"/>
      <c r="E1210" s="246">
        <f t="shared" si="299"/>
        <v>0</v>
      </c>
      <c r="F1210" s="217"/>
      <c r="G1210" s="217"/>
      <c r="H1210" s="217"/>
      <c r="I1210" s="217"/>
      <c r="J1210" s="229"/>
      <c r="K1210" s="72"/>
      <c r="L1210" s="73"/>
      <c r="M1210" s="73"/>
    </row>
    <row r="1211" spans="1:13" s="2" customFormat="1" hidden="1">
      <c r="A1211" s="65"/>
      <c r="B1211" s="75" t="s">
        <v>344</v>
      </c>
      <c r="C1211" s="78"/>
      <c r="D1211" s="149" t="s">
        <v>345</v>
      </c>
      <c r="E1211" s="246">
        <f t="shared" si="299"/>
        <v>0</v>
      </c>
      <c r="F1211" s="217">
        <f t="shared" ref="F1211:M1211" si="311">F1212+F1213+F1214</f>
        <v>0</v>
      </c>
      <c r="G1211" s="217">
        <f t="shared" si="311"/>
        <v>0</v>
      </c>
      <c r="H1211" s="217">
        <f t="shared" si="311"/>
        <v>0</v>
      </c>
      <c r="I1211" s="217">
        <f t="shared" si="311"/>
        <v>0</v>
      </c>
      <c r="J1211" s="228">
        <f t="shared" si="311"/>
        <v>0</v>
      </c>
      <c r="K1211" s="156">
        <f t="shared" si="311"/>
        <v>0</v>
      </c>
      <c r="L1211" s="156">
        <f t="shared" si="311"/>
        <v>0</v>
      </c>
      <c r="M1211" s="156">
        <f t="shared" si="311"/>
        <v>0</v>
      </c>
    </row>
    <row r="1212" spans="1:13" s="2" customFormat="1" ht="25.5" hidden="1">
      <c r="A1212" s="65"/>
      <c r="B1212" s="75"/>
      <c r="C1212" s="78" t="s">
        <v>346</v>
      </c>
      <c r="D1212" s="149" t="s">
        <v>347</v>
      </c>
      <c r="E1212" s="246">
        <f t="shared" si="299"/>
        <v>0</v>
      </c>
      <c r="F1212" s="217"/>
      <c r="G1212" s="217"/>
      <c r="H1212" s="217"/>
      <c r="I1212" s="217"/>
      <c r="J1212" s="229"/>
      <c r="K1212" s="72"/>
      <c r="L1212" s="73"/>
      <c r="M1212" s="73"/>
    </row>
    <row r="1213" spans="1:13" s="2" customFormat="1" hidden="1">
      <c r="A1213" s="65"/>
      <c r="B1213" s="75"/>
      <c r="C1213" s="79" t="s">
        <v>348</v>
      </c>
      <c r="D1213" s="314" t="s">
        <v>349</v>
      </c>
      <c r="E1213" s="246">
        <f t="shared" si="299"/>
        <v>0</v>
      </c>
      <c r="F1213" s="217"/>
      <c r="G1213" s="217"/>
      <c r="H1213" s="217"/>
      <c r="I1213" s="217"/>
      <c r="J1213" s="229"/>
      <c r="K1213" s="72"/>
      <c r="L1213" s="73"/>
      <c r="M1213" s="73"/>
    </row>
    <row r="1214" spans="1:13" s="2" customFormat="1" ht="13.5" hidden="1">
      <c r="A1214" s="65"/>
      <c r="B1214" s="67"/>
      <c r="C1214" s="69" t="s">
        <v>350</v>
      </c>
      <c r="D1214" s="286" t="s">
        <v>351</v>
      </c>
      <c r="E1214" s="246">
        <f t="shared" si="299"/>
        <v>0</v>
      </c>
      <c r="F1214" s="217"/>
      <c r="G1214" s="217"/>
      <c r="H1214" s="217"/>
      <c r="I1214" s="217"/>
      <c r="J1214" s="229"/>
      <c r="K1214" s="72"/>
      <c r="L1214" s="73"/>
      <c r="M1214" s="73"/>
    </row>
    <row r="1215" spans="1:13" s="2" customFormat="1" hidden="1">
      <c r="A1215" s="65"/>
      <c r="B1215" s="69" t="s">
        <v>352</v>
      </c>
      <c r="C1215" s="81"/>
      <c r="D1215" s="315" t="s">
        <v>353</v>
      </c>
      <c r="E1215" s="246">
        <f t="shared" si="299"/>
        <v>0</v>
      </c>
      <c r="F1215" s="217">
        <f t="shared" ref="F1215:M1215" si="312">F1216</f>
        <v>0</v>
      </c>
      <c r="G1215" s="217">
        <f t="shared" si="312"/>
        <v>0</v>
      </c>
      <c r="H1215" s="217">
        <f t="shared" si="312"/>
        <v>0</v>
      </c>
      <c r="I1215" s="217">
        <f t="shared" si="312"/>
        <v>0</v>
      </c>
      <c r="J1215" s="228">
        <f t="shared" si="312"/>
        <v>0</v>
      </c>
      <c r="K1215" s="156">
        <f t="shared" si="312"/>
        <v>0</v>
      </c>
      <c r="L1215" s="156">
        <f t="shared" si="312"/>
        <v>0</v>
      </c>
      <c r="M1215" s="156">
        <f t="shared" si="312"/>
        <v>0</v>
      </c>
    </row>
    <row r="1216" spans="1:13" s="2" customFormat="1" hidden="1">
      <c r="A1216" s="65"/>
      <c r="B1216" s="75" t="s">
        <v>354</v>
      </c>
      <c r="C1216" s="82"/>
      <c r="D1216" s="315" t="s">
        <v>355</v>
      </c>
      <c r="E1216" s="246">
        <f t="shared" si="299"/>
        <v>0</v>
      </c>
      <c r="F1216" s="217"/>
      <c r="G1216" s="217"/>
      <c r="H1216" s="217"/>
      <c r="I1216" s="217"/>
      <c r="J1216" s="229"/>
      <c r="K1216" s="72"/>
      <c r="L1216" s="73"/>
      <c r="M1216" s="73"/>
    </row>
    <row r="1217" spans="1:13" s="2" customFormat="1" ht="14.25" hidden="1" customHeight="1">
      <c r="A1217" s="65"/>
      <c r="B1217" s="75"/>
      <c r="C1217" s="78" t="s">
        <v>356</v>
      </c>
      <c r="D1217" s="315" t="s">
        <v>357</v>
      </c>
      <c r="E1217" s="246">
        <f t="shared" si="299"/>
        <v>0</v>
      </c>
      <c r="F1217" s="217">
        <f t="shared" ref="F1217:M1217" si="313">F1218</f>
        <v>0</v>
      </c>
      <c r="G1217" s="217">
        <f t="shared" si="313"/>
        <v>0</v>
      </c>
      <c r="H1217" s="217">
        <f t="shared" si="313"/>
        <v>0</v>
      </c>
      <c r="I1217" s="217">
        <f t="shared" si="313"/>
        <v>0</v>
      </c>
      <c r="J1217" s="228">
        <f t="shared" si="313"/>
        <v>0</v>
      </c>
      <c r="K1217" s="156">
        <f t="shared" si="313"/>
        <v>0</v>
      </c>
      <c r="L1217" s="156">
        <f t="shared" si="313"/>
        <v>0</v>
      </c>
      <c r="M1217" s="156">
        <f t="shared" si="313"/>
        <v>0</v>
      </c>
    </row>
    <row r="1218" spans="1:13" s="2" customFormat="1" ht="46.5" hidden="1" customHeight="1">
      <c r="A1218" s="65"/>
      <c r="B1218" s="569" t="s">
        <v>358</v>
      </c>
      <c r="C1218" s="570"/>
      <c r="D1218" s="148" t="s">
        <v>359</v>
      </c>
      <c r="E1218" s="246">
        <f t="shared" si="299"/>
        <v>0</v>
      </c>
      <c r="F1218" s="217">
        <f>F1219+F1220+F1221+F1222+F1223+F1224+F1225+F1226+F1227+F1228</f>
        <v>0</v>
      </c>
      <c r="G1218" s="217">
        <f>G1219+G1220+G1221+G1222+G1223+G1224+G1225+G1226+G1227+G1228</f>
        <v>0</v>
      </c>
      <c r="H1218" s="217">
        <f>H1219+H1220+H1221+H1222+H1223+H1224+H1225+H1226+H1227+H1228</f>
        <v>0</v>
      </c>
      <c r="I1218" s="217">
        <f>I1219+I1220+I1221+I1222+I1223+I1224+I1225+I1226+I1227+I1228</f>
        <v>0</v>
      </c>
      <c r="J1218" s="228">
        <f>J1219+J1220+J1221+J1222+J1223+J1224+J1225+J1226+J1227+J1228</f>
        <v>0</v>
      </c>
      <c r="K1218" s="156"/>
      <c r="L1218" s="73"/>
      <c r="M1218" s="73"/>
    </row>
    <row r="1219" spans="1:13" s="2" customFormat="1" hidden="1">
      <c r="A1219" s="65"/>
      <c r="B1219" s="75"/>
      <c r="C1219" s="79" t="s">
        <v>360</v>
      </c>
      <c r="D1219" s="148" t="s">
        <v>361</v>
      </c>
      <c r="E1219" s="246">
        <f t="shared" si="299"/>
        <v>0</v>
      </c>
      <c r="F1219" s="217"/>
      <c r="G1219" s="217"/>
      <c r="H1219" s="217"/>
      <c r="I1219" s="217"/>
      <c r="J1219" s="229"/>
      <c r="K1219" s="72"/>
      <c r="L1219" s="73"/>
      <c r="M1219" s="73"/>
    </row>
    <row r="1220" spans="1:13" s="2" customFormat="1" ht="13.5" hidden="1">
      <c r="A1220" s="65"/>
      <c r="B1220" s="83"/>
      <c r="C1220" s="84" t="s">
        <v>362</v>
      </c>
      <c r="D1220" s="286" t="s">
        <v>363</v>
      </c>
      <c r="E1220" s="246">
        <f t="shared" si="299"/>
        <v>0</v>
      </c>
      <c r="F1220" s="217"/>
      <c r="G1220" s="217"/>
      <c r="H1220" s="217"/>
      <c r="I1220" s="217"/>
      <c r="J1220" s="229"/>
      <c r="K1220" s="72"/>
      <c r="L1220" s="73"/>
      <c r="M1220" s="73"/>
    </row>
    <row r="1221" spans="1:13" s="2" customFormat="1" hidden="1">
      <c r="A1221" s="65"/>
      <c r="B1221" s="336"/>
      <c r="C1221" s="46" t="s">
        <v>364</v>
      </c>
      <c r="D1221" s="148" t="s">
        <v>365</v>
      </c>
      <c r="E1221" s="246">
        <f t="shared" si="299"/>
        <v>0</v>
      </c>
      <c r="F1221" s="217"/>
      <c r="G1221" s="217"/>
      <c r="H1221" s="217"/>
      <c r="I1221" s="217"/>
      <c r="J1221" s="229"/>
      <c r="K1221" s="72"/>
      <c r="L1221" s="73"/>
      <c r="M1221" s="73"/>
    </row>
    <row r="1222" spans="1:13" s="2" customFormat="1" hidden="1">
      <c r="A1222" s="65"/>
      <c r="B1222" s="75"/>
      <c r="C1222" s="69" t="s">
        <v>366</v>
      </c>
      <c r="D1222" s="149" t="s">
        <v>367</v>
      </c>
      <c r="E1222" s="246">
        <f t="shared" si="299"/>
        <v>0</v>
      </c>
      <c r="F1222" s="217"/>
      <c r="G1222" s="217"/>
      <c r="H1222" s="217"/>
      <c r="I1222" s="217"/>
      <c r="J1222" s="229"/>
      <c r="K1222" s="72"/>
      <c r="L1222" s="73"/>
      <c r="M1222" s="73"/>
    </row>
    <row r="1223" spans="1:13" s="2" customFormat="1" hidden="1">
      <c r="A1223" s="65"/>
      <c r="B1223" s="75"/>
      <c r="C1223" s="79" t="s">
        <v>368</v>
      </c>
      <c r="D1223" s="149" t="s">
        <v>369</v>
      </c>
      <c r="E1223" s="246">
        <f t="shared" si="299"/>
        <v>0</v>
      </c>
      <c r="F1223" s="217"/>
      <c r="G1223" s="217"/>
      <c r="H1223" s="217"/>
      <c r="I1223" s="217"/>
      <c r="J1223" s="229"/>
      <c r="K1223" s="72"/>
      <c r="L1223" s="73"/>
      <c r="M1223" s="73"/>
    </row>
    <row r="1224" spans="1:13" s="2" customFormat="1" ht="51" hidden="1">
      <c r="A1224" s="65"/>
      <c r="B1224" s="75"/>
      <c r="C1224" s="78" t="s">
        <v>370</v>
      </c>
      <c r="D1224" s="149" t="s">
        <v>371</v>
      </c>
      <c r="E1224" s="246">
        <f t="shared" si="299"/>
        <v>0</v>
      </c>
      <c r="F1224" s="217"/>
      <c r="G1224" s="217"/>
      <c r="H1224" s="217"/>
      <c r="I1224" s="217"/>
      <c r="J1224" s="229"/>
      <c r="K1224" s="72"/>
      <c r="L1224" s="73"/>
      <c r="M1224" s="73"/>
    </row>
    <row r="1225" spans="1:13" s="2" customFormat="1" ht="38.25" hidden="1">
      <c r="A1225" s="65"/>
      <c r="B1225" s="75"/>
      <c r="C1225" s="78" t="s">
        <v>372</v>
      </c>
      <c r="D1225" s="149" t="s">
        <v>373</v>
      </c>
      <c r="E1225" s="246">
        <f t="shared" si="299"/>
        <v>0</v>
      </c>
      <c r="F1225" s="217"/>
      <c r="G1225" s="217"/>
      <c r="H1225" s="217"/>
      <c r="I1225" s="217"/>
      <c r="J1225" s="229"/>
      <c r="K1225" s="72"/>
      <c r="L1225" s="73"/>
      <c r="M1225" s="73"/>
    </row>
    <row r="1226" spans="1:13" s="2" customFormat="1" ht="38.25" hidden="1">
      <c r="A1226" s="65"/>
      <c r="B1226" s="79"/>
      <c r="C1226" s="78" t="s">
        <v>374</v>
      </c>
      <c r="D1226" s="149" t="s">
        <v>375</v>
      </c>
      <c r="E1226" s="246">
        <f t="shared" si="299"/>
        <v>0</v>
      </c>
      <c r="F1226" s="217"/>
      <c r="G1226" s="217"/>
      <c r="H1226" s="217"/>
      <c r="I1226" s="217"/>
      <c r="J1226" s="229"/>
      <c r="K1226" s="72"/>
      <c r="L1226" s="73"/>
      <c r="M1226" s="73"/>
    </row>
    <row r="1227" spans="1:13" s="2" customFormat="1" ht="38.25" hidden="1">
      <c r="A1227" s="65"/>
      <c r="B1227" s="79"/>
      <c r="C1227" s="78" t="s">
        <v>376</v>
      </c>
      <c r="D1227" s="149" t="s">
        <v>377</v>
      </c>
      <c r="E1227" s="246">
        <f t="shared" si="299"/>
        <v>0</v>
      </c>
      <c r="F1227" s="217"/>
      <c r="G1227" s="217"/>
      <c r="H1227" s="217"/>
      <c r="I1227" s="217"/>
      <c r="J1227" s="229"/>
      <c r="K1227" s="72"/>
      <c r="L1227" s="73"/>
      <c r="M1227" s="73"/>
    </row>
    <row r="1228" spans="1:13" s="2" customFormat="1" ht="25.5" hidden="1">
      <c r="A1228" s="65"/>
      <c r="B1228" s="79"/>
      <c r="C1228" s="78" t="s">
        <v>378</v>
      </c>
      <c r="D1228" s="149" t="s">
        <v>379</v>
      </c>
      <c r="E1228" s="246">
        <f t="shared" si="299"/>
        <v>0</v>
      </c>
      <c r="F1228" s="217"/>
      <c r="G1228" s="217"/>
      <c r="H1228" s="217"/>
      <c r="I1228" s="217"/>
      <c r="J1228" s="229"/>
      <c r="K1228" s="72"/>
      <c r="L1228" s="73"/>
      <c r="M1228" s="73"/>
    </row>
    <row r="1229" spans="1:13" s="2" customFormat="1" hidden="1">
      <c r="A1229" s="65"/>
      <c r="B1229" s="79"/>
      <c r="C1229" s="79" t="s">
        <v>380</v>
      </c>
      <c r="D1229" s="149" t="s">
        <v>381</v>
      </c>
      <c r="E1229" s="246">
        <f t="shared" si="299"/>
        <v>0</v>
      </c>
      <c r="F1229" s="217">
        <f t="shared" ref="F1229:M1229" si="314">F1230+F1232</f>
        <v>0</v>
      </c>
      <c r="G1229" s="217">
        <f t="shared" si="314"/>
        <v>0</v>
      </c>
      <c r="H1229" s="217">
        <f t="shared" si="314"/>
        <v>0</v>
      </c>
      <c r="I1229" s="217">
        <f t="shared" si="314"/>
        <v>0</v>
      </c>
      <c r="J1229" s="228">
        <f t="shared" si="314"/>
        <v>0</v>
      </c>
      <c r="K1229" s="156">
        <f t="shared" si="314"/>
        <v>0</v>
      </c>
      <c r="L1229" s="156">
        <f t="shared" si="314"/>
        <v>0</v>
      </c>
      <c r="M1229" s="156">
        <f t="shared" si="314"/>
        <v>0</v>
      </c>
    </row>
    <row r="1230" spans="1:13" s="2" customFormat="1" ht="1.5" hidden="1" customHeight="1">
      <c r="A1230" s="65"/>
      <c r="B1230" s="79" t="s">
        <v>382</v>
      </c>
      <c r="C1230" s="78" t="s">
        <v>595</v>
      </c>
      <c r="D1230" s="149" t="s">
        <v>384</v>
      </c>
      <c r="E1230" s="246">
        <f t="shared" si="299"/>
        <v>0</v>
      </c>
      <c r="F1230" s="217">
        <f>F1231</f>
        <v>0</v>
      </c>
      <c r="G1230" s="217">
        <f>G1231</f>
        <v>0</v>
      </c>
      <c r="H1230" s="217">
        <f>H1231</f>
        <v>0</v>
      </c>
      <c r="I1230" s="217">
        <f>I1231</f>
        <v>0</v>
      </c>
      <c r="J1230" s="228">
        <f>J1231</f>
        <v>0</v>
      </c>
      <c r="K1230" s="156"/>
      <c r="L1230" s="73"/>
      <c r="M1230" s="73"/>
    </row>
    <row r="1231" spans="1:13" s="2" customFormat="1" hidden="1">
      <c r="A1231" s="65"/>
      <c r="B1231" s="79"/>
      <c r="C1231" s="85"/>
      <c r="D1231" s="149" t="s">
        <v>386</v>
      </c>
      <c r="E1231" s="246">
        <f t="shared" si="299"/>
        <v>0</v>
      </c>
      <c r="F1231" s="217"/>
      <c r="G1231" s="217"/>
      <c r="H1231" s="217"/>
      <c r="I1231" s="217"/>
      <c r="J1231" s="229"/>
      <c r="K1231" s="72"/>
      <c r="L1231" s="73"/>
      <c r="M1231" s="73"/>
    </row>
    <row r="1232" spans="1:13" s="2" customFormat="1" hidden="1">
      <c r="A1232" s="65"/>
      <c r="B1232" s="86" t="s">
        <v>387</v>
      </c>
      <c r="C1232" s="87"/>
      <c r="D1232" s="313" t="s">
        <v>388</v>
      </c>
      <c r="E1232" s="246">
        <f t="shared" ref="E1232:E1261" si="315">G1232+H1232+I1232+J1232</f>
        <v>0</v>
      </c>
      <c r="F1232" s="217">
        <f>F1233+F1234</f>
        <v>0</v>
      </c>
      <c r="G1232" s="217">
        <f>G1233+G1234</f>
        <v>0</v>
      </c>
      <c r="H1232" s="217">
        <f>H1233+H1234</f>
        <v>0</v>
      </c>
      <c r="I1232" s="217">
        <f>I1233+I1234</f>
        <v>0</v>
      </c>
      <c r="J1232" s="228">
        <f>J1233+J1234</f>
        <v>0</v>
      </c>
      <c r="K1232" s="156"/>
      <c r="L1232" s="73"/>
      <c r="M1232" s="73"/>
    </row>
    <row r="1233" spans="1:13" s="2" customFormat="1" ht="25.5" hidden="1">
      <c r="A1233" s="65"/>
      <c r="B1233" s="86"/>
      <c r="C1233" s="87" t="s">
        <v>389</v>
      </c>
      <c r="D1233" s="313" t="s">
        <v>390</v>
      </c>
      <c r="E1233" s="246">
        <f t="shared" si="315"/>
        <v>0</v>
      </c>
      <c r="F1233" s="217"/>
      <c r="G1233" s="217"/>
      <c r="H1233" s="217"/>
      <c r="I1233" s="217"/>
      <c r="J1233" s="229"/>
      <c r="K1233" s="72"/>
      <c r="L1233" s="73"/>
      <c r="M1233" s="73"/>
    </row>
    <row r="1234" spans="1:13" s="2" customFormat="1" ht="13.5" hidden="1">
      <c r="A1234" s="65"/>
      <c r="B1234" s="67"/>
      <c r="C1234" s="67" t="s">
        <v>391</v>
      </c>
      <c r="D1234" s="286" t="s">
        <v>392</v>
      </c>
      <c r="E1234" s="246">
        <f t="shared" si="315"/>
        <v>0</v>
      </c>
      <c r="F1234" s="217"/>
      <c r="G1234" s="217"/>
      <c r="H1234" s="217"/>
      <c r="I1234" s="217"/>
      <c r="J1234" s="229"/>
      <c r="K1234" s="72"/>
      <c r="L1234" s="73"/>
      <c r="M1234" s="73"/>
    </row>
    <row r="1235" spans="1:13" s="2" customFormat="1" hidden="1">
      <c r="A1235" s="65"/>
      <c r="B1235" s="69" t="s">
        <v>393</v>
      </c>
      <c r="C1235" s="75"/>
      <c r="D1235" s="148" t="s">
        <v>394</v>
      </c>
      <c r="E1235" s="246">
        <f t="shared" si="315"/>
        <v>0</v>
      </c>
      <c r="F1235" s="217">
        <f t="shared" ref="F1235:M1235" si="316">F1236</f>
        <v>0</v>
      </c>
      <c r="G1235" s="217">
        <f t="shared" si="316"/>
        <v>0</v>
      </c>
      <c r="H1235" s="217">
        <f t="shared" si="316"/>
        <v>0</v>
      </c>
      <c r="I1235" s="217">
        <f t="shared" si="316"/>
        <v>0</v>
      </c>
      <c r="J1235" s="228">
        <f t="shared" si="316"/>
        <v>0</v>
      </c>
      <c r="K1235" s="156">
        <f t="shared" si="316"/>
        <v>0</v>
      </c>
      <c r="L1235" s="156">
        <f t="shared" si="316"/>
        <v>0</v>
      </c>
      <c r="M1235" s="156">
        <f t="shared" si="316"/>
        <v>0</v>
      </c>
    </row>
    <row r="1236" spans="1:13" s="2" customFormat="1" ht="0.75" hidden="1" customHeight="1">
      <c r="A1236" s="65"/>
      <c r="B1236" s="88" t="s">
        <v>395</v>
      </c>
      <c r="C1236" s="69"/>
      <c r="D1236" s="149" t="s">
        <v>396</v>
      </c>
      <c r="E1236" s="246">
        <f t="shared" si="315"/>
        <v>0</v>
      </c>
      <c r="F1236" s="217">
        <f>F1237+F1238+F1239+F1240</f>
        <v>0</v>
      </c>
      <c r="G1236" s="217">
        <f>G1237+G1238+G1239+G1240</f>
        <v>0</v>
      </c>
      <c r="H1236" s="217">
        <f>H1237+H1238+H1239+H1240</f>
        <v>0</v>
      </c>
      <c r="I1236" s="217">
        <f>I1237+I1238+I1239+I1240</f>
        <v>0</v>
      </c>
      <c r="J1236" s="228">
        <f>J1237+J1238+J1239+J1240</f>
        <v>0</v>
      </c>
      <c r="K1236" s="156"/>
      <c r="L1236" s="73"/>
      <c r="M1236" s="73"/>
    </row>
    <row r="1237" spans="1:13" s="2" customFormat="1" hidden="1">
      <c r="A1237" s="65"/>
      <c r="B1237" s="88"/>
      <c r="C1237" s="69" t="s">
        <v>397</v>
      </c>
      <c r="D1237" s="149" t="s">
        <v>398</v>
      </c>
      <c r="E1237" s="246">
        <f t="shared" si="315"/>
        <v>0</v>
      </c>
      <c r="F1237" s="217"/>
      <c r="G1237" s="217"/>
      <c r="H1237" s="217"/>
      <c r="I1237" s="217"/>
      <c r="J1237" s="229"/>
      <c r="K1237" s="72"/>
      <c r="L1237" s="73"/>
      <c r="M1237" s="73"/>
    </row>
    <row r="1238" spans="1:13" s="2" customFormat="1" hidden="1">
      <c r="A1238" s="65"/>
      <c r="B1238" s="75"/>
      <c r="C1238" s="79" t="s">
        <v>399</v>
      </c>
      <c r="D1238" s="148" t="s">
        <v>400</v>
      </c>
      <c r="E1238" s="246">
        <f t="shared" si="315"/>
        <v>0</v>
      </c>
      <c r="F1238" s="217"/>
      <c r="G1238" s="217"/>
      <c r="H1238" s="217"/>
      <c r="I1238" s="217"/>
      <c r="J1238" s="229"/>
      <c r="K1238" s="72"/>
      <c r="L1238" s="73"/>
      <c r="M1238" s="73"/>
    </row>
    <row r="1239" spans="1:13" s="2" customFormat="1" hidden="1">
      <c r="A1239" s="65"/>
      <c r="B1239" s="89"/>
      <c r="C1239" s="79" t="s">
        <v>401</v>
      </c>
      <c r="D1239" s="148" t="s">
        <v>402</v>
      </c>
      <c r="E1239" s="246">
        <f t="shared" si="315"/>
        <v>0</v>
      </c>
      <c r="F1239" s="217"/>
      <c r="G1239" s="217"/>
      <c r="H1239" s="217"/>
      <c r="I1239" s="217"/>
      <c r="J1239" s="229"/>
      <c r="K1239" s="72"/>
      <c r="L1239" s="73"/>
      <c r="M1239" s="73"/>
    </row>
    <row r="1240" spans="1:13" s="2" customFormat="1" hidden="1">
      <c r="A1240" s="65"/>
      <c r="B1240" s="75"/>
      <c r="C1240" s="90" t="s">
        <v>403</v>
      </c>
      <c r="D1240" s="149" t="s">
        <v>404</v>
      </c>
      <c r="E1240" s="246">
        <f t="shared" si="315"/>
        <v>0</v>
      </c>
      <c r="F1240" s="217"/>
      <c r="G1240" s="217"/>
      <c r="H1240" s="217"/>
      <c r="I1240" s="217"/>
      <c r="J1240" s="229"/>
      <c r="K1240" s="72"/>
      <c r="L1240" s="73"/>
      <c r="M1240" s="73"/>
    </row>
    <row r="1241" spans="1:13" s="2" customFormat="1" hidden="1">
      <c r="A1241" s="65"/>
      <c r="B1241" s="74"/>
      <c r="C1241" s="90"/>
      <c r="D1241" s="149"/>
      <c r="E1241" s="246">
        <f t="shared" si="315"/>
        <v>0</v>
      </c>
      <c r="F1241" s="217"/>
      <c r="G1241" s="217"/>
      <c r="H1241" s="217"/>
      <c r="I1241" s="217"/>
      <c r="J1241" s="229"/>
      <c r="K1241" s="72"/>
      <c r="L1241" s="73"/>
      <c r="M1241" s="73"/>
    </row>
    <row r="1242" spans="1:13" s="2" customFormat="1" ht="19.5" hidden="1" customHeight="1">
      <c r="A1242" s="65"/>
      <c r="B1242" s="70" t="s">
        <v>405</v>
      </c>
      <c r="C1242" s="90"/>
      <c r="D1242" s="149" t="s">
        <v>313</v>
      </c>
      <c r="E1242" s="246">
        <f t="shared" si="315"/>
        <v>0</v>
      </c>
      <c r="F1242" s="217"/>
      <c r="G1242" s="217"/>
      <c r="H1242" s="217"/>
      <c r="I1242" s="217"/>
      <c r="J1242" s="229"/>
      <c r="K1242" s="72"/>
      <c r="L1242" s="73"/>
      <c r="M1242" s="73"/>
    </row>
    <row r="1243" spans="1:13" s="2" customFormat="1" hidden="1">
      <c r="A1243" s="65"/>
      <c r="B1243" s="74" t="s">
        <v>406</v>
      </c>
      <c r="C1243" s="90"/>
      <c r="D1243" s="149" t="s">
        <v>407</v>
      </c>
      <c r="E1243" s="246">
        <f t="shared" si="315"/>
        <v>0</v>
      </c>
      <c r="F1243" s="217"/>
      <c r="G1243" s="217"/>
      <c r="H1243" s="217"/>
      <c r="I1243" s="217"/>
      <c r="J1243" s="229"/>
      <c r="K1243" s="72"/>
      <c r="L1243" s="73"/>
      <c r="M1243" s="73"/>
    </row>
    <row r="1244" spans="1:13" s="2" customFormat="1" hidden="1">
      <c r="A1244" s="65"/>
      <c r="B1244" s="74" t="s">
        <v>408</v>
      </c>
      <c r="C1244" s="90"/>
      <c r="D1244" s="288" t="s">
        <v>409</v>
      </c>
      <c r="E1244" s="246">
        <f t="shared" si="315"/>
        <v>0</v>
      </c>
      <c r="F1244" s="217"/>
      <c r="G1244" s="217"/>
      <c r="H1244" s="217"/>
      <c r="I1244" s="217"/>
      <c r="J1244" s="229"/>
      <c r="K1244" s="72"/>
      <c r="L1244" s="73"/>
      <c r="M1244" s="73"/>
    </row>
    <row r="1245" spans="1:13" s="2" customFormat="1" ht="13.5" hidden="1">
      <c r="A1245" s="65"/>
      <c r="B1245" s="66" t="s">
        <v>410</v>
      </c>
      <c r="C1245" s="92"/>
      <c r="D1245" s="286" t="s">
        <v>411</v>
      </c>
      <c r="E1245" s="246">
        <f t="shared" si="315"/>
        <v>0</v>
      </c>
      <c r="F1245" s="217"/>
      <c r="G1245" s="217"/>
      <c r="H1245" s="217"/>
      <c r="I1245" s="217"/>
      <c r="J1245" s="229"/>
      <c r="K1245" s="72"/>
      <c r="L1245" s="73"/>
      <c r="M1245" s="73"/>
    </row>
    <row r="1246" spans="1:13" s="2" customFormat="1" hidden="1">
      <c r="A1246" s="65"/>
      <c r="B1246" s="75" t="s">
        <v>412</v>
      </c>
      <c r="C1246" s="76"/>
      <c r="D1246" s="148" t="s">
        <v>413</v>
      </c>
      <c r="E1246" s="246">
        <f t="shared" si="315"/>
        <v>0</v>
      </c>
      <c r="F1246" s="217"/>
      <c r="G1246" s="217"/>
      <c r="H1246" s="217"/>
      <c r="I1246" s="217"/>
      <c r="J1246" s="229"/>
      <c r="K1246" s="72"/>
      <c r="L1246" s="73"/>
      <c r="M1246" s="73"/>
    </row>
    <row r="1247" spans="1:13" s="2" customFormat="1" hidden="1">
      <c r="A1247" s="65"/>
      <c r="B1247" s="76" t="s">
        <v>414</v>
      </c>
      <c r="C1247" s="76"/>
      <c r="D1247" s="148" t="s">
        <v>415</v>
      </c>
      <c r="E1247" s="246">
        <f t="shared" si="315"/>
        <v>0</v>
      </c>
      <c r="F1247" s="217"/>
      <c r="G1247" s="217"/>
      <c r="H1247" s="217"/>
      <c r="I1247" s="217"/>
      <c r="J1247" s="229"/>
      <c r="K1247" s="72"/>
      <c r="L1247" s="73"/>
      <c r="M1247" s="73"/>
    </row>
    <row r="1248" spans="1:13" s="2" customFormat="1" hidden="1">
      <c r="A1248" s="65"/>
      <c r="B1248" s="93" t="s">
        <v>416</v>
      </c>
      <c r="C1248" s="94"/>
      <c r="D1248" s="148" t="s">
        <v>417</v>
      </c>
      <c r="E1248" s="246">
        <f t="shared" si="315"/>
        <v>0</v>
      </c>
      <c r="F1248" s="217"/>
      <c r="G1248" s="217"/>
      <c r="H1248" s="217"/>
      <c r="I1248" s="217"/>
      <c r="J1248" s="229"/>
      <c r="K1248" s="72"/>
      <c r="L1248" s="73"/>
      <c r="M1248" s="73"/>
    </row>
    <row r="1249" spans="1:13" s="2" customFormat="1" hidden="1">
      <c r="A1249" s="65"/>
      <c r="B1249" s="93" t="s">
        <v>418</v>
      </c>
      <c r="C1249" s="94"/>
      <c r="D1249" s="148" t="s">
        <v>419</v>
      </c>
      <c r="E1249" s="246">
        <f t="shared" si="315"/>
        <v>0</v>
      </c>
      <c r="F1249" s="217"/>
      <c r="G1249" s="217"/>
      <c r="H1249" s="217"/>
      <c r="I1249" s="217"/>
      <c r="J1249" s="229"/>
      <c r="K1249" s="72"/>
      <c r="L1249" s="73"/>
      <c r="M1249" s="73"/>
    </row>
    <row r="1250" spans="1:13" s="2" customFormat="1" hidden="1">
      <c r="A1250" s="65"/>
      <c r="B1250" s="76" t="s">
        <v>420</v>
      </c>
      <c r="C1250" s="76"/>
      <c r="D1250" s="148" t="s">
        <v>421</v>
      </c>
      <c r="E1250" s="246">
        <f t="shared" si="315"/>
        <v>0</v>
      </c>
      <c r="F1250" s="217"/>
      <c r="G1250" s="217"/>
      <c r="H1250" s="217"/>
      <c r="I1250" s="217"/>
      <c r="J1250" s="229"/>
      <c r="K1250" s="72"/>
      <c r="L1250" s="73"/>
      <c r="M1250" s="73"/>
    </row>
    <row r="1251" spans="1:13" s="2" customFormat="1" hidden="1">
      <c r="A1251" s="65"/>
      <c r="B1251" s="76" t="s">
        <v>422</v>
      </c>
      <c r="C1251" s="76"/>
      <c r="D1251" s="148" t="s">
        <v>423</v>
      </c>
      <c r="E1251" s="246">
        <f t="shared" si="315"/>
        <v>0</v>
      </c>
      <c r="F1251" s="217"/>
      <c r="G1251" s="217"/>
      <c r="H1251" s="217"/>
      <c r="I1251" s="217"/>
      <c r="J1251" s="229"/>
      <c r="K1251" s="72"/>
      <c r="L1251" s="73"/>
      <c r="M1251" s="73"/>
    </row>
    <row r="1252" spans="1:13" s="2" customFormat="1" hidden="1">
      <c r="A1252" s="65"/>
      <c r="B1252" s="76" t="s">
        <v>424</v>
      </c>
      <c r="C1252" s="76"/>
      <c r="D1252" s="148" t="s">
        <v>425</v>
      </c>
      <c r="E1252" s="246">
        <f t="shared" si="315"/>
        <v>0</v>
      </c>
      <c r="F1252" s="217">
        <f>F1253+F1257</f>
        <v>0</v>
      </c>
      <c r="G1252" s="217">
        <f>G1253+G1257</f>
        <v>0</v>
      </c>
      <c r="H1252" s="217">
        <f>H1253+H1257</f>
        <v>0</v>
      </c>
      <c r="I1252" s="217">
        <f>I1253+I1257</f>
        <v>0</v>
      </c>
      <c r="J1252" s="228">
        <f>J1253+J1257</f>
        <v>0</v>
      </c>
      <c r="K1252" s="156"/>
      <c r="L1252" s="73"/>
      <c r="M1252" s="73"/>
    </row>
    <row r="1253" spans="1:13" s="2" customFormat="1" hidden="1">
      <c r="A1253" s="65"/>
      <c r="B1253" s="79" t="s">
        <v>426</v>
      </c>
      <c r="C1253" s="76"/>
      <c r="D1253" s="148" t="s">
        <v>427</v>
      </c>
      <c r="E1253" s="246">
        <f t="shared" si="315"/>
        <v>0</v>
      </c>
      <c r="F1253" s="217">
        <f t="shared" ref="F1253:M1253" si="317">F1254+F1255</f>
        <v>0</v>
      </c>
      <c r="G1253" s="217">
        <f t="shared" si="317"/>
        <v>0</v>
      </c>
      <c r="H1253" s="217">
        <f t="shared" si="317"/>
        <v>0</v>
      </c>
      <c r="I1253" s="217">
        <f t="shared" si="317"/>
        <v>0</v>
      </c>
      <c r="J1253" s="228">
        <f t="shared" si="317"/>
        <v>0</v>
      </c>
      <c r="K1253" s="156">
        <f t="shared" si="317"/>
        <v>0</v>
      </c>
      <c r="L1253" s="156">
        <f t="shared" si="317"/>
        <v>0</v>
      </c>
      <c r="M1253" s="156">
        <f t="shared" si="317"/>
        <v>0</v>
      </c>
    </row>
    <row r="1254" spans="1:13" s="2" customFormat="1" ht="38.25" hidden="1">
      <c r="A1254" s="65"/>
      <c r="B1254" s="88"/>
      <c r="C1254" s="87" t="s">
        <v>428</v>
      </c>
      <c r="D1254" s="148" t="s">
        <v>429</v>
      </c>
      <c r="E1254" s="246">
        <f t="shared" si="315"/>
        <v>0</v>
      </c>
      <c r="F1254" s="217"/>
      <c r="G1254" s="217"/>
      <c r="H1254" s="217"/>
      <c r="I1254" s="217"/>
      <c r="J1254" s="229"/>
      <c r="K1254" s="72"/>
      <c r="L1254" s="73"/>
      <c r="M1254" s="73"/>
    </row>
    <row r="1255" spans="1:13" s="2" customFormat="1" hidden="1">
      <c r="A1255" s="65"/>
      <c r="B1255" s="95" t="s">
        <v>430</v>
      </c>
      <c r="C1255" s="96"/>
      <c r="D1255" s="149" t="s">
        <v>431</v>
      </c>
      <c r="E1255" s="246">
        <f t="shared" si="315"/>
        <v>0</v>
      </c>
      <c r="F1255" s="217"/>
      <c r="G1255" s="217"/>
      <c r="H1255" s="217"/>
      <c r="I1255" s="217"/>
      <c r="J1255" s="229"/>
      <c r="K1255" s="72"/>
      <c r="L1255" s="73"/>
      <c r="M1255" s="73"/>
    </row>
    <row r="1256" spans="1:13" s="2" customFormat="1" ht="13.5" hidden="1">
      <c r="A1256" s="65"/>
      <c r="B1256" s="97"/>
      <c r="C1256" s="67"/>
      <c r="D1256" s="286"/>
      <c r="E1256" s="246">
        <f t="shared" si="315"/>
        <v>0</v>
      </c>
      <c r="F1256" s="217"/>
      <c r="G1256" s="217"/>
      <c r="H1256" s="217"/>
      <c r="I1256" s="217"/>
      <c r="J1256" s="229"/>
      <c r="K1256" s="72"/>
      <c r="L1256" s="73"/>
      <c r="M1256" s="73"/>
    </row>
    <row r="1257" spans="1:13" s="2" customFormat="1" hidden="1">
      <c r="A1257" s="65"/>
      <c r="B1257" s="71" t="s">
        <v>432</v>
      </c>
      <c r="C1257" s="98"/>
      <c r="D1257" s="148" t="s">
        <v>433</v>
      </c>
      <c r="E1257" s="246">
        <f t="shared" si="315"/>
        <v>0</v>
      </c>
      <c r="F1257" s="217">
        <f t="shared" ref="F1257:M1257" si="318">F1258+F1259</f>
        <v>0</v>
      </c>
      <c r="G1257" s="217">
        <f t="shared" si="318"/>
        <v>0</v>
      </c>
      <c r="H1257" s="217">
        <f t="shared" si="318"/>
        <v>0</v>
      </c>
      <c r="I1257" s="217">
        <f t="shared" si="318"/>
        <v>0</v>
      </c>
      <c r="J1257" s="228">
        <f t="shared" si="318"/>
        <v>0</v>
      </c>
      <c r="K1257" s="156">
        <f t="shared" si="318"/>
        <v>0</v>
      </c>
      <c r="L1257" s="156">
        <f t="shared" si="318"/>
        <v>0</v>
      </c>
      <c r="M1257" s="156">
        <f t="shared" si="318"/>
        <v>0</v>
      </c>
    </row>
    <row r="1258" spans="1:13" s="2" customFormat="1" ht="0.75" hidden="1" customHeight="1">
      <c r="A1258" s="65"/>
      <c r="B1258" s="76" t="s">
        <v>434</v>
      </c>
      <c r="C1258" s="76"/>
      <c r="D1258" s="148" t="s">
        <v>435</v>
      </c>
      <c r="E1258" s="246">
        <f t="shared" si="315"/>
        <v>0</v>
      </c>
      <c r="F1258" s="217"/>
      <c r="G1258" s="217"/>
      <c r="H1258" s="217"/>
      <c r="I1258" s="217"/>
      <c r="J1258" s="229"/>
      <c r="K1258" s="72"/>
      <c r="L1258" s="73"/>
      <c r="M1258" s="73"/>
    </row>
    <row r="1259" spans="1:13" s="2" customFormat="1" hidden="1">
      <c r="A1259" s="65"/>
      <c r="B1259" s="75" t="s">
        <v>436</v>
      </c>
      <c r="C1259" s="78"/>
      <c r="D1259" s="149" t="s">
        <v>437</v>
      </c>
      <c r="E1259" s="246">
        <f t="shared" si="315"/>
        <v>0</v>
      </c>
      <c r="F1259" s="217"/>
      <c r="G1259" s="217"/>
      <c r="H1259" s="217"/>
      <c r="I1259" s="217"/>
      <c r="J1259" s="229"/>
      <c r="K1259" s="72"/>
      <c r="L1259" s="73"/>
      <c r="M1259" s="73"/>
    </row>
    <row r="1260" spans="1:13" s="2" customFormat="1" hidden="1">
      <c r="A1260" s="65"/>
      <c r="B1260" s="69" t="s">
        <v>438</v>
      </c>
      <c r="C1260" s="79"/>
      <c r="D1260" s="149" t="s">
        <v>439</v>
      </c>
      <c r="E1260" s="246">
        <f t="shared" si="315"/>
        <v>0</v>
      </c>
      <c r="F1260" s="217">
        <f t="shared" ref="F1260:M1260" si="319">F1261</f>
        <v>0</v>
      </c>
      <c r="G1260" s="217">
        <f t="shared" si="319"/>
        <v>0</v>
      </c>
      <c r="H1260" s="217">
        <f t="shared" si="319"/>
        <v>0</v>
      </c>
      <c r="I1260" s="217">
        <f t="shared" si="319"/>
        <v>0</v>
      </c>
      <c r="J1260" s="228">
        <f t="shared" si="319"/>
        <v>0</v>
      </c>
      <c r="K1260" s="156">
        <f t="shared" si="319"/>
        <v>0</v>
      </c>
      <c r="L1260" s="156">
        <f t="shared" si="319"/>
        <v>0</v>
      </c>
      <c r="M1260" s="156">
        <f t="shared" si="319"/>
        <v>0</v>
      </c>
    </row>
    <row r="1261" spans="1:13" s="2" customFormat="1" hidden="1">
      <c r="A1261" s="65"/>
      <c r="B1261" s="75" t="s">
        <v>440</v>
      </c>
      <c r="C1261" s="79"/>
      <c r="D1261" s="149" t="s">
        <v>441</v>
      </c>
      <c r="E1261" s="246">
        <f t="shared" si="315"/>
        <v>0</v>
      </c>
      <c r="F1261" s="217"/>
      <c r="G1261" s="217"/>
      <c r="H1261" s="217"/>
      <c r="I1261" s="217"/>
      <c r="J1261" s="229"/>
      <c r="K1261" s="72"/>
      <c r="L1261" s="73"/>
      <c r="M1261" s="73"/>
    </row>
    <row r="1262" spans="1:13" s="2" customFormat="1" hidden="1">
      <c r="A1262" s="123" t="s">
        <v>533</v>
      </c>
      <c r="B1262" s="123"/>
      <c r="C1262" s="123"/>
      <c r="D1262" s="316"/>
      <c r="E1262" s="246">
        <f t="shared" ref="E1262:M1262" si="320">E1263</f>
        <v>0</v>
      </c>
      <c r="F1262" s="246">
        <f t="shared" si="320"/>
        <v>0</v>
      </c>
      <c r="G1262" s="246">
        <f t="shared" si="320"/>
        <v>0</v>
      </c>
      <c r="H1262" s="246">
        <f t="shared" si="320"/>
        <v>0</v>
      </c>
      <c r="I1262" s="246">
        <f t="shared" si="320"/>
        <v>0</v>
      </c>
      <c r="J1262" s="246">
        <f t="shared" si="320"/>
        <v>0</v>
      </c>
      <c r="K1262" s="72">
        <f t="shared" si="320"/>
        <v>0</v>
      </c>
      <c r="L1262" s="72">
        <f t="shared" si="320"/>
        <v>0</v>
      </c>
      <c r="M1262" s="72">
        <f t="shared" si="320"/>
        <v>0</v>
      </c>
    </row>
    <row r="1263" spans="1:13" s="2" customFormat="1" hidden="1">
      <c r="A1263" s="123"/>
      <c r="B1263" s="123"/>
      <c r="C1263" s="150" t="s">
        <v>731</v>
      </c>
      <c r="D1263" s="317" t="s">
        <v>732</v>
      </c>
      <c r="E1263" s="246">
        <f>G1263+H1263+I1263+J1263</f>
        <v>0</v>
      </c>
      <c r="F1263" s="217"/>
      <c r="G1263" s="217"/>
      <c r="H1263" s="217"/>
      <c r="I1263" s="217"/>
      <c r="J1263" s="229"/>
      <c r="K1263" s="72"/>
      <c r="L1263" s="73"/>
      <c r="M1263" s="73"/>
    </row>
    <row r="1264" spans="1:13" s="2" customFormat="1" hidden="1">
      <c r="A1264" s="46"/>
      <c r="B1264" s="46"/>
      <c r="C1264" s="46" t="s">
        <v>733</v>
      </c>
      <c r="D1264" s="318" t="s">
        <v>734</v>
      </c>
      <c r="E1264" s="246"/>
      <c r="F1264" s="217"/>
      <c r="G1264" s="217"/>
      <c r="H1264" s="217"/>
      <c r="I1264" s="217"/>
      <c r="J1264" s="229"/>
      <c r="K1264" s="72"/>
      <c r="L1264" s="73"/>
      <c r="M1264" s="73"/>
    </row>
    <row r="1265" spans="1:13" ht="21" customHeight="1">
      <c r="A1265" s="125" t="s">
        <v>763</v>
      </c>
      <c r="B1265" s="166"/>
      <c r="C1265" s="167"/>
      <c r="D1265" s="284" t="s">
        <v>736</v>
      </c>
      <c r="E1265" s="246">
        <f t="shared" ref="E1265:E1329" si="321">G1265+H1265+I1265+J1265</f>
        <v>0</v>
      </c>
      <c r="F1265" s="232"/>
      <c r="G1265" s="232"/>
      <c r="H1265" s="232"/>
      <c r="I1265" s="232"/>
      <c r="J1265" s="229"/>
      <c r="K1265" s="72"/>
      <c r="L1265" s="73"/>
      <c r="M1265" s="73"/>
    </row>
    <row r="1266" spans="1:13" ht="33" customHeight="1">
      <c r="A1266" s="550" t="s">
        <v>764</v>
      </c>
      <c r="B1266" s="551"/>
      <c r="C1266" s="552"/>
      <c r="D1266" s="141" t="s">
        <v>740</v>
      </c>
      <c r="E1266" s="151">
        <f t="shared" si="321"/>
        <v>0</v>
      </c>
      <c r="F1266" s="151"/>
      <c r="G1266" s="151">
        <f>G1267</f>
        <v>0</v>
      </c>
      <c r="H1266" s="151">
        <f t="shared" ref="H1266:M1266" si="322">H1267</f>
        <v>0</v>
      </c>
      <c r="I1266" s="151">
        <f t="shared" si="322"/>
        <v>0</v>
      </c>
      <c r="J1266" s="151">
        <f t="shared" si="322"/>
        <v>0</v>
      </c>
      <c r="K1266" s="151">
        <f t="shared" si="322"/>
        <v>0</v>
      </c>
      <c r="L1266" s="151">
        <f t="shared" si="322"/>
        <v>0</v>
      </c>
      <c r="M1266" s="151">
        <f t="shared" si="322"/>
        <v>0</v>
      </c>
    </row>
    <row r="1267" spans="1:13">
      <c r="A1267" s="125" t="s">
        <v>739</v>
      </c>
      <c r="B1267" s="166"/>
      <c r="C1267" s="46"/>
      <c r="D1267" s="284" t="s">
        <v>742</v>
      </c>
      <c r="E1267" s="216">
        <f t="shared" si="321"/>
        <v>0</v>
      </c>
      <c r="F1267" s="232">
        <f>F1375</f>
        <v>0</v>
      </c>
      <c r="G1267" s="232">
        <f t="shared" ref="G1267:M1267" si="323">G1385</f>
        <v>0</v>
      </c>
      <c r="H1267" s="232">
        <f t="shared" si="323"/>
        <v>0</v>
      </c>
      <c r="I1267" s="232">
        <f t="shared" si="323"/>
        <v>0</v>
      </c>
      <c r="J1267" s="229">
        <f t="shared" si="323"/>
        <v>0</v>
      </c>
      <c r="K1267" s="72">
        <f t="shared" si="323"/>
        <v>0</v>
      </c>
      <c r="L1267" s="72">
        <f t="shared" si="323"/>
        <v>0</v>
      </c>
      <c r="M1267" s="72">
        <f t="shared" si="323"/>
        <v>0</v>
      </c>
    </row>
    <row r="1268" spans="1:13">
      <c r="A1268" s="61"/>
      <c r="B1268" s="61" t="s">
        <v>305</v>
      </c>
      <c r="C1268" s="62"/>
      <c r="D1268" s="285"/>
      <c r="E1268" s="216">
        <f t="shared" si="321"/>
        <v>0</v>
      </c>
      <c r="F1268" s="227">
        <f t="shared" ref="F1268:M1268" si="324">F1269+F1319</f>
        <v>0</v>
      </c>
      <c r="G1268" s="227">
        <f t="shared" si="324"/>
        <v>0</v>
      </c>
      <c r="H1268" s="227">
        <f t="shared" si="324"/>
        <v>0</v>
      </c>
      <c r="I1268" s="227">
        <f>I1269+I1319+I1327</f>
        <v>0</v>
      </c>
      <c r="J1268" s="240">
        <f>J1269+J1319+J1327</f>
        <v>0</v>
      </c>
      <c r="K1268" s="155">
        <f t="shared" si="324"/>
        <v>0</v>
      </c>
      <c r="L1268" s="155">
        <f t="shared" si="324"/>
        <v>0</v>
      </c>
      <c r="M1268" s="155">
        <f t="shared" si="324"/>
        <v>0</v>
      </c>
    </row>
    <row r="1269" spans="1:13" ht="13.5">
      <c r="A1269" s="65"/>
      <c r="B1269" s="66" t="s">
        <v>332</v>
      </c>
      <c r="C1269" s="67"/>
      <c r="D1269" s="286" t="s">
        <v>333</v>
      </c>
      <c r="E1269" s="216">
        <f t="shared" si="321"/>
        <v>0</v>
      </c>
      <c r="F1269" s="217">
        <f t="shared" ref="F1269:M1269" si="325">F1270+F1271+F1272+F1277+F1281+F1283+F1295+F1301+F1308</f>
        <v>0</v>
      </c>
      <c r="G1269" s="217">
        <f t="shared" si="325"/>
        <v>0</v>
      </c>
      <c r="H1269" s="217">
        <f t="shared" si="325"/>
        <v>0</v>
      </c>
      <c r="I1269" s="217">
        <f t="shared" si="325"/>
        <v>0</v>
      </c>
      <c r="J1269" s="228">
        <f t="shared" si="325"/>
        <v>0</v>
      </c>
      <c r="K1269" s="156">
        <f t="shared" si="325"/>
        <v>0</v>
      </c>
      <c r="L1269" s="156">
        <f t="shared" si="325"/>
        <v>0</v>
      </c>
      <c r="M1269" s="156">
        <f t="shared" si="325"/>
        <v>0</v>
      </c>
    </row>
    <row r="1270" spans="1:13" ht="13.5">
      <c r="A1270" s="65"/>
      <c r="B1270" s="66"/>
      <c r="C1270" s="69" t="s">
        <v>334</v>
      </c>
      <c r="D1270" s="313" t="s">
        <v>308</v>
      </c>
      <c r="E1270" s="216">
        <f t="shared" si="321"/>
        <v>0</v>
      </c>
      <c r="F1270" s="217"/>
      <c r="G1270" s="217"/>
      <c r="H1270" s="217"/>
      <c r="I1270" s="217"/>
      <c r="J1270" s="229"/>
      <c r="K1270" s="72"/>
      <c r="L1270" s="73"/>
      <c r="M1270" s="73"/>
    </row>
    <row r="1271" spans="1:13">
      <c r="A1271" s="65"/>
      <c r="B1271" s="70"/>
      <c r="C1271" s="338" t="s">
        <v>335</v>
      </c>
      <c r="D1271" s="149" t="s">
        <v>310</v>
      </c>
      <c r="E1271" s="216">
        <f t="shared" si="321"/>
        <v>0</v>
      </c>
      <c r="F1271" s="217"/>
      <c r="G1271" s="217"/>
      <c r="H1271" s="217"/>
      <c r="I1271" s="217"/>
      <c r="J1271" s="229"/>
      <c r="K1271" s="72"/>
      <c r="L1271" s="73"/>
      <c r="M1271" s="73"/>
    </row>
    <row r="1272" spans="1:13">
      <c r="A1272" s="65"/>
      <c r="B1272" s="74" t="s">
        <v>336</v>
      </c>
      <c r="C1272" s="69"/>
      <c r="D1272" s="149" t="s">
        <v>337</v>
      </c>
      <c r="E1272" s="216">
        <f t="shared" si="321"/>
        <v>0</v>
      </c>
      <c r="F1272" s="217">
        <f t="shared" ref="F1272:M1272" si="326">F1273+F1274+F1275</f>
        <v>0</v>
      </c>
      <c r="G1272" s="217">
        <f t="shared" si="326"/>
        <v>0</v>
      </c>
      <c r="H1272" s="217">
        <f t="shared" si="326"/>
        <v>0</v>
      </c>
      <c r="I1272" s="217">
        <f t="shared" si="326"/>
        <v>0</v>
      </c>
      <c r="J1272" s="228">
        <f t="shared" si="326"/>
        <v>0</v>
      </c>
      <c r="K1272" s="156">
        <f t="shared" si="326"/>
        <v>0</v>
      </c>
      <c r="L1272" s="156">
        <f t="shared" si="326"/>
        <v>0</v>
      </c>
      <c r="M1272" s="156">
        <f t="shared" si="326"/>
        <v>0</v>
      </c>
    </row>
    <row r="1273" spans="1:13" hidden="1">
      <c r="A1273" s="65"/>
      <c r="B1273" s="75" t="s">
        <v>338</v>
      </c>
      <c r="C1273" s="69"/>
      <c r="D1273" s="149" t="s">
        <v>339</v>
      </c>
      <c r="E1273" s="216">
        <f t="shared" si="321"/>
        <v>0</v>
      </c>
      <c r="F1273" s="217"/>
      <c r="G1273" s="217"/>
      <c r="H1273" s="217"/>
      <c r="I1273" s="217"/>
      <c r="J1273" s="229"/>
      <c r="K1273" s="72"/>
      <c r="L1273" s="73"/>
      <c r="M1273" s="73"/>
    </row>
    <row r="1274" spans="1:13" hidden="1">
      <c r="A1274" s="65"/>
      <c r="B1274" s="76" t="s">
        <v>340</v>
      </c>
      <c r="C1274" s="76"/>
      <c r="D1274" s="148" t="s">
        <v>341</v>
      </c>
      <c r="E1274" s="216">
        <f t="shared" si="321"/>
        <v>0</v>
      </c>
      <c r="F1274" s="217"/>
      <c r="G1274" s="217"/>
      <c r="H1274" s="217"/>
      <c r="I1274" s="217"/>
      <c r="J1274" s="229"/>
      <c r="K1274" s="72"/>
      <c r="L1274" s="73"/>
      <c r="M1274" s="73"/>
    </row>
    <row r="1275" spans="1:13" hidden="1">
      <c r="A1275" s="65"/>
      <c r="B1275" s="75" t="s">
        <v>342</v>
      </c>
      <c r="C1275" s="78"/>
      <c r="D1275" s="149" t="s">
        <v>343</v>
      </c>
      <c r="E1275" s="216">
        <f t="shared" si="321"/>
        <v>0</v>
      </c>
      <c r="F1275" s="217"/>
      <c r="G1275" s="217"/>
      <c r="H1275" s="217"/>
      <c r="I1275" s="217"/>
      <c r="J1275" s="229"/>
      <c r="K1275" s="72"/>
      <c r="L1275" s="73"/>
      <c r="M1275" s="73"/>
    </row>
    <row r="1276" spans="1:13" hidden="1">
      <c r="A1276" s="65"/>
      <c r="B1276" s="75"/>
      <c r="C1276" s="78"/>
      <c r="D1276" s="149"/>
      <c r="E1276" s="216">
        <f t="shared" si="321"/>
        <v>0</v>
      </c>
      <c r="F1276" s="217"/>
      <c r="G1276" s="217"/>
      <c r="H1276" s="217"/>
      <c r="I1276" s="217"/>
      <c r="J1276" s="229"/>
      <c r="K1276" s="72"/>
      <c r="L1276" s="73"/>
      <c r="M1276" s="73"/>
    </row>
    <row r="1277" spans="1:13" hidden="1">
      <c r="A1277" s="65"/>
      <c r="B1277" s="75" t="s">
        <v>344</v>
      </c>
      <c r="C1277" s="78"/>
      <c r="D1277" s="149" t="s">
        <v>345</v>
      </c>
      <c r="E1277" s="216">
        <f t="shared" si="321"/>
        <v>0</v>
      </c>
      <c r="F1277" s="217">
        <f t="shared" ref="F1277:M1277" si="327">F1278+F1279+F1280</f>
        <v>0</v>
      </c>
      <c r="G1277" s="217">
        <f t="shared" si="327"/>
        <v>0</v>
      </c>
      <c r="H1277" s="217">
        <f t="shared" si="327"/>
        <v>0</v>
      </c>
      <c r="I1277" s="217">
        <f t="shared" si="327"/>
        <v>0</v>
      </c>
      <c r="J1277" s="228">
        <f t="shared" si="327"/>
        <v>0</v>
      </c>
      <c r="K1277" s="156">
        <f t="shared" si="327"/>
        <v>0</v>
      </c>
      <c r="L1277" s="156">
        <f t="shared" si="327"/>
        <v>0</v>
      </c>
      <c r="M1277" s="156">
        <f t="shared" si="327"/>
        <v>0</v>
      </c>
    </row>
    <row r="1278" spans="1:13" ht="25.5" hidden="1">
      <c r="A1278" s="65"/>
      <c r="B1278" s="75"/>
      <c r="C1278" s="78" t="s">
        <v>346</v>
      </c>
      <c r="D1278" s="149" t="s">
        <v>347</v>
      </c>
      <c r="E1278" s="216">
        <f t="shared" si="321"/>
        <v>0</v>
      </c>
      <c r="F1278" s="217"/>
      <c r="G1278" s="217"/>
      <c r="H1278" s="217"/>
      <c r="I1278" s="217"/>
      <c r="J1278" s="229"/>
      <c r="K1278" s="72"/>
      <c r="L1278" s="73"/>
      <c r="M1278" s="73"/>
    </row>
    <row r="1279" spans="1:13" hidden="1">
      <c r="A1279" s="65"/>
      <c r="B1279" s="75"/>
      <c r="C1279" s="79" t="s">
        <v>348</v>
      </c>
      <c r="D1279" s="314" t="s">
        <v>349</v>
      </c>
      <c r="E1279" s="216">
        <f t="shared" si="321"/>
        <v>0</v>
      </c>
      <c r="F1279" s="217"/>
      <c r="G1279" s="217"/>
      <c r="H1279" s="217"/>
      <c r="I1279" s="217"/>
      <c r="J1279" s="229"/>
      <c r="K1279" s="72"/>
      <c r="L1279" s="73"/>
      <c r="M1279" s="73"/>
    </row>
    <row r="1280" spans="1:13" ht="13.5" hidden="1">
      <c r="A1280" s="65"/>
      <c r="B1280" s="67"/>
      <c r="C1280" s="69" t="s">
        <v>350</v>
      </c>
      <c r="D1280" s="286" t="s">
        <v>351</v>
      </c>
      <c r="E1280" s="216">
        <f t="shared" si="321"/>
        <v>0</v>
      </c>
      <c r="F1280" s="217"/>
      <c r="G1280" s="217"/>
      <c r="H1280" s="217"/>
      <c r="I1280" s="217"/>
      <c r="J1280" s="229"/>
      <c r="K1280" s="72"/>
      <c r="L1280" s="73"/>
      <c r="M1280" s="73"/>
    </row>
    <row r="1281" spans="1:13" hidden="1">
      <c r="A1281" s="65"/>
      <c r="B1281" s="69" t="s">
        <v>352</v>
      </c>
      <c r="C1281" s="81"/>
      <c r="D1281" s="315" t="s">
        <v>353</v>
      </c>
      <c r="E1281" s="216">
        <f t="shared" si="321"/>
        <v>0</v>
      </c>
      <c r="F1281" s="217">
        <f t="shared" ref="F1281:M1281" si="328">F1282</f>
        <v>0</v>
      </c>
      <c r="G1281" s="217">
        <f t="shared" si="328"/>
        <v>0</v>
      </c>
      <c r="H1281" s="217">
        <f t="shared" si="328"/>
        <v>0</v>
      </c>
      <c r="I1281" s="217">
        <f t="shared" si="328"/>
        <v>0</v>
      </c>
      <c r="J1281" s="228">
        <f t="shared" si="328"/>
        <v>0</v>
      </c>
      <c r="K1281" s="156">
        <f t="shared" si="328"/>
        <v>0</v>
      </c>
      <c r="L1281" s="156">
        <f t="shared" si="328"/>
        <v>0</v>
      </c>
      <c r="M1281" s="156">
        <f t="shared" si="328"/>
        <v>0</v>
      </c>
    </row>
    <row r="1282" spans="1:13" hidden="1">
      <c r="A1282" s="65"/>
      <c r="B1282" s="75" t="s">
        <v>354</v>
      </c>
      <c r="C1282" s="82"/>
      <c r="D1282" s="315" t="s">
        <v>355</v>
      </c>
      <c r="E1282" s="216">
        <f t="shared" si="321"/>
        <v>0</v>
      </c>
      <c r="F1282" s="217"/>
      <c r="G1282" s="217"/>
      <c r="H1282" s="217"/>
      <c r="I1282" s="217"/>
      <c r="J1282" s="229"/>
      <c r="K1282" s="72"/>
      <c r="L1282" s="73"/>
      <c r="M1282" s="73"/>
    </row>
    <row r="1283" spans="1:13" ht="38.25" hidden="1">
      <c r="A1283" s="65"/>
      <c r="B1283" s="75"/>
      <c r="C1283" s="78" t="s">
        <v>356</v>
      </c>
      <c r="D1283" s="315" t="s">
        <v>357</v>
      </c>
      <c r="E1283" s="216">
        <f t="shared" si="321"/>
        <v>0</v>
      </c>
      <c r="F1283" s="217">
        <f t="shared" ref="F1283:M1283" si="329">F1284</f>
        <v>0</v>
      </c>
      <c r="G1283" s="217">
        <f t="shared" si="329"/>
        <v>0</v>
      </c>
      <c r="H1283" s="217">
        <f t="shared" si="329"/>
        <v>0</v>
      </c>
      <c r="I1283" s="217">
        <f t="shared" si="329"/>
        <v>0</v>
      </c>
      <c r="J1283" s="228">
        <f t="shared" si="329"/>
        <v>0</v>
      </c>
      <c r="K1283" s="156">
        <f t="shared" si="329"/>
        <v>0</v>
      </c>
      <c r="L1283" s="156">
        <f t="shared" si="329"/>
        <v>0</v>
      </c>
      <c r="M1283" s="156">
        <f t="shared" si="329"/>
        <v>0</v>
      </c>
    </row>
    <row r="1284" spans="1:13" hidden="1">
      <c r="A1284" s="65"/>
      <c r="B1284" s="569" t="s">
        <v>358</v>
      </c>
      <c r="C1284" s="570"/>
      <c r="D1284" s="148" t="s">
        <v>359</v>
      </c>
      <c r="E1284" s="216">
        <f t="shared" si="321"/>
        <v>0</v>
      </c>
      <c r="F1284" s="217">
        <f>F1285+F1286+F1287+F1288+F1289+F1290+F1291+F1292+F1293+F1294</f>
        <v>0</v>
      </c>
      <c r="G1284" s="217">
        <f>G1285+G1286+G1287+G1288+G1289+G1290+G1291+G1292+G1293+G1294</f>
        <v>0</v>
      </c>
      <c r="H1284" s="217">
        <f>H1285+H1286+H1287+H1288+H1289+H1290+H1291+H1292+H1293+H1294</f>
        <v>0</v>
      </c>
      <c r="I1284" s="217">
        <f>I1285+I1286+I1287+I1288+I1289+I1290+I1291+I1292+I1293+I1294</f>
        <v>0</v>
      </c>
      <c r="J1284" s="228">
        <f>J1285+J1286+J1287+J1288+J1289+J1290+J1291+J1292+J1293+J1294</f>
        <v>0</v>
      </c>
      <c r="K1284" s="156"/>
      <c r="L1284" s="73"/>
      <c r="M1284" s="73"/>
    </row>
    <row r="1285" spans="1:13" hidden="1">
      <c r="A1285" s="65"/>
      <c r="B1285" s="75"/>
      <c r="C1285" s="79" t="s">
        <v>360</v>
      </c>
      <c r="D1285" s="148" t="s">
        <v>361</v>
      </c>
      <c r="E1285" s="216">
        <f t="shared" si="321"/>
        <v>0</v>
      </c>
      <c r="F1285" s="217"/>
      <c r="G1285" s="217"/>
      <c r="H1285" s="217"/>
      <c r="I1285" s="217"/>
      <c r="J1285" s="229"/>
      <c r="K1285" s="72"/>
      <c r="L1285" s="73"/>
      <c r="M1285" s="73"/>
    </row>
    <row r="1286" spans="1:13" ht="13.5" hidden="1">
      <c r="A1286" s="65"/>
      <c r="B1286" s="83"/>
      <c r="C1286" s="84" t="s">
        <v>362</v>
      </c>
      <c r="D1286" s="286" t="s">
        <v>363</v>
      </c>
      <c r="E1286" s="216">
        <f t="shared" si="321"/>
        <v>0</v>
      </c>
      <c r="F1286" s="217"/>
      <c r="G1286" s="217"/>
      <c r="H1286" s="217"/>
      <c r="I1286" s="217"/>
      <c r="J1286" s="229"/>
      <c r="K1286" s="72"/>
      <c r="L1286" s="73"/>
      <c r="M1286" s="73"/>
    </row>
    <row r="1287" spans="1:13" hidden="1">
      <c r="A1287" s="65"/>
      <c r="B1287" s="336"/>
      <c r="C1287" s="46" t="s">
        <v>364</v>
      </c>
      <c r="D1287" s="148" t="s">
        <v>365</v>
      </c>
      <c r="E1287" s="216">
        <f t="shared" si="321"/>
        <v>0</v>
      </c>
      <c r="F1287" s="217"/>
      <c r="G1287" s="217"/>
      <c r="H1287" s="217"/>
      <c r="I1287" s="217"/>
      <c r="J1287" s="229"/>
      <c r="K1287" s="72"/>
      <c r="L1287" s="73"/>
      <c r="M1287" s="73"/>
    </row>
    <row r="1288" spans="1:13" hidden="1">
      <c r="A1288" s="65"/>
      <c r="B1288" s="75"/>
      <c r="C1288" s="69" t="s">
        <v>366</v>
      </c>
      <c r="D1288" s="149" t="s">
        <v>367</v>
      </c>
      <c r="E1288" s="216">
        <f t="shared" si="321"/>
        <v>0</v>
      </c>
      <c r="F1288" s="217"/>
      <c r="G1288" s="217"/>
      <c r="H1288" s="217"/>
      <c r="I1288" s="217"/>
      <c r="J1288" s="229"/>
      <c r="K1288" s="72"/>
      <c r="L1288" s="73"/>
      <c r="M1288" s="73"/>
    </row>
    <row r="1289" spans="1:13" hidden="1">
      <c r="A1289" s="65"/>
      <c r="B1289" s="75"/>
      <c r="C1289" s="79" t="s">
        <v>368</v>
      </c>
      <c r="D1289" s="149" t="s">
        <v>369</v>
      </c>
      <c r="E1289" s="216">
        <f t="shared" si="321"/>
        <v>0</v>
      </c>
      <c r="F1289" s="217"/>
      <c r="G1289" s="217"/>
      <c r="H1289" s="217"/>
      <c r="I1289" s="217"/>
      <c r="J1289" s="229"/>
      <c r="K1289" s="72"/>
      <c r="L1289" s="73"/>
      <c r="M1289" s="73"/>
    </row>
    <row r="1290" spans="1:13" ht="51" hidden="1">
      <c r="A1290" s="65"/>
      <c r="B1290" s="75"/>
      <c r="C1290" s="78" t="s">
        <v>370</v>
      </c>
      <c r="D1290" s="149" t="s">
        <v>371</v>
      </c>
      <c r="E1290" s="216">
        <f t="shared" si="321"/>
        <v>0</v>
      </c>
      <c r="F1290" s="217"/>
      <c r="G1290" s="217"/>
      <c r="H1290" s="217"/>
      <c r="I1290" s="217"/>
      <c r="J1290" s="229"/>
      <c r="K1290" s="72"/>
      <c r="L1290" s="73"/>
      <c r="M1290" s="73"/>
    </row>
    <row r="1291" spans="1:13" ht="38.25" hidden="1">
      <c r="A1291" s="65"/>
      <c r="B1291" s="75"/>
      <c r="C1291" s="78" t="s">
        <v>372</v>
      </c>
      <c r="D1291" s="149" t="s">
        <v>373</v>
      </c>
      <c r="E1291" s="216">
        <f t="shared" si="321"/>
        <v>0</v>
      </c>
      <c r="F1291" s="217"/>
      <c r="G1291" s="217"/>
      <c r="H1291" s="217"/>
      <c r="I1291" s="217"/>
      <c r="J1291" s="229"/>
      <c r="K1291" s="72"/>
      <c r="L1291" s="73"/>
      <c r="M1291" s="73"/>
    </row>
    <row r="1292" spans="1:13" ht="38.25" hidden="1">
      <c r="A1292" s="65"/>
      <c r="B1292" s="79"/>
      <c r="C1292" s="78" t="s">
        <v>374</v>
      </c>
      <c r="D1292" s="149" t="s">
        <v>375</v>
      </c>
      <c r="E1292" s="216">
        <f t="shared" si="321"/>
        <v>0</v>
      </c>
      <c r="F1292" s="217"/>
      <c r="G1292" s="217"/>
      <c r="H1292" s="217"/>
      <c r="I1292" s="217"/>
      <c r="J1292" s="229"/>
      <c r="K1292" s="72"/>
      <c r="L1292" s="73"/>
      <c r="M1292" s="73"/>
    </row>
    <row r="1293" spans="1:13" ht="38.25" hidden="1">
      <c r="A1293" s="65"/>
      <c r="B1293" s="79"/>
      <c r="C1293" s="78" t="s">
        <v>376</v>
      </c>
      <c r="D1293" s="149" t="s">
        <v>377</v>
      </c>
      <c r="E1293" s="216">
        <f t="shared" si="321"/>
        <v>0</v>
      </c>
      <c r="F1293" s="217"/>
      <c r="G1293" s="217"/>
      <c r="H1293" s="217"/>
      <c r="I1293" s="217"/>
      <c r="J1293" s="229"/>
      <c r="K1293" s="72"/>
      <c r="L1293" s="73"/>
      <c r="M1293" s="73"/>
    </row>
    <row r="1294" spans="1:13" ht="25.5" hidden="1">
      <c r="A1294" s="65"/>
      <c r="B1294" s="79"/>
      <c r="C1294" s="78" t="s">
        <v>378</v>
      </c>
      <c r="D1294" s="149" t="s">
        <v>379</v>
      </c>
      <c r="E1294" s="216">
        <f t="shared" si="321"/>
        <v>0</v>
      </c>
      <c r="F1294" s="217"/>
      <c r="G1294" s="217"/>
      <c r="H1294" s="217"/>
      <c r="I1294" s="217"/>
      <c r="J1294" s="229"/>
      <c r="K1294" s="72"/>
      <c r="L1294" s="73"/>
      <c r="M1294" s="73"/>
    </row>
    <row r="1295" spans="1:13" hidden="1">
      <c r="A1295" s="65"/>
      <c r="B1295" s="79"/>
      <c r="C1295" s="79" t="s">
        <v>380</v>
      </c>
      <c r="D1295" s="149" t="s">
        <v>381</v>
      </c>
      <c r="E1295" s="216">
        <f t="shared" si="321"/>
        <v>0</v>
      </c>
      <c r="F1295" s="217">
        <f t="shared" ref="F1295:M1295" si="330">F1296+F1298</f>
        <v>0</v>
      </c>
      <c r="G1295" s="217">
        <f t="shared" si="330"/>
        <v>0</v>
      </c>
      <c r="H1295" s="217">
        <f t="shared" si="330"/>
        <v>0</v>
      </c>
      <c r="I1295" s="217">
        <f t="shared" si="330"/>
        <v>0</v>
      </c>
      <c r="J1295" s="228">
        <f t="shared" si="330"/>
        <v>0</v>
      </c>
      <c r="K1295" s="156">
        <f t="shared" si="330"/>
        <v>0</v>
      </c>
      <c r="L1295" s="156">
        <f t="shared" si="330"/>
        <v>0</v>
      </c>
      <c r="M1295" s="156">
        <f t="shared" si="330"/>
        <v>0</v>
      </c>
    </row>
    <row r="1296" spans="1:13" ht="15.75" hidden="1" customHeight="1">
      <c r="A1296" s="65"/>
      <c r="B1296" s="79" t="s">
        <v>382</v>
      </c>
      <c r="C1296" s="78" t="s">
        <v>595</v>
      </c>
      <c r="D1296" s="149" t="s">
        <v>384</v>
      </c>
      <c r="E1296" s="216">
        <f t="shared" si="321"/>
        <v>0</v>
      </c>
      <c r="F1296" s="217">
        <f>F1297</f>
        <v>0</v>
      </c>
      <c r="G1296" s="217">
        <f>G1297</f>
        <v>0</v>
      </c>
      <c r="H1296" s="217">
        <f>H1297</f>
        <v>0</v>
      </c>
      <c r="I1296" s="217">
        <f>I1297</f>
        <v>0</v>
      </c>
      <c r="J1296" s="228">
        <f>J1297</f>
        <v>0</v>
      </c>
      <c r="K1296" s="156"/>
      <c r="L1296" s="73"/>
      <c r="M1296" s="73"/>
    </row>
    <row r="1297" spans="1:13" hidden="1">
      <c r="A1297" s="65"/>
      <c r="B1297" s="79"/>
      <c r="C1297" s="85" t="s">
        <v>385</v>
      </c>
      <c r="D1297" s="149" t="s">
        <v>386</v>
      </c>
      <c r="E1297" s="216">
        <f t="shared" si="321"/>
        <v>0</v>
      </c>
      <c r="F1297" s="217"/>
      <c r="G1297" s="217"/>
      <c r="H1297" s="217"/>
      <c r="I1297" s="217"/>
      <c r="J1297" s="229"/>
      <c r="K1297" s="72"/>
      <c r="L1297" s="73"/>
      <c r="M1297" s="73"/>
    </row>
    <row r="1298" spans="1:13" hidden="1">
      <c r="A1298" s="65"/>
      <c r="B1298" s="86" t="s">
        <v>387</v>
      </c>
      <c r="C1298" s="87"/>
      <c r="D1298" s="313" t="s">
        <v>388</v>
      </c>
      <c r="E1298" s="216">
        <f t="shared" si="321"/>
        <v>0</v>
      </c>
      <c r="F1298" s="217">
        <f>F1299+F1300</f>
        <v>0</v>
      </c>
      <c r="G1298" s="217">
        <f>G1299+G1300</f>
        <v>0</v>
      </c>
      <c r="H1298" s="217">
        <f>H1299+H1300</f>
        <v>0</v>
      </c>
      <c r="I1298" s="217">
        <f>I1299+I1300</f>
        <v>0</v>
      </c>
      <c r="J1298" s="228">
        <f>J1299+J1300</f>
        <v>0</v>
      </c>
      <c r="K1298" s="156"/>
      <c r="L1298" s="73"/>
      <c r="M1298" s="73"/>
    </row>
    <row r="1299" spans="1:13" ht="25.5" hidden="1">
      <c r="A1299" s="65"/>
      <c r="B1299" s="86"/>
      <c r="C1299" s="87" t="s">
        <v>389</v>
      </c>
      <c r="D1299" s="313" t="s">
        <v>390</v>
      </c>
      <c r="E1299" s="216">
        <f t="shared" si="321"/>
        <v>0</v>
      </c>
      <c r="F1299" s="217"/>
      <c r="G1299" s="217"/>
      <c r="H1299" s="217"/>
      <c r="I1299" s="217"/>
      <c r="J1299" s="229"/>
      <c r="K1299" s="72"/>
      <c r="L1299" s="73"/>
      <c r="M1299" s="73"/>
    </row>
    <row r="1300" spans="1:13" ht="13.5" hidden="1">
      <c r="A1300" s="65"/>
      <c r="B1300" s="67"/>
      <c r="C1300" s="67" t="s">
        <v>391</v>
      </c>
      <c r="D1300" s="286" t="s">
        <v>392</v>
      </c>
      <c r="E1300" s="216">
        <f t="shared" si="321"/>
        <v>0</v>
      </c>
      <c r="F1300" s="217"/>
      <c r="G1300" s="217"/>
      <c r="H1300" s="217"/>
      <c r="I1300" s="217"/>
      <c r="J1300" s="229"/>
      <c r="K1300" s="72"/>
      <c r="L1300" s="73"/>
      <c r="M1300" s="73"/>
    </row>
    <row r="1301" spans="1:13" hidden="1">
      <c r="A1301" s="65"/>
      <c r="B1301" s="69" t="s">
        <v>393</v>
      </c>
      <c r="C1301" s="75"/>
      <c r="D1301" s="148" t="s">
        <v>394</v>
      </c>
      <c r="E1301" s="216">
        <f t="shared" ref="E1301:J1301" si="331">E1302</f>
        <v>0</v>
      </c>
      <c r="F1301" s="216">
        <f t="shared" si="331"/>
        <v>0</v>
      </c>
      <c r="G1301" s="216">
        <f t="shared" si="331"/>
        <v>0</v>
      </c>
      <c r="H1301" s="216">
        <f t="shared" si="331"/>
        <v>0</v>
      </c>
      <c r="I1301" s="216">
        <f t="shared" si="331"/>
        <v>0</v>
      </c>
      <c r="J1301" s="216">
        <f t="shared" si="331"/>
        <v>0</v>
      </c>
      <c r="K1301" s="156"/>
      <c r="L1301" s="73"/>
      <c r="M1301" s="73"/>
    </row>
    <row r="1302" spans="1:13" ht="14.25" hidden="1" customHeight="1">
      <c r="A1302" s="65"/>
      <c r="B1302" s="88" t="s">
        <v>395</v>
      </c>
      <c r="C1302" s="69"/>
      <c r="D1302" s="149" t="s">
        <v>396</v>
      </c>
      <c r="E1302" s="216">
        <f t="shared" si="321"/>
        <v>0</v>
      </c>
      <c r="F1302" s="217">
        <f>F1303+F1304+F1305+F1306</f>
        <v>0</v>
      </c>
      <c r="G1302" s="217">
        <f>G1303+G1304+G1305+G1306</f>
        <v>0</v>
      </c>
      <c r="H1302" s="217">
        <f>H1303+H1304+H1305+H1306</f>
        <v>0</v>
      </c>
      <c r="I1302" s="217">
        <f>I1303+I1304+I1305+I1306</f>
        <v>0</v>
      </c>
      <c r="J1302" s="228">
        <f>J1303+J1304+J1305+J1306</f>
        <v>0</v>
      </c>
      <c r="K1302" s="156"/>
      <c r="L1302" s="73"/>
      <c r="M1302" s="73"/>
    </row>
    <row r="1303" spans="1:13" hidden="1">
      <c r="A1303" s="65"/>
      <c r="B1303" s="88"/>
      <c r="C1303" s="69" t="s">
        <v>397</v>
      </c>
      <c r="D1303" s="149" t="s">
        <v>398</v>
      </c>
      <c r="E1303" s="216">
        <f t="shared" si="321"/>
        <v>0</v>
      </c>
      <c r="F1303" s="217"/>
      <c r="G1303" s="217"/>
      <c r="H1303" s="217"/>
      <c r="I1303" s="217"/>
      <c r="J1303" s="229"/>
      <c r="K1303" s="72"/>
      <c r="L1303" s="73"/>
      <c r="M1303" s="73"/>
    </row>
    <row r="1304" spans="1:13" hidden="1">
      <c r="A1304" s="65"/>
      <c r="B1304" s="75"/>
      <c r="C1304" s="79" t="s">
        <v>399</v>
      </c>
      <c r="D1304" s="148" t="s">
        <v>400</v>
      </c>
      <c r="E1304" s="216">
        <f t="shared" si="321"/>
        <v>0</v>
      </c>
      <c r="F1304" s="217"/>
      <c r="G1304" s="217"/>
      <c r="H1304" s="217"/>
      <c r="I1304" s="217"/>
      <c r="J1304" s="229"/>
      <c r="K1304" s="72"/>
      <c r="L1304" s="73"/>
      <c r="M1304" s="73"/>
    </row>
    <row r="1305" spans="1:13" hidden="1">
      <c r="A1305" s="65"/>
      <c r="B1305" s="89"/>
      <c r="C1305" s="79" t="s">
        <v>401</v>
      </c>
      <c r="D1305" s="148" t="s">
        <v>402</v>
      </c>
      <c r="E1305" s="216">
        <f t="shared" si="321"/>
        <v>0</v>
      </c>
      <c r="F1305" s="217"/>
      <c r="G1305" s="217"/>
      <c r="H1305" s="217"/>
      <c r="I1305" s="217"/>
      <c r="J1305" s="229"/>
      <c r="K1305" s="72"/>
      <c r="L1305" s="73"/>
      <c r="M1305" s="73"/>
    </row>
    <row r="1306" spans="1:13" hidden="1">
      <c r="A1306" s="65"/>
      <c r="B1306" s="75"/>
      <c r="C1306" s="90" t="s">
        <v>403</v>
      </c>
      <c r="D1306" s="149" t="s">
        <v>404</v>
      </c>
      <c r="E1306" s="216">
        <f t="shared" si="321"/>
        <v>0</v>
      </c>
      <c r="F1306" s="217"/>
      <c r="G1306" s="217"/>
      <c r="H1306" s="217"/>
      <c r="I1306" s="217"/>
      <c r="J1306" s="229"/>
      <c r="K1306" s="72"/>
      <c r="L1306" s="73"/>
      <c r="M1306" s="73"/>
    </row>
    <row r="1307" spans="1:13">
      <c r="A1307" s="65"/>
      <c r="B1307" s="74"/>
      <c r="C1307" s="90"/>
      <c r="D1307" s="149"/>
      <c r="E1307" s="216">
        <f t="shared" si="321"/>
        <v>0</v>
      </c>
      <c r="F1307" s="217"/>
      <c r="G1307" s="217"/>
      <c r="H1307" s="217"/>
      <c r="I1307" s="217"/>
      <c r="J1307" s="229"/>
      <c r="K1307" s="72"/>
      <c r="L1307" s="73"/>
      <c r="M1307" s="73"/>
    </row>
    <row r="1308" spans="1:13">
      <c r="A1308" s="65"/>
      <c r="B1308" s="70" t="s">
        <v>405</v>
      </c>
      <c r="C1308" s="90"/>
      <c r="D1308" s="149" t="s">
        <v>313</v>
      </c>
      <c r="E1308" s="216">
        <f t="shared" si="321"/>
        <v>0</v>
      </c>
      <c r="F1308" s="217"/>
      <c r="G1308" s="217">
        <f t="shared" ref="G1308:M1308" si="332">G1318</f>
        <v>0</v>
      </c>
      <c r="H1308" s="217">
        <f t="shared" si="332"/>
        <v>0</v>
      </c>
      <c r="I1308" s="217">
        <f t="shared" si="332"/>
        <v>0</v>
      </c>
      <c r="J1308" s="217">
        <f t="shared" si="332"/>
        <v>0</v>
      </c>
      <c r="K1308" s="156">
        <f t="shared" si="332"/>
        <v>0</v>
      </c>
      <c r="L1308" s="156">
        <f t="shared" si="332"/>
        <v>0</v>
      </c>
      <c r="M1308" s="156">
        <f t="shared" si="332"/>
        <v>0</v>
      </c>
    </row>
    <row r="1309" spans="1:13" ht="13.5" customHeight="1">
      <c r="A1309" s="65"/>
      <c r="B1309" s="70" t="s">
        <v>406</v>
      </c>
      <c r="C1309" s="90"/>
      <c r="D1309" s="149" t="s">
        <v>407</v>
      </c>
      <c r="E1309" s="216">
        <f t="shared" si="321"/>
        <v>0</v>
      </c>
      <c r="F1309" s="217"/>
      <c r="G1309" s="217"/>
      <c r="H1309" s="217"/>
      <c r="I1309" s="217"/>
      <c r="J1309" s="229"/>
      <c r="K1309" s="72"/>
      <c r="L1309" s="73"/>
      <c r="M1309" s="73"/>
    </row>
    <row r="1310" spans="1:13">
      <c r="A1310" s="65"/>
      <c r="B1310" s="70" t="s">
        <v>408</v>
      </c>
      <c r="C1310" s="90"/>
      <c r="D1310" s="288" t="s">
        <v>409</v>
      </c>
      <c r="E1310" s="216">
        <f t="shared" si="321"/>
        <v>0</v>
      </c>
      <c r="F1310" s="217"/>
      <c r="G1310" s="217"/>
      <c r="H1310" s="217"/>
      <c r="I1310" s="217"/>
      <c r="J1310" s="229"/>
      <c r="K1310" s="72"/>
      <c r="L1310" s="73"/>
      <c r="M1310" s="73"/>
    </row>
    <row r="1311" spans="1:13">
      <c r="A1311" s="65"/>
      <c r="B1311" s="99" t="s">
        <v>410</v>
      </c>
      <c r="C1311" s="157"/>
      <c r="D1311" s="313" t="s">
        <v>411</v>
      </c>
      <c r="E1311" s="216">
        <f t="shared" si="321"/>
        <v>0</v>
      </c>
      <c r="F1311" s="217"/>
      <c r="G1311" s="217"/>
      <c r="H1311" s="217"/>
      <c r="I1311" s="217"/>
      <c r="J1311" s="229"/>
      <c r="K1311" s="72"/>
      <c r="L1311" s="73"/>
      <c r="M1311" s="73"/>
    </row>
    <row r="1312" spans="1:13">
      <c r="A1312" s="65"/>
      <c r="B1312" s="69" t="s">
        <v>412</v>
      </c>
      <c r="C1312" s="79"/>
      <c r="D1312" s="149" t="s">
        <v>413</v>
      </c>
      <c r="E1312" s="216">
        <f t="shared" si="321"/>
        <v>0</v>
      </c>
      <c r="F1312" s="217"/>
      <c r="G1312" s="217"/>
      <c r="H1312" s="217"/>
      <c r="I1312" s="217"/>
      <c r="J1312" s="229"/>
      <c r="K1312" s="72"/>
      <c r="L1312" s="73"/>
      <c r="M1312" s="73"/>
    </row>
    <row r="1313" spans="1:13">
      <c r="A1313" s="65"/>
      <c r="B1313" s="79" t="s">
        <v>414</v>
      </c>
      <c r="C1313" s="79"/>
      <c r="D1313" s="149" t="s">
        <v>415</v>
      </c>
      <c r="E1313" s="216">
        <f t="shared" si="321"/>
        <v>0</v>
      </c>
      <c r="F1313" s="217"/>
      <c r="G1313" s="217"/>
      <c r="H1313" s="217"/>
      <c r="I1313" s="217"/>
      <c r="J1313" s="229"/>
      <c r="K1313" s="72"/>
      <c r="L1313" s="73"/>
      <c r="M1313" s="73"/>
    </row>
    <row r="1314" spans="1:13">
      <c r="A1314" s="65"/>
      <c r="B1314" s="80" t="s">
        <v>416</v>
      </c>
      <c r="C1314" s="158"/>
      <c r="D1314" s="149" t="s">
        <v>417</v>
      </c>
      <c r="E1314" s="216">
        <f t="shared" si="321"/>
        <v>0</v>
      </c>
      <c r="F1314" s="217"/>
      <c r="G1314" s="217"/>
      <c r="H1314" s="217"/>
      <c r="I1314" s="217"/>
      <c r="J1314" s="229"/>
      <c r="K1314" s="72"/>
      <c r="L1314" s="73"/>
      <c r="M1314" s="73"/>
    </row>
    <row r="1315" spans="1:13">
      <c r="A1315" s="65"/>
      <c r="B1315" s="80" t="s">
        <v>418</v>
      </c>
      <c r="C1315" s="158"/>
      <c r="D1315" s="149" t="s">
        <v>419</v>
      </c>
      <c r="E1315" s="216">
        <f t="shared" si="321"/>
        <v>0</v>
      </c>
      <c r="F1315" s="217"/>
      <c r="G1315" s="217"/>
      <c r="H1315" s="217"/>
      <c r="I1315" s="217"/>
      <c r="J1315" s="229"/>
      <c r="K1315" s="72"/>
      <c r="L1315" s="73"/>
      <c r="M1315" s="73"/>
    </row>
    <row r="1316" spans="1:13">
      <c r="A1316" s="65"/>
      <c r="B1316" s="79" t="s">
        <v>420</v>
      </c>
      <c r="C1316" s="79"/>
      <c r="D1316" s="149" t="s">
        <v>421</v>
      </c>
      <c r="E1316" s="216">
        <f t="shared" si="321"/>
        <v>0</v>
      </c>
      <c r="F1316" s="217"/>
      <c r="G1316" s="217"/>
      <c r="H1316" s="217"/>
      <c r="I1316" s="217"/>
      <c r="J1316" s="229"/>
      <c r="K1316" s="72"/>
      <c r="L1316" s="73"/>
      <c r="M1316" s="73"/>
    </row>
    <row r="1317" spans="1:13">
      <c r="A1317" s="65"/>
      <c r="B1317" s="79" t="s">
        <v>422</v>
      </c>
      <c r="C1317" s="79"/>
      <c r="D1317" s="149" t="s">
        <v>423</v>
      </c>
      <c r="E1317" s="216">
        <f t="shared" si="321"/>
        <v>0</v>
      </c>
      <c r="F1317" s="217"/>
      <c r="G1317" s="217"/>
      <c r="H1317" s="217"/>
      <c r="I1317" s="217"/>
      <c r="J1317" s="229"/>
      <c r="K1317" s="72"/>
      <c r="L1317" s="73"/>
      <c r="M1317" s="73"/>
    </row>
    <row r="1318" spans="1:13" ht="26.25" customHeight="1">
      <c r="A1318" s="65"/>
      <c r="B1318" s="571" t="s">
        <v>545</v>
      </c>
      <c r="C1318" s="572"/>
      <c r="D1318" s="149" t="s">
        <v>546</v>
      </c>
      <c r="E1318" s="216">
        <f t="shared" si="321"/>
        <v>0</v>
      </c>
      <c r="F1318" s="217"/>
      <c r="G1318" s="217"/>
      <c r="H1318" s="217"/>
      <c r="I1318" s="217"/>
      <c r="J1318" s="229"/>
      <c r="K1318" s="72"/>
      <c r="L1318" s="73"/>
      <c r="M1318" s="73"/>
    </row>
    <row r="1319" spans="1:13" hidden="1">
      <c r="A1319" s="65"/>
      <c r="B1319" s="76" t="s">
        <v>424</v>
      </c>
      <c r="C1319" s="76"/>
      <c r="D1319" s="148" t="s">
        <v>425</v>
      </c>
      <c r="E1319" s="216">
        <f t="shared" si="321"/>
        <v>0</v>
      </c>
      <c r="F1319" s="217">
        <f>F1320+F1324</f>
        <v>0</v>
      </c>
      <c r="G1319" s="217">
        <f>G1320+G1324</f>
        <v>0</v>
      </c>
      <c r="H1319" s="217">
        <f>H1320+H1324</f>
        <v>0</v>
      </c>
      <c r="I1319" s="217">
        <f>I1320+I1324</f>
        <v>0</v>
      </c>
      <c r="J1319" s="228">
        <f>J1320+J1324</f>
        <v>0</v>
      </c>
      <c r="K1319" s="156"/>
      <c r="L1319" s="73"/>
      <c r="M1319" s="73"/>
    </row>
    <row r="1320" spans="1:13" hidden="1">
      <c r="A1320" s="65"/>
      <c r="B1320" s="79" t="s">
        <v>426</v>
      </c>
      <c r="C1320" s="76"/>
      <c r="D1320" s="148" t="s">
        <v>427</v>
      </c>
      <c r="E1320" s="216">
        <f t="shared" si="321"/>
        <v>0</v>
      </c>
      <c r="F1320" s="217">
        <f t="shared" ref="F1320:M1320" si="333">F1321+F1322</f>
        <v>0</v>
      </c>
      <c r="G1320" s="217">
        <f t="shared" si="333"/>
        <v>0</v>
      </c>
      <c r="H1320" s="217">
        <f t="shared" si="333"/>
        <v>0</v>
      </c>
      <c r="I1320" s="217">
        <f t="shared" si="333"/>
        <v>0</v>
      </c>
      <c r="J1320" s="228">
        <f t="shared" si="333"/>
        <v>0</v>
      </c>
      <c r="K1320" s="156">
        <f t="shared" si="333"/>
        <v>0</v>
      </c>
      <c r="L1320" s="156">
        <f t="shared" si="333"/>
        <v>0</v>
      </c>
      <c r="M1320" s="156">
        <f t="shared" si="333"/>
        <v>0</v>
      </c>
    </row>
    <row r="1321" spans="1:13" ht="38.25" hidden="1">
      <c r="A1321" s="65"/>
      <c r="B1321" s="88"/>
      <c r="C1321" s="87" t="s">
        <v>428</v>
      </c>
      <c r="D1321" s="148" t="s">
        <v>429</v>
      </c>
      <c r="E1321" s="216">
        <f t="shared" si="321"/>
        <v>0</v>
      </c>
      <c r="F1321" s="217"/>
      <c r="G1321" s="217"/>
      <c r="H1321" s="217"/>
      <c r="I1321" s="217"/>
      <c r="J1321" s="229"/>
      <c r="K1321" s="72"/>
      <c r="L1321" s="73"/>
      <c r="M1321" s="73"/>
    </row>
    <row r="1322" spans="1:13" hidden="1">
      <c r="A1322" s="65"/>
      <c r="B1322" s="95" t="s">
        <v>430</v>
      </c>
      <c r="C1322" s="96"/>
      <c r="D1322" s="149" t="s">
        <v>431</v>
      </c>
      <c r="E1322" s="216">
        <f t="shared" si="321"/>
        <v>0</v>
      </c>
      <c r="F1322" s="217"/>
      <c r="G1322" s="217"/>
      <c r="H1322" s="217"/>
      <c r="I1322" s="217"/>
      <c r="J1322" s="229"/>
      <c r="K1322" s="72"/>
      <c r="L1322" s="73"/>
      <c r="M1322" s="73"/>
    </row>
    <row r="1323" spans="1:13" ht="13.5" hidden="1">
      <c r="A1323" s="65"/>
      <c r="B1323" s="97"/>
      <c r="C1323" s="67"/>
      <c r="D1323" s="286"/>
      <c r="E1323" s="216">
        <f t="shared" si="321"/>
        <v>0</v>
      </c>
      <c r="F1323" s="217"/>
      <c r="G1323" s="217"/>
      <c r="H1323" s="217"/>
      <c r="I1323" s="217"/>
      <c r="J1323" s="229"/>
      <c r="K1323" s="72"/>
      <c r="L1323" s="73"/>
      <c r="M1323" s="73"/>
    </row>
    <row r="1324" spans="1:13" hidden="1">
      <c r="A1324" s="65"/>
      <c r="B1324" s="71" t="s">
        <v>432</v>
      </c>
      <c r="C1324" s="98"/>
      <c r="D1324" s="148" t="s">
        <v>433</v>
      </c>
      <c r="E1324" s="216">
        <f t="shared" si="321"/>
        <v>0</v>
      </c>
      <c r="F1324" s="217">
        <f t="shared" ref="F1324:M1324" si="334">F1325+F1326</f>
        <v>0</v>
      </c>
      <c r="G1324" s="217">
        <f t="shared" si="334"/>
        <v>0</v>
      </c>
      <c r="H1324" s="217">
        <f t="shared" si="334"/>
        <v>0</v>
      </c>
      <c r="I1324" s="217">
        <f t="shared" si="334"/>
        <v>0</v>
      </c>
      <c r="J1324" s="228">
        <f t="shared" si="334"/>
        <v>0</v>
      </c>
      <c r="K1324" s="156">
        <f t="shared" si="334"/>
        <v>0</v>
      </c>
      <c r="L1324" s="156">
        <f t="shared" si="334"/>
        <v>0</v>
      </c>
      <c r="M1324" s="156">
        <f t="shared" si="334"/>
        <v>0</v>
      </c>
    </row>
    <row r="1325" spans="1:13" ht="14.25" hidden="1" customHeight="1">
      <c r="A1325" s="65"/>
      <c r="B1325" s="76" t="s">
        <v>434</v>
      </c>
      <c r="C1325" s="76"/>
      <c r="D1325" s="148" t="s">
        <v>435</v>
      </c>
      <c r="E1325" s="216">
        <f t="shared" si="321"/>
        <v>0</v>
      </c>
      <c r="F1325" s="217"/>
      <c r="G1325" s="217"/>
      <c r="H1325" s="217"/>
      <c r="I1325" s="217"/>
      <c r="J1325" s="229"/>
      <c r="K1325" s="72"/>
      <c r="L1325" s="73"/>
      <c r="M1325" s="73"/>
    </row>
    <row r="1326" spans="1:13" ht="21" hidden="1" customHeight="1">
      <c r="A1326" s="65"/>
      <c r="B1326" s="75" t="s">
        <v>436</v>
      </c>
      <c r="C1326" s="78"/>
      <c r="D1326" s="149" t="s">
        <v>437</v>
      </c>
      <c r="E1326" s="216">
        <f t="shared" si="321"/>
        <v>0</v>
      </c>
      <c r="F1326" s="217"/>
      <c r="G1326" s="217"/>
      <c r="H1326" s="217"/>
      <c r="I1326" s="217"/>
      <c r="J1326" s="229"/>
      <c r="K1326" s="72"/>
      <c r="L1326" s="73"/>
      <c r="M1326" s="73"/>
    </row>
    <row r="1327" spans="1:13" ht="14.25" customHeight="1">
      <c r="A1327" s="65"/>
      <c r="B1327" s="69" t="s">
        <v>438</v>
      </c>
      <c r="C1327" s="79"/>
      <c r="D1327" s="149" t="s">
        <v>439</v>
      </c>
      <c r="E1327" s="216">
        <f t="shared" si="321"/>
        <v>0</v>
      </c>
      <c r="F1327" s="217">
        <f t="shared" ref="F1327:M1327" si="335">F1328</f>
        <v>0</v>
      </c>
      <c r="G1327" s="217">
        <f t="shared" si="335"/>
        <v>0</v>
      </c>
      <c r="H1327" s="217">
        <f t="shared" si="335"/>
        <v>0</v>
      </c>
      <c r="I1327" s="217">
        <f t="shared" si="335"/>
        <v>0</v>
      </c>
      <c r="J1327" s="228">
        <f t="shared" si="335"/>
        <v>0</v>
      </c>
      <c r="K1327" s="156">
        <f t="shared" si="335"/>
        <v>0</v>
      </c>
      <c r="L1327" s="156">
        <f t="shared" si="335"/>
        <v>0</v>
      </c>
      <c r="M1327" s="156">
        <f t="shared" si="335"/>
        <v>0</v>
      </c>
    </row>
    <row r="1328" spans="1:13">
      <c r="A1328" s="65"/>
      <c r="B1328" s="75" t="s">
        <v>440</v>
      </c>
      <c r="C1328" s="79"/>
      <c r="D1328" s="149" t="s">
        <v>441</v>
      </c>
      <c r="E1328" s="216">
        <f t="shared" si="321"/>
        <v>0</v>
      </c>
      <c r="F1328" s="217"/>
      <c r="G1328" s="217"/>
      <c r="H1328" s="217"/>
      <c r="I1328" s="217"/>
      <c r="J1328" s="229"/>
      <c r="K1328" s="72"/>
      <c r="L1328" s="73"/>
      <c r="M1328" s="73"/>
    </row>
    <row r="1329" spans="1:13" hidden="1">
      <c r="A1329" s="511" t="s">
        <v>316</v>
      </c>
      <c r="B1329" s="512"/>
      <c r="C1329" s="512"/>
      <c r="D1329" s="482"/>
      <c r="E1329" s="216">
        <f t="shared" si="321"/>
        <v>0</v>
      </c>
      <c r="F1329" s="217">
        <f>F1330+F1341+F1354+F1367+F1382</f>
        <v>0</v>
      </c>
      <c r="G1329" s="217">
        <f>G1330+G1341+G1354+G1367+G1382</f>
        <v>0</v>
      </c>
      <c r="H1329" s="217">
        <f>H1330+H1341+H1354+H1367+H1382</f>
        <v>0</v>
      </c>
      <c r="I1329" s="217">
        <f>I1330+I1341+I1354+I1367+I1382</f>
        <v>0</v>
      </c>
      <c r="J1329" s="228">
        <f>J1330+J1341+J1354+J1367+J1382</f>
        <v>0</v>
      </c>
      <c r="K1329" s="156"/>
      <c r="L1329" s="73"/>
      <c r="M1329" s="73"/>
    </row>
    <row r="1330" spans="1:13" ht="13.5" hidden="1">
      <c r="A1330" s="65"/>
      <c r="B1330" s="99" t="s">
        <v>443</v>
      </c>
      <c r="C1330" s="92"/>
      <c r="D1330" s="286" t="s">
        <v>444</v>
      </c>
      <c r="E1330" s="216">
        <f t="shared" ref="E1330:E1383" si="336">G1330+H1330+I1330+J1330</f>
        <v>0</v>
      </c>
      <c r="F1330" s="217">
        <f>F1331</f>
        <v>0</v>
      </c>
      <c r="G1330" s="217">
        <f>G1331</f>
        <v>0</v>
      </c>
      <c r="H1330" s="217">
        <f>H1331</f>
        <v>0</v>
      </c>
      <c r="I1330" s="217">
        <f>I1331</f>
        <v>0</v>
      </c>
      <c r="J1330" s="228">
        <f>J1331</f>
        <v>0</v>
      </c>
      <c r="K1330" s="156"/>
      <c r="L1330" s="73"/>
      <c r="M1330" s="73"/>
    </row>
    <row r="1331" spans="1:13" hidden="1">
      <c r="A1331" s="65"/>
      <c r="B1331" s="75" t="s">
        <v>445</v>
      </c>
      <c r="C1331" s="79"/>
      <c r="D1331" s="148" t="s">
        <v>446</v>
      </c>
      <c r="E1331" s="216">
        <f t="shared" si="336"/>
        <v>0</v>
      </c>
      <c r="F1331" s="217">
        <f>F1332+F1333+F1334+F1335+F1336+F1337+F1338+F1339</f>
        <v>0</v>
      </c>
      <c r="G1331" s="217">
        <f>G1332+G1333+G1334+G1335+G1336+G1337+G1338+G1339</f>
        <v>0</v>
      </c>
      <c r="H1331" s="217">
        <f>H1332+H1333+H1334+H1335+H1336+H1337+H1338+H1339</f>
        <v>0</v>
      </c>
      <c r="I1331" s="217">
        <f>I1332+I1333+I1334+I1335+I1336+I1337+I1338+I1339</f>
        <v>0</v>
      </c>
      <c r="J1331" s="228">
        <f>J1332+J1333+J1334+J1335+J1336+J1337+J1338+J1339</f>
        <v>0</v>
      </c>
      <c r="K1331" s="156"/>
      <c r="L1331" s="73"/>
      <c r="M1331" s="73"/>
    </row>
    <row r="1332" spans="1:13" ht="25.5" hidden="1">
      <c r="A1332" s="65"/>
      <c r="B1332" s="92"/>
      <c r="C1332" s="100" t="s">
        <v>447</v>
      </c>
      <c r="D1332" s="286" t="s">
        <v>448</v>
      </c>
      <c r="E1332" s="216">
        <f t="shared" si="336"/>
        <v>0</v>
      </c>
      <c r="F1332" s="217"/>
      <c r="G1332" s="217"/>
      <c r="H1332" s="217"/>
      <c r="I1332" s="217"/>
      <c r="J1332" s="229"/>
      <c r="K1332" s="72"/>
      <c r="L1332" s="73"/>
      <c r="M1332" s="73"/>
    </row>
    <row r="1333" spans="1:13" ht="51" hidden="1">
      <c r="A1333" s="65"/>
      <c r="B1333" s="92"/>
      <c r="C1333" s="101" t="s">
        <v>449</v>
      </c>
      <c r="D1333" s="287" t="s">
        <v>450</v>
      </c>
      <c r="E1333" s="216">
        <f t="shared" si="336"/>
        <v>0</v>
      </c>
      <c r="F1333" s="217"/>
      <c r="G1333" s="217"/>
      <c r="H1333" s="217"/>
      <c r="I1333" s="217"/>
      <c r="J1333" s="229"/>
      <c r="K1333" s="72"/>
      <c r="L1333" s="73"/>
      <c r="M1333" s="73"/>
    </row>
    <row r="1334" spans="1:13" ht="38.25" hidden="1">
      <c r="A1334" s="65"/>
      <c r="B1334" s="92"/>
      <c r="C1334" s="101" t="s">
        <v>451</v>
      </c>
      <c r="D1334" s="287" t="s">
        <v>452</v>
      </c>
      <c r="E1334" s="216">
        <f t="shared" si="336"/>
        <v>0</v>
      </c>
      <c r="F1334" s="217"/>
      <c r="G1334" s="217"/>
      <c r="H1334" s="217"/>
      <c r="I1334" s="217"/>
      <c r="J1334" s="229"/>
      <c r="K1334" s="72"/>
      <c r="L1334" s="73"/>
      <c r="M1334" s="73"/>
    </row>
    <row r="1335" spans="1:13" ht="38.25" hidden="1">
      <c r="A1335" s="65"/>
      <c r="B1335" s="92"/>
      <c r="C1335" s="100" t="s">
        <v>453</v>
      </c>
      <c r="D1335" s="286" t="s">
        <v>454</v>
      </c>
      <c r="E1335" s="216">
        <f t="shared" si="336"/>
        <v>0</v>
      </c>
      <c r="F1335" s="217"/>
      <c r="G1335" s="217"/>
      <c r="H1335" s="217"/>
      <c r="I1335" s="217"/>
      <c r="J1335" s="229"/>
      <c r="K1335" s="72"/>
      <c r="L1335" s="73"/>
      <c r="M1335" s="73"/>
    </row>
    <row r="1336" spans="1:13" ht="63.75" hidden="1">
      <c r="A1336" s="65"/>
      <c r="B1336" s="88"/>
      <c r="C1336" s="103" t="s">
        <v>455</v>
      </c>
      <c r="D1336" s="288" t="s">
        <v>456</v>
      </c>
      <c r="E1336" s="216">
        <f t="shared" si="336"/>
        <v>0</v>
      </c>
      <c r="F1336" s="217"/>
      <c r="G1336" s="217"/>
      <c r="H1336" s="217"/>
      <c r="I1336" s="217"/>
      <c r="J1336" s="229"/>
      <c r="K1336" s="72"/>
      <c r="L1336" s="73"/>
      <c r="M1336" s="73"/>
    </row>
    <row r="1337" spans="1:13" ht="51" hidden="1">
      <c r="A1337" s="65"/>
      <c r="B1337" s="104"/>
      <c r="C1337" s="105" t="s">
        <v>457</v>
      </c>
      <c r="D1337" s="43" t="s">
        <v>458</v>
      </c>
      <c r="E1337" s="216">
        <f t="shared" si="336"/>
        <v>0</v>
      </c>
      <c r="F1337" s="217"/>
      <c r="G1337" s="217"/>
      <c r="H1337" s="217"/>
      <c r="I1337" s="217"/>
      <c r="J1337" s="229"/>
      <c r="K1337" s="72"/>
      <c r="L1337" s="73"/>
      <c r="M1337" s="73"/>
    </row>
    <row r="1338" spans="1:13" ht="51" hidden="1">
      <c r="A1338" s="65"/>
      <c r="B1338" s="107"/>
      <c r="C1338" s="108" t="s">
        <v>459</v>
      </c>
      <c r="D1338" s="289" t="s">
        <v>460</v>
      </c>
      <c r="E1338" s="216">
        <f t="shared" si="336"/>
        <v>0</v>
      </c>
      <c r="F1338" s="217"/>
      <c r="G1338" s="217"/>
      <c r="H1338" s="217"/>
      <c r="I1338" s="217"/>
      <c r="J1338" s="229"/>
      <c r="K1338" s="72"/>
      <c r="L1338" s="73"/>
      <c r="M1338" s="73"/>
    </row>
    <row r="1339" spans="1:13" ht="13.5" hidden="1">
      <c r="A1339" s="65"/>
      <c r="B1339" s="110"/>
      <c r="C1339" s="111" t="s">
        <v>461</v>
      </c>
      <c r="D1339" s="290" t="s">
        <v>462</v>
      </c>
      <c r="E1339" s="216">
        <f t="shared" si="336"/>
        <v>0</v>
      </c>
      <c r="F1339" s="217"/>
      <c r="G1339" s="217"/>
      <c r="H1339" s="217"/>
      <c r="I1339" s="217"/>
      <c r="J1339" s="229"/>
      <c r="K1339" s="72"/>
      <c r="L1339" s="73"/>
      <c r="M1339" s="73"/>
    </row>
    <row r="1340" spans="1:13" ht="13.5" hidden="1">
      <c r="A1340" s="65"/>
      <c r="B1340" s="113"/>
      <c r="C1340" s="114"/>
      <c r="D1340" s="291"/>
      <c r="E1340" s="216">
        <f t="shared" si="336"/>
        <v>0</v>
      </c>
      <c r="F1340" s="217"/>
      <c r="G1340" s="217"/>
      <c r="H1340" s="217"/>
      <c r="I1340" s="217"/>
      <c r="J1340" s="229"/>
      <c r="K1340" s="72"/>
      <c r="L1340" s="73"/>
      <c r="M1340" s="73"/>
    </row>
    <row r="1341" spans="1:13" ht="0.75" hidden="1" customHeight="1">
      <c r="A1341" s="65"/>
      <c r="B1341" s="175" t="s">
        <v>463</v>
      </c>
      <c r="C1341" s="176"/>
      <c r="D1341" s="290" t="s">
        <v>464</v>
      </c>
      <c r="E1341" s="216">
        <f t="shared" si="336"/>
        <v>0</v>
      </c>
      <c r="F1341" s="217">
        <f>F1342</f>
        <v>0</v>
      </c>
      <c r="G1341" s="217">
        <f>G1342</f>
        <v>0</v>
      </c>
      <c r="H1341" s="217">
        <f>H1342</f>
        <v>0</v>
      </c>
      <c r="I1341" s="217">
        <f>I1342</f>
        <v>0</v>
      </c>
      <c r="J1341" s="228">
        <f>J1342</f>
        <v>0</v>
      </c>
      <c r="K1341" s="156"/>
      <c r="L1341" s="73"/>
      <c r="M1341" s="73"/>
    </row>
    <row r="1342" spans="1:13" hidden="1">
      <c r="A1342" s="65"/>
      <c r="B1342" s="85" t="s">
        <v>465</v>
      </c>
      <c r="C1342" s="85"/>
      <c r="D1342" s="472" t="s">
        <v>384</v>
      </c>
      <c r="E1342" s="216">
        <f t="shared" si="336"/>
        <v>0</v>
      </c>
      <c r="F1342" s="217">
        <f>F1346+F1347+F1348+F1349+F1350+F1351+F1352</f>
        <v>0</v>
      </c>
      <c r="G1342" s="217">
        <f>G1346+G1347+G1348+G1349+G1350+G1351+G1352</f>
        <v>0</v>
      </c>
      <c r="H1342" s="217">
        <f>H1346+H1347+H1348+H1349+H1350+H1351+H1352</f>
        <v>0</v>
      </c>
      <c r="I1342" s="217">
        <f>I1346+I1347+I1348+I1349+I1350+I1351+I1352</f>
        <v>0</v>
      </c>
      <c r="J1342" s="228">
        <f>J1346+J1347+J1348+J1349+J1350+J1351+J1352</f>
        <v>0</v>
      </c>
      <c r="K1342" s="156"/>
      <c r="L1342" s="73"/>
      <c r="M1342" s="73"/>
    </row>
    <row r="1343" spans="1:13" hidden="1">
      <c r="A1343" s="65"/>
      <c r="B1343" s="177"/>
      <c r="C1343" s="178" t="s">
        <v>466</v>
      </c>
      <c r="D1343" s="483" t="s">
        <v>467</v>
      </c>
      <c r="E1343" s="216">
        <f t="shared" si="336"/>
        <v>0</v>
      </c>
      <c r="F1343" s="217"/>
      <c r="G1343" s="217"/>
      <c r="H1343" s="217"/>
      <c r="I1343" s="217"/>
      <c r="J1343" s="229"/>
      <c r="K1343" s="72"/>
      <c r="L1343" s="73"/>
      <c r="M1343" s="73"/>
    </row>
    <row r="1344" spans="1:13" hidden="1">
      <c r="A1344" s="65"/>
      <c r="B1344" s="177"/>
      <c r="C1344" s="178" t="s">
        <v>468</v>
      </c>
      <c r="D1344" s="483" t="s">
        <v>469</v>
      </c>
      <c r="E1344" s="216">
        <f t="shared" si="336"/>
        <v>0</v>
      </c>
      <c r="F1344" s="217"/>
      <c r="G1344" s="217"/>
      <c r="H1344" s="217"/>
      <c r="I1344" s="217"/>
      <c r="J1344" s="229"/>
      <c r="K1344" s="72"/>
      <c r="L1344" s="73"/>
      <c r="M1344" s="73"/>
    </row>
    <row r="1345" spans="1:13" hidden="1">
      <c r="A1345" s="65"/>
      <c r="B1345" s="177"/>
      <c r="C1345" s="178" t="s">
        <v>470</v>
      </c>
      <c r="D1345" s="483" t="s">
        <v>471</v>
      </c>
      <c r="E1345" s="216">
        <f t="shared" si="336"/>
        <v>0</v>
      </c>
      <c r="F1345" s="217"/>
      <c r="G1345" s="217"/>
      <c r="H1345" s="217"/>
      <c r="I1345" s="217"/>
      <c r="J1345" s="229"/>
      <c r="K1345" s="72"/>
      <c r="L1345" s="73"/>
      <c r="M1345" s="73"/>
    </row>
    <row r="1346" spans="1:13" hidden="1">
      <c r="A1346" s="65"/>
      <c r="B1346" s="179"/>
      <c r="C1346" s="85" t="s">
        <v>472</v>
      </c>
      <c r="D1346" s="472" t="s">
        <v>473</v>
      </c>
      <c r="E1346" s="216">
        <f t="shared" si="336"/>
        <v>0</v>
      </c>
      <c r="F1346" s="217"/>
      <c r="G1346" s="217"/>
      <c r="H1346" s="217"/>
      <c r="I1346" s="217"/>
      <c r="J1346" s="229"/>
      <c r="K1346" s="72"/>
      <c r="L1346" s="73"/>
      <c r="M1346" s="73"/>
    </row>
    <row r="1347" spans="1:13" hidden="1">
      <c r="A1347" s="65"/>
      <c r="B1347" s="179"/>
      <c r="C1347" s="85" t="s">
        <v>474</v>
      </c>
      <c r="D1347" s="472" t="s">
        <v>475</v>
      </c>
      <c r="E1347" s="216">
        <f t="shared" si="336"/>
        <v>0</v>
      </c>
      <c r="F1347" s="217"/>
      <c r="G1347" s="217"/>
      <c r="H1347" s="217"/>
      <c r="I1347" s="217"/>
      <c r="J1347" s="229"/>
      <c r="K1347" s="72"/>
      <c r="L1347" s="73"/>
      <c r="M1347" s="73"/>
    </row>
    <row r="1348" spans="1:13" hidden="1">
      <c r="A1348" s="65"/>
      <c r="B1348" s="179"/>
      <c r="C1348" s="85" t="s">
        <v>476</v>
      </c>
      <c r="D1348" s="472" t="s">
        <v>477</v>
      </c>
      <c r="E1348" s="216">
        <f t="shared" si="336"/>
        <v>0</v>
      </c>
      <c r="F1348" s="217"/>
      <c r="G1348" s="217"/>
      <c r="H1348" s="217"/>
      <c r="I1348" s="217"/>
      <c r="J1348" s="229"/>
      <c r="K1348" s="72"/>
      <c r="L1348" s="73"/>
      <c r="M1348" s="73"/>
    </row>
    <row r="1349" spans="1:13" hidden="1">
      <c r="A1349" s="65"/>
      <c r="B1349" s="179"/>
      <c r="C1349" s="85" t="s">
        <v>478</v>
      </c>
      <c r="D1349" s="472" t="s">
        <v>479</v>
      </c>
      <c r="E1349" s="216">
        <f t="shared" si="336"/>
        <v>0</v>
      </c>
      <c r="F1349" s="217"/>
      <c r="G1349" s="217"/>
      <c r="H1349" s="217"/>
      <c r="I1349" s="217"/>
      <c r="J1349" s="229"/>
      <c r="K1349" s="72"/>
      <c r="L1349" s="73"/>
      <c r="M1349" s="73"/>
    </row>
    <row r="1350" spans="1:13" hidden="1">
      <c r="A1350" s="65"/>
      <c r="B1350" s="179"/>
      <c r="C1350" s="85"/>
      <c r="D1350" s="472"/>
      <c r="E1350" s="216">
        <f t="shared" si="336"/>
        <v>0</v>
      </c>
      <c r="F1350" s="217"/>
      <c r="G1350" s="217"/>
      <c r="H1350" s="217"/>
      <c r="I1350" s="217"/>
      <c r="J1350" s="229"/>
      <c r="K1350" s="72"/>
      <c r="L1350" s="73"/>
      <c r="M1350" s="73"/>
    </row>
    <row r="1351" spans="1:13" hidden="1">
      <c r="A1351" s="65"/>
      <c r="B1351" s="179"/>
      <c r="C1351" s="85" t="s">
        <v>480</v>
      </c>
      <c r="D1351" s="472" t="s">
        <v>481</v>
      </c>
      <c r="E1351" s="216">
        <f t="shared" si="336"/>
        <v>0</v>
      </c>
      <c r="F1351" s="217"/>
      <c r="G1351" s="217"/>
      <c r="H1351" s="217"/>
      <c r="I1351" s="217"/>
      <c r="J1351" s="229"/>
      <c r="K1351" s="72"/>
      <c r="L1351" s="73"/>
      <c r="M1351" s="73"/>
    </row>
    <row r="1352" spans="1:13" hidden="1">
      <c r="A1352" s="65"/>
      <c r="B1352" s="179"/>
      <c r="C1352" s="85" t="s">
        <v>482</v>
      </c>
      <c r="D1352" s="472" t="s">
        <v>483</v>
      </c>
      <c r="E1352" s="216">
        <f t="shared" si="336"/>
        <v>0</v>
      </c>
      <c r="F1352" s="217"/>
      <c r="G1352" s="217"/>
      <c r="H1352" s="217"/>
      <c r="I1352" s="217"/>
      <c r="J1352" s="229"/>
      <c r="K1352" s="72"/>
      <c r="L1352" s="73"/>
      <c r="M1352" s="73"/>
    </row>
    <row r="1353" spans="1:13" hidden="1">
      <c r="A1353" s="65"/>
      <c r="B1353" s="176"/>
      <c r="C1353" s="175"/>
      <c r="D1353" s="472"/>
      <c r="E1353" s="216">
        <f t="shared" si="336"/>
        <v>0</v>
      </c>
      <c r="F1353" s="217"/>
      <c r="G1353" s="217"/>
      <c r="H1353" s="217"/>
      <c r="I1353" s="217"/>
      <c r="J1353" s="229"/>
      <c r="K1353" s="72"/>
      <c r="L1353" s="73"/>
      <c r="M1353" s="73"/>
    </row>
    <row r="1354" spans="1:13" hidden="1">
      <c r="A1354" s="65"/>
      <c r="B1354" s="175" t="s">
        <v>484</v>
      </c>
      <c r="C1354" s="175"/>
      <c r="D1354" s="472" t="s">
        <v>318</v>
      </c>
      <c r="E1354" s="216">
        <f t="shared" si="336"/>
        <v>0</v>
      </c>
      <c r="F1354" s="217">
        <f>F1355+F1356+F1357+F1358+F1359+F1360+F1361+F1362+F1363+F1364+F1365</f>
        <v>0</v>
      </c>
      <c r="G1354" s="217">
        <f>G1355+G1356+G1357+G1358+G1359+G1360+G1361+G1362+G1363+G1364+G1365</f>
        <v>0</v>
      </c>
      <c r="H1354" s="217">
        <f>H1355+H1356+H1357+H1358+H1359+H1360+H1361+H1362+H1363+H1364+H1365</f>
        <v>0</v>
      </c>
      <c r="I1354" s="217">
        <f>I1355+I1356+I1357+I1358+I1359+I1360+I1361+I1362+I1363+I1364+I1365</f>
        <v>0</v>
      </c>
      <c r="J1354" s="228">
        <f>J1355+J1356+J1357+J1358+J1359+J1360+J1361+J1362+J1363+J1364+J1365</f>
        <v>0</v>
      </c>
      <c r="K1354" s="156"/>
      <c r="L1354" s="73"/>
      <c r="M1354" s="73"/>
    </row>
    <row r="1355" spans="1:13" hidden="1">
      <c r="A1355" s="65"/>
      <c r="B1355" s="176" t="s">
        <v>485</v>
      </c>
      <c r="C1355" s="175"/>
      <c r="D1355" s="472" t="s">
        <v>486</v>
      </c>
      <c r="E1355" s="216">
        <f t="shared" si="336"/>
        <v>0</v>
      </c>
      <c r="F1355" s="217"/>
      <c r="G1355" s="217"/>
      <c r="H1355" s="217"/>
      <c r="I1355" s="217"/>
      <c r="J1355" s="229"/>
      <c r="K1355" s="72"/>
      <c r="L1355" s="73"/>
      <c r="M1355" s="73"/>
    </row>
    <row r="1356" spans="1:13" hidden="1">
      <c r="A1356" s="65"/>
      <c r="B1356" s="176" t="s">
        <v>487</v>
      </c>
      <c r="C1356" s="85"/>
      <c r="D1356" s="472" t="s">
        <v>488</v>
      </c>
      <c r="E1356" s="216">
        <f t="shared" si="336"/>
        <v>0</v>
      </c>
      <c r="F1356" s="217"/>
      <c r="G1356" s="217"/>
      <c r="H1356" s="217"/>
      <c r="I1356" s="217"/>
      <c r="J1356" s="229"/>
      <c r="K1356" s="72"/>
      <c r="L1356" s="73"/>
      <c r="M1356" s="73"/>
    </row>
    <row r="1357" spans="1:13" hidden="1">
      <c r="A1357" s="65"/>
      <c r="B1357" s="176" t="s">
        <v>489</v>
      </c>
      <c r="C1357" s="175"/>
      <c r="D1357" s="472" t="s">
        <v>490</v>
      </c>
      <c r="E1357" s="216">
        <f t="shared" si="336"/>
        <v>0</v>
      </c>
      <c r="F1357" s="217"/>
      <c r="G1357" s="217"/>
      <c r="H1357" s="217"/>
      <c r="I1357" s="217"/>
      <c r="J1357" s="229"/>
      <c r="K1357" s="72"/>
      <c r="L1357" s="73"/>
      <c r="M1357" s="73"/>
    </row>
    <row r="1358" spans="1:13" hidden="1">
      <c r="A1358" s="65"/>
      <c r="B1358" s="176" t="s">
        <v>491</v>
      </c>
      <c r="C1358" s="180"/>
      <c r="D1358" s="472" t="s">
        <v>492</v>
      </c>
      <c r="E1358" s="216">
        <f t="shared" si="336"/>
        <v>0</v>
      </c>
      <c r="F1358" s="217"/>
      <c r="G1358" s="217"/>
      <c r="H1358" s="217"/>
      <c r="I1358" s="217"/>
      <c r="J1358" s="229"/>
      <c r="K1358" s="72"/>
      <c r="L1358" s="73"/>
      <c r="M1358" s="73"/>
    </row>
    <row r="1359" spans="1:13" hidden="1">
      <c r="A1359" s="65"/>
      <c r="B1359" s="181" t="s">
        <v>493</v>
      </c>
      <c r="C1359" s="182"/>
      <c r="D1359" s="472" t="s">
        <v>494</v>
      </c>
      <c r="E1359" s="216">
        <f t="shared" si="336"/>
        <v>0</v>
      </c>
      <c r="F1359" s="217"/>
      <c r="G1359" s="217"/>
      <c r="H1359" s="217"/>
      <c r="I1359" s="217"/>
      <c r="J1359" s="229"/>
      <c r="K1359" s="72"/>
      <c r="L1359" s="73"/>
      <c r="M1359" s="73"/>
    </row>
    <row r="1360" spans="1:13" hidden="1">
      <c r="A1360" s="65"/>
      <c r="B1360" s="183" t="s">
        <v>495</v>
      </c>
      <c r="C1360" s="85"/>
      <c r="D1360" s="290" t="s">
        <v>496</v>
      </c>
      <c r="E1360" s="216">
        <f t="shared" si="336"/>
        <v>0</v>
      </c>
      <c r="F1360" s="217"/>
      <c r="G1360" s="217"/>
      <c r="H1360" s="217"/>
      <c r="I1360" s="217"/>
      <c r="J1360" s="229"/>
      <c r="K1360" s="72"/>
      <c r="L1360" s="73"/>
      <c r="M1360" s="73"/>
    </row>
    <row r="1361" spans="1:13" hidden="1">
      <c r="A1361" s="65"/>
      <c r="B1361" s="181" t="s">
        <v>497</v>
      </c>
      <c r="C1361" s="175"/>
      <c r="D1361" s="472" t="s">
        <v>498</v>
      </c>
      <c r="E1361" s="216">
        <f t="shared" si="336"/>
        <v>0</v>
      </c>
      <c r="F1361" s="217"/>
      <c r="G1361" s="217"/>
      <c r="H1361" s="217"/>
      <c r="I1361" s="217"/>
      <c r="J1361" s="229"/>
      <c r="K1361" s="72"/>
      <c r="L1361" s="73"/>
      <c r="M1361" s="73"/>
    </row>
    <row r="1362" spans="1:13" hidden="1">
      <c r="A1362" s="65"/>
      <c r="B1362" s="181" t="s">
        <v>499</v>
      </c>
      <c r="C1362" s="175"/>
      <c r="D1362" s="472" t="s">
        <v>500</v>
      </c>
      <c r="E1362" s="216">
        <f t="shared" si="336"/>
        <v>0</v>
      </c>
      <c r="F1362" s="217"/>
      <c r="G1362" s="217"/>
      <c r="H1362" s="217"/>
      <c r="I1362" s="217"/>
      <c r="J1362" s="229"/>
      <c r="K1362" s="72"/>
      <c r="L1362" s="73"/>
      <c r="M1362" s="73"/>
    </row>
    <row r="1363" spans="1:13" hidden="1">
      <c r="A1363" s="65"/>
      <c r="B1363" s="176" t="s">
        <v>501</v>
      </c>
      <c r="C1363" s="179"/>
      <c r="D1363" s="290" t="s">
        <v>502</v>
      </c>
      <c r="E1363" s="216">
        <f t="shared" si="336"/>
        <v>0</v>
      </c>
      <c r="F1363" s="217"/>
      <c r="G1363" s="217"/>
      <c r="H1363" s="217"/>
      <c r="I1363" s="217"/>
      <c r="J1363" s="229"/>
      <c r="K1363" s="72"/>
      <c r="L1363" s="73"/>
      <c r="M1363" s="73"/>
    </row>
    <row r="1364" spans="1:13" hidden="1">
      <c r="A1364" s="65"/>
      <c r="B1364" s="181" t="s">
        <v>503</v>
      </c>
      <c r="C1364" s="175"/>
      <c r="D1364" s="472" t="s">
        <v>504</v>
      </c>
      <c r="E1364" s="216">
        <f t="shared" si="336"/>
        <v>0</v>
      </c>
      <c r="F1364" s="217"/>
      <c r="G1364" s="217"/>
      <c r="H1364" s="217"/>
      <c r="I1364" s="217"/>
      <c r="J1364" s="229"/>
      <c r="K1364" s="72"/>
      <c r="L1364" s="73"/>
      <c r="M1364" s="73"/>
    </row>
    <row r="1365" spans="1:13" hidden="1">
      <c r="A1365" s="65"/>
      <c r="B1365" s="184" t="s">
        <v>505</v>
      </c>
      <c r="C1365" s="179"/>
      <c r="D1365" s="290" t="s">
        <v>506</v>
      </c>
      <c r="E1365" s="216">
        <f t="shared" si="336"/>
        <v>0</v>
      </c>
      <c r="F1365" s="217"/>
      <c r="G1365" s="217"/>
      <c r="H1365" s="217"/>
      <c r="I1365" s="217"/>
      <c r="J1365" s="229"/>
      <c r="K1365" s="72"/>
      <c r="L1365" s="73"/>
      <c r="M1365" s="73"/>
    </row>
    <row r="1366" spans="1:13" hidden="1">
      <c r="A1366" s="65"/>
      <c r="B1366" s="181"/>
      <c r="C1366" s="175"/>
      <c r="D1366" s="472"/>
      <c r="E1366" s="216">
        <f t="shared" si="336"/>
        <v>0</v>
      </c>
      <c r="F1366" s="217"/>
      <c r="G1366" s="217"/>
      <c r="H1366" s="217"/>
      <c r="I1366" s="217"/>
      <c r="J1366" s="229"/>
      <c r="K1366" s="72"/>
      <c r="L1366" s="73"/>
      <c r="M1366" s="73"/>
    </row>
    <row r="1367" spans="1:13" hidden="1">
      <c r="A1367" s="65"/>
      <c r="B1367" s="179" t="s">
        <v>507</v>
      </c>
      <c r="C1367" s="179"/>
      <c r="D1367" s="290" t="s">
        <v>324</v>
      </c>
      <c r="E1367" s="216">
        <f t="shared" si="336"/>
        <v>0</v>
      </c>
      <c r="F1367" s="217">
        <f>F1368+F1378</f>
        <v>0</v>
      </c>
      <c r="G1367" s="217">
        <f>G1368+G1378</f>
        <v>0</v>
      </c>
      <c r="H1367" s="217">
        <f>H1368+H1378</f>
        <v>0</v>
      </c>
      <c r="I1367" s="217">
        <f>I1368+I1378</f>
        <v>0</v>
      </c>
      <c r="J1367" s="228">
        <f>J1368+J1378</f>
        <v>0</v>
      </c>
      <c r="K1367" s="156"/>
      <c r="L1367" s="73"/>
      <c r="M1367" s="73"/>
    </row>
    <row r="1368" spans="1:13" hidden="1">
      <c r="A1368" s="65"/>
      <c r="B1368" s="180" t="s">
        <v>508</v>
      </c>
      <c r="C1368" s="175"/>
      <c r="D1368" s="472" t="s">
        <v>509</v>
      </c>
      <c r="E1368" s="216">
        <f t="shared" si="336"/>
        <v>0</v>
      </c>
      <c r="F1368" s="217">
        <f>F1369+F1374+F1376</f>
        <v>0</v>
      </c>
      <c r="G1368" s="217">
        <f>G1369+G1374+G1376</f>
        <v>0</v>
      </c>
      <c r="H1368" s="217">
        <f>H1369+H1374+H1376</f>
        <v>0</v>
      </c>
      <c r="I1368" s="217">
        <f>I1369+I1374+I1376</f>
        <v>0</v>
      </c>
      <c r="J1368" s="228">
        <f>J1369+J1374+J1376</f>
        <v>0</v>
      </c>
      <c r="K1368" s="156"/>
      <c r="L1368" s="73"/>
      <c r="M1368" s="73"/>
    </row>
    <row r="1369" spans="1:13" hidden="1">
      <c r="A1369" s="65"/>
      <c r="B1369" s="181" t="s">
        <v>510</v>
      </c>
      <c r="C1369" s="175"/>
      <c r="D1369" s="472" t="s">
        <v>511</v>
      </c>
      <c r="E1369" s="216">
        <f t="shared" si="336"/>
        <v>0</v>
      </c>
      <c r="F1369" s="217">
        <f>F1370+F1371+F1372+F1373</f>
        <v>0</v>
      </c>
      <c r="G1369" s="217">
        <f>G1370+G1371+G1372+G1373</f>
        <v>0</v>
      </c>
      <c r="H1369" s="217">
        <f>H1370+H1371+H1372+H1373</f>
        <v>0</v>
      </c>
      <c r="I1369" s="217">
        <f>I1370+I1371+I1372+I1373</f>
        <v>0</v>
      </c>
      <c r="J1369" s="228">
        <f>J1370+J1371+J1372+J1373</f>
        <v>0</v>
      </c>
      <c r="K1369" s="156"/>
      <c r="L1369" s="73"/>
      <c r="M1369" s="73"/>
    </row>
    <row r="1370" spans="1:13" hidden="1">
      <c r="A1370" s="65"/>
      <c r="B1370" s="176"/>
      <c r="C1370" s="176" t="s">
        <v>512</v>
      </c>
      <c r="D1370" s="290" t="s">
        <v>513</v>
      </c>
      <c r="E1370" s="216">
        <f t="shared" si="336"/>
        <v>0</v>
      </c>
      <c r="F1370" s="217"/>
      <c r="G1370" s="217"/>
      <c r="H1370" s="217"/>
      <c r="I1370" s="217"/>
      <c r="J1370" s="229"/>
      <c r="K1370" s="72"/>
      <c r="L1370" s="73"/>
      <c r="M1370" s="73"/>
    </row>
    <row r="1371" spans="1:13" hidden="1">
      <c r="A1371" s="65"/>
      <c r="B1371" s="176"/>
      <c r="C1371" s="176" t="s">
        <v>514</v>
      </c>
      <c r="D1371" s="290" t="s">
        <v>515</v>
      </c>
      <c r="E1371" s="216">
        <f t="shared" si="336"/>
        <v>0</v>
      </c>
      <c r="F1371" s="217"/>
      <c r="G1371" s="217"/>
      <c r="H1371" s="217"/>
      <c r="I1371" s="217"/>
      <c r="J1371" s="229"/>
      <c r="K1371" s="72"/>
      <c r="L1371" s="73"/>
      <c r="M1371" s="73"/>
    </row>
    <row r="1372" spans="1:13" hidden="1">
      <c r="A1372" s="65"/>
      <c r="B1372" s="176"/>
      <c r="C1372" s="179" t="s">
        <v>516</v>
      </c>
      <c r="D1372" s="290" t="s">
        <v>517</v>
      </c>
      <c r="E1372" s="216">
        <f t="shared" si="336"/>
        <v>0</v>
      </c>
      <c r="F1372" s="217"/>
      <c r="G1372" s="217"/>
      <c r="H1372" s="217"/>
      <c r="I1372" s="217"/>
      <c r="J1372" s="229"/>
      <c r="K1372" s="72"/>
      <c r="L1372" s="73"/>
      <c r="M1372" s="73"/>
    </row>
    <row r="1373" spans="1:13" hidden="1">
      <c r="A1373" s="65"/>
      <c r="B1373" s="176"/>
      <c r="C1373" s="179" t="s">
        <v>518</v>
      </c>
      <c r="D1373" s="290" t="s">
        <v>519</v>
      </c>
      <c r="E1373" s="216">
        <f t="shared" si="336"/>
        <v>0</v>
      </c>
      <c r="F1373" s="217"/>
      <c r="G1373" s="217"/>
      <c r="H1373" s="217"/>
      <c r="I1373" s="217"/>
      <c r="J1373" s="229"/>
      <c r="K1373" s="72"/>
      <c r="L1373" s="73"/>
      <c r="M1373" s="73"/>
    </row>
    <row r="1374" spans="1:13" hidden="1">
      <c r="A1374" s="65"/>
      <c r="B1374" s="176" t="s">
        <v>520</v>
      </c>
      <c r="C1374" s="179"/>
      <c r="D1374" s="290" t="s">
        <v>521</v>
      </c>
      <c r="E1374" s="216">
        <f t="shared" si="336"/>
        <v>0</v>
      </c>
      <c r="F1374" s="217">
        <f>F1375</f>
        <v>0</v>
      </c>
      <c r="G1374" s="217">
        <f>G1375</f>
        <v>0</v>
      </c>
      <c r="H1374" s="217">
        <f>H1375</f>
        <v>0</v>
      </c>
      <c r="I1374" s="217">
        <f>I1375</f>
        <v>0</v>
      </c>
      <c r="J1374" s="228">
        <f>J1375</f>
        <v>0</v>
      </c>
      <c r="K1374" s="156"/>
      <c r="L1374" s="73"/>
      <c r="M1374" s="73"/>
    </row>
    <row r="1375" spans="1:13" hidden="1">
      <c r="A1375" s="65"/>
      <c r="B1375" s="176"/>
      <c r="C1375" s="179" t="s">
        <v>522</v>
      </c>
      <c r="D1375" s="290" t="s">
        <v>523</v>
      </c>
      <c r="E1375" s="216">
        <f t="shared" si="336"/>
        <v>0</v>
      </c>
      <c r="F1375" s="217"/>
      <c r="G1375" s="217"/>
      <c r="H1375" s="217"/>
      <c r="I1375" s="217"/>
      <c r="J1375" s="229"/>
      <c r="K1375" s="72"/>
      <c r="L1375" s="73"/>
      <c r="M1375" s="73"/>
    </row>
    <row r="1376" spans="1:13" hidden="1">
      <c r="A1376" s="65"/>
      <c r="B1376" s="176" t="s">
        <v>524</v>
      </c>
      <c r="C1376" s="179"/>
      <c r="D1376" s="290" t="s">
        <v>525</v>
      </c>
      <c r="E1376" s="216">
        <f t="shared" si="336"/>
        <v>0</v>
      </c>
      <c r="F1376" s="217"/>
      <c r="G1376" s="217"/>
      <c r="H1376" s="217"/>
      <c r="I1376" s="217"/>
      <c r="J1376" s="229"/>
      <c r="K1376" s="72"/>
      <c r="L1376" s="73"/>
      <c r="M1376" s="73"/>
    </row>
    <row r="1377" spans="1:14" hidden="1">
      <c r="A1377" s="65"/>
      <c r="B1377" s="176"/>
      <c r="C1377" s="179"/>
      <c r="D1377" s="290"/>
      <c r="E1377" s="216">
        <f t="shared" si="336"/>
        <v>0</v>
      </c>
      <c r="F1377" s="217"/>
      <c r="G1377" s="217"/>
      <c r="H1377" s="217"/>
      <c r="I1377" s="217"/>
      <c r="J1377" s="229"/>
      <c r="K1377" s="72"/>
      <c r="L1377" s="73"/>
      <c r="M1377" s="73"/>
    </row>
    <row r="1378" spans="1:14" hidden="1">
      <c r="A1378" s="65"/>
      <c r="B1378" s="175" t="s">
        <v>526</v>
      </c>
      <c r="C1378" s="179"/>
      <c r="D1378" s="290" t="s">
        <v>527</v>
      </c>
      <c r="E1378" s="216">
        <f t="shared" si="336"/>
        <v>0</v>
      </c>
      <c r="F1378" s="217">
        <f t="shared" ref="F1378:J1379" si="337">F1379</f>
        <v>0</v>
      </c>
      <c r="G1378" s="217">
        <f t="shared" si="337"/>
        <v>0</v>
      </c>
      <c r="H1378" s="217">
        <f t="shared" si="337"/>
        <v>0</v>
      </c>
      <c r="I1378" s="217">
        <f t="shared" si="337"/>
        <v>0</v>
      </c>
      <c r="J1378" s="228">
        <f t="shared" si="337"/>
        <v>0</v>
      </c>
      <c r="K1378" s="156"/>
      <c r="L1378" s="73"/>
      <c r="M1378" s="73"/>
    </row>
    <row r="1379" spans="1:14" hidden="1">
      <c r="A1379" s="65"/>
      <c r="B1379" s="185" t="s">
        <v>528</v>
      </c>
      <c r="C1379" s="186"/>
      <c r="D1379" s="290" t="s">
        <v>529</v>
      </c>
      <c r="E1379" s="216">
        <f t="shared" si="336"/>
        <v>0</v>
      </c>
      <c r="F1379" s="217">
        <f t="shared" si="337"/>
        <v>0</v>
      </c>
      <c r="G1379" s="217">
        <f t="shared" si="337"/>
        <v>0</v>
      </c>
      <c r="H1379" s="217">
        <f t="shared" si="337"/>
        <v>0</v>
      </c>
      <c r="I1379" s="217">
        <f t="shared" si="337"/>
        <v>0</v>
      </c>
      <c r="J1379" s="228">
        <f t="shared" si="337"/>
        <v>0</v>
      </c>
      <c r="K1379" s="156"/>
      <c r="L1379" s="73"/>
      <c r="M1379" s="73"/>
    </row>
    <row r="1380" spans="1:14" ht="45.75" hidden="1" customHeight="1">
      <c r="A1380" s="65"/>
      <c r="B1380" s="176"/>
      <c r="C1380" s="179" t="s">
        <v>530</v>
      </c>
      <c r="D1380" s="290" t="s">
        <v>531</v>
      </c>
      <c r="E1380" s="216">
        <f t="shared" si="336"/>
        <v>0</v>
      </c>
      <c r="F1380" s="217"/>
      <c r="G1380" s="217"/>
      <c r="H1380" s="217"/>
      <c r="I1380" s="217"/>
      <c r="J1380" s="229"/>
      <c r="K1380" s="72"/>
      <c r="L1380" s="73"/>
      <c r="M1380" s="73"/>
    </row>
    <row r="1381" spans="1:14" hidden="1">
      <c r="A1381" s="65"/>
      <c r="B1381" s="176"/>
      <c r="C1381" s="179"/>
      <c r="D1381" s="290"/>
      <c r="E1381" s="216">
        <f t="shared" si="336"/>
        <v>0</v>
      </c>
      <c r="F1381" s="217"/>
      <c r="G1381" s="217"/>
      <c r="H1381" s="217"/>
      <c r="I1381" s="217"/>
      <c r="J1381" s="229"/>
      <c r="K1381" s="72"/>
      <c r="L1381" s="73"/>
      <c r="M1381" s="73"/>
    </row>
    <row r="1382" spans="1:14" hidden="1">
      <c r="A1382" s="65"/>
      <c r="B1382" s="175" t="s">
        <v>532</v>
      </c>
      <c r="C1382" s="179"/>
      <c r="D1382" s="290" t="s">
        <v>439</v>
      </c>
      <c r="E1382" s="216">
        <f t="shared" si="336"/>
        <v>0</v>
      </c>
      <c r="F1382" s="217">
        <f>F1383</f>
        <v>0</v>
      </c>
      <c r="G1382" s="217">
        <f>G1383</f>
        <v>0</v>
      </c>
      <c r="H1382" s="217">
        <f>H1383</f>
        <v>0</v>
      </c>
      <c r="I1382" s="217">
        <f>I1383</f>
        <v>0</v>
      </c>
      <c r="J1382" s="228">
        <f>J1383</f>
        <v>0</v>
      </c>
      <c r="K1382" s="156"/>
      <c r="L1382" s="73"/>
      <c r="M1382" s="73"/>
    </row>
    <row r="1383" spans="1:14" s="6" customFormat="1" ht="18" hidden="1" customHeight="1">
      <c r="A1383" s="65"/>
      <c r="B1383" s="176" t="s">
        <v>440</v>
      </c>
      <c r="C1383" s="179"/>
      <c r="D1383" s="290" t="s">
        <v>441</v>
      </c>
      <c r="E1383" s="216">
        <f t="shared" si="336"/>
        <v>0</v>
      </c>
      <c r="F1383" s="217"/>
      <c r="G1383" s="217"/>
      <c r="H1383" s="217"/>
      <c r="I1383" s="217"/>
      <c r="J1383" s="229"/>
      <c r="K1383" s="72"/>
      <c r="L1383" s="231"/>
      <c r="M1383" s="231"/>
    </row>
    <row r="1384" spans="1:14" s="6" customFormat="1" ht="18" customHeight="1">
      <c r="A1384" s="170" t="s">
        <v>533</v>
      </c>
      <c r="B1384" s="171"/>
      <c r="C1384" s="171"/>
      <c r="D1384" s="476"/>
      <c r="E1384" s="216"/>
      <c r="F1384" s="217"/>
      <c r="G1384" s="217"/>
      <c r="H1384" s="217"/>
      <c r="I1384" s="217"/>
      <c r="J1384" s="229"/>
      <c r="K1384" s="72"/>
      <c r="L1384" s="231"/>
      <c r="M1384" s="231"/>
    </row>
    <row r="1385" spans="1:14" s="6" customFormat="1" ht="18" customHeight="1">
      <c r="A1385" s="172"/>
      <c r="B1385" s="173" t="s">
        <v>741</v>
      </c>
      <c r="C1385" s="173"/>
      <c r="D1385" s="476" t="s">
        <v>742</v>
      </c>
      <c r="E1385" s="216">
        <f t="shared" ref="E1385:E1451" si="338">G1385+H1385+I1385+J1385</f>
        <v>0</v>
      </c>
      <c r="F1385" s="217"/>
      <c r="G1385" s="217"/>
      <c r="H1385" s="217"/>
      <c r="I1385" s="217"/>
      <c r="J1385" s="229"/>
      <c r="K1385" s="72"/>
      <c r="L1385" s="244"/>
      <c r="M1385" s="244"/>
    </row>
    <row r="1386" spans="1:14" ht="30" customHeight="1">
      <c r="A1386" s="573" t="s">
        <v>743</v>
      </c>
      <c r="B1386" s="574"/>
      <c r="C1386" s="575"/>
      <c r="D1386" s="484" t="s">
        <v>744</v>
      </c>
      <c r="E1386" s="319">
        <f t="shared" si="338"/>
        <v>0</v>
      </c>
      <c r="F1386" s="320"/>
      <c r="G1386" s="320"/>
      <c r="H1386" s="320"/>
      <c r="I1386" s="320"/>
      <c r="J1386" s="321"/>
      <c r="K1386" s="322"/>
      <c r="L1386" s="323"/>
      <c r="M1386" s="323"/>
    </row>
    <row r="1387" spans="1:14" s="8" customFormat="1" ht="36.75" customHeight="1">
      <c r="A1387" s="576" t="s">
        <v>765</v>
      </c>
      <c r="B1387" s="576"/>
      <c r="C1387" s="576"/>
      <c r="D1387" s="477">
        <v>99.1</v>
      </c>
      <c r="E1387" s="246">
        <f t="shared" si="338"/>
        <v>-14948</v>
      </c>
      <c r="F1387" s="246"/>
      <c r="G1387" s="246">
        <f>'10-instituţii-ven 7 mai'!F159-'10 - inst. -chelt 7 mai'!G894</f>
        <v>-14948</v>
      </c>
      <c r="H1387" s="246">
        <f>'10-instituţii-ven 7 mai'!G159-'10 - inst. -chelt 7 mai'!H894</f>
        <v>0</v>
      </c>
      <c r="I1387" s="246">
        <f>'10-instituţii-ven 7 mai'!H159-'10 - inst. -chelt 7 mai'!I894</f>
        <v>0</v>
      </c>
      <c r="J1387" s="246">
        <f>'10-instituţii-ven 7 mai'!I159-'10 - inst. -chelt 7 mai'!J894</f>
        <v>0</v>
      </c>
      <c r="K1387" s="246">
        <f>'10-instituţii-ven 7 mai'!J159-'10 - inst. -chelt 7 mai'!K894</f>
        <v>0</v>
      </c>
      <c r="L1387" s="246">
        <f>'10-instituţii-ven 7 mai'!K159-'10 - inst. -chelt 7 mai'!L894</f>
        <v>0</v>
      </c>
      <c r="M1387" s="246">
        <f>'10-instituţii-ven 7 mai'!L159-'10 - inst. -chelt 7 mai'!M894</f>
        <v>0</v>
      </c>
    </row>
    <row r="1388" spans="1:14" s="10" customFormat="1" ht="45.75" customHeight="1">
      <c r="A1388" s="564" t="s">
        <v>766</v>
      </c>
      <c r="B1388" s="565"/>
      <c r="C1388" s="566"/>
      <c r="D1388" s="187" t="s">
        <v>747</v>
      </c>
      <c r="E1388" s="353">
        <f t="shared" si="338"/>
        <v>133446</v>
      </c>
      <c r="F1388" s="353">
        <f t="shared" ref="F1388:M1388" si="339">F1389+F1450+F1468+F1698+F1701</f>
        <v>0</v>
      </c>
      <c r="G1388" s="353">
        <f t="shared" si="339"/>
        <v>119429</v>
      </c>
      <c r="H1388" s="353">
        <f t="shared" si="339"/>
        <v>2343</v>
      </c>
      <c r="I1388" s="353">
        <f t="shared" si="339"/>
        <v>9528</v>
      </c>
      <c r="J1388" s="354">
        <f t="shared" si="339"/>
        <v>2146</v>
      </c>
      <c r="K1388" s="354">
        <f t="shared" si="339"/>
        <v>7958</v>
      </c>
      <c r="L1388" s="354">
        <f t="shared" si="339"/>
        <v>7958</v>
      </c>
      <c r="M1388" s="354">
        <f t="shared" si="339"/>
        <v>7758</v>
      </c>
      <c r="N1388" s="17"/>
    </row>
    <row r="1389" spans="1:14" s="3" customFormat="1" ht="35.25" customHeight="1">
      <c r="A1389" s="525" t="s">
        <v>767</v>
      </c>
      <c r="B1389" s="526"/>
      <c r="C1389" s="527"/>
      <c r="D1389" s="59" t="s">
        <v>303</v>
      </c>
      <c r="E1389" s="266">
        <f t="shared" si="338"/>
        <v>1</v>
      </c>
      <c r="F1389" s="267">
        <f t="shared" ref="F1389:M1389" si="340">F1390+F1446</f>
        <v>0</v>
      </c>
      <c r="G1389" s="267">
        <f t="shared" si="340"/>
        <v>1</v>
      </c>
      <c r="H1389" s="267">
        <f t="shared" si="340"/>
        <v>0</v>
      </c>
      <c r="I1389" s="267">
        <f t="shared" si="340"/>
        <v>0</v>
      </c>
      <c r="J1389" s="268">
        <f t="shared" si="340"/>
        <v>0</v>
      </c>
      <c r="K1389" s="269">
        <f t="shared" si="340"/>
        <v>0</v>
      </c>
      <c r="L1389" s="269">
        <f t="shared" si="340"/>
        <v>0</v>
      </c>
      <c r="M1389" s="269">
        <f t="shared" si="340"/>
        <v>0</v>
      </c>
    </row>
    <row r="1390" spans="1:14" ht="37.5" customHeight="1">
      <c r="A1390" s="532" t="s">
        <v>748</v>
      </c>
      <c r="B1390" s="533"/>
      <c r="C1390" s="534"/>
      <c r="D1390" s="60" t="s">
        <v>329</v>
      </c>
      <c r="E1390" s="151">
        <f t="shared" si="338"/>
        <v>1</v>
      </c>
      <c r="F1390" s="151">
        <f t="shared" ref="F1390:M1390" si="341">F1429</f>
        <v>0</v>
      </c>
      <c r="G1390" s="151">
        <f t="shared" si="341"/>
        <v>1</v>
      </c>
      <c r="H1390" s="151">
        <f t="shared" si="341"/>
        <v>0</v>
      </c>
      <c r="I1390" s="151">
        <f t="shared" si="341"/>
        <v>0</v>
      </c>
      <c r="J1390" s="151">
        <f t="shared" si="341"/>
        <v>0</v>
      </c>
      <c r="K1390" s="151">
        <f t="shared" si="341"/>
        <v>0</v>
      </c>
      <c r="L1390" s="151">
        <f t="shared" si="341"/>
        <v>0</v>
      </c>
      <c r="M1390" s="151">
        <f t="shared" si="341"/>
        <v>0</v>
      </c>
    </row>
    <row r="1391" spans="1:14" s="2" customFormat="1" hidden="1">
      <c r="A1391" s="511" t="s">
        <v>316</v>
      </c>
      <c r="B1391" s="512"/>
      <c r="C1391" s="512"/>
      <c r="D1391" s="482"/>
      <c r="E1391" s="246">
        <f t="shared" si="338"/>
        <v>0</v>
      </c>
      <c r="F1391" s="217"/>
      <c r="G1391" s="217"/>
      <c r="H1391" s="217"/>
      <c r="I1391" s="217"/>
      <c r="J1391" s="229"/>
      <c r="K1391" s="72"/>
      <c r="L1391" s="73"/>
      <c r="M1391" s="73"/>
    </row>
    <row r="1392" spans="1:14" s="2" customFormat="1" ht="12.75" hidden="1" customHeight="1">
      <c r="A1392" s="65"/>
      <c r="B1392" s="99" t="s">
        <v>443</v>
      </c>
      <c r="C1392" s="92"/>
      <c r="D1392" s="286" t="s">
        <v>444</v>
      </c>
      <c r="E1392" s="246">
        <f t="shared" si="338"/>
        <v>0</v>
      </c>
      <c r="F1392" s="217">
        <f>F1393</f>
        <v>0</v>
      </c>
      <c r="G1392" s="217">
        <f>G1393</f>
        <v>0</v>
      </c>
      <c r="H1392" s="217">
        <f>H1393</f>
        <v>0</v>
      </c>
      <c r="I1392" s="217">
        <f>I1393</f>
        <v>0</v>
      </c>
      <c r="J1392" s="228">
        <f>J1393</f>
        <v>0</v>
      </c>
      <c r="K1392" s="156"/>
      <c r="L1392" s="73"/>
      <c r="M1392" s="73"/>
    </row>
    <row r="1393" spans="1:13" s="2" customFormat="1" ht="12.75" hidden="1" customHeight="1">
      <c r="A1393" s="65"/>
      <c r="B1393" s="75" t="s">
        <v>445</v>
      </c>
      <c r="C1393" s="79"/>
      <c r="D1393" s="148" t="s">
        <v>446</v>
      </c>
      <c r="E1393" s="246">
        <f t="shared" si="338"/>
        <v>0</v>
      </c>
      <c r="F1393" s="217">
        <f>F1394+F1395+F1396+F1397+F1398+F1399+F1400+F1401</f>
        <v>0</v>
      </c>
      <c r="G1393" s="217">
        <f>G1394+G1395+G1396+G1397+G1398+G1399+G1400+G1401</f>
        <v>0</v>
      </c>
      <c r="H1393" s="217">
        <f>H1394+H1395+H1396+H1397+H1398+H1399+H1400+H1401</f>
        <v>0</v>
      </c>
      <c r="I1393" s="217">
        <f>I1394+I1395+I1396+I1397+I1398+I1399+I1400+I1401</f>
        <v>0</v>
      </c>
      <c r="J1393" s="228">
        <f>J1394+J1395+J1396+J1397+J1398+J1399+J1400+J1401</f>
        <v>0</v>
      </c>
      <c r="K1393" s="156"/>
      <c r="L1393" s="73"/>
      <c r="M1393" s="73"/>
    </row>
    <row r="1394" spans="1:13" s="2" customFormat="1" ht="12.75" hidden="1" customHeight="1">
      <c r="A1394" s="65"/>
      <c r="B1394" s="92"/>
      <c r="C1394" s="100" t="s">
        <v>447</v>
      </c>
      <c r="D1394" s="286" t="s">
        <v>448</v>
      </c>
      <c r="E1394" s="246">
        <f t="shared" si="338"/>
        <v>0</v>
      </c>
      <c r="F1394" s="217"/>
      <c r="G1394" s="217"/>
      <c r="H1394" s="217"/>
      <c r="I1394" s="217"/>
      <c r="J1394" s="229"/>
      <c r="K1394" s="72"/>
      <c r="L1394" s="73"/>
      <c r="M1394" s="73"/>
    </row>
    <row r="1395" spans="1:13" s="2" customFormat="1" ht="29.25" hidden="1" customHeight="1">
      <c r="A1395" s="65"/>
      <c r="B1395" s="92"/>
      <c r="C1395" s="101" t="s">
        <v>449</v>
      </c>
      <c r="D1395" s="287" t="s">
        <v>450</v>
      </c>
      <c r="E1395" s="246">
        <f t="shared" si="338"/>
        <v>0</v>
      </c>
      <c r="F1395" s="217"/>
      <c r="G1395" s="217"/>
      <c r="H1395" s="217"/>
      <c r="I1395" s="217"/>
      <c r="J1395" s="229"/>
      <c r="K1395" s="72"/>
      <c r="L1395" s="73"/>
      <c r="M1395" s="73"/>
    </row>
    <row r="1396" spans="1:13" s="2" customFormat="1" ht="29.25" hidden="1" customHeight="1">
      <c r="A1396" s="65"/>
      <c r="B1396" s="92"/>
      <c r="C1396" s="101" t="s">
        <v>451</v>
      </c>
      <c r="D1396" s="287" t="s">
        <v>452</v>
      </c>
      <c r="E1396" s="246">
        <f t="shared" si="338"/>
        <v>0</v>
      </c>
      <c r="F1396" s="217"/>
      <c r="G1396" s="217"/>
      <c r="H1396" s="217"/>
      <c r="I1396" s="217"/>
      <c r="J1396" s="229"/>
      <c r="K1396" s="72"/>
      <c r="L1396" s="73"/>
      <c r="M1396" s="73"/>
    </row>
    <row r="1397" spans="1:13" s="2" customFormat="1" ht="18" hidden="1" customHeight="1">
      <c r="A1397" s="65"/>
      <c r="B1397" s="92"/>
      <c r="C1397" s="100" t="s">
        <v>453</v>
      </c>
      <c r="D1397" s="286" t="s">
        <v>454</v>
      </c>
      <c r="E1397" s="246">
        <f t="shared" si="338"/>
        <v>0</v>
      </c>
      <c r="F1397" s="217"/>
      <c r="G1397" s="217"/>
      <c r="H1397" s="217"/>
      <c r="I1397" s="217"/>
      <c r="J1397" s="229"/>
      <c r="K1397" s="72"/>
      <c r="L1397" s="73"/>
      <c r="M1397" s="73"/>
    </row>
    <row r="1398" spans="1:13" s="2" customFormat="1" ht="44.25" hidden="1" customHeight="1">
      <c r="A1398" s="65"/>
      <c r="B1398" s="88"/>
      <c r="C1398" s="103" t="s">
        <v>455</v>
      </c>
      <c r="D1398" s="288" t="s">
        <v>456</v>
      </c>
      <c r="E1398" s="246">
        <f t="shared" si="338"/>
        <v>0</v>
      </c>
      <c r="F1398" s="217"/>
      <c r="G1398" s="217"/>
      <c r="H1398" s="217"/>
      <c r="I1398" s="217"/>
      <c r="J1398" s="229"/>
      <c r="K1398" s="72"/>
      <c r="L1398" s="73"/>
      <c r="M1398" s="73"/>
    </row>
    <row r="1399" spans="1:13" s="2" customFormat="1" ht="29.25" hidden="1" customHeight="1">
      <c r="A1399" s="65"/>
      <c r="B1399" s="104"/>
      <c r="C1399" s="105" t="s">
        <v>457</v>
      </c>
      <c r="D1399" s="43" t="s">
        <v>458</v>
      </c>
      <c r="E1399" s="246">
        <f t="shared" si="338"/>
        <v>0</v>
      </c>
      <c r="F1399" s="217"/>
      <c r="G1399" s="217"/>
      <c r="H1399" s="217"/>
      <c r="I1399" s="217"/>
      <c r="J1399" s="229"/>
      <c r="K1399" s="72"/>
      <c r="L1399" s="73"/>
      <c r="M1399" s="73"/>
    </row>
    <row r="1400" spans="1:13" s="2" customFormat="1" ht="29.25" hidden="1" customHeight="1">
      <c r="A1400" s="65"/>
      <c r="B1400" s="107"/>
      <c r="C1400" s="108" t="s">
        <v>459</v>
      </c>
      <c r="D1400" s="289" t="s">
        <v>460</v>
      </c>
      <c r="E1400" s="246">
        <f t="shared" si="338"/>
        <v>0</v>
      </c>
      <c r="F1400" s="217"/>
      <c r="G1400" s="217"/>
      <c r="H1400" s="217"/>
      <c r="I1400" s="217"/>
      <c r="J1400" s="229"/>
      <c r="K1400" s="72"/>
      <c r="L1400" s="73"/>
      <c r="M1400" s="73"/>
    </row>
    <row r="1401" spans="1:13" s="2" customFormat="1" ht="18.75" hidden="1" customHeight="1">
      <c r="A1401" s="65"/>
      <c r="B1401" s="110"/>
      <c r="C1401" s="111" t="s">
        <v>461</v>
      </c>
      <c r="D1401" s="290" t="s">
        <v>462</v>
      </c>
      <c r="E1401" s="246">
        <f t="shared" si="338"/>
        <v>0</v>
      </c>
      <c r="F1401" s="217"/>
      <c r="G1401" s="217"/>
      <c r="H1401" s="217"/>
      <c r="I1401" s="217"/>
      <c r="J1401" s="229"/>
      <c r="K1401" s="72"/>
      <c r="L1401" s="73"/>
      <c r="M1401" s="73"/>
    </row>
    <row r="1402" spans="1:13" s="2" customFormat="1" ht="12.75" hidden="1" customHeight="1">
      <c r="A1402" s="65"/>
      <c r="B1402" s="113"/>
      <c r="C1402" s="114"/>
      <c r="D1402" s="291"/>
      <c r="E1402" s="246">
        <f t="shared" si="338"/>
        <v>0</v>
      </c>
      <c r="F1402" s="217"/>
      <c r="G1402" s="217"/>
      <c r="H1402" s="217"/>
      <c r="I1402" s="217"/>
      <c r="J1402" s="229"/>
      <c r="K1402" s="72"/>
      <c r="L1402" s="73"/>
      <c r="M1402" s="73"/>
    </row>
    <row r="1403" spans="1:13" s="2" customFormat="1" ht="12.75" hidden="1" customHeight="1">
      <c r="A1403" s="65"/>
      <c r="B1403" s="175" t="s">
        <v>463</v>
      </c>
      <c r="C1403" s="176"/>
      <c r="D1403" s="290" t="s">
        <v>464</v>
      </c>
      <c r="E1403" s="246">
        <f t="shared" si="338"/>
        <v>0</v>
      </c>
      <c r="F1403" s="217">
        <f>F1404</f>
        <v>0</v>
      </c>
      <c r="G1403" s="217">
        <f>G1404</f>
        <v>0</v>
      </c>
      <c r="H1403" s="217">
        <f>H1404</f>
        <v>0</v>
      </c>
      <c r="I1403" s="217">
        <f>I1404</f>
        <v>0</v>
      </c>
      <c r="J1403" s="228">
        <f>J1404</f>
        <v>0</v>
      </c>
      <c r="K1403" s="156"/>
      <c r="L1403" s="73"/>
      <c r="M1403" s="73"/>
    </row>
    <row r="1404" spans="1:13" s="2" customFormat="1" ht="12.75" hidden="1" customHeight="1">
      <c r="A1404" s="65"/>
      <c r="B1404" s="85" t="s">
        <v>465</v>
      </c>
      <c r="C1404" s="85"/>
      <c r="D1404" s="472" t="s">
        <v>384</v>
      </c>
      <c r="E1404" s="246">
        <f t="shared" si="338"/>
        <v>0</v>
      </c>
      <c r="F1404" s="217">
        <f>F1408+F1409+F1410+F1411+F1412+F1413+F1414</f>
        <v>0</v>
      </c>
      <c r="G1404" s="217">
        <f>G1408+G1409+G1410+G1411+G1412+G1413+G1414</f>
        <v>0</v>
      </c>
      <c r="H1404" s="217">
        <f>H1408+H1409+H1410+H1411+H1412+H1413+H1414</f>
        <v>0</v>
      </c>
      <c r="I1404" s="217">
        <f>I1408+I1409+I1410+I1411+I1412+I1413+I1414</f>
        <v>0</v>
      </c>
      <c r="J1404" s="228">
        <f>J1408+J1409+J1410+J1411+J1412+J1413+J1414</f>
        <v>0</v>
      </c>
      <c r="K1404" s="156"/>
      <c r="L1404" s="73"/>
      <c r="M1404" s="73"/>
    </row>
    <row r="1405" spans="1:13" s="2" customFormat="1" ht="12.75" hidden="1" customHeight="1">
      <c r="A1405" s="65"/>
      <c r="B1405" s="177"/>
      <c r="C1405" s="178" t="s">
        <v>466</v>
      </c>
      <c r="D1405" s="483" t="s">
        <v>467</v>
      </c>
      <c r="E1405" s="246">
        <f t="shared" si="338"/>
        <v>0</v>
      </c>
      <c r="F1405" s="217"/>
      <c r="G1405" s="217"/>
      <c r="H1405" s="217"/>
      <c r="I1405" s="217"/>
      <c r="J1405" s="229"/>
      <c r="K1405" s="72"/>
      <c r="L1405" s="73"/>
      <c r="M1405" s="73"/>
    </row>
    <row r="1406" spans="1:13" s="2" customFormat="1" ht="12.75" hidden="1" customHeight="1">
      <c r="A1406" s="65"/>
      <c r="B1406" s="177"/>
      <c r="C1406" s="178" t="s">
        <v>468</v>
      </c>
      <c r="D1406" s="483" t="s">
        <v>469</v>
      </c>
      <c r="E1406" s="246">
        <f t="shared" si="338"/>
        <v>0</v>
      </c>
      <c r="F1406" s="217"/>
      <c r="G1406" s="217"/>
      <c r="H1406" s="217"/>
      <c r="I1406" s="217"/>
      <c r="J1406" s="229"/>
      <c r="K1406" s="72"/>
      <c r="L1406" s="73"/>
      <c r="M1406" s="73"/>
    </row>
    <row r="1407" spans="1:13" s="2" customFormat="1" ht="12.75" hidden="1" customHeight="1">
      <c r="A1407" s="65"/>
      <c r="B1407" s="177"/>
      <c r="C1407" s="178" t="s">
        <v>470</v>
      </c>
      <c r="D1407" s="483" t="s">
        <v>471</v>
      </c>
      <c r="E1407" s="246">
        <f t="shared" si="338"/>
        <v>0</v>
      </c>
      <c r="F1407" s="217"/>
      <c r="G1407" s="217"/>
      <c r="H1407" s="217"/>
      <c r="I1407" s="217"/>
      <c r="J1407" s="229"/>
      <c r="K1407" s="72"/>
      <c r="L1407" s="73"/>
      <c r="M1407" s="73"/>
    </row>
    <row r="1408" spans="1:13" s="2" customFormat="1" ht="12.75" hidden="1" customHeight="1">
      <c r="A1408" s="65"/>
      <c r="B1408" s="179"/>
      <c r="C1408" s="85" t="s">
        <v>472</v>
      </c>
      <c r="D1408" s="472" t="s">
        <v>473</v>
      </c>
      <c r="E1408" s="246">
        <f t="shared" si="338"/>
        <v>0</v>
      </c>
      <c r="F1408" s="217"/>
      <c r="G1408" s="217"/>
      <c r="H1408" s="217"/>
      <c r="I1408" s="217"/>
      <c r="J1408" s="229"/>
      <c r="K1408" s="72"/>
      <c r="L1408" s="73"/>
      <c r="M1408" s="73"/>
    </row>
    <row r="1409" spans="1:13" s="2" customFormat="1" ht="12.75" hidden="1" customHeight="1">
      <c r="A1409" s="65"/>
      <c r="B1409" s="179"/>
      <c r="C1409" s="85" t="s">
        <v>474</v>
      </c>
      <c r="D1409" s="472" t="s">
        <v>475</v>
      </c>
      <c r="E1409" s="246">
        <f t="shared" si="338"/>
        <v>0</v>
      </c>
      <c r="F1409" s="217"/>
      <c r="G1409" s="217"/>
      <c r="H1409" s="217"/>
      <c r="I1409" s="217"/>
      <c r="J1409" s="229"/>
      <c r="K1409" s="72"/>
      <c r="L1409" s="73"/>
      <c r="M1409" s="73"/>
    </row>
    <row r="1410" spans="1:13" s="2" customFormat="1" ht="12.75" hidden="1" customHeight="1">
      <c r="A1410" s="65"/>
      <c r="B1410" s="179"/>
      <c r="C1410" s="85" t="s">
        <v>476</v>
      </c>
      <c r="D1410" s="472" t="s">
        <v>477</v>
      </c>
      <c r="E1410" s="246">
        <f t="shared" si="338"/>
        <v>0</v>
      </c>
      <c r="F1410" s="217"/>
      <c r="G1410" s="217"/>
      <c r="H1410" s="217"/>
      <c r="I1410" s="217"/>
      <c r="J1410" s="229"/>
      <c r="K1410" s="72"/>
      <c r="L1410" s="73"/>
      <c r="M1410" s="73"/>
    </row>
    <row r="1411" spans="1:13" s="2" customFormat="1" ht="12.75" hidden="1" customHeight="1">
      <c r="A1411" s="65"/>
      <c r="B1411" s="179"/>
      <c r="C1411" s="85" t="s">
        <v>478</v>
      </c>
      <c r="D1411" s="472" t="s">
        <v>479</v>
      </c>
      <c r="E1411" s="246">
        <f t="shared" si="338"/>
        <v>0</v>
      </c>
      <c r="F1411" s="217"/>
      <c r="G1411" s="217"/>
      <c r="H1411" s="217"/>
      <c r="I1411" s="217"/>
      <c r="J1411" s="229"/>
      <c r="K1411" s="72"/>
      <c r="L1411" s="73"/>
      <c r="M1411" s="73"/>
    </row>
    <row r="1412" spans="1:13" s="2" customFormat="1" ht="12.75" hidden="1" customHeight="1">
      <c r="A1412" s="65"/>
      <c r="B1412" s="179"/>
      <c r="C1412" s="85"/>
      <c r="D1412" s="472"/>
      <c r="E1412" s="246">
        <f t="shared" si="338"/>
        <v>0</v>
      </c>
      <c r="F1412" s="217"/>
      <c r="G1412" s="217"/>
      <c r="H1412" s="217"/>
      <c r="I1412" s="217"/>
      <c r="J1412" s="229"/>
      <c r="K1412" s="72"/>
      <c r="L1412" s="73"/>
      <c r="M1412" s="73"/>
    </row>
    <row r="1413" spans="1:13" s="2" customFormat="1" ht="12.75" hidden="1" customHeight="1">
      <c r="A1413" s="65"/>
      <c r="B1413" s="179"/>
      <c r="C1413" s="85" t="s">
        <v>480</v>
      </c>
      <c r="D1413" s="472" t="s">
        <v>481</v>
      </c>
      <c r="E1413" s="246">
        <f t="shared" si="338"/>
        <v>0</v>
      </c>
      <c r="F1413" s="217"/>
      <c r="G1413" s="217"/>
      <c r="H1413" s="217"/>
      <c r="I1413" s="217"/>
      <c r="J1413" s="229"/>
      <c r="K1413" s="72"/>
      <c r="L1413" s="73"/>
      <c r="M1413" s="73"/>
    </row>
    <row r="1414" spans="1:13" s="2" customFormat="1" ht="12.75" hidden="1" customHeight="1">
      <c r="A1414" s="65"/>
      <c r="B1414" s="179"/>
      <c r="C1414" s="85" t="s">
        <v>482</v>
      </c>
      <c r="D1414" s="472" t="s">
        <v>483</v>
      </c>
      <c r="E1414" s="246">
        <f t="shared" si="338"/>
        <v>0</v>
      </c>
      <c r="F1414" s="217"/>
      <c r="G1414" s="217"/>
      <c r="H1414" s="217"/>
      <c r="I1414" s="217"/>
      <c r="J1414" s="229"/>
      <c r="K1414" s="72"/>
      <c r="L1414" s="73"/>
      <c r="M1414" s="73"/>
    </row>
    <row r="1415" spans="1:13" s="2" customFormat="1" ht="12.75" hidden="1" customHeight="1">
      <c r="A1415" s="65"/>
      <c r="B1415" s="176"/>
      <c r="C1415" s="175"/>
      <c r="D1415" s="472"/>
      <c r="E1415" s="246">
        <f t="shared" si="338"/>
        <v>0</v>
      </c>
      <c r="F1415" s="217"/>
      <c r="G1415" s="217"/>
      <c r="H1415" s="217"/>
      <c r="I1415" s="217"/>
      <c r="J1415" s="229"/>
      <c r="K1415" s="72"/>
      <c r="L1415" s="73"/>
      <c r="M1415" s="73"/>
    </row>
    <row r="1416" spans="1:13" s="2" customFormat="1" ht="12.75" hidden="1" customHeight="1">
      <c r="A1416" s="65"/>
      <c r="B1416" s="175" t="s">
        <v>484</v>
      </c>
      <c r="C1416" s="175"/>
      <c r="D1416" s="472" t="s">
        <v>318</v>
      </c>
      <c r="E1416" s="246">
        <f t="shared" si="338"/>
        <v>0</v>
      </c>
      <c r="F1416" s="217">
        <f>F1417+F1418+F1419+F1420+F1421+F1422+F1423+F1424+F1425+F1426+F1427</f>
        <v>0</v>
      </c>
      <c r="G1416" s="217">
        <f>G1417+G1418+G1419+G1420+G1421+G1422+G1423+G1424+G1425+G1426+G1427</f>
        <v>0</v>
      </c>
      <c r="H1416" s="217">
        <f>H1417+H1418+H1419+H1420+H1421+H1422+H1423+H1424+H1425+H1426+H1427</f>
        <v>0</v>
      </c>
      <c r="I1416" s="217">
        <f>I1417+I1418+I1419+I1420+I1421+I1422+I1423+I1424+I1425+I1426+I1427</f>
        <v>0</v>
      </c>
      <c r="J1416" s="228">
        <f>J1417+J1418+J1419+J1420+J1421+J1422+J1423+J1424+J1425+J1426+J1427</f>
        <v>0</v>
      </c>
      <c r="K1416" s="156"/>
      <c r="L1416" s="73"/>
      <c r="M1416" s="73"/>
    </row>
    <row r="1417" spans="1:13" s="2" customFormat="1" ht="12.75" hidden="1" customHeight="1">
      <c r="A1417" s="65"/>
      <c r="B1417" s="176" t="s">
        <v>485</v>
      </c>
      <c r="C1417" s="175"/>
      <c r="D1417" s="472" t="s">
        <v>486</v>
      </c>
      <c r="E1417" s="246">
        <f t="shared" si="338"/>
        <v>0</v>
      </c>
      <c r="F1417" s="217"/>
      <c r="G1417" s="217"/>
      <c r="H1417" s="217"/>
      <c r="I1417" s="217"/>
      <c r="J1417" s="229"/>
      <c r="K1417" s="72"/>
      <c r="L1417" s="73"/>
      <c r="M1417" s="73"/>
    </row>
    <row r="1418" spans="1:13" s="2" customFormat="1" ht="12.75" hidden="1" customHeight="1">
      <c r="A1418" s="65"/>
      <c r="B1418" s="176" t="s">
        <v>487</v>
      </c>
      <c r="C1418" s="85"/>
      <c r="D1418" s="472" t="s">
        <v>488</v>
      </c>
      <c r="E1418" s="246">
        <f t="shared" si="338"/>
        <v>0</v>
      </c>
      <c r="F1418" s="217"/>
      <c r="G1418" s="217"/>
      <c r="H1418" s="217"/>
      <c r="I1418" s="217"/>
      <c r="J1418" s="229"/>
      <c r="K1418" s="72"/>
      <c r="L1418" s="73"/>
      <c r="M1418" s="73"/>
    </row>
    <row r="1419" spans="1:13" s="2" customFormat="1" ht="12.75" hidden="1" customHeight="1">
      <c r="A1419" s="65"/>
      <c r="B1419" s="176" t="s">
        <v>489</v>
      </c>
      <c r="C1419" s="175"/>
      <c r="D1419" s="472" t="s">
        <v>490</v>
      </c>
      <c r="E1419" s="246">
        <f t="shared" si="338"/>
        <v>0</v>
      </c>
      <c r="F1419" s="217"/>
      <c r="G1419" s="217"/>
      <c r="H1419" s="217"/>
      <c r="I1419" s="217"/>
      <c r="J1419" s="229"/>
      <c r="K1419" s="72"/>
      <c r="L1419" s="73"/>
      <c r="M1419" s="73"/>
    </row>
    <row r="1420" spans="1:13" s="2" customFormat="1" ht="12.75" hidden="1" customHeight="1">
      <c r="A1420" s="65"/>
      <c r="B1420" s="176" t="s">
        <v>491</v>
      </c>
      <c r="C1420" s="180"/>
      <c r="D1420" s="472" t="s">
        <v>492</v>
      </c>
      <c r="E1420" s="246">
        <f t="shared" si="338"/>
        <v>0</v>
      </c>
      <c r="F1420" s="217"/>
      <c r="G1420" s="217"/>
      <c r="H1420" s="217"/>
      <c r="I1420" s="217"/>
      <c r="J1420" s="229"/>
      <c r="K1420" s="72"/>
      <c r="L1420" s="73"/>
      <c r="M1420" s="73"/>
    </row>
    <row r="1421" spans="1:13" s="2" customFormat="1" ht="12.75" hidden="1" customHeight="1">
      <c r="A1421" s="65"/>
      <c r="B1421" s="181" t="s">
        <v>493</v>
      </c>
      <c r="C1421" s="182"/>
      <c r="D1421" s="472" t="s">
        <v>494</v>
      </c>
      <c r="E1421" s="246">
        <f t="shared" si="338"/>
        <v>0</v>
      </c>
      <c r="F1421" s="217"/>
      <c r="G1421" s="217"/>
      <c r="H1421" s="217"/>
      <c r="I1421" s="217"/>
      <c r="J1421" s="229"/>
      <c r="K1421" s="72"/>
      <c r="L1421" s="73"/>
      <c r="M1421" s="73"/>
    </row>
    <row r="1422" spans="1:13" s="2" customFormat="1" ht="12.75" hidden="1" customHeight="1">
      <c r="A1422" s="65"/>
      <c r="B1422" s="183" t="s">
        <v>495</v>
      </c>
      <c r="C1422" s="85"/>
      <c r="D1422" s="290" t="s">
        <v>496</v>
      </c>
      <c r="E1422" s="246">
        <f t="shared" si="338"/>
        <v>0</v>
      </c>
      <c r="F1422" s="217"/>
      <c r="G1422" s="217"/>
      <c r="H1422" s="217"/>
      <c r="I1422" s="217"/>
      <c r="J1422" s="229"/>
      <c r="K1422" s="72"/>
      <c r="L1422" s="73"/>
      <c r="M1422" s="73"/>
    </row>
    <row r="1423" spans="1:13" s="2" customFormat="1" ht="12.75" hidden="1" customHeight="1">
      <c r="A1423" s="65"/>
      <c r="B1423" s="181" t="s">
        <v>497</v>
      </c>
      <c r="C1423" s="175"/>
      <c r="D1423" s="472" t="s">
        <v>498</v>
      </c>
      <c r="E1423" s="246">
        <f t="shared" si="338"/>
        <v>0</v>
      </c>
      <c r="F1423" s="217"/>
      <c r="G1423" s="217"/>
      <c r="H1423" s="217"/>
      <c r="I1423" s="217"/>
      <c r="J1423" s="229"/>
      <c r="K1423" s="72"/>
      <c r="L1423" s="73"/>
      <c r="M1423" s="73"/>
    </row>
    <row r="1424" spans="1:13" s="2" customFormat="1" ht="12.75" hidden="1" customHeight="1">
      <c r="A1424" s="65"/>
      <c r="B1424" s="181" t="s">
        <v>499</v>
      </c>
      <c r="C1424" s="175"/>
      <c r="D1424" s="472" t="s">
        <v>500</v>
      </c>
      <c r="E1424" s="246">
        <f t="shared" si="338"/>
        <v>0</v>
      </c>
      <c r="F1424" s="217"/>
      <c r="G1424" s="217"/>
      <c r="H1424" s="217"/>
      <c r="I1424" s="217"/>
      <c r="J1424" s="229"/>
      <c r="K1424" s="72"/>
      <c r="L1424" s="73"/>
      <c r="M1424" s="73"/>
    </row>
    <row r="1425" spans="1:13" s="2" customFormat="1" ht="12.75" hidden="1" customHeight="1">
      <c r="A1425" s="65"/>
      <c r="B1425" s="176" t="s">
        <v>501</v>
      </c>
      <c r="C1425" s="179"/>
      <c r="D1425" s="290" t="s">
        <v>502</v>
      </c>
      <c r="E1425" s="246">
        <f t="shared" si="338"/>
        <v>0</v>
      </c>
      <c r="F1425" s="217"/>
      <c r="G1425" s="217"/>
      <c r="H1425" s="217"/>
      <c r="I1425" s="217"/>
      <c r="J1425" s="229"/>
      <c r="K1425" s="72"/>
      <c r="L1425" s="73"/>
      <c r="M1425" s="73"/>
    </row>
    <row r="1426" spans="1:13" s="2" customFormat="1" ht="12.75" hidden="1" customHeight="1">
      <c r="A1426" s="65"/>
      <c r="B1426" s="181" t="s">
        <v>503</v>
      </c>
      <c r="C1426" s="175"/>
      <c r="D1426" s="472" t="s">
        <v>504</v>
      </c>
      <c r="E1426" s="246">
        <f t="shared" si="338"/>
        <v>0</v>
      </c>
      <c r="F1426" s="217"/>
      <c r="G1426" s="217"/>
      <c r="H1426" s="217"/>
      <c r="I1426" s="217"/>
      <c r="J1426" s="229"/>
      <c r="K1426" s="72"/>
      <c r="L1426" s="73"/>
      <c r="M1426" s="73"/>
    </row>
    <row r="1427" spans="1:13" s="2" customFormat="1" ht="12.75" hidden="1" customHeight="1">
      <c r="A1427" s="65"/>
      <c r="B1427" s="184" t="s">
        <v>505</v>
      </c>
      <c r="C1427" s="179"/>
      <c r="D1427" s="290" t="s">
        <v>506</v>
      </c>
      <c r="E1427" s="246">
        <f t="shared" si="338"/>
        <v>0</v>
      </c>
      <c r="F1427" s="217"/>
      <c r="G1427" s="217"/>
      <c r="H1427" s="217"/>
      <c r="I1427" s="217"/>
      <c r="J1427" s="229"/>
      <c r="K1427" s="72"/>
      <c r="L1427" s="73"/>
      <c r="M1427" s="73"/>
    </row>
    <row r="1428" spans="1:13" s="2" customFormat="1" ht="12.75" customHeight="1">
      <c r="A1428" s="65"/>
      <c r="B1428" s="324"/>
      <c r="C1428" s="325"/>
      <c r="D1428" s="188"/>
      <c r="E1428" s="246">
        <f t="shared" si="338"/>
        <v>0</v>
      </c>
      <c r="F1428" s="217"/>
      <c r="G1428" s="217"/>
      <c r="H1428" s="217"/>
      <c r="I1428" s="217"/>
      <c r="J1428" s="229"/>
      <c r="K1428" s="72"/>
      <c r="L1428" s="73"/>
      <c r="M1428" s="73"/>
    </row>
    <row r="1429" spans="1:13" s="2" customFormat="1" ht="12.75" customHeight="1">
      <c r="A1429" s="65"/>
      <c r="B1429" s="326" t="s">
        <v>507</v>
      </c>
      <c r="C1429" s="326"/>
      <c r="D1429" s="144" t="s">
        <v>324</v>
      </c>
      <c r="E1429" s="246">
        <f t="shared" si="338"/>
        <v>1</v>
      </c>
      <c r="F1429" s="217">
        <f>F1430+F1440</f>
        <v>0</v>
      </c>
      <c r="G1429" s="217">
        <f>G1430+G1440</f>
        <v>1</v>
      </c>
      <c r="H1429" s="217">
        <f>H1430+H1440</f>
        <v>0</v>
      </c>
      <c r="I1429" s="217">
        <f>I1430+I1440</f>
        <v>0</v>
      </c>
      <c r="J1429" s="228">
        <f>J1430+J1440</f>
        <v>0</v>
      </c>
      <c r="K1429" s="156">
        <f>K1430</f>
        <v>0</v>
      </c>
      <c r="L1429" s="156">
        <f>L1430</f>
        <v>0</v>
      </c>
      <c r="M1429" s="156">
        <f>M1430</f>
        <v>0</v>
      </c>
    </row>
    <row r="1430" spans="1:13" s="2" customFormat="1" ht="12.75" customHeight="1">
      <c r="A1430" s="65"/>
      <c r="B1430" s="327" t="s">
        <v>508</v>
      </c>
      <c r="C1430" s="325"/>
      <c r="D1430" s="188" t="s">
        <v>509</v>
      </c>
      <c r="E1430" s="246">
        <f t="shared" si="338"/>
        <v>1</v>
      </c>
      <c r="F1430" s="217">
        <f>F1431+F1436+F1438</f>
        <v>0</v>
      </c>
      <c r="G1430" s="217">
        <f>G1431+G1436+G1438</f>
        <v>1</v>
      </c>
      <c r="H1430" s="217">
        <f>H1431+H1436+H1438</f>
        <v>0</v>
      </c>
      <c r="I1430" s="217">
        <f>I1431+I1436+I1438</f>
        <v>0</v>
      </c>
      <c r="J1430" s="228">
        <f>J1431+J1436+J1438</f>
        <v>0</v>
      </c>
      <c r="K1430" s="156"/>
      <c r="L1430" s="73"/>
      <c r="M1430" s="73"/>
    </row>
    <row r="1431" spans="1:13" s="2" customFormat="1" ht="12.75" customHeight="1">
      <c r="A1431" s="65"/>
      <c r="B1431" s="324" t="s">
        <v>510</v>
      </c>
      <c r="C1431" s="325"/>
      <c r="D1431" s="188" t="s">
        <v>511</v>
      </c>
      <c r="E1431" s="246">
        <f t="shared" si="338"/>
        <v>1</v>
      </c>
      <c r="F1431" s="217">
        <f>F1432+F1433+F1434+F1435</f>
        <v>0</v>
      </c>
      <c r="G1431" s="217">
        <f>G1432+G1433+G1434+G1435</f>
        <v>1</v>
      </c>
      <c r="H1431" s="217">
        <f>H1432+H1433+H1434+H1435</f>
        <v>0</v>
      </c>
      <c r="I1431" s="217">
        <f>I1432+I1433+I1434+I1435</f>
        <v>0</v>
      </c>
      <c r="J1431" s="228">
        <f>J1432+J1433+J1434+J1435</f>
        <v>0</v>
      </c>
      <c r="K1431" s="156"/>
      <c r="L1431" s="73"/>
      <c r="M1431" s="73"/>
    </row>
    <row r="1432" spans="1:13" s="2" customFormat="1" ht="12.75" customHeight="1">
      <c r="A1432" s="65"/>
      <c r="B1432" s="328"/>
      <c r="C1432" s="328" t="s">
        <v>512</v>
      </c>
      <c r="D1432" s="144" t="s">
        <v>513</v>
      </c>
      <c r="E1432" s="246">
        <f t="shared" si="338"/>
        <v>0</v>
      </c>
      <c r="F1432" s="217"/>
      <c r="G1432" s="217"/>
      <c r="H1432" s="217"/>
      <c r="I1432" s="217"/>
      <c r="J1432" s="229"/>
      <c r="K1432" s="72"/>
      <c r="L1432" s="73"/>
      <c r="M1432" s="73"/>
    </row>
    <row r="1433" spans="1:13" s="2" customFormat="1" ht="12.75" customHeight="1">
      <c r="A1433" s="65"/>
      <c r="B1433" s="328"/>
      <c r="C1433" s="328" t="s">
        <v>514</v>
      </c>
      <c r="D1433" s="144" t="s">
        <v>515</v>
      </c>
      <c r="E1433" s="246">
        <f t="shared" si="338"/>
        <v>0</v>
      </c>
      <c r="F1433" s="217"/>
      <c r="G1433" s="217"/>
      <c r="H1433" s="217"/>
      <c r="I1433" s="217"/>
      <c r="J1433" s="229"/>
      <c r="K1433" s="72"/>
      <c r="L1433" s="73"/>
      <c r="M1433" s="73"/>
    </row>
    <row r="1434" spans="1:13" s="2" customFormat="1" ht="12.75" customHeight="1">
      <c r="A1434" s="65"/>
      <c r="B1434" s="328"/>
      <c r="C1434" s="326" t="s">
        <v>516</v>
      </c>
      <c r="D1434" s="144" t="s">
        <v>517</v>
      </c>
      <c r="E1434" s="246">
        <f t="shared" si="338"/>
        <v>0</v>
      </c>
      <c r="F1434" s="217"/>
      <c r="G1434" s="217"/>
      <c r="H1434" s="217"/>
      <c r="I1434" s="217"/>
      <c r="J1434" s="229"/>
      <c r="K1434" s="72"/>
      <c r="L1434" s="73"/>
      <c r="M1434" s="73"/>
    </row>
    <row r="1435" spans="1:13" s="2" customFormat="1" ht="12.75" customHeight="1">
      <c r="A1435" s="65"/>
      <c r="B1435" s="328"/>
      <c r="C1435" s="326" t="s">
        <v>518</v>
      </c>
      <c r="D1435" s="144" t="s">
        <v>519</v>
      </c>
      <c r="E1435" s="246">
        <f t="shared" si="338"/>
        <v>1</v>
      </c>
      <c r="F1435" s="217"/>
      <c r="G1435" s="217">
        <v>1</v>
      </c>
      <c r="H1435" s="217"/>
      <c r="I1435" s="217"/>
      <c r="J1435" s="229"/>
      <c r="K1435" s="72"/>
      <c r="L1435" s="73"/>
      <c r="M1435" s="73"/>
    </row>
    <row r="1436" spans="1:13" s="2" customFormat="1" ht="12.75" customHeight="1">
      <c r="A1436" s="65"/>
      <c r="B1436" s="328" t="s">
        <v>520</v>
      </c>
      <c r="C1436" s="326"/>
      <c r="D1436" s="144" t="s">
        <v>521</v>
      </c>
      <c r="E1436" s="246">
        <f t="shared" si="338"/>
        <v>0</v>
      </c>
      <c r="F1436" s="217">
        <f>F1437</f>
        <v>0</v>
      </c>
      <c r="G1436" s="217">
        <f>G1437</f>
        <v>0</v>
      </c>
      <c r="H1436" s="217">
        <f>H1437</f>
        <v>0</v>
      </c>
      <c r="I1436" s="217">
        <f>I1437</f>
        <v>0</v>
      </c>
      <c r="J1436" s="228">
        <f>J1437</f>
        <v>0</v>
      </c>
      <c r="K1436" s="156"/>
      <c r="L1436" s="73"/>
      <c r="M1436" s="73"/>
    </row>
    <row r="1437" spans="1:13" s="2" customFormat="1" ht="12.75" customHeight="1">
      <c r="A1437" s="65"/>
      <c r="B1437" s="328"/>
      <c r="C1437" s="326" t="s">
        <v>522</v>
      </c>
      <c r="D1437" s="144" t="s">
        <v>523</v>
      </c>
      <c r="E1437" s="246">
        <f t="shared" si="338"/>
        <v>0</v>
      </c>
      <c r="F1437" s="217"/>
      <c r="G1437" s="217"/>
      <c r="H1437" s="217"/>
      <c r="I1437" s="217"/>
      <c r="J1437" s="229"/>
      <c r="K1437" s="72"/>
      <c r="L1437" s="73"/>
      <c r="M1437" s="73"/>
    </row>
    <row r="1438" spans="1:13" s="2" customFormat="1" ht="12.75" customHeight="1">
      <c r="A1438" s="65"/>
      <c r="B1438" s="328" t="s">
        <v>524</v>
      </c>
      <c r="C1438" s="326"/>
      <c r="D1438" s="144" t="s">
        <v>525</v>
      </c>
      <c r="E1438" s="246">
        <f t="shared" si="338"/>
        <v>0</v>
      </c>
      <c r="F1438" s="217"/>
      <c r="G1438" s="217"/>
      <c r="H1438" s="217"/>
      <c r="I1438" s="217"/>
      <c r="J1438" s="229"/>
      <c r="K1438" s="72"/>
      <c r="L1438" s="73"/>
      <c r="M1438" s="73"/>
    </row>
    <row r="1439" spans="1:13" s="2" customFormat="1" ht="12.75" customHeight="1">
      <c r="A1439" s="65"/>
      <c r="B1439" s="328"/>
      <c r="C1439" s="326"/>
      <c r="D1439" s="144"/>
      <c r="E1439" s="246">
        <f t="shared" si="338"/>
        <v>0</v>
      </c>
      <c r="F1439" s="217"/>
      <c r="G1439" s="217"/>
      <c r="H1439" s="217"/>
      <c r="I1439" s="217"/>
      <c r="J1439" s="229"/>
      <c r="K1439" s="72"/>
      <c r="L1439" s="73"/>
      <c r="M1439" s="73"/>
    </row>
    <row r="1440" spans="1:13" s="2" customFormat="1" ht="12.75" customHeight="1">
      <c r="A1440" s="65"/>
      <c r="B1440" s="325" t="s">
        <v>526</v>
      </c>
      <c r="C1440" s="326"/>
      <c r="D1440" s="144" t="s">
        <v>527</v>
      </c>
      <c r="E1440" s="246">
        <f t="shared" si="338"/>
        <v>0</v>
      </c>
      <c r="F1440" s="217">
        <f t="shared" ref="F1440:J1441" si="342">F1441</f>
        <v>0</v>
      </c>
      <c r="G1440" s="217">
        <f t="shared" si="342"/>
        <v>0</v>
      </c>
      <c r="H1440" s="217">
        <f t="shared" si="342"/>
        <v>0</v>
      </c>
      <c r="I1440" s="217">
        <f t="shared" si="342"/>
        <v>0</v>
      </c>
      <c r="J1440" s="228">
        <f t="shared" si="342"/>
        <v>0</v>
      </c>
      <c r="K1440" s="156"/>
      <c r="L1440" s="73"/>
      <c r="M1440" s="73"/>
    </row>
    <row r="1441" spans="1:13" s="2" customFormat="1" ht="12.75" customHeight="1">
      <c r="A1441" s="65"/>
      <c r="B1441" s="329" t="s">
        <v>528</v>
      </c>
      <c r="C1441" s="330"/>
      <c r="D1441" s="144" t="s">
        <v>529</v>
      </c>
      <c r="E1441" s="246">
        <f t="shared" si="338"/>
        <v>0</v>
      </c>
      <c r="F1441" s="217">
        <f t="shared" si="342"/>
        <v>0</v>
      </c>
      <c r="G1441" s="217">
        <f t="shared" si="342"/>
        <v>0</v>
      </c>
      <c r="H1441" s="217">
        <f t="shared" si="342"/>
        <v>0</v>
      </c>
      <c r="I1441" s="217">
        <f t="shared" si="342"/>
        <v>0</v>
      </c>
      <c r="J1441" s="228">
        <f t="shared" si="342"/>
        <v>0</v>
      </c>
      <c r="K1441" s="156"/>
      <c r="L1441" s="73"/>
      <c r="M1441" s="73"/>
    </row>
    <row r="1442" spans="1:13" s="2" customFormat="1" ht="12.75" customHeight="1">
      <c r="A1442" s="65"/>
      <c r="B1442" s="328"/>
      <c r="C1442" s="326" t="s">
        <v>530</v>
      </c>
      <c r="D1442" s="144" t="s">
        <v>531</v>
      </c>
      <c r="E1442" s="246">
        <f t="shared" si="338"/>
        <v>0</v>
      </c>
      <c r="F1442" s="217"/>
      <c r="G1442" s="217"/>
      <c r="H1442" s="217"/>
      <c r="I1442" s="217"/>
      <c r="J1442" s="229"/>
      <c r="K1442" s="72"/>
      <c r="L1442" s="73"/>
      <c r="M1442" s="73"/>
    </row>
    <row r="1443" spans="1:13" s="2" customFormat="1" ht="12.75" customHeight="1">
      <c r="A1443" s="65"/>
      <c r="B1443" s="328"/>
      <c r="C1443" s="326"/>
      <c r="D1443" s="144"/>
      <c r="E1443" s="246">
        <f t="shared" si="338"/>
        <v>0</v>
      </c>
      <c r="F1443" s="217"/>
      <c r="G1443" s="217"/>
      <c r="H1443" s="217"/>
      <c r="I1443" s="217"/>
      <c r="J1443" s="229"/>
      <c r="K1443" s="72"/>
      <c r="L1443" s="73"/>
      <c r="M1443" s="73"/>
    </row>
    <row r="1444" spans="1:13" s="2" customFormat="1" ht="12.75" customHeight="1">
      <c r="A1444" s="65"/>
      <c r="B1444" s="325" t="s">
        <v>532</v>
      </c>
      <c r="C1444" s="326"/>
      <c r="D1444" s="144" t="s">
        <v>439</v>
      </c>
      <c r="E1444" s="246">
        <f t="shared" si="338"/>
        <v>0</v>
      </c>
      <c r="F1444" s="217">
        <f>F1445</f>
        <v>0</v>
      </c>
      <c r="G1444" s="217">
        <f>G1445</f>
        <v>0</v>
      </c>
      <c r="H1444" s="217">
        <f>H1445</f>
        <v>0</v>
      </c>
      <c r="I1444" s="217">
        <f>I1445</f>
        <v>0</v>
      </c>
      <c r="J1444" s="228">
        <f>J1445</f>
        <v>0</v>
      </c>
      <c r="K1444" s="156"/>
      <c r="L1444" s="73"/>
      <c r="M1444" s="73"/>
    </row>
    <row r="1445" spans="1:13" s="2" customFormat="1" ht="12.75" customHeight="1">
      <c r="A1445" s="65"/>
      <c r="B1445" s="328" t="s">
        <v>440</v>
      </c>
      <c r="C1445" s="326"/>
      <c r="D1445" s="144" t="s">
        <v>441</v>
      </c>
      <c r="E1445" s="246">
        <f t="shared" si="338"/>
        <v>0</v>
      </c>
      <c r="F1445" s="217"/>
      <c r="G1445" s="217"/>
      <c r="H1445" s="217"/>
      <c r="I1445" s="217"/>
      <c r="J1445" s="229"/>
      <c r="K1445" s="72"/>
      <c r="L1445" s="73"/>
      <c r="M1445" s="73"/>
    </row>
    <row r="1446" spans="1:13">
      <c r="A1446" s="128" t="s">
        <v>538</v>
      </c>
      <c r="B1446" s="129"/>
      <c r="C1446" s="129"/>
      <c r="D1446" s="482" t="s">
        <v>539</v>
      </c>
      <c r="E1446" s="246">
        <f t="shared" si="338"/>
        <v>0</v>
      </c>
      <c r="F1446" s="232"/>
      <c r="G1446" s="232"/>
      <c r="H1446" s="232"/>
      <c r="I1446" s="232"/>
      <c r="J1446" s="229"/>
      <c r="K1446" s="72"/>
      <c r="L1446" s="73"/>
      <c r="M1446" s="73"/>
    </row>
    <row r="1447" spans="1:13" ht="18.75" customHeight="1">
      <c r="A1447" s="174"/>
      <c r="B1447" s="123"/>
      <c r="C1447" s="123" t="s">
        <v>533</v>
      </c>
      <c r="D1447" s="474"/>
      <c r="E1447" s="246">
        <f t="shared" si="338"/>
        <v>1</v>
      </c>
      <c r="F1447" s="232"/>
      <c r="G1447" s="232">
        <f>G1448</f>
        <v>1</v>
      </c>
      <c r="H1447" s="232"/>
      <c r="I1447" s="232"/>
      <c r="J1447" s="229"/>
      <c r="K1447" s="72"/>
      <c r="L1447" s="73"/>
      <c r="M1447" s="73"/>
    </row>
    <row r="1448" spans="1:13" ht="23.25" customHeight="1">
      <c r="A1448" s="174"/>
      <c r="B1448" s="523" t="s">
        <v>534</v>
      </c>
      <c r="C1448" s="524"/>
      <c r="D1448" s="478" t="s">
        <v>535</v>
      </c>
      <c r="E1448" s="246">
        <f t="shared" si="338"/>
        <v>1</v>
      </c>
      <c r="F1448" s="232"/>
      <c r="G1448" s="232">
        <v>1</v>
      </c>
      <c r="H1448" s="232"/>
      <c r="I1448" s="232"/>
      <c r="J1448" s="229"/>
      <c r="K1448" s="72"/>
      <c r="L1448" s="73"/>
      <c r="M1448" s="73"/>
    </row>
    <row r="1449" spans="1:13" ht="23.25" customHeight="1">
      <c r="A1449" s="174"/>
      <c r="B1449" s="567" t="s">
        <v>536</v>
      </c>
      <c r="C1449" s="568"/>
      <c r="D1449" s="478" t="s">
        <v>537</v>
      </c>
      <c r="E1449" s="246"/>
      <c r="F1449" s="232"/>
      <c r="G1449" s="232"/>
      <c r="H1449" s="232"/>
      <c r="I1449" s="232"/>
      <c r="J1449" s="229"/>
      <c r="K1449" s="72"/>
      <c r="L1449" s="73"/>
      <c r="M1449" s="73"/>
    </row>
    <row r="1450" spans="1:13" s="3" customFormat="1" ht="37.5" customHeight="1">
      <c r="A1450" s="555" t="s">
        <v>540</v>
      </c>
      <c r="B1450" s="556"/>
      <c r="C1450" s="557"/>
      <c r="D1450" s="254" t="s">
        <v>541</v>
      </c>
      <c r="E1450" s="266">
        <f t="shared" si="338"/>
        <v>0</v>
      </c>
      <c r="F1450" s="266">
        <f t="shared" ref="F1450:M1450" si="343">F1451</f>
        <v>0</v>
      </c>
      <c r="G1450" s="266">
        <f t="shared" si="343"/>
        <v>0</v>
      </c>
      <c r="H1450" s="266">
        <f t="shared" si="343"/>
        <v>0</v>
      </c>
      <c r="I1450" s="266">
        <f t="shared" si="343"/>
        <v>0</v>
      </c>
      <c r="J1450" s="302">
        <f t="shared" si="343"/>
        <v>0</v>
      </c>
      <c r="K1450" s="303">
        <f t="shared" si="343"/>
        <v>0</v>
      </c>
      <c r="L1450" s="303">
        <f t="shared" si="343"/>
        <v>0</v>
      </c>
      <c r="M1450" s="303">
        <f t="shared" si="343"/>
        <v>0</v>
      </c>
    </row>
    <row r="1451" spans="1:13" ht="42" customHeight="1">
      <c r="A1451" s="532" t="s">
        <v>768</v>
      </c>
      <c r="B1451" s="533"/>
      <c r="C1451" s="534"/>
      <c r="D1451" s="60" t="s">
        <v>543</v>
      </c>
      <c r="E1451" s="151">
        <f t="shared" si="338"/>
        <v>0</v>
      </c>
      <c r="F1451" s="151"/>
      <c r="G1451" s="151"/>
      <c r="H1451" s="151"/>
      <c r="I1451" s="151"/>
      <c r="J1451" s="222"/>
      <c r="K1451" s="151"/>
      <c r="L1451" s="151"/>
      <c r="M1451" s="151"/>
    </row>
    <row r="1452" spans="1:13" ht="23.25" customHeight="1">
      <c r="A1452" s="128"/>
      <c r="B1452" s="342"/>
      <c r="C1452" s="343" t="s">
        <v>316</v>
      </c>
      <c r="D1452" s="283"/>
      <c r="E1452" s="246"/>
      <c r="F1452" s="232"/>
      <c r="G1452" s="232"/>
      <c r="H1452" s="232"/>
      <c r="I1452" s="232"/>
      <c r="J1452" s="229"/>
      <c r="K1452" s="72"/>
      <c r="L1452" s="73"/>
      <c r="M1452" s="73"/>
    </row>
    <row r="1453" spans="1:13" ht="23.25" customHeight="1">
      <c r="A1453" s="128"/>
      <c r="B1453" s="558" t="s">
        <v>507</v>
      </c>
      <c r="C1453" s="559"/>
      <c r="D1453" s="149" t="s">
        <v>324</v>
      </c>
      <c r="E1453" s="246"/>
      <c r="F1453" s="232"/>
      <c r="G1453" s="232"/>
      <c r="H1453" s="232"/>
      <c r="I1453" s="232"/>
      <c r="J1453" s="229"/>
      <c r="K1453" s="72"/>
      <c r="L1453" s="73"/>
      <c r="M1453" s="73"/>
    </row>
    <row r="1454" spans="1:13" ht="29.25" customHeight="1">
      <c r="A1454" s="128"/>
      <c r="B1454" s="558" t="s">
        <v>549</v>
      </c>
      <c r="C1454" s="559"/>
      <c r="D1454" s="149" t="s">
        <v>509</v>
      </c>
      <c r="E1454" s="246"/>
      <c r="F1454" s="232"/>
      <c r="G1454" s="232"/>
      <c r="H1454" s="232"/>
      <c r="I1454" s="232"/>
      <c r="J1454" s="229"/>
      <c r="K1454" s="72"/>
      <c r="L1454" s="73"/>
      <c r="M1454" s="73"/>
    </row>
    <row r="1455" spans="1:13" ht="23.25" customHeight="1">
      <c r="A1455" s="128"/>
      <c r="B1455" s="558" t="s">
        <v>550</v>
      </c>
      <c r="C1455" s="559"/>
      <c r="D1455" s="149" t="s">
        <v>511</v>
      </c>
      <c r="E1455" s="246"/>
      <c r="F1455" s="232"/>
      <c r="G1455" s="232"/>
      <c r="H1455" s="232"/>
      <c r="I1455" s="232"/>
      <c r="J1455" s="229"/>
      <c r="K1455" s="72"/>
      <c r="L1455" s="73"/>
      <c r="M1455" s="73"/>
    </row>
    <row r="1456" spans="1:13" ht="23.25" customHeight="1">
      <c r="A1456" s="128"/>
      <c r="B1456" s="333"/>
      <c r="C1456" s="334" t="s">
        <v>512</v>
      </c>
      <c r="D1456" s="149" t="s">
        <v>513</v>
      </c>
      <c r="E1456" s="246"/>
      <c r="F1456" s="232"/>
      <c r="G1456" s="232"/>
      <c r="H1456" s="232"/>
      <c r="I1456" s="232"/>
      <c r="J1456" s="229"/>
      <c r="K1456" s="72"/>
      <c r="L1456" s="73"/>
      <c r="M1456" s="73"/>
    </row>
    <row r="1457" spans="1:13" ht="23.25" customHeight="1">
      <c r="A1457" s="128"/>
      <c r="B1457" s="333"/>
      <c r="C1457" s="334" t="s">
        <v>514</v>
      </c>
      <c r="D1457" s="149" t="s">
        <v>515</v>
      </c>
      <c r="E1457" s="246"/>
      <c r="F1457" s="232"/>
      <c r="G1457" s="232"/>
      <c r="H1457" s="232"/>
      <c r="I1457" s="232"/>
      <c r="J1457" s="229"/>
      <c r="K1457" s="72"/>
      <c r="L1457" s="73"/>
      <c r="M1457" s="73"/>
    </row>
    <row r="1458" spans="1:13" ht="23.25" customHeight="1">
      <c r="A1458" s="128"/>
      <c r="B1458" s="342"/>
      <c r="C1458" s="334" t="s">
        <v>516</v>
      </c>
      <c r="D1458" s="149" t="s">
        <v>517</v>
      </c>
      <c r="E1458" s="246"/>
      <c r="F1458" s="232"/>
      <c r="G1458" s="232"/>
      <c r="H1458" s="232"/>
      <c r="I1458" s="232"/>
      <c r="J1458" s="229"/>
      <c r="K1458" s="72"/>
      <c r="L1458" s="73"/>
      <c r="M1458" s="73"/>
    </row>
    <row r="1459" spans="1:13" ht="23.25" customHeight="1">
      <c r="A1459" s="128"/>
      <c r="B1459" s="342"/>
      <c r="C1459" s="334" t="s">
        <v>551</v>
      </c>
      <c r="D1459" s="149" t="s">
        <v>519</v>
      </c>
      <c r="E1459" s="246"/>
      <c r="F1459" s="232"/>
      <c r="G1459" s="232"/>
      <c r="H1459" s="232"/>
      <c r="I1459" s="232"/>
      <c r="J1459" s="229"/>
      <c r="K1459" s="72"/>
      <c r="L1459" s="73"/>
      <c r="M1459" s="73"/>
    </row>
    <row r="1460" spans="1:13" ht="23.25" customHeight="1">
      <c r="A1460" s="128"/>
      <c r="B1460" s="342"/>
      <c r="C1460" s="334" t="s">
        <v>520</v>
      </c>
      <c r="D1460" s="149" t="s">
        <v>521</v>
      </c>
      <c r="E1460" s="246"/>
      <c r="F1460" s="232"/>
      <c r="G1460" s="232"/>
      <c r="H1460" s="232"/>
      <c r="I1460" s="232"/>
      <c r="J1460" s="229"/>
      <c r="K1460" s="72"/>
      <c r="L1460" s="73"/>
      <c r="M1460" s="73"/>
    </row>
    <row r="1461" spans="1:13" ht="23.25" customHeight="1">
      <c r="A1461" s="128"/>
      <c r="B1461" s="342"/>
      <c r="C1461" s="334" t="s">
        <v>522</v>
      </c>
      <c r="D1461" s="149" t="s">
        <v>523</v>
      </c>
      <c r="E1461" s="246"/>
      <c r="F1461" s="232"/>
      <c r="G1461" s="232"/>
      <c r="H1461" s="232"/>
      <c r="I1461" s="232"/>
      <c r="J1461" s="229"/>
      <c r="K1461" s="72"/>
      <c r="L1461" s="73"/>
      <c r="M1461" s="73"/>
    </row>
    <row r="1462" spans="1:13" ht="23.25" customHeight="1">
      <c r="A1462" s="128"/>
      <c r="B1462" s="342"/>
      <c r="C1462" s="334" t="s">
        <v>524</v>
      </c>
      <c r="D1462" s="149" t="s">
        <v>525</v>
      </c>
      <c r="E1462" s="246"/>
      <c r="F1462" s="232"/>
      <c r="G1462" s="232"/>
      <c r="H1462" s="232"/>
      <c r="I1462" s="232"/>
      <c r="J1462" s="229"/>
      <c r="K1462" s="72"/>
      <c r="L1462" s="73"/>
      <c r="M1462" s="73"/>
    </row>
    <row r="1463" spans="1:13" ht="23.25" customHeight="1">
      <c r="A1463" s="128"/>
      <c r="B1463" s="253"/>
      <c r="C1463" s="253" t="s">
        <v>533</v>
      </c>
      <c r="D1463" s="474"/>
      <c r="E1463" s="246"/>
      <c r="F1463" s="232"/>
      <c r="G1463" s="232"/>
      <c r="H1463" s="232"/>
      <c r="I1463" s="232"/>
      <c r="J1463" s="229"/>
      <c r="K1463" s="72"/>
      <c r="L1463" s="73"/>
      <c r="M1463" s="73"/>
    </row>
    <row r="1464" spans="1:13" ht="23.25" customHeight="1">
      <c r="A1464" s="128"/>
      <c r="B1464" s="132" t="s">
        <v>552</v>
      </c>
      <c r="C1464" s="126"/>
      <c r="D1464" s="474" t="s">
        <v>553</v>
      </c>
      <c r="E1464" s="246"/>
      <c r="F1464" s="232"/>
      <c r="G1464" s="232"/>
      <c r="H1464" s="232"/>
      <c r="I1464" s="232"/>
      <c r="J1464" s="229"/>
      <c r="K1464" s="72"/>
      <c r="L1464" s="73"/>
      <c r="M1464" s="73"/>
    </row>
    <row r="1465" spans="1:13" ht="23.25" customHeight="1">
      <c r="A1465" s="128"/>
      <c r="B1465" s="132"/>
      <c r="C1465" s="133" t="s">
        <v>554</v>
      </c>
      <c r="D1465" s="480" t="s">
        <v>555</v>
      </c>
      <c r="E1465" s="246"/>
      <c r="F1465" s="232"/>
      <c r="G1465" s="232"/>
      <c r="H1465" s="232"/>
      <c r="I1465" s="232"/>
      <c r="J1465" s="229"/>
      <c r="K1465" s="72"/>
      <c r="L1465" s="73"/>
      <c r="M1465" s="73"/>
    </row>
    <row r="1466" spans="1:13" ht="23.25" customHeight="1">
      <c r="A1466" s="128"/>
      <c r="B1466" s="560" t="s">
        <v>556</v>
      </c>
      <c r="C1466" s="561"/>
      <c r="D1466" s="474" t="s">
        <v>557</v>
      </c>
      <c r="E1466" s="246"/>
      <c r="F1466" s="232"/>
      <c r="G1466" s="232"/>
      <c r="H1466" s="232"/>
      <c r="I1466" s="232"/>
      <c r="J1466" s="229"/>
      <c r="K1466" s="72"/>
      <c r="L1466" s="73"/>
      <c r="M1466" s="73"/>
    </row>
    <row r="1467" spans="1:13" ht="29.25" customHeight="1">
      <c r="A1467" s="128"/>
      <c r="B1467" s="548" t="s">
        <v>558</v>
      </c>
      <c r="C1467" s="549"/>
      <c r="D1467" s="474" t="s">
        <v>559</v>
      </c>
      <c r="E1467" s="246"/>
      <c r="F1467" s="232"/>
      <c r="G1467" s="232"/>
      <c r="H1467" s="232"/>
      <c r="I1467" s="232"/>
      <c r="J1467" s="229"/>
      <c r="K1467" s="72"/>
      <c r="L1467" s="73"/>
      <c r="M1467" s="73"/>
    </row>
    <row r="1468" spans="1:13" s="3" customFormat="1" ht="47.25" customHeight="1">
      <c r="A1468" s="525" t="s">
        <v>560</v>
      </c>
      <c r="B1468" s="526"/>
      <c r="C1468" s="527"/>
      <c r="D1468" s="254" t="s">
        <v>561</v>
      </c>
      <c r="E1468" s="266">
        <f>G1468+H1468+I1468+J1468</f>
        <v>133445</v>
      </c>
      <c r="F1468" s="266">
        <f t="shared" ref="F1468:M1468" si="344">F1469+F1470+F1551+F1633</f>
        <v>0</v>
      </c>
      <c r="G1468" s="266">
        <f t="shared" si="344"/>
        <v>119428</v>
      </c>
      <c r="H1468" s="266">
        <f t="shared" si="344"/>
        <v>2343</v>
      </c>
      <c r="I1468" s="266">
        <f t="shared" si="344"/>
        <v>9528</v>
      </c>
      <c r="J1468" s="302">
        <f t="shared" si="344"/>
        <v>2146</v>
      </c>
      <c r="K1468" s="303">
        <f t="shared" si="344"/>
        <v>7958</v>
      </c>
      <c r="L1468" s="303">
        <f t="shared" si="344"/>
        <v>7958</v>
      </c>
      <c r="M1468" s="303">
        <f t="shared" si="344"/>
        <v>7758</v>
      </c>
    </row>
    <row r="1469" spans="1:13" ht="25.5" customHeight="1">
      <c r="A1469" s="125" t="s">
        <v>769</v>
      </c>
      <c r="B1469" s="134"/>
      <c r="C1469" s="135"/>
      <c r="D1469" s="284" t="s">
        <v>563</v>
      </c>
      <c r="E1469" s="246">
        <f>G1469+H1469+I1469+J1469</f>
        <v>0</v>
      </c>
      <c r="F1469" s="232"/>
      <c r="G1469" s="232"/>
      <c r="H1469" s="232"/>
      <c r="I1469" s="232"/>
      <c r="J1469" s="229"/>
      <c r="K1469" s="72"/>
      <c r="L1469" s="73"/>
      <c r="M1469" s="73"/>
    </row>
    <row r="1470" spans="1:13" ht="29.25" customHeight="1">
      <c r="A1470" s="550" t="s">
        <v>592</v>
      </c>
      <c r="B1470" s="551"/>
      <c r="C1470" s="552"/>
      <c r="D1470" s="141" t="s">
        <v>593</v>
      </c>
      <c r="E1470" s="151">
        <f>G1470+H1470+I1470+J1470</f>
        <v>68837</v>
      </c>
      <c r="F1470" s="151">
        <f>F1544</f>
        <v>0</v>
      </c>
      <c r="G1470" s="151">
        <f t="shared" ref="G1470:I1470" si="345">G1544</f>
        <v>56123</v>
      </c>
      <c r="H1470" s="151">
        <f t="shared" si="345"/>
        <v>1911</v>
      </c>
      <c r="I1470" s="151">
        <f t="shared" si="345"/>
        <v>8893</v>
      </c>
      <c r="J1470" s="151">
        <f t="shared" ref="J1470:M1470" si="346">J1471</f>
        <v>1910</v>
      </c>
      <c r="K1470" s="151">
        <f t="shared" si="346"/>
        <v>7618</v>
      </c>
      <c r="L1470" s="151">
        <f t="shared" si="346"/>
        <v>7618</v>
      </c>
      <c r="M1470" s="151">
        <f t="shared" si="346"/>
        <v>7418</v>
      </c>
    </row>
    <row r="1471" spans="1:13" s="12" customFormat="1" ht="18.75" customHeight="1">
      <c r="A1471" s="511" t="s">
        <v>316</v>
      </c>
      <c r="B1471" s="512"/>
      <c r="C1471" s="512"/>
      <c r="D1471" s="285"/>
      <c r="E1471" s="247">
        <f>G1471+H1471+I1471+J1471</f>
        <v>68837</v>
      </c>
      <c r="F1471" s="464">
        <f>F1523+F1527</f>
        <v>0</v>
      </c>
      <c r="G1471" s="464">
        <f>G1473+G1484+G1527+G1497+G1518+G1523</f>
        <v>56123</v>
      </c>
      <c r="H1471" s="464">
        <f t="shared" ref="H1471:J1471" si="347">H1473+H1484+H1527+H1497+H1518+H1523</f>
        <v>1911</v>
      </c>
      <c r="I1471" s="464">
        <f>I1473+I1484+I1527+I1497+I1518+I1523</f>
        <v>8893</v>
      </c>
      <c r="J1471" s="464">
        <f t="shared" si="347"/>
        <v>1910</v>
      </c>
      <c r="K1471" s="464">
        <f t="shared" ref="K1471:M1471" si="348">K1473+K1484+K1527+K1497+K1518</f>
        <v>7618</v>
      </c>
      <c r="L1471" s="464">
        <f t="shared" si="348"/>
        <v>7618</v>
      </c>
      <c r="M1471" s="464">
        <f t="shared" si="348"/>
        <v>7418</v>
      </c>
    </row>
    <row r="1472" spans="1:13" s="12" customFormat="1" ht="30" customHeight="1">
      <c r="A1472" s="337"/>
      <c r="B1472" s="528" t="s">
        <v>442</v>
      </c>
      <c r="C1472" s="530"/>
      <c r="D1472" s="285"/>
      <c r="E1472" s="247">
        <f t="shared" ref="E1472:M1472" si="349">E1497</f>
        <v>33616</v>
      </c>
      <c r="F1472" s="247">
        <f t="shared" si="349"/>
        <v>0</v>
      </c>
      <c r="G1472" s="247">
        <f t="shared" si="349"/>
        <v>20902</v>
      </c>
      <c r="H1472" s="247">
        <f t="shared" si="349"/>
        <v>1911</v>
      </c>
      <c r="I1472" s="247">
        <f t="shared" si="349"/>
        <v>8893</v>
      </c>
      <c r="J1472" s="249">
        <f t="shared" si="349"/>
        <v>1910</v>
      </c>
      <c r="K1472" s="250">
        <f t="shared" si="349"/>
        <v>7618</v>
      </c>
      <c r="L1472" s="250">
        <f t="shared" si="349"/>
        <v>7618</v>
      </c>
      <c r="M1472" s="250">
        <f t="shared" si="349"/>
        <v>7418</v>
      </c>
    </row>
    <row r="1473" spans="1:13" s="2" customFormat="1" ht="24" customHeight="1">
      <c r="A1473" s="65"/>
      <c r="B1473" s="562" t="s">
        <v>443</v>
      </c>
      <c r="C1473" s="563"/>
      <c r="D1473" s="286" t="s">
        <v>444</v>
      </c>
      <c r="E1473" s="246">
        <f t="shared" ref="E1473:E1543" si="350">G1473+H1473+I1473+J1473</f>
        <v>0</v>
      </c>
      <c r="F1473" s="217">
        <f t="shared" ref="F1473:M1473" si="351">F1474</f>
        <v>0</v>
      </c>
      <c r="G1473" s="217">
        <f t="shared" si="351"/>
        <v>0</v>
      </c>
      <c r="H1473" s="217">
        <f t="shared" si="351"/>
        <v>0</v>
      </c>
      <c r="I1473" s="217">
        <f t="shared" si="351"/>
        <v>0</v>
      </c>
      <c r="J1473" s="228">
        <f t="shared" si="351"/>
        <v>0</v>
      </c>
      <c r="K1473" s="156">
        <f t="shared" si="351"/>
        <v>0</v>
      </c>
      <c r="L1473" s="156">
        <f t="shared" si="351"/>
        <v>0</v>
      </c>
      <c r="M1473" s="156">
        <f t="shared" si="351"/>
        <v>0</v>
      </c>
    </row>
    <row r="1474" spans="1:13" s="2" customFormat="1" ht="12.75" hidden="1" customHeight="1">
      <c r="A1474" s="65"/>
      <c r="B1474" s="75" t="s">
        <v>445</v>
      </c>
      <c r="C1474" s="79"/>
      <c r="D1474" s="148" t="s">
        <v>446</v>
      </c>
      <c r="E1474" s="246">
        <f t="shared" si="350"/>
        <v>0</v>
      </c>
      <c r="F1474" s="217">
        <f>F1475+F1476+F1477+F1478+F1479+F1480+F1481+F1482</f>
        <v>0</v>
      </c>
      <c r="G1474" s="217">
        <f>G1475+G1476+G1477+G1478+G1479+G1480+G1481+G1482</f>
        <v>0</v>
      </c>
      <c r="H1474" s="217">
        <f>H1475+H1476+H1477+H1478+H1479+H1480+H1481+H1482</f>
        <v>0</v>
      </c>
      <c r="I1474" s="217">
        <f>I1475+I1476+I1477+I1478+I1479+I1480+I1481+I1482</f>
        <v>0</v>
      </c>
      <c r="J1474" s="228">
        <f>J1475+J1476+J1477+J1478+J1479+J1480+J1481+J1482</f>
        <v>0</v>
      </c>
      <c r="K1474" s="156"/>
      <c r="L1474" s="73"/>
      <c r="M1474" s="73"/>
    </row>
    <row r="1475" spans="1:13" s="2" customFormat="1" ht="12.75" hidden="1" customHeight="1">
      <c r="A1475" s="65"/>
      <c r="B1475" s="92"/>
      <c r="C1475" s="100" t="s">
        <v>447</v>
      </c>
      <c r="D1475" s="286" t="s">
        <v>448</v>
      </c>
      <c r="E1475" s="246">
        <f t="shared" si="350"/>
        <v>0</v>
      </c>
      <c r="F1475" s="217"/>
      <c r="G1475" s="217"/>
      <c r="H1475" s="217"/>
      <c r="I1475" s="217"/>
      <c r="J1475" s="229"/>
      <c r="K1475" s="72"/>
      <c r="L1475" s="73"/>
      <c r="M1475" s="73"/>
    </row>
    <row r="1476" spans="1:13" s="2" customFormat="1" ht="29.25" hidden="1" customHeight="1">
      <c r="A1476" s="65"/>
      <c r="B1476" s="92"/>
      <c r="C1476" s="101" t="s">
        <v>449</v>
      </c>
      <c r="D1476" s="287" t="s">
        <v>450</v>
      </c>
      <c r="E1476" s="246">
        <f t="shared" si="350"/>
        <v>0</v>
      </c>
      <c r="F1476" s="217"/>
      <c r="G1476" s="217"/>
      <c r="H1476" s="217"/>
      <c r="I1476" s="217"/>
      <c r="J1476" s="229"/>
      <c r="K1476" s="72"/>
      <c r="L1476" s="73"/>
      <c r="M1476" s="73"/>
    </row>
    <row r="1477" spans="1:13" s="2" customFormat="1" ht="29.25" hidden="1" customHeight="1">
      <c r="A1477" s="65"/>
      <c r="B1477" s="92"/>
      <c r="C1477" s="101" t="s">
        <v>451</v>
      </c>
      <c r="D1477" s="287" t="s">
        <v>452</v>
      </c>
      <c r="E1477" s="246">
        <f t="shared" si="350"/>
        <v>0</v>
      </c>
      <c r="F1477" s="217"/>
      <c r="G1477" s="217"/>
      <c r="H1477" s="217"/>
      <c r="I1477" s="217"/>
      <c r="J1477" s="229"/>
      <c r="K1477" s="72"/>
      <c r="L1477" s="73"/>
      <c r="M1477" s="73"/>
    </row>
    <row r="1478" spans="1:13" s="2" customFormat="1" ht="28.5" hidden="1" customHeight="1">
      <c r="A1478" s="65"/>
      <c r="B1478" s="92"/>
      <c r="C1478" s="100" t="s">
        <v>453</v>
      </c>
      <c r="D1478" s="286" t="s">
        <v>454</v>
      </c>
      <c r="E1478" s="246">
        <f t="shared" si="350"/>
        <v>0</v>
      </c>
      <c r="F1478" s="217"/>
      <c r="G1478" s="217"/>
      <c r="H1478" s="217"/>
      <c r="I1478" s="217"/>
      <c r="J1478" s="229"/>
      <c r="K1478" s="72"/>
      <c r="L1478" s="73"/>
      <c r="M1478" s="73"/>
    </row>
    <row r="1479" spans="1:13" s="2" customFormat="1" ht="44.25" hidden="1" customHeight="1">
      <c r="A1479" s="65"/>
      <c r="B1479" s="88"/>
      <c r="C1479" s="103" t="s">
        <v>455</v>
      </c>
      <c r="D1479" s="288" t="s">
        <v>456</v>
      </c>
      <c r="E1479" s="246">
        <f t="shared" si="350"/>
        <v>0</v>
      </c>
      <c r="F1479" s="217"/>
      <c r="G1479" s="217"/>
      <c r="H1479" s="217"/>
      <c r="I1479" s="217"/>
      <c r="J1479" s="229"/>
      <c r="K1479" s="72"/>
      <c r="L1479" s="73"/>
      <c r="M1479" s="73"/>
    </row>
    <row r="1480" spans="1:13" s="2" customFormat="1" ht="29.25" hidden="1" customHeight="1">
      <c r="A1480" s="65"/>
      <c r="B1480" s="104"/>
      <c r="C1480" s="105" t="s">
        <v>457</v>
      </c>
      <c r="D1480" s="43" t="s">
        <v>458</v>
      </c>
      <c r="E1480" s="246">
        <f t="shared" si="350"/>
        <v>0</v>
      </c>
      <c r="F1480" s="217"/>
      <c r="G1480" s="217"/>
      <c r="H1480" s="217"/>
      <c r="I1480" s="217"/>
      <c r="J1480" s="229"/>
      <c r="K1480" s="72"/>
      <c r="L1480" s="73"/>
      <c r="M1480" s="73"/>
    </row>
    <row r="1481" spans="1:13" s="2" customFormat="1" ht="29.25" hidden="1" customHeight="1">
      <c r="A1481" s="65"/>
      <c r="B1481" s="107"/>
      <c r="C1481" s="108" t="s">
        <v>459</v>
      </c>
      <c r="D1481" s="289" t="s">
        <v>460</v>
      </c>
      <c r="E1481" s="246">
        <f t="shared" si="350"/>
        <v>0</v>
      </c>
      <c r="F1481" s="217"/>
      <c r="G1481" s="217"/>
      <c r="H1481" s="217"/>
      <c r="I1481" s="217"/>
      <c r="J1481" s="229"/>
      <c r="K1481" s="72"/>
      <c r="L1481" s="73"/>
      <c r="M1481" s="73"/>
    </row>
    <row r="1482" spans="1:13" s="2" customFormat="1" ht="18.75" hidden="1" customHeight="1">
      <c r="A1482" s="65"/>
      <c r="B1482" s="110"/>
      <c r="C1482" s="111" t="s">
        <v>461</v>
      </c>
      <c r="D1482" s="290" t="s">
        <v>462</v>
      </c>
      <c r="E1482" s="246">
        <f t="shared" si="350"/>
        <v>0</v>
      </c>
      <c r="F1482" s="217"/>
      <c r="G1482" s="217"/>
      <c r="H1482" s="217"/>
      <c r="I1482" s="217"/>
      <c r="J1482" s="229"/>
      <c r="K1482" s="72"/>
      <c r="L1482" s="73"/>
      <c r="M1482" s="73"/>
    </row>
    <row r="1483" spans="1:13" s="2" customFormat="1" ht="12.75" hidden="1" customHeight="1">
      <c r="A1483" s="65"/>
      <c r="B1483" s="113"/>
      <c r="C1483" s="114"/>
      <c r="D1483" s="291"/>
      <c r="E1483" s="246">
        <f t="shared" si="350"/>
        <v>0</v>
      </c>
      <c r="F1483" s="217"/>
      <c r="G1483" s="217"/>
      <c r="H1483" s="217"/>
      <c r="I1483" s="217"/>
      <c r="J1483" s="229"/>
      <c r="K1483" s="72"/>
      <c r="L1483" s="73"/>
      <c r="M1483" s="73"/>
    </row>
    <row r="1484" spans="1:13" s="2" customFormat="1" ht="15" hidden="1" customHeight="1">
      <c r="A1484" s="65"/>
      <c r="B1484" s="69" t="s">
        <v>463</v>
      </c>
      <c r="C1484" s="75"/>
      <c r="D1484" s="148" t="s">
        <v>464</v>
      </c>
      <c r="E1484" s="246">
        <f t="shared" si="350"/>
        <v>0</v>
      </c>
      <c r="F1484" s="217">
        <f t="shared" ref="F1484:M1484" si="352">F1485</f>
        <v>0</v>
      </c>
      <c r="G1484" s="217">
        <f t="shared" si="352"/>
        <v>0</v>
      </c>
      <c r="H1484" s="217">
        <f t="shared" si="352"/>
        <v>0</v>
      </c>
      <c r="I1484" s="217">
        <f t="shared" si="352"/>
        <v>0</v>
      </c>
      <c r="J1484" s="228">
        <f t="shared" si="352"/>
        <v>0</v>
      </c>
      <c r="K1484" s="156">
        <f t="shared" si="352"/>
        <v>0</v>
      </c>
      <c r="L1484" s="156">
        <f t="shared" si="352"/>
        <v>0</v>
      </c>
      <c r="M1484" s="156">
        <f t="shared" si="352"/>
        <v>0</v>
      </c>
    </row>
    <row r="1485" spans="1:13" s="2" customFormat="1" ht="12.75" hidden="1" customHeight="1">
      <c r="A1485" s="65"/>
      <c r="B1485" s="79" t="s">
        <v>465</v>
      </c>
      <c r="C1485" s="79"/>
      <c r="D1485" s="149" t="s">
        <v>384</v>
      </c>
      <c r="E1485" s="246">
        <f t="shared" si="350"/>
        <v>0</v>
      </c>
      <c r="F1485" s="217">
        <f>F1489+F1490+F1491+F1492+F1493+F1494+F1495</f>
        <v>0</v>
      </c>
      <c r="G1485" s="217">
        <f>G1489+G1490+G1491+G1492+G1493+G1494+G1495</f>
        <v>0</v>
      </c>
      <c r="H1485" s="217">
        <f>H1489+H1490+H1491+H1492+H1493+H1494+H1495</f>
        <v>0</v>
      </c>
      <c r="I1485" s="217">
        <f>I1489+I1490+I1491+I1492+I1493+I1494+I1495</f>
        <v>0</v>
      </c>
      <c r="J1485" s="228">
        <f>J1489+J1490+J1491+J1492+J1493+J1494+J1495</f>
        <v>0</v>
      </c>
      <c r="K1485" s="156"/>
      <c r="L1485" s="73"/>
      <c r="M1485" s="73"/>
    </row>
    <row r="1486" spans="1:13" s="2" customFormat="1" ht="12.75" hidden="1" customHeight="1">
      <c r="A1486" s="65"/>
      <c r="B1486" s="116"/>
      <c r="C1486" s="117" t="s">
        <v>466</v>
      </c>
      <c r="D1486" s="292" t="s">
        <v>467</v>
      </c>
      <c r="E1486" s="246">
        <f t="shared" si="350"/>
        <v>0</v>
      </c>
      <c r="F1486" s="217"/>
      <c r="G1486" s="217"/>
      <c r="H1486" s="217"/>
      <c r="I1486" s="217"/>
      <c r="J1486" s="229"/>
      <c r="K1486" s="72"/>
      <c r="L1486" s="73"/>
      <c r="M1486" s="73"/>
    </row>
    <row r="1487" spans="1:13" s="2" customFormat="1" ht="12.75" hidden="1" customHeight="1">
      <c r="A1487" s="65"/>
      <c r="B1487" s="116"/>
      <c r="C1487" s="117" t="s">
        <v>468</v>
      </c>
      <c r="D1487" s="292" t="s">
        <v>469</v>
      </c>
      <c r="E1487" s="246">
        <f t="shared" si="350"/>
        <v>0</v>
      </c>
      <c r="F1487" s="217"/>
      <c r="G1487" s="217"/>
      <c r="H1487" s="217"/>
      <c r="I1487" s="217"/>
      <c r="J1487" s="229"/>
      <c r="K1487" s="72"/>
      <c r="L1487" s="73"/>
      <c r="M1487" s="73"/>
    </row>
    <row r="1488" spans="1:13" s="2" customFormat="1" ht="12.75" hidden="1" customHeight="1">
      <c r="A1488" s="65"/>
      <c r="B1488" s="116"/>
      <c r="C1488" s="117" t="s">
        <v>470</v>
      </c>
      <c r="D1488" s="292" t="s">
        <v>471</v>
      </c>
      <c r="E1488" s="246">
        <f t="shared" si="350"/>
        <v>0</v>
      </c>
      <c r="F1488" s="217"/>
      <c r="G1488" s="217"/>
      <c r="H1488" s="217"/>
      <c r="I1488" s="217"/>
      <c r="J1488" s="229"/>
      <c r="K1488" s="72"/>
      <c r="L1488" s="73"/>
      <c r="M1488" s="73"/>
    </row>
    <row r="1489" spans="1:13" s="2" customFormat="1" ht="12.75" hidden="1" customHeight="1">
      <c r="A1489" s="65"/>
      <c r="B1489" s="76"/>
      <c r="C1489" s="79" t="s">
        <v>472</v>
      </c>
      <c r="D1489" s="149" t="s">
        <v>473</v>
      </c>
      <c r="E1489" s="246">
        <f t="shared" si="350"/>
        <v>0</v>
      </c>
      <c r="F1489" s="217"/>
      <c r="G1489" s="217"/>
      <c r="H1489" s="217"/>
      <c r="I1489" s="217"/>
      <c r="J1489" s="229"/>
      <c r="K1489" s="72"/>
      <c r="L1489" s="73"/>
      <c r="M1489" s="73"/>
    </row>
    <row r="1490" spans="1:13" s="2" customFormat="1" ht="12.75" hidden="1" customHeight="1">
      <c r="A1490" s="65"/>
      <c r="B1490" s="76"/>
      <c r="C1490" s="79" t="s">
        <v>474</v>
      </c>
      <c r="D1490" s="149" t="s">
        <v>475</v>
      </c>
      <c r="E1490" s="246">
        <f t="shared" si="350"/>
        <v>0</v>
      </c>
      <c r="F1490" s="217"/>
      <c r="G1490" s="217"/>
      <c r="H1490" s="217"/>
      <c r="I1490" s="217"/>
      <c r="J1490" s="229"/>
      <c r="K1490" s="72"/>
      <c r="L1490" s="73"/>
      <c r="M1490" s="73"/>
    </row>
    <row r="1491" spans="1:13" s="2" customFormat="1" ht="12.75" hidden="1" customHeight="1">
      <c r="A1491" s="65"/>
      <c r="B1491" s="76"/>
      <c r="C1491" s="79" t="s">
        <v>476</v>
      </c>
      <c r="D1491" s="149" t="s">
        <v>477</v>
      </c>
      <c r="E1491" s="246">
        <f t="shared" si="350"/>
        <v>0</v>
      </c>
      <c r="F1491" s="217"/>
      <c r="G1491" s="217"/>
      <c r="H1491" s="217"/>
      <c r="I1491" s="217"/>
      <c r="J1491" s="229"/>
      <c r="K1491" s="72"/>
      <c r="L1491" s="73"/>
      <c r="M1491" s="73"/>
    </row>
    <row r="1492" spans="1:13" s="2" customFormat="1" ht="12.75" hidden="1" customHeight="1">
      <c r="A1492" s="65"/>
      <c r="B1492" s="76"/>
      <c r="C1492" s="79" t="s">
        <v>478</v>
      </c>
      <c r="D1492" s="149" t="s">
        <v>479</v>
      </c>
      <c r="E1492" s="246">
        <f t="shared" si="350"/>
        <v>0</v>
      </c>
      <c r="F1492" s="217"/>
      <c r="G1492" s="217"/>
      <c r="H1492" s="217"/>
      <c r="I1492" s="217"/>
      <c r="J1492" s="229"/>
      <c r="K1492" s="72"/>
      <c r="L1492" s="73"/>
      <c r="M1492" s="73"/>
    </row>
    <row r="1493" spans="1:13" s="2" customFormat="1" ht="12.75" hidden="1" customHeight="1">
      <c r="A1493" s="65"/>
      <c r="B1493" s="76"/>
      <c r="C1493" s="79"/>
      <c r="D1493" s="149"/>
      <c r="E1493" s="246">
        <f t="shared" si="350"/>
        <v>0</v>
      </c>
      <c r="F1493" s="217"/>
      <c r="G1493" s="217"/>
      <c r="H1493" s="217"/>
      <c r="I1493" s="217"/>
      <c r="J1493" s="229"/>
      <c r="K1493" s="72"/>
      <c r="L1493" s="73"/>
      <c r="M1493" s="73"/>
    </row>
    <row r="1494" spans="1:13" s="2" customFormat="1" ht="12.75" hidden="1" customHeight="1">
      <c r="A1494" s="65"/>
      <c r="B1494" s="76"/>
      <c r="C1494" s="79" t="s">
        <v>480</v>
      </c>
      <c r="D1494" s="149" t="s">
        <v>481</v>
      </c>
      <c r="E1494" s="246">
        <f t="shared" si="350"/>
        <v>0</v>
      </c>
      <c r="F1494" s="217"/>
      <c r="G1494" s="217"/>
      <c r="H1494" s="217"/>
      <c r="I1494" s="217"/>
      <c r="J1494" s="229"/>
      <c r="K1494" s="72"/>
      <c r="L1494" s="73"/>
      <c r="M1494" s="73"/>
    </row>
    <row r="1495" spans="1:13" s="2" customFormat="1" ht="5.25" hidden="1" customHeight="1">
      <c r="A1495" s="65"/>
      <c r="B1495" s="76"/>
      <c r="C1495" s="79" t="s">
        <v>482</v>
      </c>
      <c r="D1495" s="149" t="s">
        <v>483</v>
      </c>
      <c r="E1495" s="246">
        <f t="shared" si="350"/>
        <v>0</v>
      </c>
      <c r="F1495" s="217"/>
      <c r="G1495" s="217"/>
      <c r="H1495" s="217"/>
      <c r="I1495" s="217"/>
      <c r="J1495" s="229"/>
      <c r="K1495" s="72"/>
      <c r="L1495" s="73"/>
      <c r="M1495" s="73"/>
    </row>
    <row r="1496" spans="1:13" s="2" customFormat="1" ht="2.25" hidden="1" customHeight="1">
      <c r="A1496" s="65"/>
      <c r="B1496" s="75"/>
      <c r="C1496" s="69"/>
      <c r="D1496" s="149"/>
      <c r="E1496" s="246">
        <f t="shared" si="350"/>
        <v>0</v>
      </c>
      <c r="F1496" s="217"/>
      <c r="G1496" s="217"/>
      <c r="H1496" s="217"/>
      <c r="I1496" s="217"/>
      <c r="J1496" s="229"/>
      <c r="K1496" s="72"/>
      <c r="L1496" s="73"/>
      <c r="M1496" s="73"/>
    </row>
    <row r="1497" spans="1:13" s="2" customFormat="1" ht="95.25" customHeight="1">
      <c r="A1497" s="65"/>
      <c r="B1497" s="553" t="s">
        <v>597</v>
      </c>
      <c r="C1497" s="554"/>
      <c r="D1497" s="466" t="s">
        <v>318</v>
      </c>
      <c r="E1497" s="442">
        <f>G1497+H1497+I1497+J1497</f>
        <v>33616</v>
      </c>
      <c r="F1497" s="217">
        <f>F1498+F1499+F1500+F1501+F1502+F1503+F1504+F1505+F1506+F1507+F1508</f>
        <v>0</v>
      </c>
      <c r="G1497" s="217">
        <f>G1511+G1515</f>
        <v>20902</v>
      </c>
      <c r="H1497" s="217">
        <f t="shared" ref="H1497:J1497" si="353">H1511+H1515</f>
        <v>1911</v>
      </c>
      <c r="I1497" s="217">
        <f t="shared" si="353"/>
        <v>8893</v>
      </c>
      <c r="J1497" s="217">
        <f t="shared" si="353"/>
        <v>1910</v>
      </c>
      <c r="K1497" s="217">
        <v>7618</v>
      </c>
      <c r="L1497" s="217">
        <v>7618</v>
      </c>
      <c r="M1497" s="217">
        <v>7418</v>
      </c>
    </row>
    <row r="1498" spans="1:13" s="2" customFormat="1" ht="12.75" hidden="1" customHeight="1">
      <c r="A1498" s="65"/>
      <c r="B1498" s="75" t="s">
        <v>485</v>
      </c>
      <c r="C1498" s="69"/>
      <c r="D1498" s="466" t="s">
        <v>486</v>
      </c>
      <c r="E1498" s="442">
        <f t="shared" si="350"/>
        <v>0</v>
      </c>
      <c r="F1498" s="217"/>
      <c r="G1498" s="217"/>
      <c r="H1498" s="217"/>
      <c r="I1498" s="217"/>
      <c r="J1498" s="229"/>
      <c r="K1498" s="72"/>
      <c r="L1498" s="73"/>
      <c r="M1498" s="73"/>
    </row>
    <row r="1499" spans="1:13" s="2" customFormat="1" ht="12.75" hidden="1" customHeight="1">
      <c r="A1499" s="65"/>
      <c r="B1499" s="75" t="s">
        <v>487</v>
      </c>
      <c r="C1499" s="79"/>
      <c r="D1499" s="466" t="s">
        <v>488</v>
      </c>
      <c r="E1499" s="442">
        <f t="shared" si="350"/>
        <v>0</v>
      </c>
      <c r="F1499" s="217"/>
      <c r="G1499" s="217"/>
      <c r="H1499" s="217"/>
      <c r="I1499" s="217"/>
      <c r="J1499" s="229"/>
      <c r="K1499" s="72"/>
      <c r="L1499" s="73"/>
      <c r="M1499" s="73"/>
    </row>
    <row r="1500" spans="1:13" s="2" customFormat="1" ht="12.75" hidden="1" customHeight="1">
      <c r="A1500" s="65"/>
      <c r="B1500" s="75" t="s">
        <v>489</v>
      </c>
      <c r="C1500" s="69"/>
      <c r="D1500" s="466" t="s">
        <v>490</v>
      </c>
      <c r="E1500" s="442">
        <f t="shared" si="350"/>
        <v>0</v>
      </c>
      <c r="F1500" s="217"/>
      <c r="G1500" s="217"/>
      <c r="H1500" s="217"/>
      <c r="I1500" s="217"/>
      <c r="J1500" s="229"/>
      <c r="K1500" s="72"/>
      <c r="L1500" s="73"/>
      <c r="M1500" s="73"/>
    </row>
    <row r="1501" spans="1:13" s="2" customFormat="1" ht="12.75" hidden="1" customHeight="1">
      <c r="A1501" s="65"/>
      <c r="B1501" s="75" t="s">
        <v>491</v>
      </c>
      <c r="C1501" s="70"/>
      <c r="D1501" s="466" t="s">
        <v>492</v>
      </c>
      <c r="E1501" s="442">
        <f t="shared" si="350"/>
        <v>0</v>
      </c>
      <c r="F1501" s="217"/>
      <c r="G1501" s="217"/>
      <c r="H1501" s="217"/>
      <c r="I1501" s="217"/>
      <c r="J1501" s="229"/>
      <c r="K1501" s="72"/>
      <c r="L1501" s="73"/>
      <c r="M1501" s="73"/>
    </row>
    <row r="1502" spans="1:13" s="2" customFormat="1" ht="12.75" hidden="1" customHeight="1">
      <c r="A1502" s="65"/>
      <c r="B1502" s="74" t="s">
        <v>493</v>
      </c>
      <c r="C1502" s="338"/>
      <c r="D1502" s="466" t="s">
        <v>494</v>
      </c>
      <c r="E1502" s="442">
        <f t="shared" si="350"/>
        <v>0</v>
      </c>
      <c r="F1502" s="217"/>
      <c r="G1502" s="217"/>
      <c r="H1502" s="217"/>
      <c r="I1502" s="217"/>
      <c r="J1502" s="229"/>
      <c r="K1502" s="72"/>
      <c r="L1502" s="73"/>
      <c r="M1502" s="73"/>
    </row>
    <row r="1503" spans="1:13" s="2" customFormat="1" ht="12.75" hidden="1" customHeight="1">
      <c r="A1503" s="65"/>
      <c r="B1503" s="119" t="s">
        <v>495</v>
      </c>
      <c r="C1503" s="79"/>
      <c r="D1503" s="466" t="s">
        <v>496</v>
      </c>
      <c r="E1503" s="442">
        <f t="shared" si="350"/>
        <v>0</v>
      </c>
      <c r="F1503" s="217"/>
      <c r="G1503" s="217"/>
      <c r="H1503" s="217"/>
      <c r="I1503" s="217"/>
      <c r="J1503" s="229"/>
      <c r="K1503" s="72"/>
      <c r="L1503" s="73"/>
      <c r="M1503" s="73"/>
    </row>
    <row r="1504" spans="1:13" s="2" customFormat="1" ht="12.75" hidden="1" customHeight="1">
      <c r="A1504" s="65"/>
      <c r="B1504" s="74" t="s">
        <v>497</v>
      </c>
      <c r="C1504" s="69"/>
      <c r="D1504" s="466" t="s">
        <v>498</v>
      </c>
      <c r="E1504" s="442">
        <f t="shared" si="350"/>
        <v>0</v>
      </c>
      <c r="F1504" s="217"/>
      <c r="G1504" s="217"/>
      <c r="H1504" s="217"/>
      <c r="I1504" s="217"/>
      <c r="J1504" s="229"/>
      <c r="K1504" s="72"/>
      <c r="L1504" s="73"/>
      <c r="M1504" s="73"/>
    </row>
    <row r="1505" spans="1:13" s="2" customFormat="1" ht="12.75" hidden="1" customHeight="1">
      <c r="A1505" s="65"/>
      <c r="B1505" s="74" t="s">
        <v>499</v>
      </c>
      <c r="C1505" s="69"/>
      <c r="D1505" s="466" t="s">
        <v>500</v>
      </c>
      <c r="E1505" s="442">
        <f t="shared" si="350"/>
        <v>0</v>
      </c>
      <c r="F1505" s="217"/>
      <c r="G1505" s="217"/>
      <c r="H1505" s="217"/>
      <c r="I1505" s="217"/>
      <c r="J1505" s="229"/>
      <c r="K1505" s="72"/>
      <c r="L1505" s="73"/>
      <c r="M1505" s="73"/>
    </row>
    <row r="1506" spans="1:13" s="2" customFormat="1" ht="12.75" hidden="1" customHeight="1">
      <c r="A1506" s="65"/>
      <c r="B1506" s="75" t="s">
        <v>501</v>
      </c>
      <c r="C1506" s="76"/>
      <c r="D1506" s="466" t="s">
        <v>502</v>
      </c>
      <c r="E1506" s="442">
        <f t="shared" si="350"/>
        <v>0</v>
      </c>
      <c r="F1506" s="217"/>
      <c r="G1506" s="217"/>
      <c r="H1506" s="217"/>
      <c r="I1506" s="217"/>
      <c r="J1506" s="229"/>
      <c r="K1506" s="72"/>
      <c r="L1506" s="73"/>
      <c r="M1506" s="73"/>
    </row>
    <row r="1507" spans="1:13" s="2" customFormat="1" ht="12.75" hidden="1" customHeight="1">
      <c r="A1507" s="65"/>
      <c r="B1507" s="74" t="s">
        <v>503</v>
      </c>
      <c r="C1507" s="69"/>
      <c r="D1507" s="466" t="s">
        <v>504</v>
      </c>
      <c r="E1507" s="442">
        <f t="shared" si="350"/>
        <v>0</v>
      </c>
      <c r="F1507" s="217"/>
      <c r="G1507" s="217"/>
      <c r="H1507" s="217"/>
      <c r="I1507" s="217"/>
      <c r="J1507" s="229"/>
      <c r="K1507" s="72"/>
      <c r="L1507" s="73"/>
      <c r="M1507" s="73"/>
    </row>
    <row r="1508" spans="1:13" s="2" customFormat="1" ht="12.75" hidden="1" customHeight="1">
      <c r="A1508" s="65"/>
      <c r="B1508" s="120" t="s">
        <v>505</v>
      </c>
      <c r="C1508" s="76"/>
      <c r="D1508" s="466" t="s">
        <v>506</v>
      </c>
      <c r="E1508" s="442">
        <f t="shared" si="350"/>
        <v>0</v>
      </c>
      <c r="F1508" s="217"/>
      <c r="G1508" s="217"/>
      <c r="H1508" s="217"/>
      <c r="I1508" s="217"/>
      <c r="J1508" s="229"/>
      <c r="K1508" s="72"/>
      <c r="L1508" s="73"/>
      <c r="M1508" s="73"/>
    </row>
    <row r="1509" spans="1:13" s="2" customFormat="1" ht="12.75" hidden="1" customHeight="1">
      <c r="A1509" s="65"/>
      <c r="B1509" s="74"/>
      <c r="C1509" s="69"/>
      <c r="D1509" s="466"/>
      <c r="E1509" s="442">
        <f t="shared" si="350"/>
        <v>0</v>
      </c>
      <c r="F1509" s="217"/>
      <c r="G1509" s="217"/>
      <c r="H1509" s="217"/>
      <c r="I1509" s="217"/>
      <c r="J1509" s="229"/>
      <c r="K1509" s="72"/>
      <c r="L1509" s="73"/>
      <c r="M1509" s="73"/>
    </row>
    <row r="1510" spans="1:13" s="2" customFormat="1" ht="12.75" hidden="1" customHeight="1">
      <c r="A1510" s="65"/>
      <c r="B1510" s="75" t="s">
        <v>770</v>
      </c>
      <c r="C1510" s="69"/>
      <c r="D1510" s="466" t="s">
        <v>486</v>
      </c>
      <c r="E1510" s="442">
        <f t="shared" si="350"/>
        <v>0</v>
      </c>
      <c r="F1510" s="217"/>
      <c r="G1510" s="217"/>
      <c r="H1510" s="217"/>
      <c r="I1510" s="217"/>
      <c r="J1510" s="229"/>
      <c r="K1510" s="72"/>
      <c r="L1510" s="73"/>
      <c r="M1510" s="73"/>
    </row>
    <row r="1511" spans="1:13" s="2" customFormat="1" ht="51.75" customHeight="1">
      <c r="A1511" s="65"/>
      <c r="B1511" s="539" t="s">
        <v>598</v>
      </c>
      <c r="C1511" s="543"/>
      <c r="D1511" s="466" t="s">
        <v>599</v>
      </c>
      <c r="E1511" s="442">
        <f>G1511+H1511+I1511+J1511</f>
        <v>25997</v>
      </c>
      <c r="F1511" s="217"/>
      <c r="G1511" s="217">
        <f>G1512+G1513+G1514</f>
        <v>20763</v>
      </c>
      <c r="H1511" s="217">
        <f t="shared" ref="H1511:J1511" si="354">H1512+H1513+H1514</f>
        <v>172</v>
      </c>
      <c r="I1511" s="217">
        <f t="shared" si="354"/>
        <v>4890</v>
      </c>
      <c r="J1511" s="217">
        <f t="shared" si="354"/>
        <v>172</v>
      </c>
      <c r="K1511" s="72"/>
      <c r="L1511" s="73"/>
      <c r="M1511" s="73"/>
    </row>
    <row r="1512" spans="1:13" s="2" customFormat="1" ht="18" customHeight="1">
      <c r="A1512" s="65"/>
      <c r="B1512" s="362"/>
      <c r="C1512" s="69" t="s">
        <v>613</v>
      </c>
      <c r="D1512" s="466" t="s">
        <v>601</v>
      </c>
      <c r="E1512" s="442">
        <f t="shared" ref="E1512:E1514" si="355">G1512+H1512+I1512+J1512</f>
        <v>10299</v>
      </c>
      <c r="F1512" s="217"/>
      <c r="G1512" s="217">
        <v>10194</v>
      </c>
      <c r="H1512" s="217">
        <v>3</v>
      </c>
      <c r="I1512" s="217">
        <v>99</v>
      </c>
      <c r="J1512" s="229">
        <v>3</v>
      </c>
      <c r="K1512" s="72"/>
      <c r="L1512" s="73"/>
      <c r="M1512" s="73"/>
    </row>
    <row r="1513" spans="1:13" s="2" customFormat="1" ht="16.5" customHeight="1">
      <c r="A1513" s="65"/>
      <c r="B1513" s="362"/>
      <c r="C1513" s="69" t="s">
        <v>615</v>
      </c>
      <c r="D1513" s="466" t="s">
        <v>603</v>
      </c>
      <c r="E1513" s="442">
        <f t="shared" si="355"/>
        <v>14798</v>
      </c>
      <c r="F1513" s="217"/>
      <c r="G1513" s="217">
        <v>9669</v>
      </c>
      <c r="H1513" s="217">
        <v>169</v>
      </c>
      <c r="I1513" s="217">
        <v>4791</v>
      </c>
      <c r="J1513" s="229">
        <v>169</v>
      </c>
      <c r="K1513" s="72"/>
      <c r="L1513" s="73"/>
      <c r="M1513" s="73"/>
    </row>
    <row r="1514" spans="1:13" s="2" customFormat="1" ht="15" customHeight="1">
      <c r="A1514" s="65"/>
      <c r="B1514" s="362"/>
      <c r="C1514" s="69" t="s">
        <v>604</v>
      </c>
      <c r="D1514" s="466" t="s">
        <v>605</v>
      </c>
      <c r="E1514" s="442">
        <f t="shared" si="355"/>
        <v>900</v>
      </c>
      <c r="F1514" s="217"/>
      <c r="G1514" s="217">
        <v>900</v>
      </c>
      <c r="H1514" s="217"/>
      <c r="I1514" s="217"/>
      <c r="J1514" s="229"/>
      <c r="K1514" s="72"/>
      <c r="L1514" s="73"/>
      <c r="M1514" s="73"/>
    </row>
    <row r="1515" spans="1:13" s="2" customFormat="1" ht="49.5" customHeight="1">
      <c r="A1515" s="65"/>
      <c r="B1515" s="539" t="s">
        <v>606</v>
      </c>
      <c r="C1515" s="543"/>
      <c r="D1515" s="466" t="s">
        <v>607</v>
      </c>
      <c r="E1515" s="442">
        <f>G1515+H1515+I1515+J1515</f>
        <v>7619</v>
      </c>
      <c r="F1515" s="217"/>
      <c r="G1515" s="217">
        <f>G1516+G1517</f>
        <v>139</v>
      </c>
      <c r="H1515" s="217">
        <f t="shared" ref="H1515:J1515" si="356">H1516+H1517</f>
        <v>1739</v>
      </c>
      <c r="I1515" s="217">
        <f t="shared" si="356"/>
        <v>4003</v>
      </c>
      <c r="J1515" s="217">
        <f t="shared" si="356"/>
        <v>1738</v>
      </c>
      <c r="K1515" s="72"/>
      <c r="L1515" s="73"/>
      <c r="M1515" s="73"/>
    </row>
    <row r="1516" spans="1:13" s="2" customFormat="1" ht="21" customHeight="1">
      <c r="A1516" s="65"/>
      <c r="B1516" s="362"/>
      <c r="C1516" s="69" t="s">
        <v>613</v>
      </c>
      <c r="D1516" s="466" t="s">
        <v>608</v>
      </c>
      <c r="E1516" s="442">
        <f t="shared" ref="E1516:E1517" si="357">G1516+H1516+I1516+J1516</f>
        <v>152</v>
      </c>
      <c r="F1516" s="217"/>
      <c r="G1516" s="217">
        <v>49</v>
      </c>
      <c r="H1516" s="217">
        <v>35</v>
      </c>
      <c r="I1516" s="217">
        <v>34</v>
      </c>
      <c r="J1516" s="229">
        <v>34</v>
      </c>
      <c r="K1516" s="72"/>
      <c r="L1516" s="73"/>
      <c r="M1516" s="73"/>
    </row>
    <row r="1517" spans="1:13" s="2" customFormat="1" ht="18" customHeight="1">
      <c r="A1517" s="65"/>
      <c r="B1517" s="362"/>
      <c r="C1517" s="69" t="s">
        <v>615</v>
      </c>
      <c r="D1517" s="466" t="s">
        <v>609</v>
      </c>
      <c r="E1517" s="442">
        <f t="shared" si="357"/>
        <v>7467</v>
      </c>
      <c r="F1517" s="217"/>
      <c r="G1517" s="217">
        <v>90</v>
      </c>
      <c r="H1517" s="217">
        <v>1704</v>
      </c>
      <c r="I1517" s="217">
        <v>3969</v>
      </c>
      <c r="J1517" s="229">
        <v>1704</v>
      </c>
      <c r="K1517" s="72"/>
      <c r="L1517" s="73"/>
      <c r="M1517" s="73"/>
    </row>
    <row r="1518" spans="1:13" s="2" customFormat="1" ht="67.5" customHeight="1">
      <c r="A1518" s="65"/>
      <c r="B1518" s="544" t="s">
        <v>610</v>
      </c>
      <c r="C1518" s="545"/>
      <c r="D1518" s="467" t="s">
        <v>320</v>
      </c>
      <c r="E1518" s="442">
        <f t="shared" ref="E1518:M1518" si="358">E1519</f>
        <v>0</v>
      </c>
      <c r="F1518" s="217">
        <f t="shared" si="358"/>
        <v>0</v>
      </c>
      <c r="G1518" s="217">
        <f t="shared" si="358"/>
        <v>0</v>
      </c>
      <c r="H1518" s="217">
        <f t="shared" si="358"/>
        <v>0</v>
      </c>
      <c r="I1518" s="217">
        <f t="shared" si="358"/>
        <v>0</v>
      </c>
      <c r="J1518" s="217">
        <f t="shared" si="358"/>
        <v>0</v>
      </c>
      <c r="K1518" s="217">
        <f t="shared" si="358"/>
        <v>0</v>
      </c>
      <c r="L1518" s="217">
        <f t="shared" si="358"/>
        <v>0</v>
      </c>
      <c r="M1518" s="217">
        <f t="shared" si="358"/>
        <v>0</v>
      </c>
    </row>
    <row r="1519" spans="1:13" s="2" customFormat="1" ht="39.75" customHeight="1">
      <c r="A1519" s="65"/>
      <c r="B1519" s="145"/>
      <c r="C1519" s="146" t="s">
        <v>611</v>
      </c>
      <c r="D1519" s="467" t="s">
        <v>612</v>
      </c>
      <c r="E1519" s="442">
        <f>G1519+H1519+I1519+J1519</f>
        <v>0</v>
      </c>
      <c r="F1519" s="217">
        <f>F1521</f>
        <v>0</v>
      </c>
      <c r="G1519" s="217">
        <f t="shared" ref="G1519:M1519" si="359">G1520+G1521+G1522</f>
        <v>0</v>
      </c>
      <c r="H1519" s="217">
        <f t="shared" si="359"/>
        <v>0</v>
      </c>
      <c r="I1519" s="217">
        <f t="shared" si="359"/>
        <v>0</v>
      </c>
      <c r="J1519" s="217">
        <f t="shared" si="359"/>
        <v>0</v>
      </c>
      <c r="K1519" s="217">
        <f t="shared" si="359"/>
        <v>0</v>
      </c>
      <c r="L1519" s="217">
        <f t="shared" si="359"/>
        <v>0</v>
      </c>
      <c r="M1519" s="217">
        <f t="shared" si="359"/>
        <v>0</v>
      </c>
    </row>
    <row r="1520" spans="1:13" s="2" customFormat="1" ht="18" customHeight="1">
      <c r="A1520" s="65"/>
      <c r="B1520" s="145"/>
      <c r="C1520" s="147" t="s">
        <v>613</v>
      </c>
      <c r="D1520" s="467" t="s">
        <v>614</v>
      </c>
      <c r="E1520" s="442">
        <f>G1520+H1520+I1520+J1520</f>
        <v>0</v>
      </c>
      <c r="F1520" s="217"/>
      <c r="G1520" s="217"/>
      <c r="H1520" s="217"/>
      <c r="I1520" s="217"/>
      <c r="J1520" s="229"/>
      <c r="K1520" s="72"/>
      <c r="L1520" s="73"/>
      <c r="M1520" s="73"/>
    </row>
    <row r="1521" spans="1:13" s="2" customFormat="1" ht="18" customHeight="1">
      <c r="A1521" s="65"/>
      <c r="B1521" s="145"/>
      <c r="C1521" s="147" t="s">
        <v>615</v>
      </c>
      <c r="D1521" s="467" t="s">
        <v>616</v>
      </c>
      <c r="E1521" s="442">
        <f>G1521+H1521+I1521+J1521</f>
        <v>0</v>
      </c>
      <c r="F1521" s="217"/>
      <c r="G1521" s="217"/>
      <c r="H1521" s="217"/>
      <c r="I1521" s="217"/>
      <c r="J1521" s="229"/>
      <c r="K1521" s="72"/>
      <c r="L1521" s="73"/>
      <c r="M1521" s="73"/>
    </row>
    <row r="1522" spans="1:13" s="2" customFormat="1" ht="18" customHeight="1">
      <c r="A1522" s="65"/>
      <c r="B1522" s="145"/>
      <c r="C1522" s="147" t="s">
        <v>604</v>
      </c>
      <c r="D1522" s="467" t="s">
        <v>618</v>
      </c>
      <c r="E1522" s="442">
        <f>G1522+H1522+I1522+J1522</f>
        <v>0</v>
      </c>
      <c r="F1522" s="217"/>
      <c r="G1522" s="217"/>
      <c r="H1522" s="217"/>
      <c r="I1522" s="217"/>
      <c r="J1522" s="229"/>
      <c r="K1522" s="72"/>
      <c r="L1522" s="73"/>
      <c r="M1522" s="73"/>
    </row>
    <row r="1523" spans="1:13" s="2" customFormat="1" ht="54" customHeight="1">
      <c r="A1523" s="65"/>
      <c r="B1523" s="544" t="s">
        <v>619</v>
      </c>
      <c r="C1523" s="545"/>
      <c r="D1523" s="144" t="s">
        <v>322</v>
      </c>
      <c r="E1523" s="442">
        <f t="shared" ref="E1523:E1526" si="360">G1523+H1523+I1523+J1523</f>
        <v>8550</v>
      </c>
      <c r="F1523" s="442">
        <f>F1524+F1526</f>
        <v>0</v>
      </c>
      <c r="G1523" s="442">
        <f>G1524+G1525+G1526</f>
        <v>8550</v>
      </c>
      <c r="H1523" s="246">
        <f t="shared" ref="H1523:J1523" si="361">H1524+H1525+H1526</f>
        <v>0</v>
      </c>
      <c r="I1523" s="246">
        <f t="shared" si="361"/>
        <v>0</v>
      </c>
      <c r="J1523" s="246">
        <f t="shared" si="361"/>
        <v>0</v>
      </c>
      <c r="K1523" s="72"/>
      <c r="L1523" s="73"/>
      <c r="M1523" s="73"/>
    </row>
    <row r="1524" spans="1:13" s="2" customFormat="1" ht="18" customHeight="1">
      <c r="A1524" s="65"/>
      <c r="B1524" s="145"/>
      <c r="C1524" s="147" t="s">
        <v>141</v>
      </c>
      <c r="D1524" s="188" t="s">
        <v>620</v>
      </c>
      <c r="E1524" s="442">
        <f t="shared" si="360"/>
        <v>7131</v>
      </c>
      <c r="F1524" s="439"/>
      <c r="G1524" s="439">
        <v>7131</v>
      </c>
      <c r="H1524" s="217"/>
      <c r="I1524" s="217"/>
      <c r="J1524" s="229"/>
      <c r="K1524" s="72"/>
      <c r="L1524" s="73"/>
      <c r="M1524" s="73"/>
    </row>
    <row r="1525" spans="1:13" s="2" customFormat="1" ht="18" customHeight="1">
      <c r="A1525" s="65"/>
      <c r="B1525" s="145"/>
      <c r="C1525" s="147" t="s">
        <v>143</v>
      </c>
      <c r="D1525" s="188" t="s">
        <v>621</v>
      </c>
      <c r="E1525" s="442">
        <f t="shared" si="360"/>
        <v>62</v>
      </c>
      <c r="F1525" s="439"/>
      <c r="G1525" s="439">
        <v>62</v>
      </c>
      <c r="H1525" s="217"/>
      <c r="I1525" s="217"/>
      <c r="J1525" s="229"/>
      <c r="K1525" s="72"/>
      <c r="L1525" s="73"/>
      <c r="M1525" s="73"/>
    </row>
    <row r="1526" spans="1:13" s="2" customFormat="1" ht="18" customHeight="1">
      <c r="A1526" s="65"/>
      <c r="B1526" s="145"/>
      <c r="C1526" s="147" t="s">
        <v>145</v>
      </c>
      <c r="D1526" s="188" t="s">
        <v>622</v>
      </c>
      <c r="E1526" s="442">
        <f t="shared" si="360"/>
        <v>1357</v>
      </c>
      <c r="F1526" s="439"/>
      <c r="G1526" s="439">
        <v>1357</v>
      </c>
      <c r="H1526" s="217"/>
      <c r="I1526" s="217"/>
      <c r="J1526" s="229"/>
      <c r="K1526" s="72"/>
      <c r="L1526" s="73"/>
      <c r="M1526" s="73"/>
    </row>
    <row r="1527" spans="1:13" s="2" customFormat="1" ht="12.75" customHeight="1">
      <c r="A1527" s="65"/>
      <c r="B1527" s="76" t="s">
        <v>507</v>
      </c>
      <c r="C1527" s="76"/>
      <c r="D1527" s="148" t="s">
        <v>324</v>
      </c>
      <c r="E1527" s="246">
        <f t="shared" si="350"/>
        <v>26671</v>
      </c>
      <c r="F1527" s="217">
        <f t="shared" ref="F1527:M1527" si="362">F1528+F1538</f>
        <v>0</v>
      </c>
      <c r="G1527" s="217">
        <f t="shared" si="362"/>
        <v>26671</v>
      </c>
      <c r="H1527" s="217">
        <f t="shared" si="362"/>
        <v>0</v>
      </c>
      <c r="I1527" s="217">
        <f t="shared" si="362"/>
        <v>0</v>
      </c>
      <c r="J1527" s="228">
        <f t="shared" si="362"/>
        <v>0</v>
      </c>
      <c r="K1527" s="156">
        <f t="shared" si="362"/>
        <v>0</v>
      </c>
      <c r="L1527" s="156">
        <f t="shared" si="362"/>
        <v>0</v>
      </c>
      <c r="M1527" s="156">
        <f t="shared" si="362"/>
        <v>0</v>
      </c>
    </row>
    <row r="1528" spans="1:13" s="2" customFormat="1" ht="12.75" customHeight="1">
      <c r="A1528" s="65"/>
      <c r="B1528" s="70" t="s">
        <v>508</v>
      </c>
      <c r="C1528" s="69"/>
      <c r="D1528" s="149" t="s">
        <v>509</v>
      </c>
      <c r="E1528" s="246">
        <f t="shared" si="350"/>
        <v>26671</v>
      </c>
      <c r="F1528" s="217">
        <f>F1529+F1534+F1536</f>
        <v>0</v>
      </c>
      <c r="G1528" s="217">
        <f>G1529+G1534+G1536</f>
        <v>26671</v>
      </c>
      <c r="H1528" s="217">
        <f>H1529+H1534+H1536</f>
        <v>0</v>
      </c>
      <c r="I1528" s="217">
        <f>I1529+I1534+I1536</f>
        <v>0</v>
      </c>
      <c r="J1528" s="228">
        <f>J1529+J1534+J1536</f>
        <v>0</v>
      </c>
      <c r="K1528" s="156"/>
      <c r="L1528" s="156"/>
      <c r="M1528" s="156"/>
    </row>
    <row r="1529" spans="1:13" s="2" customFormat="1" ht="12.75" customHeight="1">
      <c r="A1529" s="65"/>
      <c r="B1529" s="74" t="s">
        <v>510</v>
      </c>
      <c r="C1529" s="69"/>
      <c r="D1529" s="149" t="s">
        <v>511</v>
      </c>
      <c r="E1529" s="246">
        <f t="shared" si="350"/>
        <v>18863</v>
      </c>
      <c r="F1529" s="217">
        <f t="shared" ref="F1529:M1529" si="363">F1530+F1531+F1532+F1533</f>
        <v>0</v>
      </c>
      <c r="G1529" s="217">
        <f t="shared" si="363"/>
        <v>18863</v>
      </c>
      <c r="H1529" s="217">
        <f t="shared" si="363"/>
        <v>0</v>
      </c>
      <c r="I1529" s="217">
        <f t="shared" si="363"/>
        <v>0</v>
      </c>
      <c r="J1529" s="228">
        <f t="shared" si="363"/>
        <v>0</v>
      </c>
      <c r="K1529" s="156">
        <f t="shared" si="363"/>
        <v>0</v>
      </c>
      <c r="L1529" s="156">
        <f t="shared" si="363"/>
        <v>0</v>
      </c>
      <c r="M1529" s="156">
        <f t="shared" si="363"/>
        <v>0</v>
      </c>
    </row>
    <row r="1530" spans="1:13" s="2" customFormat="1" ht="12.75" customHeight="1">
      <c r="A1530" s="65"/>
      <c r="B1530" s="75"/>
      <c r="C1530" s="75" t="s">
        <v>512</v>
      </c>
      <c r="D1530" s="148" t="s">
        <v>513</v>
      </c>
      <c r="E1530" s="246">
        <f t="shared" si="350"/>
        <v>1503</v>
      </c>
      <c r="F1530" s="217"/>
      <c r="G1530" s="217">
        <v>1503</v>
      </c>
      <c r="H1530" s="217"/>
      <c r="I1530" s="217"/>
      <c r="J1530" s="229"/>
      <c r="K1530" s="72"/>
      <c r="L1530" s="73"/>
      <c r="M1530" s="73"/>
    </row>
    <row r="1531" spans="1:13" s="2" customFormat="1" ht="12.75" customHeight="1">
      <c r="A1531" s="65"/>
      <c r="B1531" s="75"/>
      <c r="C1531" s="75" t="s">
        <v>514</v>
      </c>
      <c r="D1531" s="148" t="s">
        <v>515</v>
      </c>
      <c r="E1531" s="246">
        <f t="shared" si="350"/>
        <v>4654</v>
      </c>
      <c r="F1531" s="217"/>
      <c r="G1531" s="217">
        <v>4654</v>
      </c>
      <c r="H1531" s="217"/>
      <c r="I1531" s="217"/>
      <c r="J1531" s="229"/>
      <c r="K1531" s="72"/>
      <c r="L1531" s="73"/>
      <c r="M1531" s="73"/>
    </row>
    <row r="1532" spans="1:13" s="2" customFormat="1" ht="12.75" customHeight="1">
      <c r="A1532" s="65"/>
      <c r="B1532" s="75"/>
      <c r="C1532" s="76" t="s">
        <v>516</v>
      </c>
      <c r="D1532" s="148" t="s">
        <v>517</v>
      </c>
      <c r="E1532" s="246">
        <f t="shared" si="350"/>
        <v>0</v>
      </c>
      <c r="F1532" s="217"/>
      <c r="G1532" s="217"/>
      <c r="H1532" s="217"/>
      <c r="I1532" s="217"/>
      <c r="J1532" s="229"/>
      <c r="K1532" s="72"/>
      <c r="L1532" s="73"/>
      <c r="M1532" s="73"/>
    </row>
    <row r="1533" spans="1:13" s="2" customFormat="1" ht="12.75" customHeight="1">
      <c r="A1533" s="65"/>
      <c r="B1533" s="75"/>
      <c r="C1533" s="76" t="s">
        <v>518</v>
      </c>
      <c r="D1533" s="148" t="s">
        <v>519</v>
      </c>
      <c r="E1533" s="246">
        <f t="shared" si="350"/>
        <v>12706</v>
      </c>
      <c r="F1533" s="217"/>
      <c r="G1533" s="217">
        <v>12706</v>
      </c>
      <c r="H1533" s="217"/>
      <c r="I1533" s="217"/>
      <c r="J1533" s="251"/>
      <c r="K1533" s="252"/>
      <c r="L1533" s="73"/>
      <c r="M1533" s="73"/>
    </row>
    <row r="1534" spans="1:13" s="2" customFormat="1" ht="12.75" customHeight="1">
      <c r="A1534" s="65"/>
      <c r="B1534" s="75" t="s">
        <v>520</v>
      </c>
      <c r="C1534" s="76"/>
      <c r="D1534" s="148" t="s">
        <v>521</v>
      </c>
      <c r="E1534" s="246">
        <f t="shared" si="350"/>
        <v>0</v>
      </c>
      <c r="F1534" s="217">
        <f t="shared" ref="F1534:M1534" si="364">F1535</f>
        <v>0</v>
      </c>
      <c r="G1534" s="217"/>
      <c r="H1534" s="217"/>
      <c r="I1534" s="217"/>
      <c r="J1534" s="228"/>
      <c r="K1534" s="156">
        <f t="shared" si="364"/>
        <v>0</v>
      </c>
      <c r="L1534" s="156">
        <f t="shared" si="364"/>
        <v>0</v>
      </c>
      <c r="M1534" s="156">
        <f t="shared" si="364"/>
        <v>0</v>
      </c>
    </row>
    <row r="1535" spans="1:13" s="2" customFormat="1" ht="12.75" customHeight="1">
      <c r="A1535" s="65"/>
      <c r="B1535" s="75"/>
      <c r="C1535" s="76" t="s">
        <v>522</v>
      </c>
      <c r="D1535" s="148" t="s">
        <v>523</v>
      </c>
      <c r="E1535" s="246">
        <f t="shared" si="350"/>
        <v>0</v>
      </c>
      <c r="F1535" s="217"/>
      <c r="G1535" s="217"/>
      <c r="H1535" s="217"/>
      <c r="I1535" s="217"/>
      <c r="J1535" s="229"/>
      <c r="K1535" s="72"/>
      <c r="L1535" s="73"/>
      <c r="M1535" s="73"/>
    </row>
    <row r="1536" spans="1:13" s="2" customFormat="1" ht="12.75" customHeight="1">
      <c r="A1536" s="65"/>
      <c r="B1536" s="75" t="s">
        <v>524</v>
      </c>
      <c r="C1536" s="76"/>
      <c r="D1536" s="148" t="s">
        <v>525</v>
      </c>
      <c r="E1536" s="246">
        <f t="shared" si="350"/>
        <v>7808</v>
      </c>
      <c r="F1536" s="217"/>
      <c r="G1536" s="217">
        <v>7808</v>
      </c>
      <c r="H1536" s="217"/>
      <c r="I1536" s="217"/>
      <c r="J1536" s="229"/>
      <c r="K1536" s="72"/>
      <c r="L1536" s="73"/>
      <c r="M1536" s="73"/>
    </row>
    <row r="1537" spans="1:13" s="2" customFormat="1" ht="12.75" customHeight="1">
      <c r="A1537" s="65"/>
      <c r="B1537" s="75"/>
      <c r="C1537" s="76"/>
      <c r="D1537" s="148"/>
      <c r="E1537" s="246">
        <f t="shared" si="350"/>
        <v>0</v>
      </c>
      <c r="F1537" s="217"/>
      <c r="G1537" s="217"/>
      <c r="H1537" s="217"/>
      <c r="I1537" s="217"/>
      <c r="J1537" s="229"/>
      <c r="K1537" s="72"/>
      <c r="L1537" s="73"/>
      <c r="M1537" s="73"/>
    </row>
    <row r="1538" spans="1:13" s="2" customFormat="1" ht="12" hidden="1" customHeight="1">
      <c r="A1538" s="65"/>
      <c r="B1538" s="69" t="s">
        <v>526</v>
      </c>
      <c r="C1538" s="76"/>
      <c r="D1538" s="148" t="s">
        <v>527</v>
      </c>
      <c r="E1538" s="246">
        <f t="shared" si="350"/>
        <v>0</v>
      </c>
      <c r="F1538" s="217">
        <f t="shared" ref="F1538:M1539" si="365">F1539</f>
        <v>0</v>
      </c>
      <c r="G1538" s="217">
        <f t="shared" si="365"/>
        <v>0</v>
      </c>
      <c r="H1538" s="217">
        <f t="shared" si="365"/>
        <v>0</v>
      </c>
      <c r="I1538" s="217">
        <f t="shared" si="365"/>
        <v>0</v>
      </c>
      <c r="J1538" s="228">
        <f t="shared" si="365"/>
        <v>0</v>
      </c>
      <c r="K1538" s="156">
        <f t="shared" si="365"/>
        <v>0</v>
      </c>
      <c r="L1538" s="156">
        <f t="shared" si="365"/>
        <v>0</v>
      </c>
      <c r="M1538" s="156">
        <f t="shared" si="365"/>
        <v>0</v>
      </c>
    </row>
    <row r="1539" spans="1:13" s="2" customFormat="1" ht="12.75" hidden="1" customHeight="1">
      <c r="A1539" s="65"/>
      <c r="B1539" s="121" t="s">
        <v>528</v>
      </c>
      <c r="C1539" s="122"/>
      <c r="D1539" s="148" t="s">
        <v>529</v>
      </c>
      <c r="E1539" s="246">
        <f t="shared" si="350"/>
        <v>0</v>
      </c>
      <c r="F1539" s="217">
        <f t="shared" si="365"/>
        <v>0</v>
      </c>
      <c r="G1539" s="217">
        <f t="shared" si="365"/>
        <v>0</v>
      </c>
      <c r="H1539" s="217">
        <f t="shared" si="365"/>
        <v>0</v>
      </c>
      <c r="I1539" s="217">
        <f t="shared" si="365"/>
        <v>0</v>
      </c>
      <c r="J1539" s="228">
        <f t="shared" si="365"/>
        <v>0</v>
      </c>
      <c r="K1539" s="156">
        <f t="shared" si="365"/>
        <v>0</v>
      </c>
      <c r="L1539" s="156">
        <f t="shared" si="365"/>
        <v>0</v>
      </c>
      <c r="M1539" s="156">
        <f t="shared" si="365"/>
        <v>0</v>
      </c>
    </row>
    <row r="1540" spans="1:13" s="2" customFormat="1" ht="12.75" hidden="1" customHeight="1">
      <c r="A1540" s="65"/>
      <c r="B1540" s="75"/>
      <c r="C1540" s="76" t="s">
        <v>530</v>
      </c>
      <c r="D1540" s="148" t="s">
        <v>531</v>
      </c>
      <c r="E1540" s="246">
        <f t="shared" si="350"/>
        <v>0</v>
      </c>
      <c r="F1540" s="217"/>
      <c r="G1540" s="217"/>
      <c r="H1540" s="217"/>
      <c r="I1540" s="217"/>
      <c r="J1540" s="229"/>
      <c r="K1540" s="72"/>
      <c r="L1540" s="73"/>
      <c r="M1540" s="73"/>
    </row>
    <row r="1541" spans="1:13" s="2" customFormat="1" ht="12.75" hidden="1" customHeight="1">
      <c r="A1541" s="65"/>
      <c r="B1541" s="75"/>
      <c r="C1541" s="76"/>
      <c r="D1541" s="148"/>
      <c r="E1541" s="246">
        <f t="shared" si="350"/>
        <v>0</v>
      </c>
      <c r="F1541" s="217"/>
      <c r="G1541" s="217"/>
      <c r="H1541" s="217"/>
      <c r="I1541" s="217"/>
      <c r="J1541" s="229"/>
      <c r="K1541" s="72"/>
      <c r="L1541" s="73"/>
      <c r="M1541" s="73"/>
    </row>
    <row r="1542" spans="1:13" s="2" customFormat="1" ht="12.75" hidden="1" customHeight="1">
      <c r="A1542" s="65"/>
      <c r="B1542" s="69" t="s">
        <v>532</v>
      </c>
      <c r="C1542" s="76"/>
      <c r="D1542" s="148" t="s">
        <v>439</v>
      </c>
      <c r="E1542" s="246">
        <f t="shared" si="350"/>
        <v>0</v>
      </c>
      <c r="F1542" s="217">
        <f t="shared" ref="F1542:M1542" si="366">F1543</f>
        <v>0</v>
      </c>
      <c r="G1542" s="217">
        <f t="shared" si="366"/>
        <v>0</v>
      </c>
      <c r="H1542" s="217">
        <f t="shared" si="366"/>
        <v>0</v>
      </c>
      <c r="I1542" s="217">
        <f t="shared" si="366"/>
        <v>0</v>
      </c>
      <c r="J1542" s="228">
        <f t="shared" si="366"/>
        <v>0</v>
      </c>
      <c r="K1542" s="156">
        <f t="shared" si="366"/>
        <v>0</v>
      </c>
      <c r="L1542" s="156">
        <f t="shared" si="366"/>
        <v>0</v>
      </c>
      <c r="M1542" s="156">
        <f t="shared" si="366"/>
        <v>0</v>
      </c>
    </row>
    <row r="1543" spans="1:13" s="2" customFormat="1" ht="12.75" hidden="1" customHeight="1">
      <c r="A1543" s="65"/>
      <c r="B1543" s="75" t="s">
        <v>440</v>
      </c>
      <c r="C1543" s="76"/>
      <c r="D1543" s="148" t="s">
        <v>441</v>
      </c>
      <c r="E1543" s="246">
        <f t="shared" si="350"/>
        <v>0</v>
      </c>
      <c r="F1543" s="217"/>
      <c r="G1543" s="217"/>
      <c r="H1543" s="217"/>
      <c r="I1543" s="217"/>
      <c r="J1543" s="229"/>
      <c r="K1543" s="72"/>
      <c r="L1543" s="73"/>
      <c r="M1543" s="73"/>
    </row>
    <row r="1544" spans="1:13" s="2" customFormat="1" ht="27.75" customHeight="1">
      <c r="A1544" s="123" t="s">
        <v>533</v>
      </c>
      <c r="B1544" s="123"/>
      <c r="C1544" s="123"/>
      <c r="D1544" s="316"/>
      <c r="E1544" s="246">
        <f>E1545++E1549</f>
        <v>68837</v>
      </c>
      <c r="F1544" s="246">
        <f t="shared" ref="F1544:M1544" si="367">F1545++F1549</f>
        <v>0</v>
      </c>
      <c r="G1544" s="246">
        <f t="shared" si="367"/>
        <v>56123</v>
      </c>
      <c r="H1544" s="246">
        <f t="shared" si="367"/>
        <v>1911</v>
      </c>
      <c r="I1544" s="246">
        <f t="shared" si="367"/>
        <v>8893</v>
      </c>
      <c r="J1544" s="246">
        <f t="shared" si="367"/>
        <v>1910</v>
      </c>
      <c r="K1544" s="246">
        <f t="shared" si="367"/>
        <v>7618</v>
      </c>
      <c r="L1544" s="246">
        <f t="shared" si="367"/>
        <v>7618</v>
      </c>
      <c r="M1544" s="246">
        <f t="shared" si="367"/>
        <v>7418</v>
      </c>
    </row>
    <row r="1545" spans="1:13" s="2" customFormat="1" ht="25.5" customHeight="1">
      <c r="A1545" s="123"/>
      <c r="B1545" s="523" t="s">
        <v>753</v>
      </c>
      <c r="C1545" s="524"/>
      <c r="D1545" s="316" t="s">
        <v>624</v>
      </c>
      <c r="E1545" s="246">
        <f>G1545+H1545+I1545+J1545</f>
        <v>68837</v>
      </c>
      <c r="F1545" s="217">
        <f>F1546+F1547</f>
        <v>0</v>
      </c>
      <c r="G1545" s="217">
        <f t="shared" ref="G1545:M1545" si="368">G1546+G1547</f>
        <v>56123</v>
      </c>
      <c r="H1545" s="217">
        <f t="shared" si="368"/>
        <v>1911</v>
      </c>
      <c r="I1545" s="217">
        <f t="shared" si="368"/>
        <v>8893</v>
      </c>
      <c r="J1545" s="217">
        <f t="shared" si="368"/>
        <v>1910</v>
      </c>
      <c r="K1545" s="217">
        <f t="shared" si="368"/>
        <v>7618</v>
      </c>
      <c r="L1545" s="217">
        <f t="shared" si="368"/>
        <v>7618</v>
      </c>
      <c r="M1545" s="217">
        <f t="shared" si="368"/>
        <v>7418</v>
      </c>
    </row>
    <row r="1546" spans="1:13" s="2" customFormat="1" ht="12.75" customHeight="1">
      <c r="A1546" s="123"/>
      <c r="B1546" s="123"/>
      <c r="C1546" s="46" t="s">
        <v>625</v>
      </c>
      <c r="D1546" s="317" t="s">
        <v>626</v>
      </c>
      <c r="E1546" s="246">
        <f>G1546+H1546+I1546+J1546</f>
        <v>68837</v>
      </c>
      <c r="F1546" s="217"/>
      <c r="G1546" s="217">
        <v>56123</v>
      </c>
      <c r="H1546" s="217">
        <v>1911</v>
      </c>
      <c r="I1546" s="217">
        <v>8893</v>
      </c>
      <c r="J1546" s="229">
        <v>1910</v>
      </c>
      <c r="K1546" s="72">
        <v>7618</v>
      </c>
      <c r="L1546" s="73">
        <v>7618</v>
      </c>
      <c r="M1546" s="73">
        <v>7418</v>
      </c>
    </row>
    <row r="1547" spans="1:13" s="2" customFormat="1" ht="12.75" customHeight="1">
      <c r="A1547" s="123"/>
      <c r="B1547" s="150"/>
      <c r="C1547" s="46" t="s">
        <v>688</v>
      </c>
      <c r="D1547" s="316" t="s">
        <v>628</v>
      </c>
      <c r="E1547" s="246">
        <f>G1547+H1547+I1547+J1547</f>
        <v>0</v>
      </c>
      <c r="F1547" s="217"/>
      <c r="G1547" s="217"/>
      <c r="H1547" s="217"/>
      <c r="I1547" s="217"/>
      <c r="J1547" s="229"/>
      <c r="K1547" s="72"/>
      <c r="L1547" s="73"/>
      <c r="M1547" s="73"/>
    </row>
    <row r="1548" spans="1:13" s="2" customFormat="1" ht="12.75" customHeight="1">
      <c r="A1548" s="123"/>
      <c r="B1548" s="546" t="s">
        <v>629</v>
      </c>
      <c r="C1548" s="547"/>
      <c r="D1548" s="316" t="s">
        <v>630</v>
      </c>
      <c r="E1548" s="246">
        <f t="shared" ref="E1548:E1550" si="369">G1548+H1548+I1548+J1548</f>
        <v>0</v>
      </c>
      <c r="F1548" s="217"/>
      <c r="G1548" s="217"/>
      <c r="H1548" s="217"/>
      <c r="I1548" s="217"/>
      <c r="J1548" s="229"/>
      <c r="K1548" s="72"/>
      <c r="L1548" s="73"/>
      <c r="M1548" s="73"/>
    </row>
    <row r="1549" spans="1:13" s="2" customFormat="1" ht="26.25" customHeight="1">
      <c r="A1549" s="126"/>
      <c r="B1549" s="523" t="s">
        <v>631</v>
      </c>
      <c r="C1549" s="524"/>
      <c r="D1549" s="316" t="s">
        <v>632</v>
      </c>
      <c r="E1549" s="246">
        <f t="shared" si="369"/>
        <v>0</v>
      </c>
      <c r="F1549" s="217"/>
      <c r="G1549" s="217"/>
      <c r="H1549" s="217"/>
      <c r="I1549" s="217"/>
      <c r="J1549" s="229"/>
      <c r="K1549" s="72"/>
      <c r="L1549" s="73"/>
      <c r="M1549" s="73"/>
    </row>
    <row r="1550" spans="1:13" s="2" customFormat="1" ht="12.75" customHeight="1">
      <c r="A1550" s="126"/>
      <c r="B1550" s="133"/>
      <c r="C1550" s="46" t="s">
        <v>633</v>
      </c>
      <c r="D1550" s="317" t="s">
        <v>634</v>
      </c>
      <c r="E1550" s="246">
        <f t="shared" si="369"/>
        <v>0</v>
      </c>
      <c r="F1550" s="217"/>
      <c r="G1550" s="217"/>
      <c r="H1550" s="217"/>
      <c r="I1550" s="217"/>
      <c r="J1550" s="229"/>
      <c r="K1550" s="72"/>
      <c r="L1550" s="73"/>
      <c r="M1550" s="73"/>
    </row>
    <row r="1551" spans="1:13" ht="31.5" customHeight="1">
      <c r="A1551" s="532" t="s">
        <v>754</v>
      </c>
      <c r="B1551" s="533"/>
      <c r="C1551" s="534"/>
      <c r="D1551" s="141" t="s">
        <v>636</v>
      </c>
      <c r="E1551" s="151">
        <f>G1551+H1551+I1551+J1551</f>
        <v>62077</v>
      </c>
      <c r="F1551" s="151"/>
      <c r="G1551" s="151">
        <f>G1616</f>
        <v>61619</v>
      </c>
      <c r="H1551" s="151">
        <f t="shared" ref="H1551:M1551" si="370">H1616</f>
        <v>67</v>
      </c>
      <c r="I1551" s="151">
        <f t="shared" si="370"/>
        <v>385</v>
      </c>
      <c r="J1551" s="151">
        <f t="shared" si="370"/>
        <v>6</v>
      </c>
      <c r="K1551" s="151">
        <f t="shared" si="370"/>
        <v>340</v>
      </c>
      <c r="L1551" s="151">
        <f t="shared" si="370"/>
        <v>340</v>
      </c>
      <c r="M1551" s="151">
        <f t="shared" si="370"/>
        <v>340</v>
      </c>
    </row>
    <row r="1552" spans="1:13" s="12" customFormat="1" ht="18.75" customHeight="1">
      <c r="A1552" s="511" t="s">
        <v>316</v>
      </c>
      <c r="B1552" s="512"/>
      <c r="C1552" s="512"/>
      <c r="D1552" s="285"/>
      <c r="E1552" s="247">
        <f t="shared" ref="E1552:M1552" si="371">E1553+E1599</f>
        <v>62077</v>
      </c>
      <c r="F1552" s="247">
        <f t="shared" si="371"/>
        <v>0</v>
      </c>
      <c r="G1552" s="247">
        <f t="shared" si="371"/>
        <v>61619</v>
      </c>
      <c r="H1552" s="247">
        <f t="shared" si="371"/>
        <v>67</v>
      </c>
      <c r="I1552" s="247">
        <f t="shared" si="371"/>
        <v>385</v>
      </c>
      <c r="J1552" s="247">
        <f t="shared" si="371"/>
        <v>6</v>
      </c>
      <c r="K1552" s="247">
        <f t="shared" si="371"/>
        <v>340</v>
      </c>
      <c r="L1552" s="247">
        <f t="shared" si="371"/>
        <v>340</v>
      </c>
      <c r="M1552" s="247">
        <f t="shared" si="371"/>
        <v>340</v>
      </c>
    </row>
    <row r="1553" spans="1:13" s="12" customFormat="1">
      <c r="A1553" s="337"/>
      <c r="B1553" s="513" t="s">
        <v>442</v>
      </c>
      <c r="C1553" s="514"/>
      <c r="D1553" s="285"/>
      <c r="E1553" s="247">
        <f t="shared" ref="E1553:M1553" si="372">E1578+E1595</f>
        <v>0</v>
      </c>
      <c r="F1553" s="247">
        <f t="shared" si="372"/>
        <v>0</v>
      </c>
      <c r="G1553" s="247">
        <f t="shared" si="372"/>
        <v>0</v>
      </c>
      <c r="H1553" s="247">
        <f t="shared" si="372"/>
        <v>0</v>
      </c>
      <c r="I1553" s="247">
        <f t="shared" si="372"/>
        <v>0</v>
      </c>
      <c r="J1553" s="247">
        <f t="shared" si="372"/>
        <v>0</v>
      </c>
      <c r="K1553" s="247">
        <f t="shared" si="372"/>
        <v>0</v>
      </c>
      <c r="L1553" s="247">
        <f t="shared" si="372"/>
        <v>0</v>
      </c>
      <c r="M1553" s="247">
        <f t="shared" si="372"/>
        <v>0</v>
      </c>
    </row>
    <row r="1554" spans="1:13" s="2" customFormat="1" ht="12.75" customHeight="1">
      <c r="A1554" s="65"/>
      <c r="B1554" s="99" t="s">
        <v>443</v>
      </c>
      <c r="C1554" s="92"/>
      <c r="D1554" s="286" t="s">
        <v>444</v>
      </c>
      <c r="E1554" s="246">
        <f t="shared" ref="E1554:E1589" si="373">G1554+H1554+I1554+J1554</f>
        <v>0</v>
      </c>
      <c r="F1554" s="217">
        <f t="shared" ref="F1554:M1554" si="374">F1555</f>
        <v>0</v>
      </c>
      <c r="G1554" s="217">
        <f t="shared" si="374"/>
        <v>0</v>
      </c>
      <c r="H1554" s="217">
        <f t="shared" si="374"/>
        <v>0</v>
      </c>
      <c r="I1554" s="217">
        <f t="shared" si="374"/>
        <v>0</v>
      </c>
      <c r="J1554" s="228">
        <f t="shared" si="374"/>
        <v>0</v>
      </c>
      <c r="K1554" s="156">
        <f t="shared" si="374"/>
        <v>0</v>
      </c>
      <c r="L1554" s="156">
        <f t="shared" si="374"/>
        <v>0</v>
      </c>
      <c r="M1554" s="156">
        <f t="shared" si="374"/>
        <v>0</v>
      </c>
    </row>
    <row r="1555" spans="1:13" s="2" customFormat="1" ht="12.75" hidden="1" customHeight="1">
      <c r="A1555" s="65"/>
      <c r="B1555" s="75" t="s">
        <v>445</v>
      </c>
      <c r="C1555" s="79"/>
      <c r="D1555" s="148" t="s">
        <v>446</v>
      </c>
      <c r="E1555" s="246">
        <f t="shared" si="373"/>
        <v>0</v>
      </c>
      <c r="F1555" s="217">
        <f>F1556+F1557+F1558+F1559+F1560+F1561+F1562+F1563</f>
        <v>0</v>
      </c>
      <c r="G1555" s="217">
        <f>G1556+G1557+G1558+G1559+G1560+G1561+G1562+G1563</f>
        <v>0</v>
      </c>
      <c r="H1555" s="217">
        <f>H1556+H1557+H1558+H1559+H1560+H1561+H1562+H1563</f>
        <v>0</v>
      </c>
      <c r="I1555" s="217">
        <f>I1556+I1557+I1558+I1559+I1560+I1561+I1562+I1563</f>
        <v>0</v>
      </c>
      <c r="J1555" s="228">
        <f>J1556+J1557+J1558+J1559+J1560+J1561+J1562+J1563</f>
        <v>0</v>
      </c>
      <c r="K1555" s="156"/>
      <c r="L1555" s="73"/>
      <c r="M1555" s="73"/>
    </row>
    <row r="1556" spans="1:13" s="2" customFormat="1" ht="12.75" hidden="1" customHeight="1">
      <c r="A1556" s="65"/>
      <c r="B1556" s="92"/>
      <c r="C1556" s="100" t="s">
        <v>447</v>
      </c>
      <c r="D1556" s="286" t="s">
        <v>448</v>
      </c>
      <c r="E1556" s="246">
        <f t="shared" si="373"/>
        <v>0</v>
      </c>
      <c r="F1556" s="217"/>
      <c r="G1556" s="217"/>
      <c r="H1556" s="217"/>
      <c r="I1556" s="217"/>
      <c r="J1556" s="229"/>
      <c r="K1556" s="72"/>
      <c r="L1556" s="73"/>
      <c r="M1556" s="73"/>
    </row>
    <row r="1557" spans="1:13" s="2" customFormat="1" ht="29.25" hidden="1" customHeight="1">
      <c r="A1557" s="65"/>
      <c r="B1557" s="92"/>
      <c r="C1557" s="101" t="s">
        <v>449</v>
      </c>
      <c r="D1557" s="287" t="s">
        <v>450</v>
      </c>
      <c r="E1557" s="246">
        <f t="shared" si="373"/>
        <v>0</v>
      </c>
      <c r="F1557" s="217"/>
      <c r="G1557" s="217"/>
      <c r="H1557" s="217"/>
      <c r="I1557" s="217"/>
      <c r="J1557" s="229"/>
      <c r="K1557" s="72"/>
      <c r="L1557" s="73"/>
      <c r="M1557" s="73"/>
    </row>
    <row r="1558" spans="1:13" s="2" customFormat="1" ht="29.25" hidden="1" customHeight="1">
      <c r="A1558" s="65"/>
      <c r="B1558" s="92"/>
      <c r="C1558" s="101" t="s">
        <v>451</v>
      </c>
      <c r="D1558" s="287" t="s">
        <v>452</v>
      </c>
      <c r="E1558" s="246">
        <f t="shared" si="373"/>
        <v>0</v>
      </c>
      <c r="F1558" s="217"/>
      <c r="G1558" s="217"/>
      <c r="H1558" s="217"/>
      <c r="I1558" s="217"/>
      <c r="J1558" s="229"/>
      <c r="K1558" s="72"/>
      <c r="L1558" s="73"/>
      <c r="M1558" s="73"/>
    </row>
    <row r="1559" spans="1:13" s="2" customFormat="1" ht="28.5" hidden="1" customHeight="1">
      <c r="A1559" s="65"/>
      <c r="B1559" s="92"/>
      <c r="C1559" s="100" t="s">
        <v>453</v>
      </c>
      <c r="D1559" s="286" t="s">
        <v>454</v>
      </c>
      <c r="E1559" s="246">
        <f t="shared" si="373"/>
        <v>0</v>
      </c>
      <c r="F1559" s="217"/>
      <c r="G1559" s="217"/>
      <c r="H1559" s="217"/>
      <c r="I1559" s="217"/>
      <c r="J1559" s="229"/>
      <c r="K1559" s="72"/>
      <c r="L1559" s="73"/>
      <c r="M1559" s="73"/>
    </row>
    <row r="1560" spans="1:13" s="2" customFormat="1" ht="44.25" hidden="1" customHeight="1">
      <c r="A1560" s="65"/>
      <c r="B1560" s="88"/>
      <c r="C1560" s="103" t="s">
        <v>455</v>
      </c>
      <c r="D1560" s="288" t="s">
        <v>456</v>
      </c>
      <c r="E1560" s="246">
        <f t="shared" si="373"/>
        <v>0</v>
      </c>
      <c r="F1560" s="217"/>
      <c r="G1560" s="217"/>
      <c r="H1560" s="217"/>
      <c r="I1560" s="217"/>
      <c r="J1560" s="229"/>
      <c r="K1560" s="72"/>
      <c r="L1560" s="73"/>
      <c r="M1560" s="73"/>
    </row>
    <row r="1561" spans="1:13" s="2" customFormat="1" ht="29.25" hidden="1" customHeight="1">
      <c r="A1561" s="65"/>
      <c r="B1561" s="104"/>
      <c r="C1561" s="105" t="s">
        <v>457</v>
      </c>
      <c r="D1561" s="43" t="s">
        <v>458</v>
      </c>
      <c r="E1561" s="246">
        <f t="shared" si="373"/>
        <v>0</v>
      </c>
      <c r="F1561" s="217"/>
      <c r="G1561" s="217"/>
      <c r="H1561" s="217"/>
      <c r="I1561" s="217"/>
      <c r="J1561" s="229"/>
      <c r="K1561" s="72"/>
      <c r="L1561" s="73"/>
      <c r="M1561" s="73"/>
    </row>
    <row r="1562" spans="1:13" s="2" customFormat="1" ht="29.25" hidden="1" customHeight="1">
      <c r="A1562" s="65"/>
      <c r="B1562" s="107"/>
      <c r="C1562" s="108" t="s">
        <v>459</v>
      </c>
      <c r="D1562" s="289" t="s">
        <v>460</v>
      </c>
      <c r="E1562" s="246">
        <f t="shared" si="373"/>
        <v>0</v>
      </c>
      <c r="F1562" s="217"/>
      <c r="G1562" s="217"/>
      <c r="H1562" s="217"/>
      <c r="I1562" s="217"/>
      <c r="J1562" s="229"/>
      <c r="K1562" s="72"/>
      <c r="L1562" s="73"/>
      <c r="M1562" s="73"/>
    </row>
    <row r="1563" spans="1:13" s="2" customFormat="1" ht="18.75" hidden="1" customHeight="1">
      <c r="A1563" s="65"/>
      <c r="B1563" s="110"/>
      <c r="C1563" s="111" t="s">
        <v>461</v>
      </c>
      <c r="D1563" s="290" t="s">
        <v>462</v>
      </c>
      <c r="E1563" s="246">
        <f t="shared" si="373"/>
        <v>0</v>
      </c>
      <c r="F1563" s="217"/>
      <c r="G1563" s="217"/>
      <c r="H1563" s="217"/>
      <c r="I1563" s="217"/>
      <c r="J1563" s="229"/>
      <c r="K1563" s="72"/>
      <c r="L1563" s="73"/>
      <c r="M1563" s="73"/>
    </row>
    <row r="1564" spans="1:13" s="2" customFormat="1" ht="12.75" hidden="1" customHeight="1">
      <c r="A1564" s="65"/>
      <c r="B1564" s="113"/>
      <c r="C1564" s="114"/>
      <c r="D1564" s="291"/>
      <c r="E1564" s="246">
        <f t="shared" si="373"/>
        <v>0</v>
      </c>
      <c r="F1564" s="217"/>
      <c r="G1564" s="217"/>
      <c r="H1564" s="217"/>
      <c r="I1564" s="217"/>
      <c r="J1564" s="229"/>
      <c r="K1564" s="72"/>
      <c r="L1564" s="73"/>
      <c r="M1564" s="73"/>
    </row>
    <row r="1565" spans="1:13" s="2" customFormat="1" ht="15.75" hidden="1" customHeight="1">
      <c r="A1565" s="65"/>
      <c r="B1565" s="69" t="s">
        <v>463</v>
      </c>
      <c r="C1565" s="75"/>
      <c r="D1565" s="148" t="s">
        <v>464</v>
      </c>
      <c r="E1565" s="246">
        <f t="shared" si="373"/>
        <v>0</v>
      </c>
      <c r="F1565" s="217">
        <f t="shared" ref="F1565:M1565" si="375">F1566</f>
        <v>0</v>
      </c>
      <c r="G1565" s="217">
        <f t="shared" si="375"/>
        <v>0</v>
      </c>
      <c r="H1565" s="217">
        <f t="shared" si="375"/>
        <v>0</v>
      </c>
      <c r="I1565" s="217">
        <f t="shared" si="375"/>
        <v>0</v>
      </c>
      <c r="J1565" s="228">
        <f t="shared" si="375"/>
        <v>0</v>
      </c>
      <c r="K1565" s="156">
        <f t="shared" si="375"/>
        <v>0</v>
      </c>
      <c r="L1565" s="156">
        <f t="shared" si="375"/>
        <v>0</v>
      </c>
      <c r="M1565" s="156">
        <f t="shared" si="375"/>
        <v>0</v>
      </c>
    </row>
    <row r="1566" spans="1:13" s="2" customFormat="1" ht="12.75" hidden="1" customHeight="1">
      <c r="A1566" s="65"/>
      <c r="B1566" s="79" t="s">
        <v>465</v>
      </c>
      <c r="C1566" s="79"/>
      <c r="D1566" s="149" t="s">
        <v>384</v>
      </c>
      <c r="E1566" s="246">
        <f t="shared" si="373"/>
        <v>0</v>
      </c>
      <c r="F1566" s="217">
        <f>F1570+F1571+F1572+F1573+F1574+F1575+F1576</f>
        <v>0</v>
      </c>
      <c r="G1566" s="217">
        <f>G1570+G1571+G1572+G1573+G1574+G1575+G1576</f>
        <v>0</v>
      </c>
      <c r="H1566" s="217">
        <f>H1570+H1571+H1572+H1573+H1574+H1575+H1576</f>
        <v>0</v>
      </c>
      <c r="I1566" s="217">
        <f>I1570+I1571+I1572+I1573+I1574+I1575+I1576</f>
        <v>0</v>
      </c>
      <c r="J1566" s="228">
        <f>J1570+J1571+J1572+J1573+J1574+J1575+J1576</f>
        <v>0</v>
      </c>
      <c r="K1566" s="156"/>
      <c r="L1566" s="73"/>
      <c r="M1566" s="73"/>
    </row>
    <row r="1567" spans="1:13" s="2" customFormat="1" ht="12.75" hidden="1" customHeight="1">
      <c r="A1567" s="65"/>
      <c r="B1567" s="116"/>
      <c r="C1567" s="117" t="s">
        <v>466</v>
      </c>
      <c r="D1567" s="292" t="s">
        <v>467</v>
      </c>
      <c r="E1567" s="246">
        <f t="shared" si="373"/>
        <v>0</v>
      </c>
      <c r="F1567" s="217"/>
      <c r="G1567" s="217"/>
      <c r="H1567" s="217"/>
      <c r="I1567" s="217"/>
      <c r="J1567" s="229"/>
      <c r="K1567" s="72"/>
      <c r="L1567" s="73"/>
      <c r="M1567" s="73"/>
    </row>
    <row r="1568" spans="1:13" s="2" customFormat="1" ht="12.75" hidden="1" customHeight="1">
      <c r="A1568" s="65"/>
      <c r="B1568" s="116"/>
      <c r="C1568" s="117" t="s">
        <v>468</v>
      </c>
      <c r="D1568" s="292" t="s">
        <v>469</v>
      </c>
      <c r="E1568" s="246">
        <f t="shared" si="373"/>
        <v>0</v>
      </c>
      <c r="F1568" s="217"/>
      <c r="G1568" s="217"/>
      <c r="H1568" s="217"/>
      <c r="I1568" s="217"/>
      <c r="J1568" s="229"/>
      <c r="K1568" s="72"/>
      <c r="L1568" s="73"/>
      <c r="M1568" s="73"/>
    </row>
    <row r="1569" spans="1:13" s="2" customFormat="1" ht="12.75" hidden="1" customHeight="1">
      <c r="A1569" s="65"/>
      <c r="B1569" s="116"/>
      <c r="C1569" s="117" t="s">
        <v>470</v>
      </c>
      <c r="D1569" s="292" t="s">
        <v>471</v>
      </c>
      <c r="E1569" s="246">
        <f t="shared" si="373"/>
        <v>0</v>
      </c>
      <c r="F1569" s="217"/>
      <c r="G1569" s="217"/>
      <c r="H1569" s="217"/>
      <c r="I1569" s="217"/>
      <c r="J1569" s="229"/>
      <c r="K1569" s="72"/>
      <c r="L1569" s="73"/>
      <c r="M1569" s="73"/>
    </row>
    <row r="1570" spans="1:13" s="2" customFormat="1" ht="12.75" hidden="1" customHeight="1">
      <c r="A1570" s="65"/>
      <c r="B1570" s="76"/>
      <c r="C1570" s="79" t="s">
        <v>472</v>
      </c>
      <c r="D1570" s="149" t="s">
        <v>473</v>
      </c>
      <c r="E1570" s="246">
        <f t="shared" si="373"/>
        <v>0</v>
      </c>
      <c r="F1570" s="217"/>
      <c r="G1570" s="217"/>
      <c r="H1570" s="217"/>
      <c r="I1570" s="217"/>
      <c r="J1570" s="229"/>
      <c r="K1570" s="72"/>
      <c r="L1570" s="73"/>
      <c r="M1570" s="73"/>
    </row>
    <row r="1571" spans="1:13" s="2" customFormat="1" ht="12.75" hidden="1" customHeight="1">
      <c r="A1571" s="65"/>
      <c r="B1571" s="76"/>
      <c r="C1571" s="79" t="s">
        <v>474</v>
      </c>
      <c r="D1571" s="149" t="s">
        <v>475</v>
      </c>
      <c r="E1571" s="246">
        <f t="shared" si="373"/>
        <v>0</v>
      </c>
      <c r="F1571" s="217"/>
      <c r="G1571" s="217"/>
      <c r="H1571" s="217"/>
      <c r="I1571" s="217"/>
      <c r="J1571" s="229"/>
      <c r="K1571" s="72"/>
      <c r="L1571" s="73"/>
      <c r="M1571" s="73"/>
    </row>
    <row r="1572" spans="1:13" s="2" customFormat="1" ht="12.75" hidden="1" customHeight="1">
      <c r="A1572" s="65"/>
      <c r="B1572" s="76"/>
      <c r="C1572" s="79" t="s">
        <v>476</v>
      </c>
      <c r="D1572" s="149" t="s">
        <v>477</v>
      </c>
      <c r="E1572" s="246">
        <f t="shared" si="373"/>
        <v>0</v>
      </c>
      <c r="F1572" s="217"/>
      <c r="G1572" s="217"/>
      <c r="H1572" s="217"/>
      <c r="I1572" s="217"/>
      <c r="J1572" s="229"/>
      <c r="K1572" s="72"/>
      <c r="L1572" s="73"/>
      <c r="M1572" s="73"/>
    </row>
    <row r="1573" spans="1:13" s="2" customFormat="1" ht="12.75" hidden="1" customHeight="1">
      <c r="A1573" s="65"/>
      <c r="B1573" s="76"/>
      <c r="C1573" s="79" t="s">
        <v>478</v>
      </c>
      <c r="D1573" s="149" t="s">
        <v>479</v>
      </c>
      <c r="E1573" s="246">
        <f t="shared" si="373"/>
        <v>0</v>
      </c>
      <c r="F1573" s="217"/>
      <c r="G1573" s="217"/>
      <c r="H1573" s="217"/>
      <c r="I1573" s="217"/>
      <c r="J1573" s="229"/>
      <c r="K1573" s="72"/>
      <c r="L1573" s="73"/>
      <c r="M1573" s="73"/>
    </row>
    <row r="1574" spans="1:13" s="2" customFormat="1" ht="12.75" hidden="1" customHeight="1">
      <c r="A1574" s="65"/>
      <c r="B1574" s="76"/>
      <c r="C1574" s="79"/>
      <c r="D1574" s="149"/>
      <c r="E1574" s="246">
        <f t="shared" si="373"/>
        <v>0</v>
      </c>
      <c r="F1574" s="217"/>
      <c r="G1574" s="217"/>
      <c r="H1574" s="217"/>
      <c r="I1574" s="217"/>
      <c r="J1574" s="229"/>
      <c r="K1574" s="72"/>
      <c r="L1574" s="73"/>
      <c r="M1574" s="73"/>
    </row>
    <row r="1575" spans="1:13" s="2" customFormat="1" ht="12.75" hidden="1" customHeight="1">
      <c r="A1575" s="65"/>
      <c r="B1575" s="76"/>
      <c r="C1575" s="79" t="s">
        <v>480</v>
      </c>
      <c r="D1575" s="149" t="s">
        <v>481</v>
      </c>
      <c r="E1575" s="246">
        <f t="shared" si="373"/>
        <v>0</v>
      </c>
      <c r="F1575" s="217"/>
      <c r="G1575" s="217"/>
      <c r="H1575" s="217"/>
      <c r="I1575" s="217"/>
      <c r="J1575" s="229"/>
      <c r="K1575" s="72"/>
      <c r="L1575" s="73"/>
      <c r="M1575" s="73"/>
    </row>
    <row r="1576" spans="1:13" s="2" customFormat="1" ht="12.75" hidden="1" customHeight="1">
      <c r="A1576" s="65"/>
      <c r="B1576" s="76"/>
      <c r="C1576" s="79" t="s">
        <v>482</v>
      </c>
      <c r="D1576" s="149" t="s">
        <v>483</v>
      </c>
      <c r="E1576" s="246">
        <f t="shared" si="373"/>
        <v>0</v>
      </c>
      <c r="F1576" s="217"/>
      <c r="G1576" s="217"/>
      <c r="H1576" s="217"/>
      <c r="I1576" s="217"/>
      <c r="J1576" s="229"/>
      <c r="K1576" s="72"/>
      <c r="L1576" s="73"/>
      <c r="M1576" s="73"/>
    </row>
    <row r="1577" spans="1:13" s="2" customFormat="1" ht="12.75" hidden="1" customHeight="1">
      <c r="A1577" s="65"/>
      <c r="B1577" s="75"/>
      <c r="C1577" s="69"/>
      <c r="D1577" s="149"/>
      <c r="E1577" s="246">
        <f t="shared" si="373"/>
        <v>0</v>
      </c>
      <c r="F1577" s="217"/>
      <c r="G1577" s="217"/>
      <c r="H1577" s="217"/>
      <c r="I1577" s="217"/>
      <c r="J1577" s="229"/>
      <c r="K1577" s="72"/>
      <c r="L1577" s="73"/>
      <c r="M1577" s="73"/>
    </row>
    <row r="1578" spans="1:13" s="2" customFormat="1" ht="58.5" hidden="1" customHeight="1">
      <c r="A1578" s="65"/>
      <c r="B1578" s="537" t="s">
        <v>484</v>
      </c>
      <c r="C1578" s="538"/>
      <c r="D1578" s="189" t="s">
        <v>318</v>
      </c>
      <c r="E1578" s="246">
        <f t="shared" ref="E1578:M1578" si="376">E1590+E1593</f>
        <v>0</v>
      </c>
      <c r="F1578" s="246">
        <f t="shared" si="376"/>
        <v>0</v>
      </c>
      <c r="G1578" s="246">
        <f t="shared" si="376"/>
        <v>0</v>
      </c>
      <c r="H1578" s="246">
        <f t="shared" si="376"/>
        <v>0</v>
      </c>
      <c r="I1578" s="246">
        <f t="shared" si="376"/>
        <v>0</v>
      </c>
      <c r="J1578" s="246">
        <f t="shared" si="376"/>
        <v>0</v>
      </c>
      <c r="K1578" s="246">
        <f t="shared" si="376"/>
        <v>0</v>
      </c>
      <c r="L1578" s="246">
        <f t="shared" si="376"/>
        <v>0</v>
      </c>
      <c r="M1578" s="246">
        <f t="shared" si="376"/>
        <v>0</v>
      </c>
    </row>
    <row r="1579" spans="1:13" s="2" customFormat="1" ht="12.75" hidden="1" customHeight="1">
      <c r="A1579" s="65"/>
      <c r="B1579" s="75" t="s">
        <v>485</v>
      </c>
      <c r="C1579" s="69"/>
      <c r="D1579" s="149" t="s">
        <v>486</v>
      </c>
      <c r="E1579" s="246">
        <f t="shared" si="373"/>
        <v>0</v>
      </c>
      <c r="F1579" s="217"/>
      <c r="G1579" s="217"/>
      <c r="H1579" s="217"/>
      <c r="I1579" s="217"/>
      <c r="J1579" s="229"/>
      <c r="K1579" s="72"/>
      <c r="L1579" s="73"/>
      <c r="M1579" s="73"/>
    </row>
    <row r="1580" spans="1:13" s="2" customFormat="1" ht="12.75" hidden="1" customHeight="1">
      <c r="A1580" s="65"/>
      <c r="B1580" s="75" t="s">
        <v>487</v>
      </c>
      <c r="C1580" s="79"/>
      <c r="D1580" s="149" t="s">
        <v>488</v>
      </c>
      <c r="E1580" s="246">
        <f t="shared" si="373"/>
        <v>0</v>
      </c>
      <c r="F1580" s="217"/>
      <c r="G1580" s="217"/>
      <c r="H1580" s="217"/>
      <c r="I1580" s="217"/>
      <c r="J1580" s="229"/>
      <c r="K1580" s="72"/>
      <c r="L1580" s="73"/>
      <c r="M1580" s="73"/>
    </row>
    <row r="1581" spans="1:13" s="2" customFormat="1" ht="12.75" hidden="1" customHeight="1">
      <c r="A1581" s="65"/>
      <c r="B1581" s="75" t="s">
        <v>489</v>
      </c>
      <c r="C1581" s="69"/>
      <c r="D1581" s="149" t="s">
        <v>490</v>
      </c>
      <c r="E1581" s="246">
        <f t="shared" si="373"/>
        <v>0</v>
      </c>
      <c r="F1581" s="217"/>
      <c r="G1581" s="217"/>
      <c r="H1581" s="217"/>
      <c r="I1581" s="217"/>
      <c r="J1581" s="229"/>
      <c r="K1581" s="72"/>
      <c r="L1581" s="73"/>
      <c r="M1581" s="73"/>
    </row>
    <row r="1582" spans="1:13" s="2" customFormat="1" ht="12.75" hidden="1" customHeight="1">
      <c r="A1582" s="65"/>
      <c r="B1582" s="75" t="s">
        <v>491</v>
      </c>
      <c r="C1582" s="70"/>
      <c r="D1582" s="149" t="s">
        <v>492</v>
      </c>
      <c r="E1582" s="246">
        <f t="shared" si="373"/>
        <v>0</v>
      </c>
      <c r="F1582" s="217"/>
      <c r="G1582" s="217"/>
      <c r="H1582" s="217"/>
      <c r="I1582" s="217"/>
      <c r="J1582" s="229"/>
      <c r="K1582" s="72"/>
      <c r="L1582" s="73"/>
      <c r="M1582" s="73"/>
    </row>
    <row r="1583" spans="1:13" s="2" customFormat="1" ht="12.75" hidden="1" customHeight="1">
      <c r="A1583" s="65"/>
      <c r="B1583" s="74" t="s">
        <v>493</v>
      </c>
      <c r="C1583" s="338"/>
      <c r="D1583" s="149" t="s">
        <v>494</v>
      </c>
      <c r="E1583" s="246">
        <f t="shared" si="373"/>
        <v>0</v>
      </c>
      <c r="F1583" s="217"/>
      <c r="G1583" s="217"/>
      <c r="H1583" s="217"/>
      <c r="I1583" s="217"/>
      <c r="J1583" s="229"/>
      <c r="K1583" s="72"/>
      <c r="L1583" s="73"/>
      <c r="M1583" s="73"/>
    </row>
    <row r="1584" spans="1:13" s="2" customFormat="1" ht="12.75" hidden="1" customHeight="1">
      <c r="A1584" s="65"/>
      <c r="B1584" s="119" t="s">
        <v>495</v>
      </c>
      <c r="C1584" s="79"/>
      <c r="D1584" s="148" t="s">
        <v>496</v>
      </c>
      <c r="E1584" s="246">
        <f t="shared" si="373"/>
        <v>0</v>
      </c>
      <c r="F1584" s="217"/>
      <c r="G1584" s="217"/>
      <c r="H1584" s="217"/>
      <c r="I1584" s="217"/>
      <c r="J1584" s="229"/>
      <c r="K1584" s="72"/>
      <c r="L1584" s="73"/>
      <c r="M1584" s="73"/>
    </row>
    <row r="1585" spans="1:13" s="2" customFormat="1" ht="12.75" hidden="1" customHeight="1">
      <c r="A1585" s="65"/>
      <c r="B1585" s="74" t="s">
        <v>497</v>
      </c>
      <c r="C1585" s="69"/>
      <c r="D1585" s="149" t="s">
        <v>498</v>
      </c>
      <c r="E1585" s="246">
        <f t="shared" si="373"/>
        <v>0</v>
      </c>
      <c r="F1585" s="217"/>
      <c r="G1585" s="217"/>
      <c r="H1585" s="217"/>
      <c r="I1585" s="217"/>
      <c r="J1585" s="229"/>
      <c r="K1585" s="72"/>
      <c r="L1585" s="73"/>
      <c r="M1585" s="73"/>
    </row>
    <row r="1586" spans="1:13" s="2" customFormat="1" ht="12.75" hidden="1" customHeight="1">
      <c r="A1586" s="65"/>
      <c r="B1586" s="74" t="s">
        <v>499</v>
      </c>
      <c r="C1586" s="69"/>
      <c r="D1586" s="149" t="s">
        <v>500</v>
      </c>
      <c r="E1586" s="246">
        <f t="shared" si="373"/>
        <v>0</v>
      </c>
      <c r="F1586" s="217"/>
      <c r="G1586" s="217"/>
      <c r="H1586" s="217"/>
      <c r="I1586" s="217"/>
      <c r="J1586" s="229"/>
      <c r="K1586" s="72"/>
      <c r="L1586" s="73"/>
      <c r="M1586" s="73"/>
    </row>
    <row r="1587" spans="1:13" s="2" customFormat="1" ht="12.75" hidden="1" customHeight="1">
      <c r="A1587" s="65"/>
      <c r="B1587" s="75" t="s">
        <v>501</v>
      </c>
      <c r="C1587" s="76"/>
      <c r="D1587" s="148" t="s">
        <v>502</v>
      </c>
      <c r="E1587" s="246">
        <f t="shared" si="373"/>
        <v>0</v>
      </c>
      <c r="F1587" s="217"/>
      <c r="G1587" s="217"/>
      <c r="H1587" s="217"/>
      <c r="I1587" s="217"/>
      <c r="J1587" s="229"/>
      <c r="K1587" s="72"/>
      <c r="L1587" s="73"/>
      <c r="M1587" s="73"/>
    </row>
    <row r="1588" spans="1:13" s="2" customFormat="1" ht="12.75" hidden="1" customHeight="1">
      <c r="A1588" s="65"/>
      <c r="B1588" s="74" t="s">
        <v>503</v>
      </c>
      <c r="C1588" s="69"/>
      <c r="D1588" s="149" t="s">
        <v>504</v>
      </c>
      <c r="E1588" s="246">
        <f t="shared" si="373"/>
        <v>0</v>
      </c>
      <c r="F1588" s="217"/>
      <c r="G1588" s="217"/>
      <c r="H1588" s="217"/>
      <c r="I1588" s="217"/>
      <c r="J1588" s="229"/>
      <c r="K1588" s="72"/>
      <c r="L1588" s="73"/>
      <c r="M1588" s="73"/>
    </row>
    <row r="1589" spans="1:13" s="2" customFormat="1" ht="12.75" hidden="1" customHeight="1">
      <c r="A1589" s="65"/>
      <c r="B1589" s="120" t="s">
        <v>505</v>
      </c>
      <c r="C1589" s="76"/>
      <c r="D1589" s="148" t="s">
        <v>506</v>
      </c>
      <c r="E1589" s="246">
        <f t="shared" si="373"/>
        <v>0</v>
      </c>
      <c r="F1589" s="217"/>
      <c r="G1589" s="217"/>
      <c r="H1589" s="217"/>
      <c r="I1589" s="217"/>
      <c r="J1589" s="229"/>
      <c r="K1589" s="72"/>
      <c r="L1589" s="73"/>
      <c r="M1589" s="73"/>
    </row>
    <row r="1590" spans="1:13" s="2" customFormat="1" ht="24.75" hidden="1" customHeight="1">
      <c r="A1590" s="65"/>
      <c r="B1590" s="74"/>
      <c r="C1590" s="69" t="s">
        <v>501</v>
      </c>
      <c r="D1590" s="149" t="s">
        <v>502</v>
      </c>
      <c r="E1590" s="246">
        <f t="shared" ref="E1590:M1590" si="377">E1591+E1592</f>
        <v>0</v>
      </c>
      <c r="F1590" s="246">
        <f t="shared" si="377"/>
        <v>0</v>
      </c>
      <c r="G1590" s="246">
        <f t="shared" si="377"/>
        <v>0</v>
      </c>
      <c r="H1590" s="246">
        <f t="shared" si="377"/>
        <v>0</v>
      </c>
      <c r="I1590" s="246">
        <f t="shared" si="377"/>
        <v>0</v>
      </c>
      <c r="J1590" s="246">
        <f t="shared" si="377"/>
        <v>0</v>
      </c>
      <c r="K1590" s="246">
        <f t="shared" si="377"/>
        <v>0</v>
      </c>
      <c r="L1590" s="246">
        <f t="shared" si="377"/>
        <v>0</v>
      </c>
      <c r="M1590" s="246">
        <f t="shared" si="377"/>
        <v>0</v>
      </c>
    </row>
    <row r="1591" spans="1:13" s="2" customFormat="1" ht="15" hidden="1" customHeight="1">
      <c r="A1591" s="65"/>
      <c r="B1591" s="74"/>
      <c r="C1591" s="69" t="s">
        <v>615</v>
      </c>
      <c r="D1591" s="149" t="s">
        <v>639</v>
      </c>
      <c r="E1591" s="246">
        <f>G1591+H1591+I1591+J1591</f>
        <v>0</v>
      </c>
      <c r="F1591" s="246"/>
      <c r="G1591" s="232"/>
      <c r="H1591" s="232"/>
      <c r="I1591" s="232"/>
      <c r="J1591" s="248"/>
      <c r="K1591" s="72"/>
      <c r="L1591" s="73"/>
      <c r="M1591" s="73">
        <v>0</v>
      </c>
    </row>
    <row r="1592" spans="1:13" s="2" customFormat="1" ht="13.5" hidden="1" customHeight="1">
      <c r="A1592" s="65"/>
      <c r="B1592" s="74"/>
      <c r="C1592" s="69" t="s">
        <v>604</v>
      </c>
      <c r="D1592" s="149" t="s">
        <v>640</v>
      </c>
      <c r="E1592" s="246">
        <f>G1592+H1592+I1592+J1592</f>
        <v>0</v>
      </c>
      <c r="F1592" s="217"/>
      <c r="G1592" s="217"/>
      <c r="H1592" s="217"/>
      <c r="I1592" s="217"/>
      <c r="J1592" s="229"/>
      <c r="K1592" s="72"/>
      <c r="L1592" s="73"/>
      <c r="M1592" s="73">
        <v>0</v>
      </c>
    </row>
    <row r="1593" spans="1:13" s="2" customFormat="1" ht="13.5" hidden="1" customHeight="1">
      <c r="A1593" s="65"/>
      <c r="B1593" s="74"/>
      <c r="C1593" s="69" t="s">
        <v>641</v>
      </c>
      <c r="D1593" s="149" t="s">
        <v>504</v>
      </c>
      <c r="E1593" s="246">
        <f>E1594</f>
        <v>0</v>
      </c>
      <c r="F1593" s="217"/>
      <c r="G1593" s="217">
        <f>G1594</f>
        <v>0</v>
      </c>
      <c r="H1593" s="217">
        <f>H1594</f>
        <v>0</v>
      </c>
      <c r="I1593" s="217">
        <f>I1594</f>
        <v>0</v>
      </c>
      <c r="J1593" s="217">
        <f>J1594</f>
        <v>0</v>
      </c>
      <c r="K1593" s="72"/>
      <c r="L1593" s="73"/>
      <c r="M1593" s="73"/>
    </row>
    <row r="1594" spans="1:13" s="2" customFormat="1" ht="13.5" hidden="1" customHeight="1">
      <c r="A1594" s="65"/>
      <c r="B1594" s="74"/>
      <c r="C1594" s="69" t="s">
        <v>604</v>
      </c>
      <c r="D1594" s="149" t="s">
        <v>642</v>
      </c>
      <c r="E1594" s="246">
        <f>G1594+H1594+I1594+J1594</f>
        <v>0</v>
      </c>
      <c r="F1594" s="217"/>
      <c r="G1594" s="217"/>
      <c r="H1594" s="217"/>
      <c r="I1594" s="217"/>
      <c r="J1594" s="229"/>
      <c r="K1594" s="72"/>
      <c r="L1594" s="73"/>
      <c r="M1594" s="73"/>
    </row>
    <row r="1595" spans="1:13" s="2" customFormat="1" ht="53.25" customHeight="1">
      <c r="A1595" s="65"/>
      <c r="B1595" s="539" t="s">
        <v>643</v>
      </c>
      <c r="C1595" s="540"/>
      <c r="D1595" s="148" t="s">
        <v>320</v>
      </c>
      <c r="E1595" s="246">
        <f t="shared" ref="E1595:M1595" si="378">E1596</f>
        <v>0</v>
      </c>
      <c r="F1595" s="246">
        <f t="shared" si="378"/>
        <v>0</v>
      </c>
      <c r="G1595" s="246">
        <f t="shared" si="378"/>
        <v>0</v>
      </c>
      <c r="H1595" s="246">
        <f t="shared" si="378"/>
        <v>0</v>
      </c>
      <c r="I1595" s="246">
        <f t="shared" si="378"/>
        <v>0</v>
      </c>
      <c r="J1595" s="246">
        <f t="shared" si="378"/>
        <v>0</v>
      </c>
      <c r="K1595" s="246">
        <f t="shared" si="378"/>
        <v>0</v>
      </c>
      <c r="L1595" s="246">
        <f t="shared" si="378"/>
        <v>0</v>
      </c>
      <c r="M1595" s="246">
        <f t="shared" si="378"/>
        <v>0</v>
      </c>
    </row>
    <row r="1596" spans="1:13" s="2" customFormat="1" ht="27.75" customHeight="1">
      <c r="A1596" s="65"/>
      <c r="B1596" s="541" t="s">
        <v>501</v>
      </c>
      <c r="C1596" s="542"/>
      <c r="D1596" s="149" t="s">
        <v>644</v>
      </c>
      <c r="E1596" s="246">
        <f t="shared" ref="E1596:M1596" si="379">E1597+E1598</f>
        <v>0</v>
      </c>
      <c r="F1596" s="246">
        <f t="shared" si="379"/>
        <v>0</v>
      </c>
      <c r="G1596" s="246">
        <f t="shared" si="379"/>
        <v>0</v>
      </c>
      <c r="H1596" s="246">
        <f t="shared" si="379"/>
        <v>0</v>
      </c>
      <c r="I1596" s="246">
        <f t="shared" si="379"/>
        <v>0</v>
      </c>
      <c r="J1596" s="246">
        <f t="shared" si="379"/>
        <v>0</v>
      </c>
      <c r="K1596" s="246">
        <f t="shared" si="379"/>
        <v>0</v>
      </c>
      <c r="L1596" s="246">
        <f t="shared" si="379"/>
        <v>0</v>
      </c>
      <c r="M1596" s="246">
        <f t="shared" si="379"/>
        <v>0</v>
      </c>
    </row>
    <row r="1597" spans="1:13" s="2" customFormat="1" ht="24.75" customHeight="1">
      <c r="A1597" s="65"/>
      <c r="B1597" s="74"/>
      <c r="C1597" s="69" t="s">
        <v>615</v>
      </c>
      <c r="D1597" s="149" t="s">
        <v>645</v>
      </c>
      <c r="E1597" s="246">
        <f>G1597+H1597+I1597+J1597</f>
        <v>0</v>
      </c>
      <c r="F1597" s="217"/>
      <c r="G1597" s="217"/>
      <c r="H1597" s="217"/>
      <c r="I1597" s="217"/>
      <c r="J1597" s="229"/>
      <c r="K1597" s="72"/>
      <c r="L1597" s="73"/>
      <c r="M1597" s="73"/>
    </row>
    <row r="1598" spans="1:13" s="2" customFormat="1" ht="20.25" customHeight="1">
      <c r="A1598" s="65"/>
      <c r="B1598" s="74"/>
      <c r="C1598" s="69" t="s">
        <v>604</v>
      </c>
      <c r="D1598" s="149" t="s">
        <v>646</v>
      </c>
      <c r="E1598" s="246">
        <f>G1598+H1598+I1598+J1598</f>
        <v>0</v>
      </c>
      <c r="F1598" s="217"/>
      <c r="G1598" s="217"/>
      <c r="H1598" s="217"/>
      <c r="I1598" s="217"/>
      <c r="J1598" s="229"/>
      <c r="K1598" s="72"/>
      <c r="L1598" s="73"/>
      <c r="M1598" s="73"/>
    </row>
    <row r="1599" spans="1:13" s="2" customFormat="1" ht="12.75" customHeight="1">
      <c r="A1599" s="65"/>
      <c r="B1599" s="76" t="s">
        <v>507</v>
      </c>
      <c r="C1599" s="76"/>
      <c r="D1599" s="148" t="s">
        <v>324</v>
      </c>
      <c r="E1599" s="246">
        <f t="shared" ref="E1599:E1634" si="380">G1599+H1599+I1599+J1599</f>
        <v>62077</v>
      </c>
      <c r="F1599" s="217">
        <f>F1600+F1610</f>
        <v>0</v>
      </c>
      <c r="G1599" s="217">
        <f>G1600+G1610</f>
        <v>61619</v>
      </c>
      <c r="H1599" s="217">
        <f>H1600+H1610</f>
        <v>67</v>
      </c>
      <c r="I1599" s="217">
        <f>I1600+I1610</f>
        <v>385</v>
      </c>
      <c r="J1599" s="228">
        <f>J1600+J1610</f>
        <v>6</v>
      </c>
      <c r="K1599" s="156">
        <v>340</v>
      </c>
      <c r="L1599" s="156">
        <v>340</v>
      </c>
      <c r="M1599" s="156">
        <v>340</v>
      </c>
    </row>
    <row r="1600" spans="1:13" s="2" customFormat="1" ht="12.75" customHeight="1">
      <c r="A1600" s="65"/>
      <c r="B1600" s="70" t="s">
        <v>508</v>
      </c>
      <c r="C1600" s="69"/>
      <c r="D1600" s="149" t="s">
        <v>509</v>
      </c>
      <c r="E1600" s="246">
        <f t="shared" si="380"/>
        <v>62077</v>
      </c>
      <c r="F1600" s="217">
        <f t="shared" ref="F1600:M1600" si="381">F1601+F1606+F1608</f>
        <v>0</v>
      </c>
      <c r="G1600" s="217">
        <f t="shared" si="381"/>
        <v>61619</v>
      </c>
      <c r="H1600" s="217">
        <f t="shared" si="381"/>
        <v>67</v>
      </c>
      <c r="I1600" s="217">
        <f t="shared" si="381"/>
        <v>385</v>
      </c>
      <c r="J1600" s="228">
        <f t="shared" si="381"/>
        <v>6</v>
      </c>
      <c r="K1600" s="156">
        <f t="shared" si="381"/>
        <v>0</v>
      </c>
      <c r="L1600" s="156">
        <f t="shared" si="381"/>
        <v>0</v>
      </c>
      <c r="M1600" s="156">
        <f t="shared" si="381"/>
        <v>0</v>
      </c>
    </row>
    <row r="1601" spans="1:13" s="2" customFormat="1" ht="12.75" customHeight="1">
      <c r="A1601" s="65"/>
      <c r="B1601" s="74" t="s">
        <v>510</v>
      </c>
      <c r="C1601" s="69"/>
      <c r="D1601" s="149" t="s">
        <v>511</v>
      </c>
      <c r="E1601" s="246">
        <f t="shared" si="380"/>
        <v>62077</v>
      </c>
      <c r="F1601" s="217">
        <f t="shared" ref="F1601:M1601" si="382">F1602+F1603+F1604+F1605</f>
        <v>0</v>
      </c>
      <c r="G1601" s="217">
        <f t="shared" si="382"/>
        <v>61619</v>
      </c>
      <c r="H1601" s="217">
        <f t="shared" si="382"/>
        <v>67</v>
      </c>
      <c r="I1601" s="217">
        <f t="shared" si="382"/>
        <v>385</v>
      </c>
      <c r="J1601" s="228">
        <f t="shared" si="382"/>
        <v>6</v>
      </c>
      <c r="K1601" s="156">
        <f t="shared" si="382"/>
        <v>0</v>
      </c>
      <c r="L1601" s="156">
        <f t="shared" si="382"/>
        <v>0</v>
      </c>
      <c r="M1601" s="156">
        <f t="shared" si="382"/>
        <v>0</v>
      </c>
    </row>
    <row r="1602" spans="1:13" s="2" customFormat="1" ht="12.75" customHeight="1">
      <c r="A1602" s="65"/>
      <c r="B1602" s="75"/>
      <c r="C1602" s="75" t="s">
        <v>512</v>
      </c>
      <c r="D1602" s="148" t="s">
        <v>513</v>
      </c>
      <c r="E1602" s="246">
        <f t="shared" si="380"/>
        <v>58867</v>
      </c>
      <c r="F1602" s="217"/>
      <c r="G1602" s="217">
        <v>58867</v>
      </c>
      <c r="H1602" s="217"/>
      <c r="I1602" s="217"/>
      <c r="J1602" s="229"/>
      <c r="K1602" s="72"/>
      <c r="L1602" s="73"/>
      <c r="M1602" s="73"/>
    </row>
    <row r="1603" spans="1:13" s="2" customFormat="1" ht="12.75" customHeight="1">
      <c r="A1603" s="65"/>
      <c r="B1603" s="75"/>
      <c r="C1603" s="75" t="s">
        <v>514</v>
      </c>
      <c r="D1603" s="148" t="s">
        <v>515</v>
      </c>
      <c r="E1603" s="246">
        <f t="shared" si="380"/>
        <v>1684</v>
      </c>
      <c r="F1603" s="217"/>
      <c r="G1603" s="217">
        <v>1271</v>
      </c>
      <c r="H1603" s="217">
        <v>67</v>
      </c>
      <c r="I1603" s="217">
        <v>340</v>
      </c>
      <c r="J1603" s="229">
        <v>6</v>
      </c>
      <c r="K1603" s="72"/>
      <c r="L1603" s="73"/>
      <c r="M1603" s="73"/>
    </row>
    <row r="1604" spans="1:13" s="2" customFormat="1" ht="12.75" customHeight="1">
      <c r="A1604" s="65"/>
      <c r="B1604" s="75"/>
      <c r="C1604" s="76" t="s">
        <v>516</v>
      </c>
      <c r="D1604" s="148" t="s">
        <v>517</v>
      </c>
      <c r="E1604" s="246">
        <f t="shared" si="380"/>
        <v>0</v>
      </c>
      <c r="F1604" s="217"/>
      <c r="G1604" s="217"/>
      <c r="H1604" s="217"/>
      <c r="I1604" s="217"/>
      <c r="J1604" s="229"/>
      <c r="K1604" s="72"/>
      <c r="L1604" s="73"/>
      <c r="M1604" s="73"/>
    </row>
    <row r="1605" spans="1:13" s="2" customFormat="1" ht="12.75" customHeight="1">
      <c r="A1605" s="65"/>
      <c r="B1605" s="75"/>
      <c r="C1605" s="76" t="s">
        <v>518</v>
      </c>
      <c r="D1605" s="148" t="s">
        <v>519</v>
      </c>
      <c r="E1605" s="246">
        <f t="shared" si="380"/>
        <v>1526</v>
      </c>
      <c r="F1605" s="217"/>
      <c r="G1605" s="217">
        <v>1481</v>
      </c>
      <c r="H1605" s="217"/>
      <c r="I1605" s="217">
        <v>45</v>
      </c>
      <c r="J1605" s="229">
        <v>0</v>
      </c>
      <c r="K1605" s="72"/>
      <c r="L1605" s="73"/>
      <c r="M1605" s="73"/>
    </row>
    <row r="1606" spans="1:13" s="2" customFormat="1" ht="12.75" customHeight="1">
      <c r="A1606" s="65"/>
      <c r="B1606" s="75" t="s">
        <v>520</v>
      </c>
      <c r="C1606" s="76"/>
      <c r="D1606" s="148" t="s">
        <v>521</v>
      </c>
      <c r="E1606" s="246">
        <f t="shared" si="380"/>
        <v>0</v>
      </c>
      <c r="F1606" s="217">
        <f t="shared" ref="F1606:M1606" si="383">F1607</f>
        <v>0</v>
      </c>
      <c r="G1606" s="217"/>
      <c r="H1606" s="217"/>
      <c r="I1606" s="217"/>
      <c r="J1606" s="228"/>
      <c r="K1606" s="156">
        <f t="shared" si="383"/>
        <v>0</v>
      </c>
      <c r="L1606" s="156">
        <f t="shared" si="383"/>
        <v>0</v>
      </c>
      <c r="M1606" s="156">
        <f t="shared" si="383"/>
        <v>0</v>
      </c>
    </row>
    <row r="1607" spans="1:13" s="2" customFormat="1" ht="12.75" customHeight="1">
      <c r="A1607" s="65"/>
      <c r="B1607" s="75"/>
      <c r="C1607" s="76" t="s">
        <v>522</v>
      </c>
      <c r="D1607" s="148" t="s">
        <v>523</v>
      </c>
      <c r="E1607" s="246">
        <f t="shared" si="380"/>
        <v>0</v>
      </c>
      <c r="F1607" s="217"/>
      <c r="G1607" s="217"/>
      <c r="H1607" s="217"/>
      <c r="I1607" s="217"/>
      <c r="J1607" s="229"/>
      <c r="K1607" s="72"/>
      <c r="L1607" s="73"/>
      <c r="M1607" s="73"/>
    </row>
    <row r="1608" spans="1:13" s="2" customFormat="1" ht="12.75" customHeight="1">
      <c r="A1608" s="65"/>
      <c r="B1608" s="75" t="s">
        <v>524</v>
      </c>
      <c r="C1608" s="76"/>
      <c r="D1608" s="148" t="s">
        <v>525</v>
      </c>
      <c r="E1608" s="246">
        <f t="shared" si="380"/>
        <v>0</v>
      </c>
      <c r="F1608" s="217"/>
      <c r="G1608" s="217"/>
      <c r="H1608" s="217"/>
      <c r="I1608" s="217"/>
      <c r="J1608" s="229"/>
      <c r="K1608" s="72"/>
      <c r="L1608" s="73"/>
      <c r="M1608" s="73"/>
    </row>
    <row r="1609" spans="1:13" s="2" customFormat="1" ht="12" customHeight="1">
      <c r="A1609" s="65"/>
      <c r="B1609" s="75"/>
      <c r="C1609" s="76"/>
      <c r="D1609" s="148"/>
      <c r="E1609" s="246">
        <f t="shared" si="380"/>
        <v>0</v>
      </c>
      <c r="F1609" s="217"/>
      <c r="G1609" s="217"/>
      <c r="H1609" s="217"/>
      <c r="I1609" s="217"/>
      <c r="J1609" s="229"/>
      <c r="K1609" s="72"/>
      <c r="L1609" s="73"/>
      <c r="M1609" s="73"/>
    </row>
    <row r="1610" spans="1:13" s="2" customFormat="1" ht="15" hidden="1" customHeight="1">
      <c r="A1610" s="65"/>
      <c r="B1610" s="69" t="s">
        <v>526</v>
      </c>
      <c r="C1610" s="76"/>
      <c r="D1610" s="148" t="s">
        <v>527</v>
      </c>
      <c r="E1610" s="246">
        <f t="shared" si="380"/>
        <v>0</v>
      </c>
      <c r="F1610" s="217">
        <f t="shared" ref="F1610:M1611" si="384">F1611</f>
        <v>0</v>
      </c>
      <c r="G1610" s="217">
        <f t="shared" si="384"/>
        <v>0</v>
      </c>
      <c r="H1610" s="217">
        <f t="shared" si="384"/>
        <v>0</v>
      </c>
      <c r="I1610" s="217">
        <f t="shared" si="384"/>
        <v>0</v>
      </c>
      <c r="J1610" s="228">
        <f t="shared" si="384"/>
        <v>0</v>
      </c>
      <c r="K1610" s="156">
        <f t="shared" si="384"/>
        <v>0</v>
      </c>
      <c r="L1610" s="156">
        <f t="shared" si="384"/>
        <v>0</v>
      </c>
      <c r="M1610" s="156">
        <f t="shared" si="384"/>
        <v>0</v>
      </c>
    </row>
    <row r="1611" spans="1:13" s="2" customFormat="1" ht="12" hidden="1" customHeight="1">
      <c r="A1611" s="65"/>
      <c r="B1611" s="121" t="s">
        <v>528</v>
      </c>
      <c r="C1611" s="122"/>
      <c r="D1611" s="148" t="s">
        <v>529</v>
      </c>
      <c r="E1611" s="246">
        <f t="shared" si="380"/>
        <v>0</v>
      </c>
      <c r="F1611" s="217">
        <f t="shared" si="384"/>
        <v>0</v>
      </c>
      <c r="G1611" s="217">
        <f t="shared" si="384"/>
        <v>0</v>
      </c>
      <c r="H1611" s="217">
        <f t="shared" si="384"/>
        <v>0</v>
      </c>
      <c r="I1611" s="217">
        <f t="shared" si="384"/>
        <v>0</v>
      </c>
      <c r="J1611" s="228">
        <f t="shared" si="384"/>
        <v>0</v>
      </c>
      <c r="K1611" s="156">
        <f t="shared" si="384"/>
        <v>0</v>
      </c>
      <c r="L1611" s="156">
        <f t="shared" si="384"/>
        <v>0</v>
      </c>
      <c r="M1611" s="156">
        <f t="shared" si="384"/>
        <v>0</v>
      </c>
    </row>
    <row r="1612" spans="1:13" s="2" customFormat="1" ht="12.75" hidden="1" customHeight="1">
      <c r="A1612" s="65"/>
      <c r="B1612" s="75"/>
      <c r="C1612" s="76" t="s">
        <v>530</v>
      </c>
      <c r="D1612" s="148" t="s">
        <v>531</v>
      </c>
      <c r="E1612" s="246">
        <f t="shared" si="380"/>
        <v>0</v>
      </c>
      <c r="F1612" s="217"/>
      <c r="G1612" s="217"/>
      <c r="H1612" s="217"/>
      <c r="I1612" s="217"/>
      <c r="J1612" s="229"/>
      <c r="K1612" s="72"/>
      <c r="L1612" s="73"/>
      <c r="M1612" s="73"/>
    </row>
    <row r="1613" spans="1:13" s="2" customFormat="1" ht="12.75" hidden="1" customHeight="1">
      <c r="A1613" s="65"/>
      <c r="B1613" s="75"/>
      <c r="C1613" s="76"/>
      <c r="D1613" s="148"/>
      <c r="E1613" s="246">
        <f t="shared" si="380"/>
        <v>0</v>
      </c>
      <c r="F1613" s="217"/>
      <c r="G1613" s="217"/>
      <c r="H1613" s="217"/>
      <c r="I1613" s="217"/>
      <c r="J1613" s="229"/>
      <c r="K1613" s="72"/>
      <c r="L1613" s="73"/>
      <c r="M1613" s="73"/>
    </row>
    <row r="1614" spans="1:13" s="2" customFormat="1" ht="12.75" hidden="1" customHeight="1">
      <c r="A1614" s="65"/>
      <c r="B1614" s="69" t="s">
        <v>532</v>
      </c>
      <c r="C1614" s="76"/>
      <c r="D1614" s="148" t="s">
        <v>439</v>
      </c>
      <c r="E1614" s="246">
        <f t="shared" si="380"/>
        <v>0</v>
      </c>
      <c r="F1614" s="217">
        <f t="shared" ref="F1614:M1614" si="385">F1615</f>
        <v>0</v>
      </c>
      <c r="G1614" s="217">
        <f t="shared" si="385"/>
        <v>0</v>
      </c>
      <c r="H1614" s="217">
        <f t="shared" si="385"/>
        <v>0</v>
      </c>
      <c r="I1614" s="217">
        <f t="shared" si="385"/>
        <v>0</v>
      </c>
      <c r="J1614" s="228">
        <f t="shared" si="385"/>
        <v>0</v>
      </c>
      <c r="K1614" s="156">
        <f t="shared" si="385"/>
        <v>0</v>
      </c>
      <c r="L1614" s="156">
        <f t="shared" si="385"/>
        <v>0</v>
      </c>
      <c r="M1614" s="156">
        <f t="shared" si="385"/>
        <v>0</v>
      </c>
    </row>
    <row r="1615" spans="1:13" s="2" customFormat="1" ht="12.75" hidden="1" customHeight="1">
      <c r="A1615" s="65"/>
      <c r="B1615" s="75" t="s">
        <v>440</v>
      </c>
      <c r="C1615" s="76"/>
      <c r="D1615" s="148" t="s">
        <v>441</v>
      </c>
      <c r="E1615" s="246">
        <f t="shared" si="380"/>
        <v>0</v>
      </c>
      <c r="F1615" s="217"/>
      <c r="G1615" s="217"/>
      <c r="H1615" s="217"/>
      <c r="I1615" s="217"/>
      <c r="J1615" s="229"/>
      <c r="K1615" s="72"/>
      <c r="L1615" s="73"/>
      <c r="M1615" s="73"/>
    </row>
    <row r="1616" spans="1:13" s="2" customFormat="1" ht="12.75" customHeight="1">
      <c r="A1616" s="123" t="s">
        <v>533</v>
      </c>
      <c r="B1616" s="123"/>
      <c r="C1616" s="123"/>
      <c r="D1616" s="316"/>
      <c r="E1616" s="216">
        <f t="shared" si="380"/>
        <v>62077</v>
      </c>
      <c r="F1616" s="232">
        <f t="shared" ref="F1616:M1616" si="386">F1617+F1632</f>
        <v>0</v>
      </c>
      <c r="G1616" s="232">
        <f t="shared" si="386"/>
        <v>61619</v>
      </c>
      <c r="H1616" s="232">
        <f t="shared" si="386"/>
        <v>67</v>
      </c>
      <c r="I1616" s="232">
        <f t="shared" si="386"/>
        <v>385</v>
      </c>
      <c r="J1616" s="229">
        <f t="shared" si="386"/>
        <v>6</v>
      </c>
      <c r="K1616" s="72">
        <f t="shared" si="386"/>
        <v>340</v>
      </c>
      <c r="L1616" s="72">
        <f t="shared" si="386"/>
        <v>340</v>
      </c>
      <c r="M1616" s="72">
        <f t="shared" si="386"/>
        <v>340</v>
      </c>
    </row>
    <row r="1617" spans="1:13" s="2" customFormat="1" ht="51" customHeight="1">
      <c r="A1617" s="46"/>
      <c r="B1617" s="531" t="s">
        <v>647</v>
      </c>
      <c r="C1617" s="531"/>
      <c r="D1617" s="316" t="s">
        <v>648</v>
      </c>
      <c r="E1617" s="216">
        <f t="shared" si="380"/>
        <v>62077</v>
      </c>
      <c r="F1617" s="232">
        <f t="shared" ref="F1617:M1617" si="387">SUM(F1618:F1629)</f>
        <v>0</v>
      </c>
      <c r="G1617" s="232">
        <f t="shared" si="387"/>
        <v>61619</v>
      </c>
      <c r="H1617" s="232">
        <f t="shared" si="387"/>
        <v>67</v>
      </c>
      <c r="I1617" s="232">
        <f t="shared" si="387"/>
        <v>385</v>
      </c>
      <c r="J1617" s="229">
        <f t="shared" si="387"/>
        <v>6</v>
      </c>
      <c r="K1617" s="72">
        <f t="shared" si="387"/>
        <v>340</v>
      </c>
      <c r="L1617" s="72">
        <f t="shared" si="387"/>
        <v>340</v>
      </c>
      <c r="M1617" s="72">
        <f t="shared" si="387"/>
        <v>340</v>
      </c>
    </row>
    <row r="1618" spans="1:13" s="2" customFormat="1" ht="12.75" customHeight="1">
      <c r="A1618" s="46"/>
      <c r="B1618" s="133"/>
      <c r="C1618" s="159" t="s">
        <v>649</v>
      </c>
      <c r="D1618" s="317" t="s">
        <v>650</v>
      </c>
      <c r="E1618" s="216">
        <f t="shared" si="380"/>
        <v>1631</v>
      </c>
      <c r="F1618" s="232"/>
      <c r="G1618" s="232">
        <v>1240</v>
      </c>
      <c r="H1618" s="232"/>
      <c r="I1618" s="232">
        <v>385</v>
      </c>
      <c r="J1618" s="229">
        <v>6</v>
      </c>
      <c r="K1618" s="72">
        <v>340</v>
      </c>
      <c r="L1618" s="73">
        <v>340</v>
      </c>
      <c r="M1618" s="73">
        <v>340</v>
      </c>
    </row>
    <row r="1619" spans="1:13" s="2" customFormat="1" ht="12.75" customHeight="1">
      <c r="A1619" s="46"/>
      <c r="B1619" s="133"/>
      <c r="C1619" s="46" t="s">
        <v>651</v>
      </c>
      <c r="D1619" s="317" t="s">
        <v>652</v>
      </c>
      <c r="E1619" s="216">
        <f t="shared" si="380"/>
        <v>60446</v>
      </c>
      <c r="F1619" s="232"/>
      <c r="G1619" s="232">
        <v>60379</v>
      </c>
      <c r="H1619" s="232">
        <v>67</v>
      </c>
      <c r="I1619" s="232"/>
      <c r="J1619" s="229"/>
      <c r="K1619" s="72"/>
      <c r="L1619" s="73"/>
      <c r="M1619" s="73"/>
    </row>
    <row r="1620" spans="1:13" s="2" customFormat="1" ht="12.75" customHeight="1">
      <c r="A1620" s="46"/>
      <c r="B1620" s="133"/>
      <c r="C1620" s="159" t="s">
        <v>653</v>
      </c>
      <c r="D1620" s="317" t="s">
        <v>654</v>
      </c>
      <c r="E1620" s="216">
        <f t="shared" si="380"/>
        <v>0</v>
      </c>
      <c r="F1620" s="232"/>
      <c r="G1620" s="232"/>
      <c r="H1620" s="232"/>
      <c r="I1620" s="232"/>
      <c r="J1620" s="229"/>
      <c r="K1620" s="72"/>
      <c r="L1620" s="73"/>
      <c r="M1620" s="73"/>
    </row>
    <row r="1621" spans="1:13" s="2" customFormat="1" ht="12.75" customHeight="1">
      <c r="A1621" s="46"/>
      <c r="B1621" s="133"/>
      <c r="C1621" s="159" t="s">
        <v>655</v>
      </c>
      <c r="D1621" s="317" t="s">
        <v>656</v>
      </c>
      <c r="E1621" s="216">
        <f t="shared" si="380"/>
        <v>0</v>
      </c>
      <c r="F1621" s="232"/>
      <c r="G1621" s="232"/>
      <c r="H1621" s="232"/>
      <c r="I1621" s="232"/>
      <c r="J1621" s="229"/>
      <c r="K1621" s="72"/>
      <c r="L1621" s="73"/>
      <c r="M1621" s="73"/>
    </row>
    <row r="1622" spans="1:13" s="2" customFormat="1" ht="12.75" customHeight="1">
      <c r="A1622" s="46"/>
      <c r="B1622" s="133"/>
      <c r="C1622" s="159" t="s">
        <v>657</v>
      </c>
      <c r="D1622" s="317" t="s">
        <v>658</v>
      </c>
      <c r="E1622" s="216">
        <f t="shared" si="380"/>
        <v>0</v>
      </c>
      <c r="F1622" s="232"/>
      <c r="G1622" s="232"/>
      <c r="H1622" s="232"/>
      <c r="I1622" s="232"/>
      <c r="J1622" s="229"/>
      <c r="K1622" s="72"/>
      <c r="L1622" s="73"/>
      <c r="M1622" s="73"/>
    </row>
    <row r="1623" spans="1:13" s="2" customFormat="1" ht="26.25" customHeight="1">
      <c r="A1623" s="46"/>
      <c r="B1623" s="133"/>
      <c r="C1623" s="45" t="s">
        <v>659</v>
      </c>
      <c r="D1623" s="317" t="s">
        <v>660</v>
      </c>
      <c r="E1623" s="216">
        <f t="shared" si="380"/>
        <v>0</v>
      </c>
      <c r="F1623" s="232"/>
      <c r="G1623" s="232"/>
      <c r="H1623" s="232"/>
      <c r="I1623" s="232"/>
      <c r="J1623" s="229"/>
      <c r="K1623" s="72"/>
      <c r="L1623" s="73"/>
      <c r="M1623" s="73"/>
    </row>
    <row r="1624" spans="1:13" s="2" customFormat="1" ht="12.75" customHeight="1">
      <c r="A1624" s="46"/>
      <c r="B1624" s="133"/>
      <c r="C1624" s="159" t="s">
        <v>661</v>
      </c>
      <c r="D1624" s="317" t="s">
        <v>662</v>
      </c>
      <c r="E1624" s="216">
        <f t="shared" si="380"/>
        <v>0</v>
      </c>
      <c r="F1624" s="232"/>
      <c r="G1624" s="232"/>
      <c r="H1624" s="232"/>
      <c r="I1624" s="232"/>
      <c r="J1624" s="229"/>
      <c r="K1624" s="72"/>
      <c r="L1624" s="73"/>
      <c r="M1624" s="73"/>
    </row>
    <row r="1625" spans="1:13" s="2" customFormat="1" ht="12.75" customHeight="1">
      <c r="A1625" s="46"/>
      <c r="B1625" s="133"/>
      <c r="C1625" s="159" t="s">
        <v>663</v>
      </c>
      <c r="D1625" s="317" t="s">
        <v>664</v>
      </c>
      <c r="E1625" s="216">
        <f t="shared" si="380"/>
        <v>0</v>
      </c>
      <c r="F1625" s="232"/>
      <c r="G1625" s="232"/>
      <c r="H1625" s="232"/>
      <c r="I1625" s="232"/>
      <c r="J1625" s="229"/>
      <c r="K1625" s="72"/>
      <c r="L1625" s="73"/>
      <c r="M1625" s="73"/>
    </row>
    <row r="1626" spans="1:13" s="2" customFormat="1" ht="12.75" customHeight="1">
      <c r="A1626" s="46"/>
      <c r="B1626" s="133"/>
      <c r="C1626" s="159" t="s">
        <v>665</v>
      </c>
      <c r="D1626" s="317" t="s">
        <v>666</v>
      </c>
      <c r="E1626" s="216">
        <f t="shared" si="380"/>
        <v>0</v>
      </c>
      <c r="F1626" s="232"/>
      <c r="G1626" s="232"/>
      <c r="H1626" s="232"/>
      <c r="I1626" s="232"/>
      <c r="J1626" s="229"/>
      <c r="K1626" s="72"/>
      <c r="L1626" s="73"/>
      <c r="M1626" s="73"/>
    </row>
    <row r="1627" spans="1:13" s="2" customFormat="1" ht="12.75" customHeight="1">
      <c r="A1627" s="46"/>
      <c r="B1627" s="133"/>
      <c r="C1627" s="159" t="s">
        <v>667</v>
      </c>
      <c r="D1627" s="317" t="s">
        <v>666</v>
      </c>
      <c r="E1627" s="216">
        <f t="shared" si="380"/>
        <v>0</v>
      </c>
      <c r="F1627" s="232"/>
      <c r="G1627" s="232"/>
      <c r="H1627" s="232"/>
      <c r="I1627" s="232"/>
      <c r="J1627" s="229"/>
      <c r="K1627" s="72"/>
      <c r="L1627" s="73"/>
      <c r="M1627" s="73"/>
    </row>
    <row r="1628" spans="1:13" s="2" customFormat="1" ht="12.75" customHeight="1">
      <c r="A1628" s="46"/>
      <c r="B1628" s="133"/>
      <c r="C1628" s="159" t="s">
        <v>669</v>
      </c>
      <c r="D1628" s="317" t="s">
        <v>670</v>
      </c>
      <c r="E1628" s="216">
        <f t="shared" si="380"/>
        <v>0</v>
      </c>
      <c r="F1628" s="232"/>
      <c r="G1628" s="232"/>
      <c r="H1628" s="232"/>
      <c r="I1628" s="232"/>
      <c r="J1628" s="229"/>
      <c r="K1628" s="72"/>
      <c r="L1628" s="73"/>
      <c r="M1628" s="73"/>
    </row>
    <row r="1629" spans="1:13" s="2" customFormat="1" ht="12.75" customHeight="1">
      <c r="A1629" s="46"/>
      <c r="B1629" s="133"/>
      <c r="C1629" s="46" t="s">
        <v>671</v>
      </c>
      <c r="D1629" s="317" t="s">
        <v>672</v>
      </c>
      <c r="E1629" s="216">
        <f t="shared" si="380"/>
        <v>0</v>
      </c>
      <c r="F1629" s="232"/>
      <c r="G1629" s="232"/>
      <c r="H1629" s="232"/>
      <c r="I1629" s="232"/>
      <c r="J1629" s="229"/>
      <c r="K1629" s="72"/>
      <c r="L1629" s="73"/>
      <c r="M1629" s="73">
        <v>0</v>
      </c>
    </row>
    <row r="1630" spans="1:13" s="2" customFormat="1" ht="26.25" customHeight="1">
      <c r="A1630" s="46"/>
      <c r="B1630" s="523" t="s">
        <v>673</v>
      </c>
      <c r="C1630" s="524"/>
      <c r="D1630" s="474" t="s">
        <v>674</v>
      </c>
      <c r="E1630" s="216">
        <f t="shared" si="380"/>
        <v>0</v>
      </c>
      <c r="F1630" s="232">
        <f t="shared" ref="F1630:M1630" si="388">F1631</f>
        <v>0</v>
      </c>
      <c r="G1630" s="232">
        <f t="shared" si="388"/>
        <v>0</v>
      </c>
      <c r="H1630" s="232">
        <f t="shared" si="388"/>
        <v>0</v>
      </c>
      <c r="I1630" s="232">
        <f t="shared" si="388"/>
        <v>0</v>
      </c>
      <c r="J1630" s="232">
        <f t="shared" si="388"/>
        <v>0</v>
      </c>
      <c r="K1630" s="72">
        <f t="shared" si="388"/>
        <v>0</v>
      </c>
      <c r="L1630" s="72">
        <f t="shared" si="388"/>
        <v>0</v>
      </c>
      <c r="M1630" s="72">
        <f t="shared" si="388"/>
        <v>0</v>
      </c>
    </row>
    <row r="1631" spans="1:13" s="2" customFormat="1" ht="12.75" customHeight="1">
      <c r="A1631" s="46"/>
      <c r="B1631" s="133"/>
      <c r="C1631" s="46" t="s">
        <v>675</v>
      </c>
      <c r="D1631" s="481" t="s">
        <v>676</v>
      </c>
      <c r="E1631" s="216">
        <f t="shared" si="380"/>
        <v>0</v>
      </c>
      <c r="F1631" s="232"/>
      <c r="G1631" s="232"/>
      <c r="H1631" s="232"/>
      <c r="I1631" s="232"/>
      <c r="J1631" s="229"/>
      <c r="K1631" s="72"/>
      <c r="L1631" s="73"/>
      <c r="M1631" s="73"/>
    </row>
    <row r="1632" spans="1:13" s="2" customFormat="1" ht="30.75" customHeight="1">
      <c r="A1632" s="46"/>
      <c r="B1632" s="523" t="s">
        <v>677</v>
      </c>
      <c r="C1632" s="524"/>
      <c r="D1632" s="474" t="s">
        <v>678</v>
      </c>
      <c r="E1632" s="216">
        <f t="shared" si="380"/>
        <v>0</v>
      </c>
      <c r="F1632" s="232"/>
      <c r="G1632" s="232"/>
      <c r="H1632" s="232"/>
      <c r="I1632" s="232"/>
      <c r="J1632" s="229"/>
      <c r="K1632" s="72"/>
      <c r="L1632" s="73"/>
      <c r="M1632" s="73"/>
    </row>
    <row r="1633" spans="1:13" ht="38.25" customHeight="1">
      <c r="A1633" s="532" t="s">
        <v>755</v>
      </c>
      <c r="B1633" s="533"/>
      <c r="C1633" s="534"/>
      <c r="D1633" s="141" t="s">
        <v>680</v>
      </c>
      <c r="E1633" s="151">
        <f t="shared" si="380"/>
        <v>2531</v>
      </c>
      <c r="F1633" s="151">
        <f>F1634</f>
        <v>0</v>
      </c>
      <c r="G1633" s="151">
        <f>G1690</f>
        <v>1686</v>
      </c>
      <c r="H1633" s="151">
        <f t="shared" ref="H1633:J1633" si="389">H1690</f>
        <v>365</v>
      </c>
      <c r="I1633" s="151">
        <f t="shared" si="389"/>
        <v>250</v>
      </c>
      <c r="J1633" s="151">
        <f t="shared" si="389"/>
        <v>230</v>
      </c>
      <c r="K1633" s="151">
        <f t="shared" ref="K1633:M1633" si="390">K1634</f>
        <v>0</v>
      </c>
      <c r="L1633" s="151">
        <f t="shared" si="390"/>
        <v>0</v>
      </c>
      <c r="M1633" s="151">
        <f t="shared" si="390"/>
        <v>0</v>
      </c>
    </row>
    <row r="1634" spans="1:13" s="12" customFormat="1" ht="22.5" customHeight="1">
      <c r="A1634" s="535" t="s">
        <v>316</v>
      </c>
      <c r="B1634" s="536"/>
      <c r="C1634" s="536"/>
      <c r="D1634" s="495"/>
      <c r="E1634" s="496">
        <f t="shared" si="380"/>
        <v>2531</v>
      </c>
      <c r="F1634" s="496">
        <f>F1673</f>
        <v>0</v>
      </c>
      <c r="G1634" s="497">
        <f>G1636+G1673</f>
        <v>1686</v>
      </c>
      <c r="H1634" s="497">
        <f>H1636+H1673</f>
        <v>365</v>
      </c>
      <c r="I1634" s="497">
        <f>I1636+I1673</f>
        <v>250</v>
      </c>
      <c r="J1634" s="498">
        <f>J1636+J1673</f>
        <v>230</v>
      </c>
      <c r="K1634" s="498">
        <f>K1690</f>
        <v>0</v>
      </c>
      <c r="L1634" s="498">
        <f>L1690</f>
        <v>0</v>
      </c>
      <c r="M1634" s="498">
        <f>M1690</f>
        <v>0</v>
      </c>
    </row>
    <row r="1635" spans="1:13" s="12" customFormat="1" hidden="1">
      <c r="A1635" s="337"/>
      <c r="B1635" s="513" t="s">
        <v>442</v>
      </c>
      <c r="C1635" s="514"/>
      <c r="D1635" s="285"/>
      <c r="E1635" s="247"/>
      <c r="F1635" s="227"/>
      <c r="G1635" s="227"/>
      <c r="H1635" s="227"/>
      <c r="I1635" s="227"/>
      <c r="J1635" s="240"/>
      <c r="K1635" s="242"/>
      <c r="L1635" s="231"/>
      <c r="M1635" s="231"/>
    </row>
    <row r="1636" spans="1:13" s="2" customFormat="1" ht="17.25" hidden="1" customHeight="1">
      <c r="A1636" s="65"/>
      <c r="B1636" s="99" t="s">
        <v>443</v>
      </c>
      <c r="C1636" s="92"/>
      <c r="D1636" s="286" t="s">
        <v>444</v>
      </c>
      <c r="E1636" s="246">
        <f t="shared" ref="E1636:E1700" si="391">G1636+H1636+I1636+J1636</f>
        <v>0</v>
      </c>
      <c r="F1636" s="217">
        <f t="shared" ref="F1636:M1636" si="392">F1637</f>
        <v>0</v>
      </c>
      <c r="G1636" s="217">
        <f t="shared" si="392"/>
        <v>0</v>
      </c>
      <c r="H1636" s="217">
        <f t="shared" si="392"/>
        <v>0</v>
      </c>
      <c r="I1636" s="217">
        <f t="shared" si="392"/>
        <v>0</v>
      </c>
      <c r="J1636" s="228">
        <f t="shared" si="392"/>
        <v>0</v>
      </c>
      <c r="K1636" s="156">
        <f t="shared" si="392"/>
        <v>0</v>
      </c>
      <c r="L1636" s="156">
        <f t="shared" si="392"/>
        <v>0</v>
      </c>
      <c r="M1636" s="156">
        <f t="shared" si="392"/>
        <v>0</v>
      </c>
    </row>
    <row r="1637" spans="1:13" s="2" customFormat="1" ht="17.25" hidden="1" customHeight="1">
      <c r="A1637" s="65"/>
      <c r="B1637" s="75" t="s">
        <v>445</v>
      </c>
      <c r="C1637" s="79"/>
      <c r="D1637" s="148" t="s">
        <v>446</v>
      </c>
      <c r="E1637" s="246">
        <f t="shared" si="391"/>
        <v>0</v>
      </c>
      <c r="F1637" s="217">
        <f>F1638+F1639+F1640+F1641+F1642+F1643+F1644+F1645</f>
        <v>0</v>
      </c>
      <c r="G1637" s="217">
        <f>G1638+G1639+G1640+G1641+G1642+G1643+G1644+G1645</f>
        <v>0</v>
      </c>
      <c r="H1637" s="217">
        <f>H1638+H1639+H1640+H1641+H1642+H1643+H1644+H1645</f>
        <v>0</v>
      </c>
      <c r="I1637" s="217">
        <f>I1638+I1639+I1640+I1641+I1642+I1643+I1644+I1645</f>
        <v>0</v>
      </c>
      <c r="J1637" s="228">
        <f>J1638+J1639+J1640+J1641+J1642+J1643+J1644+J1645</f>
        <v>0</v>
      </c>
      <c r="K1637" s="156"/>
      <c r="L1637" s="73"/>
      <c r="M1637" s="73"/>
    </row>
    <row r="1638" spans="1:13" s="2" customFormat="1" ht="17.25" hidden="1" customHeight="1">
      <c r="A1638" s="65"/>
      <c r="B1638" s="92"/>
      <c r="C1638" s="100" t="s">
        <v>447</v>
      </c>
      <c r="D1638" s="286" t="s">
        <v>448</v>
      </c>
      <c r="E1638" s="246">
        <f t="shared" si="391"/>
        <v>0</v>
      </c>
      <c r="F1638" s="217"/>
      <c r="G1638" s="217"/>
      <c r="H1638" s="217"/>
      <c r="I1638" s="217"/>
      <c r="J1638" s="229"/>
      <c r="K1638" s="72"/>
      <c r="L1638" s="73"/>
      <c r="M1638" s="73"/>
    </row>
    <row r="1639" spans="1:13" s="2" customFormat="1" ht="17.25" hidden="1" customHeight="1">
      <c r="A1639" s="65"/>
      <c r="B1639" s="92"/>
      <c r="C1639" s="101" t="s">
        <v>449</v>
      </c>
      <c r="D1639" s="287" t="s">
        <v>450</v>
      </c>
      <c r="E1639" s="246">
        <f t="shared" si="391"/>
        <v>0</v>
      </c>
      <c r="F1639" s="217"/>
      <c r="G1639" s="217"/>
      <c r="H1639" s="217"/>
      <c r="I1639" s="217"/>
      <c r="J1639" s="229"/>
      <c r="K1639" s="72"/>
      <c r="L1639" s="73"/>
      <c r="M1639" s="73"/>
    </row>
    <row r="1640" spans="1:13" s="2" customFormat="1" ht="17.25" hidden="1" customHeight="1">
      <c r="A1640" s="65"/>
      <c r="B1640" s="92"/>
      <c r="C1640" s="101" t="s">
        <v>451</v>
      </c>
      <c r="D1640" s="287" t="s">
        <v>452</v>
      </c>
      <c r="E1640" s="246">
        <f t="shared" si="391"/>
        <v>0</v>
      </c>
      <c r="F1640" s="217"/>
      <c r="G1640" s="217"/>
      <c r="H1640" s="217"/>
      <c r="I1640" s="217"/>
      <c r="J1640" s="229"/>
      <c r="K1640" s="72"/>
      <c r="L1640" s="73"/>
      <c r="M1640" s="73"/>
    </row>
    <row r="1641" spans="1:13" s="2" customFormat="1" ht="17.25" hidden="1" customHeight="1">
      <c r="A1641" s="65"/>
      <c r="B1641" s="92"/>
      <c r="C1641" s="100" t="s">
        <v>453</v>
      </c>
      <c r="D1641" s="286" t="s">
        <v>454</v>
      </c>
      <c r="E1641" s="246">
        <f t="shared" si="391"/>
        <v>0</v>
      </c>
      <c r="F1641" s="217"/>
      <c r="G1641" s="217"/>
      <c r="H1641" s="217"/>
      <c r="I1641" s="217"/>
      <c r="J1641" s="229"/>
      <c r="K1641" s="72"/>
      <c r="L1641" s="73"/>
      <c r="M1641" s="73"/>
    </row>
    <row r="1642" spans="1:13" s="2" customFormat="1" ht="17.25" hidden="1" customHeight="1">
      <c r="A1642" s="65"/>
      <c r="B1642" s="88"/>
      <c r="C1642" s="103" t="s">
        <v>455</v>
      </c>
      <c r="D1642" s="288" t="s">
        <v>456</v>
      </c>
      <c r="E1642" s="246">
        <f t="shared" si="391"/>
        <v>0</v>
      </c>
      <c r="F1642" s="217"/>
      <c r="G1642" s="217"/>
      <c r="H1642" s="217"/>
      <c r="I1642" s="217"/>
      <c r="J1642" s="229"/>
      <c r="K1642" s="72"/>
      <c r="L1642" s="73"/>
      <c r="M1642" s="73"/>
    </row>
    <row r="1643" spans="1:13" s="2" customFormat="1" ht="17.25" hidden="1" customHeight="1">
      <c r="A1643" s="65"/>
      <c r="B1643" s="104"/>
      <c r="C1643" s="105" t="s">
        <v>457</v>
      </c>
      <c r="D1643" s="43" t="s">
        <v>458</v>
      </c>
      <c r="E1643" s="246">
        <f t="shared" si="391"/>
        <v>0</v>
      </c>
      <c r="F1643" s="217"/>
      <c r="G1643" s="217"/>
      <c r="H1643" s="217"/>
      <c r="I1643" s="217"/>
      <c r="J1643" s="229"/>
      <c r="K1643" s="72"/>
      <c r="L1643" s="73"/>
      <c r="M1643" s="73"/>
    </row>
    <row r="1644" spans="1:13" s="2" customFormat="1" ht="17.25" hidden="1" customHeight="1">
      <c r="A1644" s="65"/>
      <c r="B1644" s="107"/>
      <c r="C1644" s="108" t="s">
        <v>459</v>
      </c>
      <c r="D1644" s="289" t="s">
        <v>460</v>
      </c>
      <c r="E1644" s="246">
        <f t="shared" si="391"/>
        <v>0</v>
      </c>
      <c r="F1644" s="217"/>
      <c r="G1644" s="217"/>
      <c r="H1644" s="217"/>
      <c r="I1644" s="217"/>
      <c r="J1644" s="229"/>
      <c r="K1644" s="72"/>
      <c r="L1644" s="73"/>
      <c r="M1644" s="73"/>
    </row>
    <row r="1645" spans="1:13" s="2" customFormat="1" ht="17.25" hidden="1" customHeight="1">
      <c r="A1645" s="65"/>
      <c r="B1645" s="110"/>
      <c r="C1645" s="111" t="s">
        <v>461</v>
      </c>
      <c r="D1645" s="290" t="s">
        <v>462</v>
      </c>
      <c r="E1645" s="246">
        <f t="shared" si="391"/>
        <v>0</v>
      </c>
      <c r="F1645" s="217"/>
      <c r="G1645" s="217"/>
      <c r="H1645" s="217"/>
      <c r="I1645" s="217"/>
      <c r="J1645" s="229"/>
      <c r="K1645" s="72"/>
      <c r="L1645" s="73"/>
      <c r="M1645" s="73"/>
    </row>
    <row r="1646" spans="1:13" s="2" customFormat="1" ht="17.25" hidden="1" customHeight="1">
      <c r="A1646" s="65"/>
      <c r="B1646" s="113"/>
      <c r="C1646" s="114"/>
      <c r="D1646" s="291"/>
      <c r="E1646" s="246">
        <f t="shared" si="391"/>
        <v>0</v>
      </c>
      <c r="F1646" s="217"/>
      <c r="G1646" s="217"/>
      <c r="H1646" s="217"/>
      <c r="I1646" s="217"/>
      <c r="J1646" s="229"/>
      <c r="K1646" s="72"/>
      <c r="L1646" s="73"/>
      <c r="M1646" s="73"/>
    </row>
    <row r="1647" spans="1:13" s="2" customFormat="1" ht="17.25" hidden="1" customHeight="1">
      <c r="A1647" s="65"/>
      <c r="B1647" s="69" t="s">
        <v>463</v>
      </c>
      <c r="C1647" s="75"/>
      <c r="D1647" s="148" t="s">
        <v>464</v>
      </c>
      <c r="E1647" s="246">
        <f t="shared" si="391"/>
        <v>0</v>
      </c>
      <c r="F1647" s="217">
        <f t="shared" ref="F1647:M1647" si="393">F1648</f>
        <v>0</v>
      </c>
      <c r="G1647" s="217">
        <f t="shared" si="393"/>
        <v>0</v>
      </c>
      <c r="H1647" s="217">
        <f t="shared" si="393"/>
        <v>0</v>
      </c>
      <c r="I1647" s="217">
        <f t="shared" si="393"/>
        <v>0</v>
      </c>
      <c r="J1647" s="228">
        <f t="shared" si="393"/>
        <v>0</v>
      </c>
      <c r="K1647" s="156">
        <f t="shared" si="393"/>
        <v>0</v>
      </c>
      <c r="L1647" s="156">
        <f t="shared" si="393"/>
        <v>0</v>
      </c>
      <c r="M1647" s="156">
        <f t="shared" si="393"/>
        <v>0</v>
      </c>
    </row>
    <row r="1648" spans="1:13" s="2" customFormat="1" ht="17.25" hidden="1" customHeight="1">
      <c r="A1648" s="65"/>
      <c r="B1648" s="79" t="s">
        <v>465</v>
      </c>
      <c r="C1648" s="79"/>
      <c r="D1648" s="149" t="s">
        <v>384</v>
      </c>
      <c r="E1648" s="246">
        <f t="shared" si="391"/>
        <v>0</v>
      </c>
      <c r="F1648" s="217">
        <f>F1652+F1653+F1654+F1655+F1656+F1657+F1658</f>
        <v>0</v>
      </c>
      <c r="G1648" s="217">
        <f>G1652+G1653+G1654+G1655+G1656+G1657+G1658</f>
        <v>0</v>
      </c>
      <c r="H1648" s="217">
        <f>H1652+H1653+H1654+H1655+H1656+H1657+H1658</f>
        <v>0</v>
      </c>
      <c r="I1648" s="217">
        <f>I1652+I1653+I1654+I1655+I1656+I1657+I1658</f>
        <v>0</v>
      </c>
      <c r="J1648" s="228">
        <f>J1652+J1653+J1654+J1655+J1656+J1657+J1658</f>
        <v>0</v>
      </c>
      <c r="K1648" s="156"/>
      <c r="L1648" s="73"/>
      <c r="M1648" s="73"/>
    </row>
    <row r="1649" spans="1:13" s="2" customFormat="1" ht="17.25" hidden="1" customHeight="1">
      <c r="A1649" s="65"/>
      <c r="B1649" s="116"/>
      <c r="C1649" s="117" t="s">
        <v>466</v>
      </c>
      <c r="D1649" s="292" t="s">
        <v>467</v>
      </c>
      <c r="E1649" s="246">
        <f t="shared" si="391"/>
        <v>0</v>
      </c>
      <c r="F1649" s="217"/>
      <c r="G1649" s="217"/>
      <c r="H1649" s="217"/>
      <c r="I1649" s="217"/>
      <c r="J1649" s="229"/>
      <c r="K1649" s="72"/>
      <c r="L1649" s="73"/>
      <c r="M1649" s="73"/>
    </row>
    <row r="1650" spans="1:13" s="2" customFormat="1" ht="17.25" hidden="1" customHeight="1">
      <c r="A1650" s="65"/>
      <c r="B1650" s="116"/>
      <c r="C1650" s="117" t="s">
        <v>468</v>
      </c>
      <c r="D1650" s="292" t="s">
        <v>469</v>
      </c>
      <c r="E1650" s="246">
        <f t="shared" si="391"/>
        <v>0</v>
      </c>
      <c r="F1650" s="217"/>
      <c r="G1650" s="217"/>
      <c r="H1650" s="217"/>
      <c r="I1650" s="217"/>
      <c r="J1650" s="229"/>
      <c r="K1650" s="72"/>
      <c r="L1650" s="73"/>
      <c r="M1650" s="73"/>
    </row>
    <row r="1651" spans="1:13" s="2" customFormat="1" ht="17.25" hidden="1" customHeight="1">
      <c r="A1651" s="65"/>
      <c r="B1651" s="116"/>
      <c r="C1651" s="117" t="s">
        <v>470</v>
      </c>
      <c r="D1651" s="292" t="s">
        <v>471</v>
      </c>
      <c r="E1651" s="246">
        <f t="shared" si="391"/>
        <v>0</v>
      </c>
      <c r="F1651" s="217"/>
      <c r="G1651" s="217"/>
      <c r="H1651" s="217"/>
      <c r="I1651" s="217"/>
      <c r="J1651" s="229"/>
      <c r="K1651" s="72"/>
      <c r="L1651" s="73"/>
      <c r="M1651" s="73"/>
    </row>
    <row r="1652" spans="1:13" s="2" customFormat="1" ht="17.25" hidden="1" customHeight="1">
      <c r="A1652" s="65"/>
      <c r="B1652" s="76"/>
      <c r="C1652" s="79" t="s">
        <v>472</v>
      </c>
      <c r="D1652" s="149" t="s">
        <v>473</v>
      </c>
      <c r="E1652" s="246">
        <f t="shared" si="391"/>
        <v>0</v>
      </c>
      <c r="F1652" s="217"/>
      <c r="G1652" s="217"/>
      <c r="H1652" s="217"/>
      <c r="I1652" s="217"/>
      <c r="J1652" s="229"/>
      <c r="K1652" s="72"/>
      <c r="L1652" s="73"/>
      <c r="M1652" s="73"/>
    </row>
    <row r="1653" spans="1:13" s="2" customFormat="1" ht="17.25" hidden="1" customHeight="1">
      <c r="A1653" s="65"/>
      <c r="B1653" s="76"/>
      <c r="C1653" s="79" t="s">
        <v>474</v>
      </c>
      <c r="D1653" s="149" t="s">
        <v>475</v>
      </c>
      <c r="E1653" s="246">
        <f t="shared" si="391"/>
        <v>0</v>
      </c>
      <c r="F1653" s="217"/>
      <c r="G1653" s="217"/>
      <c r="H1653" s="217"/>
      <c r="I1653" s="217"/>
      <c r="J1653" s="229"/>
      <c r="K1653" s="72"/>
      <c r="L1653" s="73"/>
      <c r="M1653" s="73"/>
    </row>
    <row r="1654" spans="1:13" s="2" customFormat="1" ht="17.25" hidden="1" customHeight="1">
      <c r="A1654" s="65"/>
      <c r="B1654" s="76"/>
      <c r="C1654" s="79" t="s">
        <v>476</v>
      </c>
      <c r="D1654" s="149" t="s">
        <v>477</v>
      </c>
      <c r="E1654" s="246">
        <f t="shared" si="391"/>
        <v>0</v>
      </c>
      <c r="F1654" s="217"/>
      <c r="G1654" s="217"/>
      <c r="H1654" s="217"/>
      <c r="I1654" s="217"/>
      <c r="J1654" s="229"/>
      <c r="K1654" s="72"/>
      <c r="L1654" s="73"/>
      <c r="M1654" s="73"/>
    </row>
    <row r="1655" spans="1:13" s="2" customFormat="1" ht="17.25" hidden="1" customHeight="1">
      <c r="A1655" s="65"/>
      <c r="B1655" s="76"/>
      <c r="C1655" s="79" t="s">
        <v>478</v>
      </c>
      <c r="D1655" s="149" t="s">
        <v>479</v>
      </c>
      <c r="E1655" s="246">
        <f t="shared" si="391"/>
        <v>0</v>
      </c>
      <c r="F1655" s="217"/>
      <c r="G1655" s="217"/>
      <c r="H1655" s="217"/>
      <c r="I1655" s="217"/>
      <c r="J1655" s="229"/>
      <c r="K1655" s="72"/>
      <c r="L1655" s="73"/>
      <c r="M1655" s="73"/>
    </row>
    <row r="1656" spans="1:13" s="2" customFormat="1" ht="17.25" hidden="1" customHeight="1">
      <c r="A1656" s="65"/>
      <c r="B1656" s="76"/>
      <c r="C1656" s="79"/>
      <c r="D1656" s="149"/>
      <c r="E1656" s="246">
        <f t="shared" si="391"/>
        <v>0</v>
      </c>
      <c r="F1656" s="217"/>
      <c r="G1656" s="217"/>
      <c r="H1656" s="217"/>
      <c r="I1656" s="217"/>
      <c r="J1656" s="229"/>
      <c r="K1656" s="72"/>
      <c r="L1656" s="73"/>
      <c r="M1656" s="73"/>
    </row>
    <row r="1657" spans="1:13" s="2" customFormat="1" ht="17.25" hidden="1" customHeight="1">
      <c r="A1657" s="65"/>
      <c r="B1657" s="76"/>
      <c r="C1657" s="79" t="s">
        <v>480</v>
      </c>
      <c r="D1657" s="149" t="s">
        <v>481</v>
      </c>
      <c r="E1657" s="246">
        <f t="shared" si="391"/>
        <v>0</v>
      </c>
      <c r="F1657" s="217"/>
      <c r="G1657" s="217"/>
      <c r="H1657" s="217"/>
      <c r="I1657" s="217"/>
      <c r="J1657" s="229"/>
      <c r="K1657" s="72"/>
      <c r="L1657" s="73"/>
      <c r="M1657" s="73"/>
    </row>
    <row r="1658" spans="1:13" s="2" customFormat="1" ht="17.25" hidden="1" customHeight="1">
      <c r="A1658" s="65"/>
      <c r="B1658" s="76"/>
      <c r="C1658" s="79" t="s">
        <v>482</v>
      </c>
      <c r="D1658" s="149" t="s">
        <v>483</v>
      </c>
      <c r="E1658" s="246">
        <f t="shared" si="391"/>
        <v>0</v>
      </c>
      <c r="F1658" s="217"/>
      <c r="G1658" s="217"/>
      <c r="H1658" s="217"/>
      <c r="I1658" s="217"/>
      <c r="J1658" s="229"/>
      <c r="K1658" s="72"/>
      <c r="L1658" s="73"/>
      <c r="M1658" s="73"/>
    </row>
    <row r="1659" spans="1:13" s="2" customFormat="1" ht="17.25" hidden="1" customHeight="1">
      <c r="A1659" s="65"/>
      <c r="B1659" s="75"/>
      <c r="C1659" s="69"/>
      <c r="D1659" s="149"/>
      <c r="E1659" s="246">
        <f t="shared" si="391"/>
        <v>0</v>
      </c>
      <c r="F1659" s="217"/>
      <c r="G1659" s="217"/>
      <c r="H1659" s="217"/>
      <c r="I1659" s="217"/>
      <c r="J1659" s="229"/>
      <c r="K1659" s="72"/>
      <c r="L1659" s="73"/>
      <c r="M1659" s="73"/>
    </row>
    <row r="1660" spans="1:13" s="2" customFormat="1" ht="17.25" hidden="1" customHeight="1">
      <c r="A1660" s="65"/>
      <c r="B1660" s="69" t="s">
        <v>484</v>
      </c>
      <c r="C1660" s="69"/>
      <c r="D1660" s="149" t="s">
        <v>318</v>
      </c>
      <c r="E1660" s="246">
        <f t="shared" si="391"/>
        <v>0</v>
      </c>
      <c r="F1660" s="217">
        <f t="shared" ref="F1660:M1660" si="394">F1661+F1662+F1663+F1664+F1665+F1666+F1667+F1668+F1669+F1670+F1671</f>
        <v>0</v>
      </c>
      <c r="G1660" s="217">
        <f t="shared" si="394"/>
        <v>0</v>
      </c>
      <c r="H1660" s="217">
        <f t="shared" si="394"/>
        <v>0</v>
      </c>
      <c r="I1660" s="217">
        <f t="shared" si="394"/>
        <v>0</v>
      </c>
      <c r="J1660" s="228">
        <f t="shared" si="394"/>
        <v>0</v>
      </c>
      <c r="K1660" s="156">
        <f t="shared" si="394"/>
        <v>0</v>
      </c>
      <c r="L1660" s="156">
        <f t="shared" si="394"/>
        <v>0</v>
      </c>
      <c r="M1660" s="156">
        <f t="shared" si="394"/>
        <v>0</v>
      </c>
    </row>
    <row r="1661" spans="1:13" s="2" customFormat="1" ht="17.25" hidden="1" customHeight="1">
      <c r="A1661" s="65"/>
      <c r="B1661" s="75" t="s">
        <v>485</v>
      </c>
      <c r="C1661" s="69"/>
      <c r="D1661" s="149" t="s">
        <v>486</v>
      </c>
      <c r="E1661" s="246">
        <f t="shared" si="391"/>
        <v>0</v>
      </c>
      <c r="F1661" s="217"/>
      <c r="G1661" s="217"/>
      <c r="H1661" s="217"/>
      <c r="I1661" s="217"/>
      <c r="J1661" s="229"/>
      <c r="K1661" s="72"/>
      <c r="L1661" s="73"/>
      <c r="M1661" s="73"/>
    </row>
    <row r="1662" spans="1:13" s="2" customFormat="1" ht="17.25" hidden="1" customHeight="1">
      <c r="A1662" s="65"/>
      <c r="B1662" s="75" t="s">
        <v>487</v>
      </c>
      <c r="C1662" s="79"/>
      <c r="D1662" s="149" t="s">
        <v>488</v>
      </c>
      <c r="E1662" s="246">
        <f t="shared" si="391"/>
        <v>0</v>
      </c>
      <c r="F1662" s="217"/>
      <c r="G1662" s="217"/>
      <c r="H1662" s="217"/>
      <c r="I1662" s="217"/>
      <c r="J1662" s="229"/>
      <c r="K1662" s="72"/>
      <c r="L1662" s="73"/>
      <c r="M1662" s="73"/>
    </row>
    <row r="1663" spans="1:13" s="2" customFormat="1" ht="17.25" hidden="1" customHeight="1">
      <c r="A1663" s="65"/>
      <c r="B1663" s="75" t="s">
        <v>489</v>
      </c>
      <c r="C1663" s="69"/>
      <c r="D1663" s="149" t="s">
        <v>490</v>
      </c>
      <c r="E1663" s="246">
        <f t="shared" si="391"/>
        <v>0</v>
      </c>
      <c r="F1663" s="217"/>
      <c r="G1663" s="217"/>
      <c r="H1663" s="217"/>
      <c r="I1663" s="217"/>
      <c r="J1663" s="229"/>
      <c r="K1663" s="72"/>
      <c r="L1663" s="73"/>
      <c r="M1663" s="73"/>
    </row>
    <row r="1664" spans="1:13" s="2" customFormat="1" ht="17.25" hidden="1" customHeight="1">
      <c r="A1664" s="65"/>
      <c r="B1664" s="75" t="s">
        <v>491</v>
      </c>
      <c r="C1664" s="70"/>
      <c r="D1664" s="149" t="s">
        <v>492</v>
      </c>
      <c r="E1664" s="246">
        <f t="shared" si="391"/>
        <v>0</v>
      </c>
      <c r="F1664" s="217"/>
      <c r="G1664" s="217"/>
      <c r="H1664" s="217"/>
      <c r="I1664" s="217"/>
      <c r="J1664" s="229"/>
      <c r="K1664" s="72"/>
      <c r="L1664" s="73"/>
      <c r="M1664" s="73"/>
    </row>
    <row r="1665" spans="1:13" s="2" customFormat="1" ht="17.25" hidden="1" customHeight="1">
      <c r="A1665" s="65"/>
      <c r="B1665" s="74" t="s">
        <v>493</v>
      </c>
      <c r="C1665" s="338"/>
      <c r="D1665" s="149" t="s">
        <v>494</v>
      </c>
      <c r="E1665" s="246">
        <f t="shared" si="391"/>
        <v>0</v>
      </c>
      <c r="F1665" s="217"/>
      <c r="G1665" s="217"/>
      <c r="H1665" s="217"/>
      <c r="I1665" s="217"/>
      <c r="J1665" s="229"/>
      <c r="K1665" s="72"/>
      <c r="L1665" s="73"/>
      <c r="M1665" s="73"/>
    </row>
    <row r="1666" spans="1:13" s="2" customFormat="1" ht="17.25" hidden="1" customHeight="1">
      <c r="A1666" s="65"/>
      <c r="B1666" s="119" t="s">
        <v>495</v>
      </c>
      <c r="C1666" s="79"/>
      <c r="D1666" s="148" t="s">
        <v>496</v>
      </c>
      <c r="E1666" s="246">
        <f t="shared" si="391"/>
        <v>0</v>
      </c>
      <c r="F1666" s="217"/>
      <c r="G1666" s="217"/>
      <c r="H1666" s="217"/>
      <c r="I1666" s="217"/>
      <c r="J1666" s="229"/>
      <c r="K1666" s="72"/>
      <c r="L1666" s="73"/>
      <c r="M1666" s="73"/>
    </row>
    <row r="1667" spans="1:13" s="2" customFormat="1" ht="17.25" hidden="1" customHeight="1">
      <c r="A1667" s="65"/>
      <c r="B1667" s="74" t="s">
        <v>497</v>
      </c>
      <c r="C1667" s="69"/>
      <c r="D1667" s="149" t="s">
        <v>498</v>
      </c>
      <c r="E1667" s="246">
        <f t="shared" si="391"/>
        <v>0</v>
      </c>
      <c r="F1667" s="217"/>
      <c r="G1667" s="217"/>
      <c r="H1667" s="217"/>
      <c r="I1667" s="217"/>
      <c r="J1667" s="229"/>
      <c r="K1667" s="72"/>
      <c r="L1667" s="73"/>
      <c r="M1667" s="73"/>
    </row>
    <row r="1668" spans="1:13" s="2" customFormat="1" ht="17.25" hidden="1" customHeight="1">
      <c r="A1668" s="65"/>
      <c r="B1668" s="74" t="s">
        <v>499</v>
      </c>
      <c r="C1668" s="69"/>
      <c r="D1668" s="149" t="s">
        <v>500</v>
      </c>
      <c r="E1668" s="246">
        <f t="shared" si="391"/>
        <v>0</v>
      </c>
      <c r="F1668" s="217"/>
      <c r="G1668" s="217"/>
      <c r="H1668" s="217"/>
      <c r="I1668" s="217"/>
      <c r="J1668" s="229"/>
      <c r="K1668" s="72"/>
      <c r="L1668" s="73"/>
      <c r="M1668" s="73"/>
    </row>
    <row r="1669" spans="1:13" s="2" customFormat="1" ht="17.25" hidden="1" customHeight="1">
      <c r="A1669" s="65"/>
      <c r="B1669" s="75" t="s">
        <v>501</v>
      </c>
      <c r="C1669" s="76"/>
      <c r="D1669" s="148" t="s">
        <v>502</v>
      </c>
      <c r="E1669" s="246">
        <f t="shared" si="391"/>
        <v>0</v>
      </c>
      <c r="F1669" s="217"/>
      <c r="G1669" s="217"/>
      <c r="H1669" s="217"/>
      <c r="I1669" s="217"/>
      <c r="J1669" s="229"/>
      <c r="K1669" s="72"/>
      <c r="L1669" s="73"/>
      <c r="M1669" s="73"/>
    </row>
    <row r="1670" spans="1:13" s="2" customFormat="1" ht="17.25" hidden="1" customHeight="1">
      <c r="A1670" s="65"/>
      <c r="B1670" s="74" t="s">
        <v>503</v>
      </c>
      <c r="C1670" s="69"/>
      <c r="D1670" s="149" t="s">
        <v>504</v>
      </c>
      <c r="E1670" s="246">
        <f t="shared" si="391"/>
        <v>0</v>
      </c>
      <c r="F1670" s="217"/>
      <c r="G1670" s="217"/>
      <c r="H1670" s="217"/>
      <c r="I1670" s="217"/>
      <c r="J1670" s="229"/>
      <c r="K1670" s="72"/>
      <c r="L1670" s="73"/>
      <c r="M1670" s="73"/>
    </row>
    <row r="1671" spans="1:13" s="2" customFormat="1" ht="17.25" hidden="1" customHeight="1">
      <c r="A1671" s="65"/>
      <c r="B1671" s="120" t="s">
        <v>505</v>
      </c>
      <c r="C1671" s="76"/>
      <c r="D1671" s="148" t="s">
        <v>506</v>
      </c>
      <c r="E1671" s="246">
        <f t="shared" si="391"/>
        <v>0</v>
      </c>
      <c r="F1671" s="217"/>
      <c r="G1671" s="217"/>
      <c r="H1671" s="217"/>
      <c r="I1671" s="217"/>
      <c r="J1671" s="229"/>
      <c r="K1671" s="72"/>
      <c r="L1671" s="73"/>
      <c r="M1671" s="73"/>
    </row>
    <row r="1672" spans="1:13" s="2" customFormat="1" ht="7.5" hidden="1" customHeight="1">
      <c r="A1672" s="65"/>
      <c r="B1672" s="74"/>
      <c r="C1672" s="69"/>
      <c r="D1672" s="149"/>
      <c r="E1672" s="246">
        <f t="shared" si="391"/>
        <v>0</v>
      </c>
      <c r="F1672" s="217"/>
      <c r="G1672" s="217"/>
      <c r="H1672" s="217"/>
      <c r="I1672" s="217"/>
      <c r="J1672" s="229"/>
      <c r="K1672" s="72"/>
      <c r="L1672" s="73"/>
      <c r="M1672" s="73"/>
    </row>
    <row r="1673" spans="1:13" s="2" customFormat="1" ht="12.75" customHeight="1">
      <c r="A1673" s="65"/>
      <c r="B1673" s="76" t="s">
        <v>507</v>
      </c>
      <c r="C1673" s="76"/>
      <c r="D1673" s="148" t="s">
        <v>324</v>
      </c>
      <c r="E1673" s="246">
        <f t="shared" si="391"/>
        <v>2531</v>
      </c>
      <c r="F1673" s="217">
        <f>F1674+F1684</f>
        <v>0</v>
      </c>
      <c r="G1673" s="217">
        <f>G1674+G1684</f>
        <v>1686</v>
      </c>
      <c r="H1673" s="217">
        <f>H1674+H1684</f>
        <v>365</v>
      </c>
      <c r="I1673" s="217">
        <f>I1674+I1684</f>
        <v>250</v>
      </c>
      <c r="J1673" s="228">
        <f>J1674+J1684</f>
        <v>230</v>
      </c>
      <c r="K1673" s="156">
        <f>K1674</f>
        <v>0</v>
      </c>
      <c r="L1673" s="156">
        <f>L1674</f>
        <v>0</v>
      </c>
      <c r="M1673" s="156">
        <f>M1674</f>
        <v>0</v>
      </c>
    </row>
    <row r="1674" spans="1:13" s="2" customFormat="1" ht="12.75" customHeight="1">
      <c r="A1674" s="65"/>
      <c r="B1674" s="70" t="s">
        <v>508</v>
      </c>
      <c r="C1674" s="69"/>
      <c r="D1674" s="149" t="s">
        <v>509</v>
      </c>
      <c r="E1674" s="246">
        <f t="shared" si="391"/>
        <v>2531</v>
      </c>
      <c r="F1674" s="217">
        <f>F1675+F1680+F1682</f>
        <v>0</v>
      </c>
      <c r="G1674" s="217">
        <f>G1675+G1680+G1682</f>
        <v>1686</v>
      </c>
      <c r="H1674" s="217">
        <f>H1675+H1680+H1682</f>
        <v>365</v>
      </c>
      <c r="I1674" s="217">
        <f>I1675+I1680+I1682</f>
        <v>250</v>
      </c>
      <c r="J1674" s="228">
        <f>J1675+J1680+J1682</f>
        <v>230</v>
      </c>
      <c r="K1674" s="156"/>
      <c r="L1674" s="156"/>
      <c r="M1674" s="156"/>
    </row>
    <row r="1675" spans="1:13" s="2" customFormat="1" ht="12.75" customHeight="1">
      <c r="A1675" s="65"/>
      <c r="B1675" s="74" t="s">
        <v>510</v>
      </c>
      <c r="C1675" s="69"/>
      <c r="D1675" s="149" t="s">
        <v>511</v>
      </c>
      <c r="E1675" s="246">
        <f t="shared" si="391"/>
        <v>2531</v>
      </c>
      <c r="F1675" s="217">
        <f>F1676+F1677+F1678+F1679</f>
        <v>0</v>
      </c>
      <c r="G1675" s="217">
        <f>G1676+G1677+G1678+G1679</f>
        <v>1686</v>
      </c>
      <c r="H1675" s="217">
        <f>H1676+H1677+H1678+H1679</f>
        <v>365</v>
      </c>
      <c r="I1675" s="217">
        <f>I1676+I1677+I1678+I1679</f>
        <v>250</v>
      </c>
      <c r="J1675" s="228">
        <f>J1676+J1677+J1678+J1679</f>
        <v>230</v>
      </c>
      <c r="K1675" s="156"/>
      <c r="L1675" s="156"/>
      <c r="M1675" s="156"/>
    </row>
    <row r="1676" spans="1:13" s="2" customFormat="1" ht="12.75" customHeight="1">
      <c r="A1676" s="65"/>
      <c r="B1676" s="75"/>
      <c r="C1676" s="75" t="s">
        <v>512</v>
      </c>
      <c r="D1676" s="148" t="s">
        <v>513</v>
      </c>
      <c r="E1676" s="246">
        <f t="shared" si="391"/>
        <v>350</v>
      </c>
      <c r="F1676" s="217"/>
      <c r="G1676" s="217">
        <v>350</v>
      </c>
      <c r="H1676" s="217"/>
      <c r="I1676" s="217"/>
      <c r="J1676" s="229"/>
      <c r="K1676" s="72"/>
      <c r="L1676" s="73"/>
      <c r="M1676" s="73"/>
    </row>
    <row r="1677" spans="1:13" s="2" customFormat="1" ht="12.75" customHeight="1">
      <c r="A1677" s="65"/>
      <c r="B1677" s="75"/>
      <c r="C1677" s="75" t="s">
        <v>514</v>
      </c>
      <c r="D1677" s="148" t="s">
        <v>515</v>
      </c>
      <c r="E1677" s="246">
        <f t="shared" si="391"/>
        <v>369</v>
      </c>
      <c r="F1677" s="217"/>
      <c r="G1677" s="217">
        <v>339</v>
      </c>
      <c r="H1677" s="217">
        <v>30</v>
      </c>
      <c r="I1677" s="217"/>
      <c r="J1677" s="229"/>
      <c r="K1677" s="72"/>
      <c r="L1677" s="73"/>
      <c r="M1677" s="73"/>
    </row>
    <row r="1678" spans="1:13" s="2" customFormat="1" ht="12.75" customHeight="1">
      <c r="A1678" s="65"/>
      <c r="B1678" s="75"/>
      <c r="C1678" s="76" t="s">
        <v>516</v>
      </c>
      <c r="D1678" s="148" t="s">
        <v>517</v>
      </c>
      <c r="E1678" s="246">
        <f t="shared" si="391"/>
        <v>73</v>
      </c>
      <c r="F1678" s="217"/>
      <c r="G1678" s="217">
        <v>73</v>
      </c>
      <c r="H1678" s="217">
        <v>0</v>
      </c>
      <c r="I1678" s="217"/>
      <c r="J1678" s="229"/>
      <c r="K1678" s="72"/>
      <c r="L1678" s="73"/>
      <c r="M1678" s="73"/>
    </row>
    <row r="1679" spans="1:13" s="2" customFormat="1" ht="12.75" customHeight="1">
      <c r="A1679" s="65"/>
      <c r="B1679" s="75"/>
      <c r="C1679" s="76" t="s">
        <v>518</v>
      </c>
      <c r="D1679" s="148" t="s">
        <v>519</v>
      </c>
      <c r="E1679" s="246">
        <f t="shared" si="391"/>
        <v>1739</v>
      </c>
      <c r="F1679" s="217"/>
      <c r="G1679" s="217">
        <v>924</v>
      </c>
      <c r="H1679" s="217">
        <v>335</v>
      </c>
      <c r="I1679" s="251">
        <v>250</v>
      </c>
      <c r="J1679" s="235">
        <v>230</v>
      </c>
      <c r="K1679" s="252"/>
      <c r="L1679" s="73"/>
      <c r="M1679" s="73"/>
    </row>
    <row r="1680" spans="1:13" s="2" customFormat="1" ht="12.75" customHeight="1">
      <c r="A1680" s="65"/>
      <c r="B1680" s="75" t="s">
        <v>520</v>
      </c>
      <c r="C1680" s="76"/>
      <c r="D1680" s="148" t="s">
        <v>521</v>
      </c>
      <c r="E1680" s="246">
        <f t="shared" si="391"/>
        <v>0</v>
      </c>
      <c r="F1680" s="217">
        <f>F1681</f>
        <v>0</v>
      </c>
      <c r="G1680" s="217"/>
      <c r="H1680" s="217"/>
      <c r="I1680" s="217"/>
      <c r="J1680" s="228"/>
      <c r="K1680" s="156"/>
      <c r="L1680" s="156"/>
      <c r="M1680" s="156"/>
    </row>
    <row r="1681" spans="1:13" s="2" customFormat="1" ht="12.75" customHeight="1">
      <c r="A1681" s="65"/>
      <c r="B1681" s="75"/>
      <c r="C1681" s="76" t="s">
        <v>522</v>
      </c>
      <c r="D1681" s="148" t="s">
        <v>523</v>
      </c>
      <c r="E1681" s="246">
        <f t="shared" si="391"/>
        <v>0</v>
      </c>
      <c r="F1681" s="217"/>
      <c r="G1681" s="217"/>
      <c r="H1681" s="217"/>
      <c r="I1681" s="217"/>
      <c r="J1681" s="229"/>
      <c r="K1681" s="72"/>
      <c r="L1681" s="73"/>
      <c r="M1681" s="73"/>
    </row>
    <row r="1682" spans="1:13" s="2" customFormat="1" ht="12.75" customHeight="1">
      <c r="A1682" s="65"/>
      <c r="B1682" s="75" t="s">
        <v>524</v>
      </c>
      <c r="C1682" s="76"/>
      <c r="D1682" s="148" t="s">
        <v>525</v>
      </c>
      <c r="E1682" s="246">
        <f t="shared" si="391"/>
        <v>0</v>
      </c>
      <c r="F1682" s="217"/>
      <c r="G1682" s="217"/>
      <c r="H1682" s="217"/>
      <c r="I1682" s="217">
        <v>0</v>
      </c>
      <c r="J1682" s="229"/>
      <c r="K1682" s="72"/>
      <c r="L1682" s="73"/>
      <c r="M1682" s="73"/>
    </row>
    <row r="1683" spans="1:13" s="2" customFormat="1" ht="12.75" customHeight="1">
      <c r="A1683" s="65"/>
      <c r="B1683" s="75"/>
      <c r="C1683" s="76"/>
      <c r="D1683" s="148"/>
      <c r="E1683" s="246">
        <f t="shared" si="391"/>
        <v>0</v>
      </c>
      <c r="F1683" s="217"/>
      <c r="G1683" s="217"/>
      <c r="H1683" s="217"/>
      <c r="I1683" s="217"/>
      <c r="J1683" s="229"/>
      <c r="K1683" s="72"/>
      <c r="L1683" s="73"/>
      <c r="M1683" s="73"/>
    </row>
    <row r="1684" spans="1:13" s="2" customFormat="1" ht="12.75" customHeight="1">
      <c r="A1684" s="65"/>
      <c r="B1684" s="69" t="s">
        <v>526</v>
      </c>
      <c r="C1684" s="76"/>
      <c r="D1684" s="148" t="s">
        <v>527</v>
      </c>
      <c r="E1684" s="246">
        <f t="shared" si="391"/>
        <v>0</v>
      </c>
      <c r="F1684" s="217">
        <f t="shared" ref="F1684:M1685" si="395">F1685</f>
        <v>0</v>
      </c>
      <c r="G1684" s="217"/>
      <c r="H1684" s="217"/>
      <c r="I1684" s="217"/>
      <c r="J1684" s="228"/>
      <c r="K1684" s="156">
        <f t="shared" si="395"/>
        <v>0</v>
      </c>
      <c r="L1684" s="156">
        <f t="shared" si="395"/>
        <v>0</v>
      </c>
      <c r="M1684" s="156">
        <f t="shared" si="395"/>
        <v>0</v>
      </c>
    </row>
    <row r="1685" spans="1:13" s="2" customFormat="1" ht="15.75" customHeight="1">
      <c r="A1685" s="65"/>
      <c r="B1685" s="121" t="s">
        <v>528</v>
      </c>
      <c r="C1685" s="122"/>
      <c r="D1685" s="148" t="s">
        <v>529</v>
      </c>
      <c r="E1685" s="246">
        <f t="shared" si="391"/>
        <v>0</v>
      </c>
      <c r="F1685" s="217">
        <f t="shared" si="395"/>
        <v>0</v>
      </c>
      <c r="G1685" s="217"/>
      <c r="H1685" s="217"/>
      <c r="I1685" s="217"/>
      <c r="J1685" s="228"/>
      <c r="K1685" s="156">
        <f t="shared" si="395"/>
        <v>0</v>
      </c>
      <c r="L1685" s="156">
        <f t="shared" si="395"/>
        <v>0</v>
      </c>
      <c r="M1685" s="156">
        <f t="shared" si="395"/>
        <v>0</v>
      </c>
    </row>
    <row r="1686" spans="1:13" s="2" customFormat="1" ht="12.75" customHeight="1">
      <c r="A1686" s="65"/>
      <c r="B1686" s="75"/>
      <c r="C1686" s="76" t="s">
        <v>530</v>
      </c>
      <c r="D1686" s="148" t="s">
        <v>531</v>
      </c>
      <c r="E1686" s="246">
        <f t="shared" si="391"/>
        <v>0</v>
      </c>
      <c r="F1686" s="217"/>
      <c r="G1686" s="217"/>
      <c r="H1686" s="217"/>
      <c r="I1686" s="217"/>
      <c r="J1686" s="229"/>
      <c r="K1686" s="72"/>
      <c r="L1686" s="73"/>
      <c r="M1686" s="73"/>
    </row>
    <row r="1687" spans="1:13" s="2" customFormat="1" ht="12.75" customHeight="1">
      <c r="A1687" s="65"/>
      <c r="B1687" s="75"/>
      <c r="C1687" s="76"/>
      <c r="D1687" s="148"/>
      <c r="E1687" s="246">
        <f t="shared" si="391"/>
        <v>0</v>
      </c>
      <c r="F1687" s="217"/>
      <c r="G1687" s="217"/>
      <c r="H1687" s="217"/>
      <c r="I1687" s="217"/>
      <c r="J1687" s="229"/>
      <c r="K1687" s="72"/>
      <c r="L1687" s="73"/>
      <c r="M1687" s="73"/>
    </row>
    <row r="1688" spans="1:13" s="2" customFormat="1" ht="12.75" customHeight="1">
      <c r="A1688" s="65"/>
      <c r="B1688" s="69" t="s">
        <v>532</v>
      </c>
      <c r="C1688" s="76"/>
      <c r="D1688" s="148" t="s">
        <v>439</v>
      </c>
      <c r="E1688" s="246">
        <f t="shared" si="391"/>
        <v>0</v>
      </c>
      <c r="F1688" s="217">
        <f t="shared" ref="F1688:M1688" si="396">F1689</f>
        <v>0</v>
      </c>
      <c r="G1688" s="217">
        <f t="shared" si="396"/>
        <v>0</v>
      </c>
      <c r="H1688" s="217">
        <f t="shared" si="396"/>
        <v>0</v>
      </c>
      <c r="I1688" s="217">
        <f t="shared" si="396"/>
        <v>0</v>
      </c>
      <c r="J1688" s="228">
        <f t="shared" si="396"/>
        <v>0</v>
      </c>
      <c r="K1688" s="156">
        <f t="shared" si="396"/>
        <v>0</v>
      </c>
      <c r="L1688" s="156">
        <f t="shared" si="396"/>
        <v>0</v>
      </c>
      <c r="M1688" s="156">
        <f t="shared" si="396"/>
        <v>0</v>
      </c>
    </row>
    <row r="1689" spans="1:13" s="2" customFormat="1" ht="12.75" customHeight="1">
      <c r="A1689" s="65"/>
      <c r="B1689" s="75" t="s">
        <v>440</v>
      </c>
      <c r="C1689" s="76"/>
      <c r="D1689" s="148" t="s">
        <v>441</v>
      </c>
      <c r="E1689" s="246">
        <f t="shared" si="391"/>
        <v>0</v>
      </c>
      <c r="F1689" s="217"/>
      <c r="G1689" s="217"/>
      <c r="H1689" s="217"/>
      <c r="I1689" s="217"/>
      <c r="J1689" s="229"/>
      <c r="K1689" s="72"/>
      <c r="L1689" s="73"/>
      <c r="M1689" s="73"/>
    </row>
    <row r="1690" spans="1:13">
      <c r="A1690" s="123" t="s">
        <v>533</v>
      </c>
      <c r="B1690" s="123"/>
      <c r="C1690" s="123"/>
      <c r="D1690" s="316"/>
      <c r="E1690" s="216">
        <f t="shared" si="391"/>
        <v>2531</v>
      </c>
      <c r="F1690" s="232">
        <f>F1695</f>
        <v>0</v>
      </c>
      <c r="G1690" s="232">
        <f>G1691+G1695</f>
        <v>1686</v>
      </c>
      <c r="H1690" s="232">
        <f>H1691+H1695</f>
        <v>365</v>
      </c>
      <c r="I1690" s="232">
        <f>I1691+I1695</f>
        <v>250</v>
      </c>
      <c r="J1690" s="232">
        <f>J1691+J1695</f>
        <v>230</v>
      </c>
      <c r="K1690" s="72">
        <f>K1691+K1692+K1695+K1696</f>
        <v>0</v>
      </c>
      <c r="L1690" s="72">
        <f>L1691+L1692+L1695+L1696</f>
        <v>0</v>
      </c>
      <c r="M1690" s="72">
        <f>M1691+M1692+M1695+M1696</f>
        <v>0</v>
      </c>
    </row>
    <row r="1691" spans="1:13">
      <c r="A1691" s="126"/>
      <c r="B1691" s="133" t="s">
        <v>682</v>
      </c>
      <c r="C1691" s="133"/>
      <c r="D1691" s="316" t="s">
        <v>683</v>
      </c>
      <c r="E1691" s="216">
        <f t="shared" si="391"/>
        <v>0</v>
      </c>
      <c r="F1691" s="232"/>
      <c r="G1691" s="232"/>
      <c r="H1691" s="232"/>
      <c r="I1691" s="232"/>
      <c r="J1691" s="229"/>
      <c r="K1691" s="72"/>
      <c r="L1691" s="73"/>
      <c r="M1691" s="73"/>
    </row>
    <row r="1692" spans="1:13" ht="22.5" customHeight="1">
      <c r="A1692" s="126"/>
      <c r="B1692" s="523" t="s">
        <v>756</v>
      </c>
      <c r="C1692" s="524"/>
      <c r="D1692" s="316" t="s">
        <v>685</v>
      </c>
      <c r="E1692" s="216">
        <f t="shared" si="391"/>
        <v>0</v>
      </c>
      <c r="F1692" s="232">
        <f t="shared" ref="F1692:M1692" si="397">F1693</f>
        <v>0</v>
      </c>
      <c r="G1692" s="232">
        <f t="shared" si="397"/>
        <v>0</v>
      </c>
      <c r="H1692" s="232">
        <f t="shared" si="397"/>
        <v>0</v>
      </c>
      <c r="I1692" s="232">
        <f t="shared" si="397"/>
        <v>0</v>
      </c>
      <c r="J1692" s="229">
        <f t="shared" si="397"/>
        <v>0</v>
      </c>
      <c r="K1692" s="72">
        <f t="shared" si="397"/>
        <v>0</v>
      </c>
      <c r="L1692" s="72">
        <f t="shared" si="397"/>
        <v>0</v>
      </c>
      <c r="M1692" s="72">
        <f t="shared" si="397"/>
        <v>0</v>
      </c>
    </row>
    <row r="1693" spans="1:13">
      <c r="A1693" s="126"/>
      <c r="B1693" s="46"/>
      <c r="C1693" s="133" t="s">
        <v>686</v>
      </c>
      <c r="D1693" s="317" t="s">
        <v>687</v>
      </c>
      <c r="E1693" s="216">
        <f t="shared" si="391"/>
        <v>0</v>
      </c>
      <c r="F1693" s="232"/>
      <c r="G1693" s="232"/>
      <c r="H1693" s="232"/>
      <c r="I1693" s="232"/>
      <c r="J1693" s="229"/>
      <c r="K1693" s="72"/>
      <c r="L1693" s="73"/>
      <c r="M1693" s="73"/>
    </row>
    <row r="1694" spans="1:13" ht="18.75" hidden="1" customHeight="1">
      <c r="A1694" s="126"/>
      <c r="B1694" s="46"/>
      <c r="C1694" s="133"/>
      <c r="D1694" s="316"/>
      <c r="E1694" s="216">
        <f t="shared" si="391"/>
        <v>0</v>
      </c>
      <c r="F1694" s="232"/>
      <c r="G1694" s="232"/>
      <c r="H1694" s="232"/>
      <c r="I1694" s="232"/>
      <c r="J1694" s="229"/>
      <c r="K1694" s="72"/>
      <c r="L1694" s="73"/>
      <c r="M1694" s="73"/>
    </row>
    <row r="1695" spans="1:13">
      <c r="A1695" s="126"/>
      <c r="B1695" s="46" t="s">
        <v>688</v>
      </c>
      <c r="C1695" s="133"/>
      <c r="D1695" s="316" t="s">
        <v>689</v>
      </c>
      <c r="E1695" s="216">
        <f t="shared" si="391"/>
        <v>2531</v>
      </c>
      <c r="F1695" s="232"/>
      <c r="G1695" s="232">
        <v>1686</v>
      </c>
      <c r="H1695" s="232">
        <v>365</v>
      </c>
      <c r="I1695" s="232">
        <v>250</v>
      </c>
      <c r="J1695" s="229">
        <v>230</v>
      </c>
      <c r="K1695" s="156">
        <v>0</v>
      </c>
      <c r="L1695" s="156">
        <v>0</v>
      </c>
      <c r="M1695" s="156">
        <v>0</v>
      </c>
    </row>
    <row r="1696" spans="1:13" ht="31.5" customHeight="1">
      <c r="A1696" s="126"/>
      <c r="B1696" s="523" t="s">
        <v>771</v>
      </c>
      <c r="C1696" s="524"/>
      <c r="D1696" s="316" t="s">
        <v>691</v>
      </c>
      <c r="E1696" s="216">
        <f t="shared" si="391"/>
        <v>0</v>
      </c>
      <c r="F1696" s="232"/>
      <c r="G1696" s="232"/>
      <c r="H1696" s="232"/>
      <c r="I1696" s="232"/>
      <c r="J1696" s="229"/>
      <c r="K1696" s="72"/>
      <c r="L1696" s="73"/>
      <c r="M1696" s="73"/>
    </row>
    <row r="1697" spans="1:14" ht="27.75" customHeight="1">
      <c r="A1697" s="126"/>
      <c r="B1697" s="340"/>
      <c r="C1697" s="341" t="s">
        <v>758</v>
      </c>
      <c r="D1697" s="316" t="s">
        <v>693</v>
      </c>
      <c r="E1697" s="216">
        <f t="shared" si="391"/>
        <v>0</v>
      </c>
      <c r="F1697" s="232"/>
      <c r="G1697" s="232"/>
      <c r="H1697" s="232"/>
      <c r="I1697" s="232"/>
      <c r="J1697" s="229"/>
      <c r="K1697" s="72"/>
      <c r="L1697" s="73"/>
      <c r="M1697" s="73"/>
    </row>
    <row r="1698" spans="1:14" s="3" customFormat="1" ht="45.75" customHeight="1">
      <c r="A1698" s="525" t="s">
        <v>694</v>
      </c>
      <c r="B1698" s="526"/>
      <c r="C1698" s="527"/>
      <c r="D1698" s="162" t="s">
        <v>695</v>
      </c>
      <c r="E1698" s="266">
        <f t="shared" si="391"/>
        <v>0</v>
      </c>
      <c r="F1698" s="266">
        <f t="shared" ref="F1698:M1698" si="398">F1699+F1700</f>
        <v>0</v>
      </c>
      <c r="G1698" s="266">
        <f t="shared" si="398"/>
        <v>0</v>
      </c>
      <c r="H1698" s="266">
        <f t="shared" si="398"/>
        <v>0</v>
      </c>
      <c r="I1698" s="266">
        <f t="shared" si="398"/>
        <v>0</v>
      </c>
      <c r="J1698" s="302">
        <f t="shared" si="398"/>
        <v>0</v>
      </c>
      <c r="K1698" s="303">
        <f t="shared" si="398"/>
        <v>0</v>
      </c>
      <c r="L1698" s="303">
        <f t="shared" si="398"/>
        <v>0</v>
      </c>
      <c r="M1698" s="303">
        <f t="shared" si="398"/>
        <v>0</v>
      </c>
      <c r="N1698" s="24"/>
    </row>
    <row r="1699" spans="1:14">
      <c r="A1699" s="125" t="s">
        <v>759</v>
      </c>
      <c r="B1699" s="163"/>
      <c r="C1699" s="125"/>
      <c r="D1699" s="283" t="s">
        <v>697</v>
      </c>
      <c r="E1699" s="246">
        <f t="shared" si="391"/>
        <v>0</v>
      </c>
      <c r="F1699" s="232"/>
      <c r="G1699" s="232"/>
      <c r="H1699" s="232"/>
      <c r="I1699" s="232"/>
      <c r="J1699" s="229"/>
      <c r="K1699" s="72"/>
      <c r="L1699" s="73"/>
      <c r="M1699" s="73"/>
      <c r="N1699" s="24"/>
    </row>
    <row r="1700" spans="1:14" ht="12.75" customHeight="1">
      <c r="A1700" s="164" t="s">
        <v>760</v>
      </c>
      <c r="B1700" s="133"/>
      <c r="C1700" s="125"/>
      <c r="D1700" s="283" t="s">
        <v>709</v>
      </c>
      <c r="E1700" s="246">
        <f t="shared" si="391"/>
        <v>0</v>
      </c>
      <c r="F1700" s="232"/>
      <c r="G1700" s="232"/>
      <c r="H1700" s="232"/>
      <c r="I1700" s="232"/>
      <c r="J1700" s="229"/>
      <c r="K1700" s="72"/>
      <c r="L1700" s="73"/>
      <c r="M1700" s="73"/>
      <c r="N1700" s="24"/>
    </row>
    <row r="1701" spans="1:14" s="3" customFormat="1" ht="40.5" customHeight="1">
      <c r="A1701" s="525" t="s">
        <v>720</v>
      </c>
      <c r="B1701" s="526"/>
      <c r="C1701" s="527"/>
      <c r="D1701" s="254" t="s">
        <v>721</v>
      </c>
      <c r="E1701" s="266">
        <f>G1701+H1701+I1701+J1701</f>
        <v>0</v>
      </c>
      <c r="F1701" s="266">
        <f t="shared" ref="F1701:M1701" si="399">F1702+F1703+F1760+F1761</f>
        <v>0</v>
      </c>
      <c r="G1701" s="266">
        <f t="shared" si="399"/>
        <v>0</v>
      </c>
      <c r="H1701" s="266">
        <f t="shared" si="399"/>
        <v>0</v>
      </c>
      <c r="I1701" s="266">
        <f t="shared" si="399"/>
        <v>0</v>
      </c>
      <c r="J1701" s="302">
        <f t="shared" si="399"/>
        <v>0</v>
      </c>
      <c r="K1701" s="303">
        <f t="shared" si="399"/>
        <v>0</v>
      </c>
      <c r="L1701" s="303">
        <f t="shared" si="399"/>
        <v>0</v>
      </c>
      <c r="M1701" s="303">
        <f t="shared" si="399"/>
        <v>0</v>
      </c>
      <c r="N1701" s="24"/>
    </row>
    <row r="1702" spans="1:14" ht="25.5" customHeight="1">
      <c r="A1702" s="528" t="s">
        <v>761</v>
      </c>
      <c r="B1702" s="529"/>
      <c r="C1702" s="530"/>
      <c r="D1702" s="283" t="s">
        <v>723</v>
      </c>
      <c r="E1702" s="246">
        <f>G1702+H1702+I1702+J1702</f>
        <v>0</v>
      </c>
      <c r="F1702" s="232"/>
      <c r="G1702" s="232"/>
      <c r="H1702" s="232"/>
      <c r="I1702" s="232"/>
      <c r="J1702" s="229"/>
      <c r="K1702" s="72"/>
      <c r="L1702" s="73"/>
      <c r="M1702" s="73"/>
    </row>
    <row r="1703" spans="1:14" ht="32.25" customHeight="1">
      <c r="A1703" s="528" t="s">
        <v>762</v>
      </c>
      <c r="B1703" s="529"/>
      <c r="C1703" s="530"/>
      <c r="D1703" s="284" t="s">
        <v>730</v>
      </c>
      <c r="E1703" s="246">
        <f>G1703+H1703+I1703+J1703</f>
        <v>0</v>
      </c>
      <c r="F1703" s="232">
        <f t="shared" ref="F1703:M1703" si="400">F1704</f>
        <v>0</v>
      </c>
      <c r="G1703" s="232">
        <f t="shared" si="400"/>
        <v>0</v>
      </c>
      <c r="H1703" s="232">
        <f t="shared" si="400"/>
        <v>0</v>
      </c>
      <c r="I1703" s="232">
        <f t="shared" si="400"/>
        <v>0</v>
      </c>
      <c r="J1703" s="229">
        <f t="shared" si="400"/>
        <v>0</v>
      </c>
      <c r="K1703" s="72">
        <f t="shared" si="400"/>
        <v>0</v>
      </c>
      <c r="L1703" s="72">
        <f t="shared" si="400"/>
        <v>0</v>
      </c>
      <c r="M1703" s="72">
        <f t="shared" si="400"/>
        <v>0</v>
      </c>
    </row>
    <row r="1704" spans="1:14" s="12" customFormat="1" hidden="1">
      <c r="A1704" s="511" t="s">
        <v>316</v>
      </c>
      <c r="B1704" s="512"/>
      <c r="C1704" s="512"/>
      <c r="D1704" s="285"/>
      <c r="E1704" s="247">
        <f>G1704+H1704+I1704+J1704</f>
        <v>0</v>
      </c>
      <c r="F1704" s="227">
        <f t="shared" ref="F1704:M1704" si="401">F1706+F1717+F1730+F1743</f>
        <v>0</v>
      </c>
      <c r="G1704" s="227">
        <f t="shared" si="401"/>
        <v>0</v>
      </c>
      <c r="H1704" s="227">
        <f t="shared" si="401"/>
        <v>0</v>
      </c>
      <c r="I1704" s="227">
        <f t="shared" si="401"/>
        <v>0</v>
      </c>
      <c r="J1704" s="240">
        <f t="shared" si="401"/>
        <v>0</v>
      </c>
      <c r="K1704" s="242">
        <f t="shared" si="401"/>
        <v>0</v>
      </c>
      <c r="L1704" s="242">
        <f t="shared" si="401"/>
        <v>0</v>
      </c>
      <c r="M1704" s="242">
        <f t="shared" si="401"/>
        <v>0</v>
      </c>
    </row>
    <row r="1705" spans="1:14" s="12" customFormat="1" hidden="1">
      <c r="A1705" s="337"/>
      <c r="B1705" s="513" t="s">
        <v>442</v>
      </c>
      <c r="C1705" s="514"/>
      <c r="D1705" s="285"/>
      <c r="E1705" s="247"/>
      <c r="F1705" s="227"/>
      <c r="G1705" s="227"/>
      <c r="H1705" s="227"/>
      <c r="I1705" s="227"/>
      <c r="J1705" s="240"/>
      <c r="K1705" s="242"/>
      <c r="L1705" s="231"/>
      <c r="M1705" s="231"/>
    </row>
    <row r="1706" spans="1:14" s="2" customFormat="1" ht="12.75" hidden="1" customHeight="1">
      <c r="A1706" s="65"/>
      <c r="B1706" s="99" t="s">
        <v>443</v>
      </c>
      <c r="C1706" s="92"/>
      <c r="D1706" s="286" t="s">
        <v>444</v>
      </c>
      <c r="E1706" s="246">
        <f t="shared" ref="E1706:E1766" si="402">G1706+H1706+I1706+J1706</f>
        <v>0</v>
      </c>
      <c r="F1706" s="217">
        <f t="shared" ref="F1706:M1706" si="403">F1707</f>
        <v>0</v>
      </c>
      <c r="G1706" s="217">
        <f t="shared" si="403"/>
        <v>0</v>
      </c>
      <c r="H1706" s="217">
        <f t="shared" si="403"/>
        <v>0</v>
      </c>
      <c r="I1706" s="217">
        <f t="shared" si="403"/>
        <v>0</v>
      </c>
      <c r="J1706" s="228">
        <f t="shared" si="403"/>
        <v>0</v>
      </c>
      <c r="K1706" s="156">
        <f t="shared" si="403"/>
        <v>0</v>
      </c>
      <c r="L1706" s="156">
        <f t="shared" si="403"/>
        <v>0</v>
      </c>
      <c r="M1706" s="156">
        <f t="shared" si="403"/>
        <v>0</v>
      </c>
    </row>
    <row r="1707" spans="1:14" s="2" customFormat="1" ht="12.75" hidden="1" customHeight="1">
      <c r="A1707" s="65"/>
      <c r="B1707" s="75" t="s">
        <v>445</v>
      </c>
      <c r="C1707" s="79"/>
      <c r="D1707" s="148" t="s">
        <v>446</v>
      </c>
      <c r="E1707" s="246">
        <f t="shared" si="402"/>
        <v>0</v>
      </c>
      <c r="F1707" s="217">
        <f>F1708+F1709+F1710+F1711+F1712+F1713+F1714+F1715</f>
        <v>0</v>
      </c>
      <c r="G1707" s="217">
        <f>G1708+G1709+G1710+G1711+G1712+G1713+G1714+G1715</f>
        <v>0</v>
      </c>
      <c r="H1707" s="217">
        <f>H1708+H1709+H1710+H1711+H1712+H1713+H1714+H1715</f>
        <v>0</v>
      </c>
      <c r="I1707" s="217">
        <f>I1708+I1709+I1710+I1711+I1712+I1713+I1714+I1715</f>
        <v>0</v>
      </c>
      <c r="J1707" s="228">
        <f>J1708+J1709+J1710+J1711+J1712+J1713+J1714+J1715</f>
        <v>0</v>
      </c>
      <c r="K1707" s="156"/>
      <c r="L1707" s="73"/>
      <c r="M1707" s="73"/>
    </row>
    <row r="1708" spans="1:14" s="2" customFormat="1" ht="12.75" hidden="1" customHeight="1">
      <c r="A1708" s="65"/>
      <c r="B1708" s="92"/>
      <c r="C1708" s="100" t="s">
        <v>447</v>
      </c>
      <c r="D1708" s="286" t="s">
        <v>448</v>
      </c>
      <c r="E1708" s="246">
        <f t="shared" si="402"/>
        <v>0</v>
      </c>
      <c r="F1708" s="217"/>
      <c r="G1708" s="217"/>
      <c r="H1708" s="217"/>
      <c r="I1708" s="217"/>
      <c r="J1708" s="229"/>
      <c r="K1708" s="72"/>
      <c r="L1708" s="73"/>
      <c r="M1708" s="73"/>
    </row>
    <row r="1709" spans="1:14" s="2" customFormat="1" ht="29.25" hidden="1" customHeight="1">
      <c r="A1709" s="65"/>
      <c r="B1709" s="92"/>
      <c r="C1709" s="101" t="s">
        <v>449</v>
      </c>
      <c r="D1709" s="287" t="s">
        <v>450</v>
      </c>
      <c r="E1709" s="246">
        <f t="shared" si="402"/>
        <v>0</v>
      </c>
      <c r="F1709" s="217"/>
      <c r="G1709" s="217"/>
      <c r="H1709" s="217"/>
      <c r="I1709" s="217"/>
      <c r="J1709" s="229"/>
      <c r="K1709" s="72"/>
      <c r="L1709" s="73"/>
      <c r="M1709" s="73"/>
    </row>
    <row r="1710" spans="1:14" s="2" customFormat="1" ht="29.25" hidden="1" customHeight="1">
      <c r="A1710" s="65"/>
      <c r="B1710" s="92"/>
      <c r="C1710" s="101" t="s">
        <v>451</v>
      </c>
      <c r="D1710" s="287" t="s">
        <v>452</v>
      </c>
      <c r="E1710" s="246">
        <f t="shared" si="402"/>
        <v>0</v>
      </c>
      <c r="F1710" s="217"/>
      <c r="G1710" s="217"/>
      <c r="H1710" s="217"/>
      <c r="I1710" s="217"/>
      <c r="J1710" s="229"/>
      <c r="K1710" s="72"/>
      <c r="L1710" s="73"/>
      <c r="M1710" s="73"/>
    </row>
    <row r="1711" spans="1:14" s="2" customFormat="1" ht="28.5" hidden="1" customHeight="1">
      <c r="A1711" s="65"/>
      <c r="B1711" s="92"/>
      <c r="C1711" s="100" t="s">
        <v>453</v>
      </c>
      <c r="D1711" s="286" t="s">
        <v>454</v>
      </c>
      <c r="E1711" s="246">
        <f t="shared" si="402"/>
        <v>0</v>
      </c>
      <c r="F1711" s="217"/>
      <c r="G1711" s="217"/>
      <c r="H1711" s="217"/>
      <c r="I1711" s="217"/>
      <c r="J1711" s="229"/>
      <c r="K1711" s="72"/>
      <c r="L1711" s="73"/>
      <c r="M1711" s="73"/>
    </row>
    <row r="1712" spans="1:14" s="2" customFormat="1" ht="44.25" hidden="1" customHeight="1">
      <c r="A1712" s="65"/>
      <c r="B1712" s="88"/>
      <c r="C1712" s="103" t="s">
        <v>455</v>
      </c>
      <c r="D1712" s="288" t="s">
        <v>456</v>
      </c>
      <c r="E1712" s="246">
        <f t="shared" si="402"/>
        <v>0</v>
      </c>
      <c r="F1712" s="217"/>
      <c r="G1712" s="217"/>
      <c r="H1712" s="217"/>
      <c r="I1712" s="217"/>
      <c r="J1712" s="229"/>
      <c r="K1712" s="72"/>
      <c r="L1712" s="73"/>
      <c r="M1712" s="73"/>
    </row>
    <row r="1713" spans="1:13" s="2" customFormat="1" ht="29.25" hidden="1" customHeight="1">
      <c r="A1713" s="65"/>
      <c r="B1713" s="104"/>
      <c r="C1713" s="105" t="s">
        <v>457</v>
      </c>
      <c r="D1713" s="43" t="s">
        <v>458</v>
      </c>
      <c r="E1713" s="246">
        <f t="shared" si="402"/>
        <v>0</v>
      </c>
      <c r="F1713" s="217"/>
      <c r="G1713" s="217"/>
      <c r="H1713" s="217"/>
      <c r="I1713" s="217"/>
      <c r="J1713" s="229"/>
      <c r="K1713" s="72"/>
      <c r="L1713" s="73"/>
      <c r="M1713" s="73"/>
    </row>
    <row r="1714" spans="1:13" s="2" customFormat="1" ht="29.25" hidden="1" customHeight="1">
      <c r="A1714" s="65"/>
      <c r="B1714" s="107"/>
      <c r="C1714" s="108" t="s">
        <v>459</v>
      </c>
      <c r="D1714" s="289" t="s">
        <v>460</v>
      </c>
      <c r="E1714" s="246">
        <f t="shared" si="402"/>
        <v>0</v>
      </c>
      <c r="F1714" s="217"/>
      <c r="G1714" s="217"/>
      <c r="H1714" s="217"/>
      <c r="I1714" s="217"/>
      <c r="J1714" s="229"/>
      <c r="K1714" s="72"/>
      <c r="L1714" s="73"/>
      <c r="M1714" s="73"/>
    </row>
    <row r="1715" spans="1:13" s="2" customFormat="1" ht="18.75" hidden="1" customHeight="1">
      <c r="A1715" s="65"/>
      <c r="B1715" s="110"/>
      <c r="C1715" s="111" t="s">
        <v>461</v>
      </c>
      <c r="D1715" s="290" t="s">
        <v>462</v>
      </c>
      <c r="E1715" s="246">
        <f t="shared" si="402"/>
        <v>0</v>
      </c>
      <c r="F1715" s="217"/>
      <c r="G1715" s="217"/>
      <c r="H1715" s="217"/>
      <c r="I1715" s="217"/>
      <c r="J1715" s="229"/>
      <c r="K1715" s="72"/>
      <c r="L1715" s="73"/>
      <c r="M1715" s="73"/>
    </row>
    <row r="1716" spans="1:13" s="2" customFormat="1" ht="12.75" hidden="1" customHeight="1">
      <c r="A1716" s="65"/>
      <c r="B1716" s="113"/>
      <c r="C1716" s="114"/>
      <c r="D1716" s="291"/>
      <c r="E1716" s="246">
        <f t="shared" si="402"/>
        <v>0</v>
      </c>
      <c r="F1716" s="217"/>
      <c r="G1716" s="217"/>
      <c r="H1716" s="217"/>
      <c r="I1716" s="217"/>
      <c r="J1716" s="229"/>
      <c r="K1716" s="72"/>
      <c r="L1716" s="73"/>
      <c r="M1716" s="73"/>
    </row>
    <row r="1717" spans="1:13" s="2" customFormat="1" ht="15.75" hidden="1" customHeight="1">
      <c r="A1717" s="65"/>
      <c r="B1717" s="69" t="s">
        <v>463</v>
      </c>
      <c r="C1717" s="75"/>
      <c r="D1717" s="148" t="s">
        <v>464</v>
      </c>
      <c r="E1717" s="246">
        <f t="shared" si="402"/>
        <v>0</v>
      </c>
      <c r="F1717" s="217">
        <f t="shared" ref="F1717:M1717" si="404">F1718</f>
        <v>0</v>
      </c>
      <c r="G1717" s="217">
        <f t="shared" si="404"/>
        <v>0</v>
      </c>
      <c r="H1717" s="217">
        <f t="shared" si="404"/>
        <v>0</v>
      </c>
      <c r="I1717" s="217">
        <f t="shared" si="404"/>
        <v>0</v>
      </c>
      <c r="J1717" s="228">
        <f t="shared" si="404"/>
        <v>0</v>
      </c>
      <c r="K1717" s="156">
        <f t="shared" si="404"/>
        <v>0</v>
      </c>
      <c r="L1717" s="156">
        <f t="shared" si="404"/>
        <v>0</v>
      </c>
      <c r="M1717" s="156">
        <f t="shared" si="404"/>
        <v>0</v>
      </c>
    </row>
    <row r="1718" spans="1:13" s="2" customFormat="1" ht="12.75" hidden="1" customHeight="1">
      <c r="A1718" s="65"/>
      <c r="B1718" s="79" t="s">
        <v>465</v>
      </c>
      <c r="C1718" s="79"/>
      <c r="D1718" s="149" t="s">
        <v>384</v>
      </c>
      <c r="E1718" s="246">
        <f t="shared" si="402"/>
        <v>0</v>
      </c>
      <c r="F1718" s="217">
        <f>F1722+F1723+F1724+F1725+F1726+F1727+F1728</f>
        <v>0</v>
      </c>
      <c r="G1718" s="217">
        <f>G1722+G1723+G1724+G1725+G1726+G1727+G1728</f>
        <v>0</v>
      </c>
      <c r="H1718" s="217">
        <f>H1722+H1723+H1724+H1725+H1726+H1727+H1728</f>
        <v>0</v>
      </c>
      <c r="I1718" s="217">
        <f>I1722+I1723+I1724+I1725+I1726+I1727+I1728</f>
        <v>0</v>
      </c>
      <c r="J1718" s="228">
        <f>J1722+J1723+J1724+J1725+J1726+J1727+J1728</f>
        <v>0</v>
      </c>
      <c r="K1718" s="156"/>
      <c r="L1718" s="73"/>
      <c r="M1718" s="73"/>
    </row>
    <row r="1719" spans="1:13" s="2" customFormat="1" ht="12.75" hidden="1" customHeight="1">
      <c r="A1719" s="65"/>
      <c r="B1719" s="116"/>
      <c r="C1719" s="117" t="s">
        <v>466</v>
      </c>
      <c r="D1719" s="292" t="s">
        <v>467</v>
      </c>
      <c r="E1719" s="246">
        <f t="shared" si="402"/>
        <v>0</v>
      </c>
      <c r="F1719" s="217"/>
      <c r="G1719" s="217"/>
      <c r="H1719" s="217"/>
      <c r="I1719" s="217"/>
      <c r="J1719" s="229"/>
      <c r="K1719" s="72"/>
      <c r="L1719" s="73"/>
      <c r="M1719" s="73"/>
    </row>
    <row r="1720" spans="1:13" s="2" customFormat="1" ht="12.75" hidden="1" customHeight="1">
      <c r="A1720" s="65"/>
      <c r="B1720" s="116"/>
      <c r="C1720" s="117" t="s">
        <v>468</v>
      </c>
      <c r="D1720" s="292" t="s">
        <v>469</v>
      </c>
      <c r="E1720" s="246">
        <f t="shared" si="402"/>
        <v>0</v>
      </c>
      <c r="F1720" s="217"/>
      <c r="G1720" s="217"/>
      <c r="H1720" s="217"/>
      <c r="I1720" s="217"/>
      <c r="J1720" s="229"/>
      <c r="K1720" s="72"/>
      <c r="L1720" s="73"/>
      <c r="M1720" s="73"/>
    </row>
    <row r="1721" spans="1:13" s="2" customFormat="1" ht="12.75" hidden="1" customHeight="1">
      <c r="A1721" s="65"/>
      <c r="B1721" s="116"/>
      <c r="C1721" s="117" t="s">
        <v>470</v>
      </c>
      <c r="D1721" s="292" t="s">
        <v>471</v>
      </c>
      <c r="E1721" s="246">
        <f t="shared" si="402"/>
        <v>0</v>
      </c>
      <c r="F1721" s="217"/>
      <c r="G1721" s="217"/>
      <c r="H1721" s="217"/>
      <c r="I1721" s="217"/>
      <c r="J1721" s="229"/>
      <c r="K1721" s="72"/>
      <c r="L1721" s="73"/>
      <c r="M1721" s="73"/>
    </row>
    <row r="1722" spans="1:13" s="2" customFormat="1" ht="12.75" hidden="1" customHeight="1">
      <c r="A1722" s="65"/>
      <c r="B1722" s="76"/>
      <c r="C1722" s="79" t="s">
        <v>472</v>
      </c>
      <c r="D1722" s="149" t="s">
        <v>473</v>
      </c>
      <c r="E1722" s="246">
        <f t="shared" si="402"/>
        <v>0</v>
      </c>
      <c r="F1722" s="217"/>
      <c r="G1722" s="217"/>
      <c r="H1722" s="217"/>
      <c r="I1722" s="217"/>
      <c r="J1722" s="229"/>
      <c r="K1722" s="72"/>
      <c r="L1722" s="73"/>
      <c r="M1722" s="73"/>
    </row>
    <row r="1723" spans="1:13" s="2" customFormat="1" ht="12.75" hidden="1" customHeight="1">
      <c r="A1723" s="65"/>
      <c r="B1723" s="76"/>
      <c r="C1723" s="79" t="s">
        <v>474</v>
      </c>
      <c r="D1723" s="149" t="s">
        <v>475</v>
      </c>
      <c r="E1723" s="246">
        <f t="shared" si="402"/>
        <v>0</v>
      </c>
      <c r="F1723" s="217"/>
      <c r="G1723" s="217"/>
      <c r="H1723" s="217"/>
      <c r="I1723" s="217"/>
      <c r="J1723" s="229"/>
      <c r="K1723" s="72"/>
      <c r="L1723" s="73"/>
      <c r="M1723" s="73"/>
    </row>
    <row r="1724" spans="1:13" s="2" customFormat="1" ht="12.75" hidden="1" customHeight="1">
      <c r="A1724" s="65"/>
      <c r="B1724" s="76"/>
      <c r="C1724" s="79" t="s">
        <v>476</v>
      </c>
      <c r="D1724" s="149" t="s">
        <v>477</v>
      </c>
      <c r="E1724" s="246">
        <f t="shared" si="402"/>
        <v>0</v>
      </c>
      <c r="F1724" s="217"/>
      <c r="G1724" s="217"/>
      <c r="H1724" s="217"/>
      <c r="I1724" s="217"/>
      <c r="J1724" s="229"/>
      <c r="K1724" s="72"/>
      <c r="L1724" s="73"/>
      <c r="M1724" s="73"/>
    </row>
    <row r="1725" spans="1:13" s="2" customFormat="1" ht="12.75" hidden="1" customHeight="1">
      <c r="A1725" s="65"/>
      <c r="B1725" s="76"/>
      <c r="C1725" s="79" t="s">
        <v>478</v>
      </c>
      <c r="D1725" s="149" t="s">
        <v>479</v>
      </c>
      <c r="E1725" s="246">
        <f t="shared" si="402"/>
        <v>0</v>
      </c>
      <c r="F1725" s="217"/>
      <c r="G1725" s="217"/>
      <c r="H1725" s="217"/>
      <c r="I1725" s="217"/>
      <c r="J1725" s="229"/>
      <c r="K1725" s="72"/>
      <c r="L1725" s="73"/>
      <c r="M1725" s="73"/>
    </row>
    <row r="1726" spans="1:13" s="2" customFormat="1" ht="12.75" hidden="1" customHeight="1">
      <c r="A1726" s="65"/>
      <c r="B1726" s="76"/>
      <c r="C1726" s="79"/>
      <c r="D1726" s="149"/>
      <c r="E1726" s="246">
        <f t="shared" si="402"/>
        <v>0</v>
      </c>
      <c r="F1726" s="217"/>
      <c r="G1726" s="217"/>
      <c r="H1726" s="217"/>
      <c r="I1726" s="217"/>
      <c r="J1726" s="229"/>
      <c r="K1726" s="72"/>
      <c r="L1726" s="73"/>
      <c r="M1726" s="73"/>
    </row>
    <row r="1727" spans="1:13" s="2" customFormat="1" ht="12.75" hidden="1" customHeight="1">
      <c r="A1727" s="65"/>
      <c r="B1727" s="76"/>
      <c r="C1727" s="79" t="s">
        <v>480</v>
      </c>
      <c r="D1727" s="149" t="s">
        <v>481</v>
      </c>
      <c r="E1727" s="246">
        <f t="shared" si="402"/>
        <v>0</v>
      </c>
      <c r="F1727" s="217"/>
      <c r="G1727" s="217"/>
      <c r="H1727" s="217"/>
      <c r="I1727" s="217"/>
      <c r="J1727" s="229"/>
      <c r="K1727" s="72"/>
      <c r="L1727" s="73"/>
      <c r="M1727" s="73"/>
    </row>
    <row r="1728" spans="1:13" s="2" customFormat="1" ht="12.75" hidden="1" customHeight="1">
      <c r="A1728" s="65"/>
      <c r="B1728" s="76"/>
      <c r="C1728" s="79" t="s">
        <v>482</v>
      </c>
      <c r="D1728" s="149" t="s">
        <v>483</v>
      </c>
      <c r="E1728" s="246">
        <f t="shared" si="402"/>
        <v>0</v>
      </c>
      <c r="F1728" s="217"/>
      <c r="G1728" s="217"/>
      <c r="H1728" s="217"/>
      <c r="I1728" s="217"/>
      <c r="J1728" s="229"/>
      <c r="K1728" s="72"/>
      <c r="L1728" s="73"/>
      <c r="M1728" s="73"/>
    </row>
    <row r="1729" spans="1:13" s="2" customFormat="1" ht="12.75" hidden="1" customHeight="1">
      <c r="A1729" s="65"/>
      <c r="B1729" s="75"/>
      <c r="C1729" s="69"/>
      <c r="D1729" s="149"/>
      <c r="E1729" s="246">
        <f t="shared" si="402"/>
        <v>0</v>
      </c>
      <c r="F1729" s="217"/>
      <c r="G1729" s="217"/>
      <c r="H1729" s="217"/>
      <c r="I1729" s="217"/>
      <c r="J1729" s="229"/>
      <c r="K1729" s="72"/>
      <c r="L1729" s="73"/>
      <c r="M1729" s="73"/>
    </row>
    <row r="1730" spans="1:13" s="2" customFormat="1" ht="15" hidden="1" customHeight="1">
      <c r="A1730" s="65"/>
      <c r="B1730" s="69" t="s">
        <v>484</v>
      </c>
      <c r="C1730" s="69"/>
      <c r="D1730" s="149" t="s">
        <v>318</v>
      </c>
      <c r="E1730" s="246">
        <f t="shared" si="402"/>
        <v>0</v>
      </c>
      <c r="F1730" s="217">
        <f t="shared" ref="F1730:M1730" si="405">F1731+F1732+F1733+F1734+F1735+F1736+F1737+F1738+F1739+F1740+F1741</f>
        <v>0</v>
      </c>
      <c r="G1730" s="217">
        <f t="shared" si="405"/>
        <v>0</v>
      </c>
      <c r="H1730" s="217">
        <f t="shared" si="405"/>
        <v>0</v>
      </c>
      <c r="I1730" s="217">
        <f t="shared" si="405"/>
        <v>0</v>
      </c>
      <c r="J1730" s="228">
        <f t="shared" si="405"/>
        <v>0</v>
      </c>
      <c r="K1730" s="156">
        <f t="shared" si="405"/>
        <v>0</v>
      </c>
      <c r="L1730" s="156">
        <f t="shared" si="405"/>
        <v>0</v>
      </c>
      <c r="M1730" s="156">
        <f t="shared" si="405"/>
        <v>0</v>
      </c>
    </row>
    <row r="1731" spans="1:13" s="2" customFormat="1" ht="12.75" hidden="1" customHeight="1">
      <c r="A1731" s="65"/>
      <c r="B1731" s="75" t="s">
        <v>485</v>
      </c>
      <c r="C1731" s="69"/>
      <c r="D1731" s="149" t="s">
        <v>486</v>
      </c>
      <c r="E1731" s="246">
        <f t="shared" si="402"/>
        <v>0</v>
      </c>
      <c r="F1731" s="217"/>
      <c r="G1731" s="217"/>
      <c r="H1731" s="217"/>
      <c r="I1731" s="217"/>
      <c r="J1731" s="229"/>
      <c r="K1731" s="72"/>
      <c r="L1731" s="73"/>
      <c r="M1731" s="73"/>
    </row>
    <row r="1732" spans="1:13" s="2" customFormat="1" ht="12.75" hidden="1" customHeight="1">
      <c r="A1732" s="65"/>
      <c r="B1732" s="75" t="s">
        <v>487</v>
      </c>
      <c r="C1732" s="79"/>
      <c r="D1732" s="149" t="s">
        <v>488</v>
      </c>
      <c r="E1732" s="246">
        <f t="shared" si="402"/>
        <v>0</v>
      </c>
      <c r="F1732" s="217"/>
      <c r="G1732" s="217"/>
      <c r="H1732" s="217"/>
      <c r="I1732" s="217"/>
      <c r="J1732" s="229"/>
      <c r="K1732" s="72"/>
      <c r="L1732" s="73"/>
      <c r="M1732" s="73"/>
    </row>
    <row r="1733" spans="1:13" s="2" customFormat="1" ht="12.75" hidden="1" customHeight="1">
      <c r="A1733" s="65"/>
      <c r="B1733" s="75" t="s">
        <v>489</v>
      </c>
      <c r="C1733" s="69"/>
      <c r="D1733" s="149" t="s">
        <v>490</v>
      </c>
      <c r="E1733" s="246">
        <f t="shared" si="402"/>
        <v>0</v>
      </c>
      <c r="F1733" s="217"/>
      <c r="G1733" s="217"/>
      <c r="H1733" s="217"/>
      <c r="I1733" s="217"/>
      <c r="J1733" s="229"/>
      <c r="K1733" s="72"/>
      <c r="L1733" s="73"/>
      <c r="M1733" s="73"/>
    </row>
    <row r="1734" spans="1:13" s="2" customFormat="1" ht="12.75" hidden="1" customHeight="1">
      <c r="A1734" s="65"/>
      <c r="B1734" s="75" t="s">
        <v>491</v>
      </c>
      <c r="C1734" s="70"/>
      <c r="D1734" s="149" t="s">
        <v>492</v>
      </c>
      <c r="E1734" s="246">
        <f t="shared" si="402"/>
        <v>0</v>
      </c>
      <c r="F1734" s="217"/>
      <c r="G1734" s="217"/>
      <c r="H1734" s="217"/>
      <c r="I1734" s="217"/>
      <c r="J1734" s="229"/>
      <c r="K1734" s="72"/>
      <c r="L1734" s="73"/>
      <c r="M1734" s="73"/>
    </row>
    <row r="1735" spans="1:13" s="2" customFormat="1" ht="12.75" hidden="1" customHeight="1">
      <c r="A1735" s="65"/>
      <c r="B1735" s="74" t="s">
        <v>493</v>
      </c>
      <c r="C1735" s="338"/>
      <c r="D1735" s="149" t="s">
        <v>494</v>
      </c>
      <c r="E1735" s="246">
        <f t="shared" si="402"/>
        <v>0</v>
      </c>
      <c r="F1735" s="217"/>
      <c r="G1735" s="217"/>
      <c r="H1735" s="217"/>
      <c r="I1735" s="217"/>
      <c r="J1735" s="229"/>
      <c r="K1735" s="72"/>
      <c r="L1735" s="73"/>
      <c r="M1735" s="73"/>
    </row>
    <row r="1736" spans="1:13" s="2" customFormat="1" ht="12.75" hidden="1" customHeight="1">
      <c r="A1736" s="65"/>
      <c r="B1736" s="119" t="s">
        <v>495</v>
      </c>
      <c r="C1736" s="79"/>
      <c r="D1736" s="148" t="s">
        <v>496</v>
      </c>
      <c r="E1736" s="246">
        <f t="shared" si="402"/>
        <v>0</v>
      </c>
      <c r="F1736" s="217"/>
      <c r="G1736" s="217"/>
      <c r="H1736" s="217"/>
      <c r="I1736" s="217"/>
      <c r="J1736" s="229"/>
      <c r="K1736" s="72"/>
      <c r="L1736" s="73"/>
      <c r="M1736" s="73"/>
    </row>
    <row r="1737" spans="1:13" s="2" customFormat="1" ht="12.75" hidden="1" customHeight="1">
      <c r="A1737" s="65"/>
      <c r="B1737" s="74" t="s">
        <v>497</v>
      </c>
      <c r="C1737" s="69"/>
      <c r="D1737" s="149" t="s">
        <v>498</v>
      </c>
      <c r="E1737" s="246">
        <f t="shared" si="402"/>
        <v>0</v>
      </c>
      <c r="F1737" s="217"/>
      <c r="G1737" s="217"/>
      <c r="H1737" s="217"/>
      <c r="I1737" s="217"/>
      <c r="J1737" s="229"/>
      <c r="K1737" s="72"/>
      <c r="L1737" s="73"/>
      <c r="M1737" s="73"/>
    </row>
    <row r="1738" spans="1:13" s="2" customFormat="1" ht="12.75" hidden="1" customHeight="1">
      <c r="A1738" s="65"/>
      <c r="B1738" s="74" t="s">
        <v>499</v>
      </c>
      <c r="C1738" s="69"/>
      <c r="D1738" s="149" t="s">
        <v>500</v>
      </c>
      <c r="E1738" s="246">
        <f t="shared" si="402"/>
        <v>0</v>
      </c>
      <c r="F1738" s="217"/>
      <c r="G1738" s="217"/>
      <c r="H1738" s="217"/>
      <c r="I1738" s="217"/>
      <c r="J1738" s="229"/>
      <c r="K1738" s="72"/>
      <c r="L1738" s="73"/>
      <c r="M1738" s="73"/>
    </row>
    <row r="1739" spans="1:13" s="2" customFormat="1" ht="12.75" hidden="1" customHeight="1">
      <c r="A1739" s="65"/>
      <c r="B1739" s="75" t="s">
        <v>501</v>
      </c>
      <c r="C1739" s="76"/>
      <c r="D1739" s="148" t="s">
        <v>502</v>
      </c>
      <c r="E1739" s="246">
        <f t="shared" si="402"/>
        <v>0</v>
      </c>
      <c r="F1739" s="217"/>
      <c r="G1739" s="217"/>
      <c r="H1739" s="217"/>
      <c r="I1739" s="217"/>
      <c r="J1739" s="229"/>
      <c r="K1739" s="72"/>
      <c r="L1739" s="73"/>
      <c r="M1739" s="73"/>
    </row>
    <row r="1740" spans="1:13" s="2" customFormat="1" ht="12.75" hidden="1" customHeight="1">
      <c r="A1740" s="65"/>
      <c r="B1740" s="74" t="s">
        <v>503</v>
      </c>
      <c r="C1740" s="69"/>
      <c r="D1740" s="149" t="s">
        <v>504</v>
      </c>
      <c r="E1740" s="246">
        <f t="shared" si="402"/>
        <v>0</v>
      </c>
      <c r="F1740" s="217"/>
      <c r="G1740" s="217"/>
      <c r="H1740" s="217"/>
      <c r="I1740" s="217"/>
      <c r="J1740" s="229"/>
      <c r="K1740" s="72"/>
      <c r="L1740" s="73"/>
      <c r="M1740" s="73"/>
    </row>
    <row r="1741" spans="1:13" s="2" customFormat="1" ht="12.75" hidden="1" customHeight="1">
      <c r="A1741" s="65"/>
      <c r="B1741" s="120" t="s">
        <v>505</v>
      </c>
      <c r="C1741" s="76"/>
      <c r="D1741" s="148" t="s">
        <v>506</v>
      </c>
      <c r="E1741" s="246">
        <f t="shared" si="402"/>
        <v>0</v>
      </c>
      <c r="F1741" s="217"/>
      <c r="G1741" s="217"/>
      <c r="H1741" s="217"/>
      <c r="I1741" s="217"/>
      <c r="J1741" s="229"/>
      <c r="K1741" s="72"/>
      <c r="L1741" s="73"/>
      <c r="M1741" s="73"/>
    </row>
    <row r="1742" spans="1:13" s="2" customFormat="1" ht="12.75" hidden="1" customHeight="1">
      <c r="A1742" s="65"/>
      <c r="B1742" s="74"/>
      <c r="C1742" s="69"/>
      <c r="D1742" s="149"/>
      <c r="E1742" s="246">
        <f t="shared" si="402"/>
        <v>0</v>
      </c>
      <c r="F1742" s="217"/>
      <c r="G1742" s="217"/>
      <c r="H1742" s="217"/>
      <c r="I1742" s="217"/>
      <c r="J1742" s="229"/>
      <c r="K1742" s="72"/>
      <c r="L1742" s="73"/>
      <c r="M1742" s="73"/>
    </row>
    <row r="1743" spans="1:13" s="2" customFormat="1" ht="12.75" hidden="1" customHeight="1">
      <c r="A1743" s="65"/>
      <c r="B1743" s="76" t="s">
        <v>507</v>
      </c>
      <c r="C1743" s="76"/>
      <c r="D1743" s="148" t="s">
        <v>324</v>
      </c>
      <c r="E1743" s="246">
        <f t="shared" si="402"/>
        <v>0</v>
      </c>
      <c r="F1743" s="217">
        <f t="shared" ref="F1743:M1743" si="406">F1744+F1754</f>
        <v>0</v>
      </c>
      <c r="G1743" s="217">
        <f t="shared" si="406"/>
        <v>0</v>
      </c>
      <c r="H1743" s="217">
        <f t="shared" si="406"/>
        <v>0</v>
      </c>
      <c r="I1743" s="217">
        <f t="shared" si="406"/>
        <v>0</v>
      </c>
      <c r="J1743" s="228">
        <f t="shared" si="406"/>
        <v>0</v>
      </c>
      <c r="K1743" s="156">
        <f t="shared" si="406"/>
        <v>0</v>
      </c>
      <c r="L1743" s="156">
        <f t="shared" si="406"/>
        <v>0</v>
      </c>
      <c r="M1743" s="156">
        <f t="shared" si="406"/>
        <v>0</v>
      </c>
    </row>
    <row r="1744" spans="1:13" s="2" customFormat="1" ht="12.75" hidden="1" customHeight="1">
      <c r="A1744" s="65"/>
      <c r="B1744" s="70" t="s">
        <v>508</v>
      </c>
      <c r="C1744" s="69"/>
      <c r="D1744" s="149" t="s">
        <v>509</v>
      </c>
      <c r="E1744" s="246">
        <f t="shared" si="402"/>
        <v>0</v>
      </c>
      <c r="F1744" s="217">
        <f t="shared" ref="F1744:M1744" si="407">F1745+F1750+F1752</f>
        <v>0</v>
      </c>
      <c r="G1744" s="217">
        <f t="shared" si="407"/>
        <v>0</v>
      </c>
      <c r="H1744" s="217">
        <f t="shared" si="407"/>
        <v>0</v>
      </c>
      <c r="I1744" s="217">
        <f t="shared" si="407"/>
        <v>0</v>
      </c>
      <c r="J1744" s="228">
        <f t="shared" si="407"/>
        <v>0</v>
      </c>
      <c r="K1744" s="156">
        <f t="shared" si="407"/>
        <v>0</v>
      </c>
      <c r="L1744" s="156">
        <f t="shared" si="407"/>
        <v>0</v>
      </c>
      <c r="M1744" s="156">
        <f t="shared" si="407"/>
        <v>0</v>
      </c>
    </row>
    <row r="1745" spans="1:13" s="2" customFormat="1" ht="12.75" hidden="1" customHeight="1">
      <c r="A1745" s="65"/>
      <c r="B1745" s="74" t="s">
        <v>510</v>
      </c>
      <c r="C1745" s="69"/>
      <c r="D1745" s="149" t="s">
        <v>511</v>
      </c>
      <c r="E1745" s="246">
        <f t="shared" si="402"/>
        <v>0</v>
      </c>
      <c r="F1745" s="217">
        <f t="shared" ref="F1745:M1745" si="408">F1746+F1747+F1748+F1749</f>
        <v>0</v>
      </c>
      <c r="G1745" s="217">
        <f t="shared" si="408"/>
        <v>0</v>
      </c>
      <c r="H1745" s="217">
        <f t="shared" si="408"/>
        <v>0</v>
      </c>
      <c r="I1745" s="217">
        <f t="shared" si="408"/>
        <v>0</v>
      </c>
      <c r="J1745" s="228">
        <f t="shared" si="408"/>
        <v>0</v>
      </c>
      <c r="K1745" s="156">
        <f t="shared" si="408"/>
        <v>0</v>
      </c>
      <c r="L1745" s="156">
        <f t="shared" si="408"/>
        <v>0</v>
      </c>
      <c r="M1745" s="156">
        <f t="shared" si="408"/>
        <v>0</v>
      </c>
    </row>
    <row r="1746" spans="1:13" s="2" customFormat="1" ht="12.75" hidden="1" customHeight="1">
      <c r="A1746" s="65"/>
      <c r="B1746" s="75"/>
      <c r="C1746" s="75" t="s">
        <v>512</v>
      </c>
      <c r="D1746" s="148" t="s">
        <v>513</v>
      </c>
      <c r="E1746" s="246">
        <f t="shared" si="402"/>
        <v>0</v>
      </c>
      <c r="F1746" s="217"/>
      <c r="G1746" s="217"/>
      <c r="H1746" s="217"/>
      <c r="I1746" s="217"/>
      <c r="J1746" s="229"/>
      <c r="K1746" s="72"/>
      <c r="L1746" s="73"/>
      <c r="M1746" s="73"/>
    </row>
    <row r="1747" spans="1:13" s="2" customFormat="1" ht="12.75" hidden="1" customHeight="1">
      <c r="A1747" s="65"/>
      <c r="B1747" s="75"/>
      <c r="C1747" s="75" t="s">
        <v>514</v>
      </c>
      <c r="D1747" s="148" t="s">
        <v>515</v>
      </c>
      <c r="E1747" s="246">
        <f t="shared" si="402"/>
        <v>0</v>
      </c>
      <c r="F1747" s="217"/>
      <c r="G1747" s="217"/>
      <c r="H1747" s="217"/>
      <c r="I1747" s="217"/>
      <c r="J1747" s="229"/>
      <c r="K1747" s="72"/>
      <c r="L1747" s="73"/>
      <c r="M1747" s="73"/>
    </row>
    <row r="1748" spans="1:13" s="2" customFormat="1" ht="12.75" hidden="1" customHeight="1">
      <c r="A1748" s="65"/>
      <c r="B1748" s="75"/>
      <c r="C1748" s="76" t="s">
        <v>516</v>
      </c>
      <c r="D1748" s="148" t="s">
        <v>517</v>
      </c>
      <c r="E1748" s="246">
        <f t="shared" si="402"/>
        <v>0</v>
      </c>
      <c r="F1748" s="217"/>
      <c r="G1748" s="217"/>
      <c r="H1748" s="217"/>
      <c r="I1748" s="217"/>
      <c r="J1748" s="229"/>
      <c r="K1748" s="72"/>
      <c r="L1748" s="73"/>
      <c r="M1748" s="73"/>
    </row>
    <row r="1749" spans="1:13" s="2" customFormat="1" ht="12.75" hidden="1" customHeight="1">
      <c r="A1749" s="65"/>
      <c r="B1749" s="75"/>
      <c r="C1749" s="76" t="s">
        <v>518</v>
      </c>
      <c r="D1749" s="148" t="s">
        <v>519</v>
      </c>
      <c r="E1749" s="246">
        <f t="shared" si="402"/>
        <v>0</v>
      </c>
      <c r="F1749" s="217"/>
      <c r="G1749" s="217"/>
      <c r="H1749" s="217"/>
      <c r="I1749" s="217"/>
      <c r="J1749" s="229"/>
      <c r="K1749" s="72"/>
      <c r="L1749" s="73"/>
      <c r="M1749" s="73"/>
    </row>
    <row r="1750" spans="1:13" s="2" customFormat="1" ht="12.75" hidden="1" customHeight="1">
      <c r="A1750" s="65"/>
      <c r="B1750" s="75" t="s">
        <v>520</v>
      </c>
      <c r="C1750" s="76"/>
      <c r="D1750" s="148" t="s">
        <v>521</v>
      </c>
      <c r="E1750" s="246">
        <f t="shared" si="402"/>
        <v>0</v>
      </c>
      <c r="F1750" s="217">
        <f t="shared" ref="F1750:M1750" si="409">F1751</f>
        <v>0</v>
      </c>
      <c r="G1750" s="217">
        <f t="shared" si="409"/>
        <v>0</v>
      </c>
      <c r="H1750" s="217">
        <f t="shared" si="409"/>
        <v>0</v>
      </c>
      <c r="I1750" s="217">
        <f t="shared" si="409"/>
        <v>0</v>
      </c>
      <c r="J1750" s="228">
        <f t="shared" si="409"/>
        <v>0</v>
      </c>
      <c r="K1750" s="156">
        <f t="shared" si="409"/>
        <v>0</v>
      </c>
      <c r="L1750" s="156">
        <f t="shared" si="409"/>
        <v>0</v>
      </c>
      <c r="M1750" s="156">
        <f t="shared" si="409"/>
        <v>0</v>
      </c>
    </row>
    <row r="1751" spans="1:13" s="2" customFormat="1" ht="12.75" hidden="1" customHeight="1">
      <c r="A1751" s="65"/>
      <c r="B1751" s="75"/>
      <c r="C1751" s="76" t="s">
        <v>522</v>
      </c>
      <c r="D1751" s="148" t="s">
        <v>523</v>
      </c>
      <c r="E1751" s="246">
        <f t="shared" si="402"/>
        <v>0</v>
      </c>
      <c r="F1751" s="217"/>
      <c r="G1751" s="217"/>
      <c r="H1751" s="217"/>
      <c r="I1751" s="217"/>
      <c r="J1751" s="229"/>
      <c r="K1751" s="72"/>
      <c r="L1751" s="73"/>
      <c r="M1751" s="73"/>
    </row>
    <row r="1752" spans="1:13" s="2" customFormat="1" ht="15" hidden="1" customHeight="1">
      <c r="A1752" s="65"/>
      <c r="B1752" s="75" t="s">
        <v>524</v>
      </c>
      <c r="C1752" s="76"/>
      <c r="D1752" s="148" t="s">
        <v>525</v>
      </c>
      <c r="E1752" s="246">
        <f t="shared" si="402"/>
        <v>0</v>
      </c>
      <c r="F1752" s="217"/>
      <c r="G1752" s="217"/>
      <c r="H1752" s="217"/>
      <c r="I1752" s="217"/>
      <c r="J1752" s="229"/>
      <c r="K1752" s="72"/>
      <c r="L1752" s="73"/>
      <c r="M1752" s="73"/>
    </row>
    <row r="1753" spans="1:13" s="2" customFormat="1" ht="12.75" hidden="1" customHeight="1">
      <c r="A1753" s="65"/>
      <c r="B1753" s="75"/>
      <c r="C1753" s="76"/>
      <c r="D1753" s="148"/>
      <c r="E1753" s="246">
        <f t="shared" si="402"/>
        <v>0</v>
      </c>
      <c r="F1753" s="217"/>
      <c r="G1753" s="217"/>
      <c r="H1753" s="217"/>
      <c r="I1753" s="217"/>
      <c r="J1753" s="229"/>
      <c r="K1753" s="72"/>
      <c r="L1753" s="73"/>
      <c r="M1753" s="73"/>
    </row>
    <row r="1754" spans="1:13" s="2" customFormat="1" ht="12.75" hidden="1" customHeight="1">
      <c r="A1754" s="65"/>
      <c r="B1754" s="69" t="s">
        <v>526</v>
      </c>
      <c r="C1754" s="76"/>
      <c r="D1754" s="148" t="s">
        <v>527</v>
      </c>
      <c r="E1754" s="246">
        <f t="shared" si="402"/>
        <v>0</v>
      </c>
      <c r="F1754" s="217">
        <f t="shared" ref="F1754:M1755" si="410">F1755</f>
        <v>0</v>
      </c>
      <c r="G1754" s="217">
        <f t="shared" si="410"/>
        <v>0</v>
      </c>
      <c r="H1754" s="217">
        <f t="shared" si="410"/>
        <v>0</v>
      </c>
      <c r="I1754" s="217">
        <f t="shared" si="410"/>
        <v>0</v>
      </c>
      <c r="J1754" s="228">
        <f t="shared" si="410"/>
        <v>0</v>
      </c>
      <c r="K1754" s="156">
        <f t="shared" si="410"/>
        <v>0</v>
      </c>
      <c r="L1754" s="156">
        <f t="shared" si="410"/>
        <v>0</v>
      </c>
      <c r="M1754" s="156">
        <f t="shared" si="410"/>
        <v>0</v>
      </c>
    </row>
    <row r="1755" spans="1:13" s="2" customFormat="1" ht="12.75" hidden="1" customHeight="1">
      <c r="A1755" s="65"/>
      <c r="B1755" s="121" t="s">
        <v>528</v>
      </c>
      <c r="C1755" s="122"/>
      <c r="D1755" s="148" t="s">
        <v>529</v>
      </c>
      <c r="E1755" s="246">
        <f t="shared" si="402"/>
        <v>0</v>
      </c>
      <c r="F1755" s="217">
        <f t="shared" si="410"/>
        <v>0</v>
      </c>
      <c r="G1755" s="217">
        <f t="shared" si="410"/>
        <v>0</v>
      </c>
      <c r="H1755" s="217">
        <f t="shared" si="410"/>
        <v>0</v>
      </c>
      <c r="I1755" s="217">
        <f t="shared" si="410"/>
        <v>0</v>
      </c>
      <c r="J1755" s="228">
        <f t="shared" si="410"/>
        <v>0</v>
      </c>
      <c r="K1755" s="156">
        <f t="shared" si="410"/>
        <v>0</v>
      </c>
      <c r="L1755" s="156">
        <f t="shared" si="410"/>
        <v>0</v>
      </c>
      <c r="M1755" s="156">
        <f t="shared" si="410"/>
        <v>0</v>
      </c>
    </row>
    <row r="1756" spans="1:13" s="2" customFormat="1" ht="12.75" hidden="1" customHeight="1">
      <c r="A1756" s="65"/>
      <c r="B1756" s="75"/>
      <c r="C1756" s="76" t="s">
        <v>530</v>
      </c>
      <c r="D1756" s="148" t="s">
        <v>531</v>
      </c>
      <c r="E1756" s="246">
        <f t="shared" si="402"/>
        <v>0</v>
      </c>
      <c r="F1756" s="217"/>
      <c r="G1756" s="217"/>
      <c r="H1756" s="217"/>
      <c r="I1756" s="217"/>
      <c r="J1756" s="229"/>
      <c r="K1756" s="72"/>
      <c r="L1756" s="73"/>
      <c r="M1756" s="73"/>
    </row>
    <row r="1757" spans="1:13" s="2" customFormat="1" ht="12.75" hidden="1" customHeight="1">
      <c r="A1757" s="65"/>
      <c r="B1757" s="75"/>
      <c r="C1757" s="76"/>
      <c r="D1757" s="148"/>
      <c r="E1757" s="246">
        <f t="shared" si="402"/>
        <v>0</v>
      </c>
      <c r="F1757" s="217"/>
      <c r="G1757" s="217"/>
      <c r="H1757" s="217"/>
      <c r="I1757" s="217"/>
      <c r="J1757" s="229"/>
      <c r="K1757" s="72"/>
      <c r="L1757" s="73"/>
      <c r="M1757" s="73"/>
    </row>
    <row r="1758" spans="1:13" s="2" customFormat="1" ht="12.75" hidden="1" customHeight="1">
      <c r="A1758" s="65"/>
      <c r="B1758" s="69" t="s">
        <v>532</v>
      </c>
      <c r="C1758" s="76"/>
      <c r="D1758" s="148" t="s">
        <v>439</v>
      </c>
      <c r="E1758" s="246">
        <f t="shared" si="402"/>
        <v>0</v>
      </c>
      <c r="F1758" s="217">
        <f t="shared" ref="F1758:M1758" si="411">F1759</f>
        <v>0</v>
      </c>
      <c r="G1758" s="217">
        <f t="shared" si="411"/>
        <v>0</v>
      </c>
      <c r="H1758" s="217">
        <f t="shared" si="411"/>
        <v>0</v>
      </c>
      <c r="I1758" s="217">
        <f t="shared" si="411"/>
        <v>0</v>
      </c>
      <c r="J1758" s="228">
        <f t="shared" si="411"/>
        <v>0</v>
      </c>
      <c r="K1758" s="156">
        <f t="shared" si="411"/>
        <v>0</v>
      </c>
      <c r="L1758" s="156">
        <f t="shared" si="411"/>
        <v>0</v>
      </c>
      <c r="M1758" s="156">
        <f t="shared" si="411"/>
        <v>0</v>
      </c>
    </row>
    <row r="1759" spans="1:13" s="2" customFormat="1" ht="12.75" hidden="1" customHeight="1">
      <c r="A1759" s="65"/>
      <c r="B1759" s="75" t="s">
        <v>440</v>
      </c>
      <c r="C1759" s="76"/>
      <c r="D1759" s="148" t="s">
        <v>441</v>
      </c>
      <c r="E1759" s="246">
        <f t="shared" si="402"/>
        <v>0</v>
      </c>
      <c r="F1759" s="217"/>
      <c r="G1759" s="217"/>
      <c r="H1759" s="217"/>
      <c r="I1759" s="217"/>
      <c r="J1759" s="229"/>
      <c r="K1759" s="72"/>
      <c r="L1759" s="73"/>
      <c r="M1759" s="73"/>
    </row>
    <row r="1760" spans="1:13" ht="22.5" customHeight="1" thickBot="1">
      <c r="A1760" s="515" t="s">
        <v>763</v>
      </c>
      <c r="B1760" s="516"/>
      <c r="C1760" s="517"/>
      <c r="D1760" s="293" t="s">
        <v>736</v>
      </c>
      <c r="E1760" s="270">
        <f t="shared" si="402"/>
        <v>0</v>
      </c>
      <c r="F1760" s="271"/>
      <c r="G1760" s="271"/>
      <c r="H1760" s="271"/>
      <c r="I1760" s="271"/>
      <c r="J1760" s="272"/>
      <c r="K1760" s="273"/>
      <c r="L1760" s="274"/>
      <c r="M1760" s="274"/>
    </row>
    <row r="1761" spans="1:13" s="282" customFormat="1" ht="30.75" customHeight="1" thickBot="1">
      <c r="A1761" s="518" t="s">
        <v>772</v>
      </c>
      <c r="B1761" s="519"/>
      <c r="C1761" s="520"/>
      <c r="D1761" s="280" t="s">
        <v>740</v>
      </c>
      <c r="E1761" s="281">
        <f t="shared" ref="E1761:J1761" si="412">E1767</f>
        <v>0</v>
      </c>
      <c r="F1761" s="281">
        <f t="shared" si="412"/>
        <v>0</v>
      </c>
      <c r="G1761" s="281">
        <f t="shared" si="412"/>
        <v>0</v>
      </c>
      <c r="H1761" s="281">
        <f t="shared" si="412"/>
        <v>0</v>
      </c>
      <c r="I1761" s="281">
        <f t="shared" si="412"/>
        <v>0</v>
      </c>
      <c r="J1761" s="281">
        <f t="shared" si="412"/>
        <v>0</v>
      </c>
      <c r="K1761" s="281"/>
      <c r="L1761" s="281"/>
      <c r="M1761" s="281"/>
    </row>
    <row r="1762" spans="1:13" ht="15.75" customHeight="1">
      <c r="A1762" s="521" t="s">
        <v>316</v>
      </c>
      <c r="B1762" s="522"/>
      <c r="C1762" s="522"/>
      <c r="D1762" s="485"/>
      <c r="E1762" s="275">
        <f t="shared" si="402"/>
        <v>0</v>
      </c>
      <c r="F1762" s="276"/>
      <c r="G1762" s="276"/>
      <c r="H1762" s="276"/>
      <c r="I1762" s="276"/>
      <c r="J1762" s="277"/>
      <c r="K1762" s="278"/>
      <c r="L1762" s="279"/>
      <c r="M1762" s="279"/>
    </row>
    <row r="1763" spans="1:13" ht="15.75" customHeight="1">
      <c r="A1763" s="125"/>
      <c r="B1763" s="513" t="s">
        <v>442</v>
      </c>
      <c r="C1763" s="514"/>
      <c r="D1763" s="284"/>
      <c r="E1763" s="246">
        <f t="shared" si="402"/>
        <v>0</v>
      </c>
      <c r="F1763" s="232"/>
      <c r="G1763" s="232"/>
      <c r="H1763" s="232"/>
      <c r="I1763" s="232"/>
      <c r="J1763" s="229"/>
      <c r="K1763" s="72"/>
      <c r="L1763" s="73"/>
      <c r="M1763" s="73"/>
    </row>
    <row r="1764" spans="1:13" ht="13.5">
      <c r="A1764" s="125"/>
      <c r="B1764" s="99" t="s">
        <v>443</v>
      </c>
      <c r="C1764" s="92"/>
      <c r="D1764" s="286" t="s">
        <v>444</v>
      </c>
      <c r="E1764" s="246">
        <f t="shared" si="402"/>
        <v>0</v>
      </c>
      <c r="F1764" s="232"/>
      <c r="G1764" s="232"/>
      <c r="H1764" s="232"/>
      <c r="I1764" s="232"/>
      <c r="J1764" s="229"/>
      <c r="K1764" s="72"/>
      <c r="L1764" s="73"/>
      <c r="M1764" s="73"/>
    </row>
    <row r="1765" spans="1:13">
      <c r="A1765" s="125"/>
      <c r="B1765" s="69" t="s">
        <v>463</v>
      </c>
      <c r="C1765" s="75"/>
      <c r="D1765" s="148" t="s">
        <v>464</v>
      </c>
      <c r="E1765" s="246">
        <f t="shared" si="402"/>
        <v>0</v>
      </c>
      <c r="F1765" s="232"/>
      <c r="G1765" s="232"/>
      <c r="H1765" s="232"/>
      <c r="I1765" s="232"/>
      <c r="J1765" s="229"/>
      <c r="K1765" s="72"/>
      <c r="L1765" s="73"/>
      <c r="M1765" s="73"/>
    </row>
    <row r="1766" spans="1:13">
      <c r="A1766" s="125"/>
      <c r="B1766" s="69" t="s">
        <v>484</v>
      </c>
      <c r="C1766" s="69"/>
      <c r="D1766" s="149" t="s">
        <v>318</v>
      </c>
      <c r="E1766" s="246">
        <f t="shared" si="402"/>
        <v>0</v>
      </c>
      <c r="F1766" s="232"/>
      <c r="G1766" s="232"/>
      <c r="H1766" s="232"/>
      <c r="I1766" s="232"/>
      <c r="J1766" s="229"/>
      <c r="K1766" s="72"/>
      <c r="L1766" s="73"/>
      <c r="M1766" s="73"/>
    </row>
    <row r="1767" spans="1:13">
      <c r="A1767" s="125"/>
      <c r="B1767" s="76" t="s">
        <v>507</v>
      </c>
      <c r="C1767" s="76"/>
      <c r="D1767" s="148" t="s">
        <v>324</v>
      </c>
      <c r="E1767" s="246">
        <f t="shared" ref="E1767:J1767" si="413">E1768+E1776</f>
        <v>0</v>
      </c>
      <c r="F1767" s="246">
        <f t="shared" si="413"/>
        <v>0</v>
      </c>
      <c r="G1767" s="246">
        <f t="shared" si="413"/>
        <v>0</v>
      </c>
      <c r="H1767" s="246">
        <f t="shared" si="413"/>
        <v>0</v>
      </c>
      <c r="I1767" s="246">
        <f t="shared" si="413"/>
        <v>0</v>
      </c>
      <c r="J1767" s="246">
        <f t="shared" si="413"/>
        <v>0</v>
      </c>
      <c r="K1767" s="72"/>
      <c r="L1767" s="73"/>
      <c r="M1767" s="73"/>
    </row>
    <row r="1768" spans="1:13">
      <c r="A1768" s="125"/>
      <c r="B1768" s="70" t="s">
        <v>508</v>
      </c>
      <c r="C1768" s="69"/>
      <c r="D1768" s="149" t="s">
        <v>509</v>
      </c>
      <c r="E1768" s="246">
        <f t="shared" ref="E1768:J1768" si="414">E1769+E1773+E1775</f>
        <v>0</v>
      </c>
      <c r="F1768" s="246">
        <f t="shared" si="414"/>
        <v>0</v>
      </c>
      <c r="G1768" s="246">
        <f t="shared" si="414"/>
        <v>0</v>
      </c>
      <c r="H1768" s="246">
        <f t="shared" si="414"/>
        <v>0</v>
      </c>
      <c r="I1768" s="246">
        <f t="shared" si="414"/>
        <v>0</v>
      </c>
      <c r="J1768" s="246">
        <f t="shared" si="414"/>
        <v>0</v>
      </c>
      <c r="K1768" s="72"/>
      <c r="L1768" s="73"/>
      <c r="M1768" s="73"/>
    </row>
    <row r="1769" spans="1:13">
      <c r="A1769" s="125"/>
      <c r="B1769" s="74" t="s">
        <v>510</v>
      </c>
      <c r="C1769" s="69"/>
      <c r="D1769" s="149" t="s">
        <v>511</v>
      </c>
      <c r="E1769" s="246">
        <f t="shared" ref="E1769:J1769" si="415">E1770+E1771+E1772</f>
        <v>0</v>
      </c>
      <c r="F1769" s="246">
        <f t="shared" si="415"/>
        <v>0</v>
      </c>
      <c r="G1769" s="246">
        <f t="shared" si="415"/>
        <v>0</v>
      </c>
      <c r="H1769" s="246">
        <f t="shared" si="415"/>
        <v>0</v>
      </c>
      <c r="I1769" s="246">
        <f t="shared" si="415"/>
        <v>0</v>
      </c>
      <c r="J1769" s="246">
        <f t="shared" si="415"/>
        <v>0</v>
      </c>
      <c r="K1769" s="72"/>
      <c r="L1769" s="73"/>
      <c r="M1769" s="73"/>
    </row>
    <row r="1770" spans="1:13">
      <c r="A1770" s="125"/>
      <c r="B1770" s="75"/>
      <c r="C1770" s="75" t="s">
        <v>512</v>
      </c>
      <c r="D1770" s="148" t="s">
        <v>513</v>
      </c>
      <c r="E1770" s="246">
        <f t="shared" ref="E1770:E1782" si="416">G1770+H1770+I1770+J1770</f>
        <v>0</v>
      </c>
      <c r="F1770" s="232"/>
      <c r="G1770" s="232"/>
      <c r="H1770" s="232"/>
      <c r="I1770" s="232"/>
      <c r="J1770" s="229"/>
      <c r="K1770" s="72"/>
      <c r="L1770" s="73"/>
      <c r="M1770" s="73"/>
    </row>
    <row r="1771" spans="1:13">
      <c r="A1771" s="125"/>
      <c r="B1771" s="166"/>
      <c r="C1771" s="75" t="s">
        <v>514</v>
      </c>
      <c r="D1771" s="148" t="s">
        <v>515</v>
      </c>
      <c r="E1771" s="246">
        <f t="shared" si="416"/>
        <v>0</v>
      </c>
      <c r="F1771" s="232"/>
      <c r="G1771" s="232"/>
      <c r="H1771" s="232">
        <v>0</v>
      </c>
      <c r="I1771" s="232"/>
      <c r="J1771" s="229"/>
      <c r="K1771" s="72"/>
      <c r="L1771" s="73"/>
      <c r="M1771" s="73"/>
    </row>
    <row r="1772" spans="1:13">
      <c r="A1772" s="125"/>
      <c r="B1772" s="166"/>
      <c r="C1772" s="76" t="s">
        <v>518</v>
      </c>
      <c r="D1772" s="148" t="s">
        <v>519</v>
      </c>
      <c r="E1772" s="246">
        <f t="shared" si="416"/>
        <v>0</v>
      </c>
      <c r="F1772" s="232"/>
      <c r="G1772" s="232"/>
      <c r="H1772" s="232"/>
      <c r="I1772" s="232"/>
      <c r="J1772" s="229"/>
      <c r="K1772" s="72"/>
      <c r="L1772" s="73"/>
      <c r="M1772" s="73"/>
    </row>
    <row r="1773" spans="1:13">
      <c r="A1773" s="125"/>
      <c r="B1773" s="75" t="s">
        <v>520</v>
      </c>
      <c r="C1773" s="76"/>
      <c r="D1773" s="148" t="s">
        <v>521</v>
      </c>
      <c r="E1773" s="246">
        <f t="shared" si="416"/>
        <v>0</v>
      </c>
      <c r="F1773" s="232"/>
      <c r="G1773" s="232"/>
      <c r="H1773" s="232"/>
      <c r="I1773" s="232"/>
      <c r="J1773" s="229"/>
      <c r="K1773" s="72"/>
      <c r="L1773" s="73"/>
      <c r="M1773" s="73"/>
    </row>
    <row r="1774" spans="1:13">
      <c r="A1774" s="125"/>
      <c r="B1774" s="166"/>
      <c r="C1774" s="76" t="s">
        <v>522</v>
      </c>
      <c r="D1774" s="148" t="s">
        <v>523</v>
      </c>
      <c r="E1774" s="246">
        <f t="shared" si="416"/>
        <v>0</v>
      </c>
      <c r="F1774" s="232"/>
      <c r="G1774" s="232"/>
      <c r="H1774" s="232"/>
      <c r="I1774" s="232"/>
      <c r="J1774" s="229"/>
      <c r="K1774" s="72"/>
      <c r="L1774" s="73"/>
      <c r="M1774" s="73"/>
    </row>
    <row r="1775" spans="1:13">
      <c r="A1775" s="125"/>
      <c r="B1775" s="75" t="s">
        <v>524</v>
      </c>
      <c r="C1775" s="76"/>
      <c r="D1775" s="148" t="s">
        <v>525</v>
      </c>
      <c r="E1775" s="246">
        <f t="shared" si="416"/>
        <v>0</v>
      </c>
      <c r="F1775" s="232"/>
      <c r="G1775" s="232"/>
      <c r="H1775" s="232"/>
      <c r="I1775" s="232"/>
      <c r="J1775" s="229"/>
      <c r="K1775" s="72"/>
      <c r="L1775" s="73"/>
      <c r="M1775" s="73"/>
    </row>
    <row r="1776" spans="1:13">
      <c r="A1776" s="125"/>
      <c r="B1776" s="69" t="s">
        <v>526</v>
      </c>
      <c r="C1776" s="76"/>
      <c r="D1776" s="148" t="s">
        <v>527</v>
      </c>
      <c r="E1776" s="246">
        <f t="shared" si="416"/>
        <v>0</v>
      </c>
      <c r="F1776" s="232"/>
      <c r="G1776" s="232"/>
      <c r="H1776" s="232"/>
      <c r="I1776" s="232"/>
      <c r="J1776" s="229"/>
      <c r="K1776" s="72"/>
      <c r="L1776" s="73"/>
      <c r="M1776" s="73"/>
    </row>
    <row r="1777" spans="1:14">
      <c r="A1777" s="125"/>
      <c r="B1777" s="121" t="s">
        <v>528</v>
      </c>
      <c r="C1777" s="122"/>
      <c r="D1777" s="148" t="s">
        <v>529</v>
      </c>
      <c r="E1777" s="246">
        <f t="shared" si="416"/>
        <v>0</v>
      </c>
      <c r="F1777" s="232"/>
      <c r="G1777" s="232"/>
      <c r="H1777" s="232"/>
      <c r="I1777" s="232"/>
      <c r="J1777" s="229"/>
      <c r="K1777" s="72"/>
      <c r="L1777" s="73"/>
      <c r="M1777" s="73"/>
    </row>
    <row r="1778" spans="1:14">
      <c r="A1778" s="125"/>
      <c r="B1778" s="166"/>
      <c r="C1778" s="76" t="s">
        <v>530</v>
      </c>
      <c r="D1778" s="148" t="s">
        <v>531</v>
      </c>
      <c r="E1778" s="246">
        <f t="shared" si="416"/>
        <v>0</v>
      </c>
      <c r="F1778" s="232"/>
      <c r="G1778" s="232"/>
      <c r="H1778" s="232"/>
      <c r="I1778" s="232"/>
      <c r="J1778" s="229"/>
      <c r="K1778" s="72"/>
      <c r="L1778" s="73"/>
      <c r="M1778" s="73"/>
    </row>
    <row r="1779" spans="1:14" ht="31.5" customHeight="1">
      <c r="A1779" s="503" t="s">
        <v>773</v>
      </c>
      <c r="B1779" s="504"/>
      <c r="C1779" s="505"/>
      <c r="D1779" s="311" t="s">
        <v>774</v>
      </c>
      <c r="E1779" s="312">
        <f t="shared" si="416"/>
        <v>0</v>
      </c>
      <c r="F1779" s="300"/>
      <c r="G1779" s="300"/>
      <c r="H1779" s="300"/>
      <c r="I1779" s="300"/>
      <c r="J1779" s="331"/>
      <c r="K1779" s="332"/>
      <c r="L1779" s="332"/>
      <c r="M1779" s="332"/>
    </row>
    <row r="1780" spans="1:14">
      <c r="A1780" s="190" t="s">
        <v>775</v>
      </c>
      <c r="B1780" s="190"/>
      <c r="C1780" s="190"/>
      <c r="D1780" s="486">
        <v>97.1</v>
      </c>
      <c r="E1780" s="246">
        <f t="shared" si="416"/>
        <v>0</v>
      </c>
      <c r="F1780" s="217"/>
      <c r="G1780" s="217"/>
      <c r="H1780" s="217"/>
      <c r="I1780" s="217"/>
      <c r="J1780" s="229"/>
      <c r="K1780" s="72"/>
      <c r="L1780" s="73"/>
      <c r="M1780" s="73"/>
    </row>
    <row r="1781" spans="1:14">
      <c r="A1781" s="190" t="s">
        <v>776</v>
      </c>
      <c r="B1781" s="190"/>
      <c r="C1781" s="190"/>
      <c r="D1781" s="486">
        <v>98.1</v>
      </c>
      <c r="E1781" s="246">
        <f t="shared" si="416"/>
        <v>0</v>
      </c>
      <c r="F1781" s="217"/>
      <c r="G1781" s="217"/>
      <c r="H1781" s="217"/>
      <c r="I1781" s="217"/>
      <c r="J1781" s="228"/>
      <c r="K1781" s="218"/>
      <c r="L1781" s="73"/>
      <c r="M1781" s="73"/>
    </row>
    <row r="1782" spans="1:14" ht="15.75">
      <c r="A1782" s="164" t="s">
        <v>777</v>
      </c>
      <c r="B1782" s="164"/>
      <c r="C1782" s="164"/>
      <c r="D1782" s="487">
        <v>99.1</v>
      </c>
      <c r="E1782" s="246">
        <f t="shared" si="416"/>
        <v>-43271</v>
      </c>
      <c r="F1782" s="216"/>
      <c r="G1782" s="216">
        <f>'10-instituţii-ven 7 mai'!F217-'10 - inst. -chelt 7 mai'!G1388</f>
        <v>-43271</v>
      </c>
      <c r="H1782" s="216">
        <f>'10-instituţii-ven 7 mai'!G217-'10 - inst. -chelt 7 mai'!H1388</f>
        <v>0</v>
      </c>
      <c r="I1782" s="216">
        <f>'10-instituţii-ven 7 mai'!H217-'10 - inst. -chelt 7 mai'!I1388</f>
        <v>0</v>
      </c>
      <c r="J1782" s="216">
        <f>'10-instituţii-ven 7 mai'!I217-'10 - inst. -chelt 7 mai'!J1388</f>
        <v>0</v>
      </c>
      <c r="K1782" s="216">
        <f>'10-instituţii-ven 7 mai'!J217-'10 - inst. -chelt 7 mai'!K1388</f>
        <v>0</v>
      </c>
      <c r="L1782" s="216">
        <f>'10-instituţii-ven 7 mai'!K217-'10 - inst. -chelt 7 mai'!L1388</f>
        <v>0</v>
      </c>
      <c r="M1782" s="216">
        <f>'10-instituţii-ven 7 mai'!L217-'10 - inst. -chelt 7 mai'!M1388</f>
        <v>0</v>
      </c>
    </row>
    <row r="1783" spans="1:14" s="18" customFormat="1" ht="15.75" customHeight="1">
      <c r="A1783" s="33"/>
      <c r="B1783" s="38" t="s">
        <v>778</v>
      </c>
      <c r="C1783" s="191"/>
      <c r="D1783" s="33"/>
      <c r="E1783" s="192"/>
      <c r="F1783" s="193"/>
      <c r="G1783" s="193"/>
      <c r="H1783" s="193"/>
      <c r="I1783" s="193"/>
      <c r="J1783" s="193"/>
      <c r="K1783" s="194"/>
      <c r="L1783" s="35"/>
      <c r="M1783" s="35"/>
      <c r="N1783"/>
    </row>
    <row r="1784" spans="1:14" s="18" customFormat="1" ht="42.75" customHeight="1">
      <c r="A1784" s="506" t="s">
        <v>779</v>
      </c>
      <c r="B1784" s="506"/>
      <c r="C1784" s="507" t="s">
        <v>780</v>
      </c>
      <c r="D1784" s="507"/>
      <c r="E1784" s="192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>
      <c r="A1785" s="346"/>
      <c r="B1785" s="346"/>
      <c r="C1785" s="347"/>
      <c r="D1785" s="347"/>
      <c r="E1785" s="192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>
      <c r="A1786" s="195"/>
      <c r="B1786" s="195"/>
      <c r="C1786" s="33"/>
      <c r="D1786" s="508" t="s">
        <v>781</v>
      </c>
      <c r="E1786" s="508"/>
      <c r="F1786" s="508"/>
      <c r="G1786" s="508"/>
      <c r="H1786" s="508"/>
      <c r="I1786" s="21"/>
      <c r="J1786" s="21"/>
      <c r="K1786" s="22"/>
      <c r="L1786" s="35"/>
      <c r="M1786" s="35"/>
      <c r="N1786"/>
    </row>
    <row r="1787" spans="1:14" s="18" customFormat="1">
      <c r="A1787" s="195"/>
      <c r="B1787" s="195"/>
      <c r="C1787" s="33"/>
      <c r="D1787" s="33"/>
      <c r="E1787" s="196" t="s">
        <v>782</v>
      </c>
      <c r="F1787" s="197"/>
      <c r="G1787" s="198"/>
      <c r="H1787" s="199"/>
      <c r="I1787" s="21"/>
      <c r="J1787" s="21"/>
      <c r="K1787" s="22"/>
      <c r="L1787" s="35"/>
      <c r="M1787" s="35"/>
      <c r="N1787"/>
    </row>
    <row r="1788" spans="1:14" s="18" customFormat="1">
      <c r="A1788" s="195"/>
      <c r="B1788" s="195"/>
      <c r="C1788" s="33"/>
      <c r="D1788" s="33"/>
      <c r="E1788" s="196" t="s">
        <v>783</v>
      </c>
      <c r="F1788" s="197"/>
      <c r="G1788" s="198"/>
      <c r="H1788" s="199"/>
      <c r="I1788" s="21"/>
      <c r="J1788" s="21"/>
      <c r="K1788" s="22"/>
      <c r="L1788" s="35"/>
      <c r="M1788" s="35"/>
      <c r="N1788"/>
    </row>
    <row r="1789" spans="1:14" s="18" customFormat="1">
      <c r="A1789" s="195"/>
      <c r="B1789" s="195"/>
      <c r="C1789" s="33"/>
      <c r="D1789" s="33"/>
      <c r="E1789" s="196"/>
      <c r="F1789" s="197"/>
      <c r="G1789" s="198"/>
      <c r="H1789" s="199"/>
      <c r="I1789" s="21"/>
      <c r="J1789" s="21"/>
      <c r="K1789" s="22"/>
      <c r="L1789" s="35"/>
      <c r="M1789" s="35"/>
      <c r="N1789"/>
    </row>
    <row r="1790" spans="1:14" s="18" customFormat="1">
      <c r="A1790" s="195"/>
      <c r="B1790" s="195"/>
      <c r="C1790" s="33"/>
      <c r="D1790" s="33"/>
      <c r="E1790" s="196"/>
      <c r="F1790" s="197"/>
      <c r="G1790" s="198"/>
      <c r="H1790" s="199"/>
      <c r="I1790" s="21"/>
      <c r="J1790" s="21"/>
      <c r="K1790" s="22"/>
      <c r="L1790" s="35"/>
      <c r="M1790" s="35"/>
      <c r="N1790"/>
    </row>
    <row r="1791" spans="1:14" s="18" customFormat="1">
      <c r="A1791" s="195"/>
      <c r="B1791" s="195"/>
      <c r="C1791" s="348" t="s">
        <v>285</v>
      </c>
      <c r="D1791" s="33"/>
      <c r="E1791" s="196"/>
      <c r="F1791" s="197"/>
      <c r="G1791" s="198"/>
      <c r="H1791" s="199"/>
      <c r="I1791" s="21"/>
      <c r="J1791" s="21"/>
      <c r="K1791" s="22"/>
      <c r="L1791" s="35"/>
      <c r="M1791" s="35"/>
      <c r="N1791"/>
    </row>
    <row r="1792" spans="1:14" s="18" customFormat="1">
      <c r="A1792" s="195"/>
      <c r="B1792" s="195"/>
      <c r="C1792" s="348" t="s">
        <v>286</v>
      </c>
      <c r="D1792" s="33"/>
      <c r="E1792" s="196"/>
      <c r="F1792" s="197"/>
      <c r="G1792" s="198"/>
      <c r="H1792" s="199"/>
      <c r="I1792" s="21"/>
      <c r="J1792" s="21"/>
      <c r="K1792" s="22"/>
      <c r="L1792" s="35"/>
      <c r="M1792" s="35"/>
      <c r="N1792"/>
    </row>
    <row r="1793" spans="1:14" s="18" customFormat="1">
      <c r="A1793" s="195"/>
      <c r="B1793" s="195"/>
      <c r="C1793" s="33"/>
      <c r="D1793" s="33"/>
      <c r="E1793" s="196"/>
      <c r="F1793" s="197"/>
      <c r="G1793" s="198"/>
      <c r="H1793" s="199"/>
      <c r="I1793" s="21"/>
      <c r="J1793" s="21"/>
      <c r="K1793" s="22"/>
      <c r="L1793" s="35"/>
      <c r="M1793" s="35"/>
      <c r="N1793"/>
    </row>
    <row r="1794" spans="1:14" s="18" customFormat="1" ht="18.75" customHeight="1">
      <c r="A1794" s="33"/>
      <c r="B1794" s="33"/>
      <c r="C1794" s="348"/>
      <c r="D1794" s="33"/>
      <c r="E1794" s="192"/>
      <c r="F1794" s="21"/>
      <c r="G1794" s="509" t="s">
        <v>288</v>
      </c>
      <c r="H1794" s="509"/>
      <c r="I1794" s="509"/>
      <c r="J1794" s="509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192"/>
      <c r="F1795" s="21"/>
      <c r="G1795" s="21"/>
      <c r="H1795" s="510" t="s">
        <v>289</v>
      </c>
      <c r="I1795" s="510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192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192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192"/>
      <c r="F1798" s="21"/>
      <c r="G1798" s="21"/>
      <c r="H1798" s="21"/>
      <c r="I1798" s="21"/>
      <c r="J1798" s="348" t="s">
        <v>290</v>
      </c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192"/>
      <c r="F1799" s="21"/>
      <c r="G1799" s="21"/>
      <c r="H1799" s="21"/>
      <c r="I1799" s="21"/>
      <c r="J1799" s="348" t="s">
        <v>291</v>
      </c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192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192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192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192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192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192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192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192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192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192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192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192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192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192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192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192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192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192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192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192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192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192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192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192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192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192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192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192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192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192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192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192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192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192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192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192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192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192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192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192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192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192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192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192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192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192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192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192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192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192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192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192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192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192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192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192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192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192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192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192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192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192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192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192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192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192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192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192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192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192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192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192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192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192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192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192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192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192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192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192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192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192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192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192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192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192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192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192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192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192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192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192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192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192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192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192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192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192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192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192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192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192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192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192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192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192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192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192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192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192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192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192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192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192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192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192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192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192"/>
      <c r="F1917" s="21"/>
      <c r="G1917" s="21"/>
      <c r="H1917" s="21"/>
      <c r="I1917" s="21"/>
      <c r="J1917" s="21"/>
      <c r="K1917" s="22"/>
      <c r="L1917" s="35"/>
      <c r="M1917" s="35"/>
      <c r="N1917"/>
    </row>
    <row r="1918" spans="1:14" s="18" customFormat="1">
      <c r="A1918" s="33"/>
      <c r="B1918" s="33"/>
      <c r="C1918" s="33"/>
      <c r="D1918" s="33"/>
      <c r="E1918" s="192"/>
      <c r="F1918" s="21"/>
      <c r="G1918" s="21"/>
      <c r="H1918" s="21"/>
      <c r="I1918" s="21"/>
      <c r="J1918" s="21"/>
      <c r="K1918" s="22"/>
      <c r="L1918" s="35"/>
      <c r="M1918" s="35"/>
      <c r="N1918"/>
    </row>
    <row r="1919" spans="1:14" s="18" customFormat="1">
      <c r="A1919" s="33"/>
      <c r="B1919" s="33"/>
      <c r="C1919" s="33"/>
      <c r="D1919" s="33"/>
      <c r="E1919" s="192"/>
      <c r="F1919" s="21"/>
      <c r="G1919" s="21"/>
      <c r="H1919" s="21"/>
      <c r="I1919" s="21"/>
      <c r="J1919" s="21"/>
      <c r="K1919" s="22"/>
      <c r="L1919" s="35"/>
      <c r="M1919" s="35"/>
      <c r="N1919"/>
    </row>
    <row r="1920" spans="1:14" s="18" customFormat="1">
      <c r="A1920" s="33"/>
      <c r="B1920" s="33"/>
      <c r="C1920" s="33"/>
      <c r="D1920" s="33"/>
      <c r="E1920" s="192"/>
      <c r="F1920" s="21"/>
      <c r="G1920" s="21"/>
      <c r="H1920" s="21"/>
      <c r="I1920" s="21"/>
      <c r="J1920" s="21"/>
      <c r="K1920" s="22"/>
      <c r="L1920" s="35"/>
      <c r="M1920" s="35"/>
      <c r="N1920"/>
    </row>
    <row r="1921" spans="1:14" s="18" customFormat="1">
      <c r="A1921" s="33"/>
      <c r="B1921" s="33"/>
      <c r="C1921" s="33"/>
      <c r="D1921" s="33"/>
      <c r="E1921" s="192"/>
      <c r="F1921" s="21"/>
      <c r="G1921" s="21"/>
      <c r="H1921" s="21"/>
      <c r="I1921" s="21"/>
      <c r="J1921" s="21"/>
      <c r="K1921" s="22"/>
      <c r="L1921" s="35"/>
      <c r="M1921" s="35"/>
      <c r="N1921"/>
    </row>
    <row r="1922" spans="1:14" s="18" customFormat="1">
      <c r="A1922" s="33"/>
      <c r="B1922" s="33"/>
      <c r="C1922" s="33"/>
      <c r="D1922" s="33"/>
      <c r="E1922" s="192"/>
      <c r="F1922" s="21"/>
      <c r="G1922" s="21"/>
      <c r="H1922" s="21"/>
      <c r="I1922" s="21"/>
      <c r="J1922" s="21"/>
      <c r="K1922" s="22"/>
      <c r="L1922" s="35"/>
      <c r="M1922" s="35"/>
      <c r="N1922"/>
    </row>
    <row r="1923" spans="1:14" s="18" customFormat="1">
      <c r="A1923" s="33"/>
      <c r="B1923" s="33"/>
      <c r="C1923" s="33"/>
      <c r="D1923" s="33"/>
      <c r="E1923" s="192"/>
      <c r="F1923" s="21"/>
      <c r="G1923" s="21"/>
      <c r="H1923" s="21"/>
      <c r="I1923" s="21"/>
      <c r="J1923" s="21"/>
      <c r="K1923" s="22"/>
      <c r="L1923" s="35"/>
      <c r="M1923" s="35"/>
      <c r="N1923"/>
    </row>
    <row r="1924" spans="1:14" s="18" customFormat="1">
      <c r="A1924" s="33"/>
      <c r="B1924" s="33"/>
      <c r="C1924" s="33"/>
      <c r="D1924" s="33"/>
      <c r="E1924" s="192"/>
      <c r="F1924" s="21"/>
      <c r="G1924" s="21"/>
      <c r="H1924" s="21"/>
      <c r="I1924" s="21"/>
      <c r="J1924" s="21"/>
      <c r="K1924" s="22"/>
      <c r="L1924" s="35"/>
      <c r="M1924" s="35"/>
      <c r="N1924"/>
    </row>
    <row r="1925" spans="1:14" s="18" customFormat="1">
      <c r="A1925" s="33"/>
      <c r="B1925" s="33"/>
      <c r="C1925" s="33"/>
      <c r="D1925" s="33"/>
      <c r="E1925" s="192"/>
      <c r="F1925" s="21"/>
      <c r="G1925" s="21"/>
      <c r="H1925" s="21"/>
      <c r="I1925" s="21"/>
      <c r="J1925" s="21"/>
      <c r="K1925" s="22"/>
      <c r="L1925" s="35"/>
      <c r="M1925" s="35"/>
      <c r="N1925"/>
    </row>
    <row r="1926" spans="1:14" s="18" customFormat="1">
      <c r="A1926" s="33"/>
      <c r="B1926" s="33"/>
      <c r="C1926" s="33"/>
      <c r="D1926" s="33"/>
      <c r="E1926" s="192"/>
      <c r="F1926" s="21"/>
      <c r="G1926" s="21"/>
      <c r="H1926" s="21"/>
      <c r="I1926" s="21"/>
      <c r="J1926" s="21"/>
      <c r="K1926" s="22"/>
      <c r="L1926" s="35"/>
      <c r="M1926" s="35"/>
      <c r="N1926"/>
    </row>
  </sheetData>
  <mergeCells count="221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346:C346"/>
    <mergeCell ref="B347:C347"/>
    <mergeCell ref="A349:C349"/>
    <mergeCell ref="B350:C350"/>
    <mergeCell ref="B351:C351"/>
    <mergeCell ref="B368:C368"/>
    <mergeCell ref="A269:C269"/>
    <mergeCell ref="B270:C270"/>
    <mergeCell ref="B282:C282"/>
    <mergeCell ref="B289:C289"/>
    <mergeCell ref="B321:C321"/>
    <mergeCell ref="B343:C343"/>
    <mergeCell ref="B286:C286"/>
    <mergeCell ref="B272:C272"/>
    <mergeCell ref="B271:C271"/>
    <mergeCell ref="B281:C281"/>
    <mergeCell ref="B457:C457"/>
    <mergeCell ref="B458:C458"/>
    <mergeCell ref="B477:C477"/>
    <mergeCell ref="B479:C479"/>
    <mergeCell ref="B492:C492"/>
    <mergeCell ref="B494:C494"/>
    <mergeCell ref="B402:C402"/>
    <mergeCell ref="B412:C412"/>
    <mergeCell ref="A413:C413"/>
    <mergeCell ref="B414:C414"/>
    <mergeCell ref="B439:C439"/>
    <mergeCell ref="B452:C452"/>
    <mergeCell ref="B548:C548"/>
    <mergeCell ref="B557:C557"/>
    <mergeCell ref="B558:C558"/>
    <mergeCell ref="B559:C559"/>
    <mergeCell ref="A560:C560"/>
    <mergeCell ref="B561:C561"/>
    <mergeCell ref="A495:C495"/>
    <mergeCell ref="B496:C496"/>
    <mergeCell ref="B497:C497"/>
    <mergeCell ref="B498:C498"/>
    <mergeCell ref="B499:C499"/>
    <mergeCell ref="B514:C514"/>
    <mergeCell ref="B646:C646"/>
    <mergeCell ref="B663:C663"/>
    <mergeCell ref="A707:C707"/>
    <mergeCell ref="B708:C708"/>
    <mergeCell ref="A769:C769"/>
    <mergeCell ref="B771:C771"/>
    <mergeCell ref="B618:C618"/>
    <mergeCell ref="B622:C622"/>
    <mergeCell ref="A624:C624"/>
    <mergeCell ref="A639:C639"/>
    <mergeCell ref="A641:C641"/>
    <mergeCell ref="A644:C644"/>
    <mergeCell ref="A894:C894"/>
    <mergeCell ref="A895:C895"/>
    <mergeCell ref="A896:C896"/>
    <mergeCell ref="B913:C913"/>
    <mergeCell ref="B958:C958"/>
    <mergeCell ref="B959:C959"/>
    <mergeCell ref="B788:C788"/>
    <mergeCell ref="B822:C822"/>
    <mergeCell ref="A833:C833"/>
    <mergeCell ref="B834:C834"/>
    <mergeCell ref="A891:C891"/>
    <mergeCell ref="A892:C892"/>
    <mergeCell ref="B969:C969"/>
    <mergeCell ref="B970:C970"/>
    <mergeCell ref="B971:C971"/>
    <mergeCell ref="B974:C974"/>
    <mergeCell ref="B975:C975"/>
    <mergeCell ref="B976:C976"/>
    <mergeCell ref="A960:C960"/>
    <mergeCell ref="A961:C961"/>
    <mergeCell ref="B962:C962"/>
    <mergeCell ref="B963:C963"/>
    <mergeCell ref="B966:C966"/>
    <mergeCell ref="B968:C968"/>
    <mergeCell ref="B1044:C1044"/>
    <mergeCell ref="B1045:C1045"/>
    <mergeCell ref="A1047:C1047"/>
    <mergeCell ref="B1049:C1049"/>
    <mergeCell ref="B1064:C1064"/>
    <mergeCell ref="B1098:C1098"/>
    <mergeCell ref="B977:C977"/>
    <mergeCell ref="A978:C978"/>
    <mergeCell ref="B995:C995"/>
    <mergeCell ref="B1019:C1019"/>
    <mergeCell ref="B1029:C1029"/>
    <mergeCell ref="B1041:C1041"/>
    <mergeCell ref="B980:C980"/>
    <mergeCell ref="B1190:C1190"/>
    <mergeCell ref="B1194:C1194"/>
    <mergeCell ref="A1196:C1196"/>
    <mergeCell ref="A1199:C1199"/>
    <mergeCell ref="A1200:C1200"/>
    <mergeCell ref="B1218:C1218"/>
    <mergeCell ref="B1110:C1110"/>
    <mergeCell ref="B1123:C1123"/>
    <mergeCell ref="B1125:C1125"/>
    <mergeCell ref="A1126:C1126"/>
    <mergeCell ref="B1143:C1143"/>
    <mergeCell ref="B1177:C1177"/>
    <mergeCell ref="A1388:C1388"/>
    <mergeCell ref="A1389:C1389"/>
    <mergeCell ref="A1390:C1390"/>
    <mergeCell ref="A1391:C1391"/>
    <mergeCell ref="B1448:C1448"/>
    <mergeCell ref="B1449:C1449"/>
    <mergeCell ref="A1266:C1266"/>
    <mergeCell ref="B1284:C1284"/>
    <mergeCell ref="B1318:C1318"/>
    <mergeCell ref="A1329:C1329"/>
    <mergeCell ref="A1386:C1386"/>
    <mergeCell ref="A1387:C1387"/>
    <mergeCell ref="B1467:C1467"/>
    <mergeCell ref="A1468:C1468"/>
    <mergeCell ref="A1470:C1470"/>
    <mergeCell ref="A1471:C1471"/>
    <mergeCell ref="B1472:C1472"/>
    <mergeCell ref="B1497:C1497"/>
    <mergeCell ref="A1450:C1450"/>
    <mergeCell ref="A1451:C1451"/>
    <mergeCell ref="B1453:C1453"/>
    <mergeCell ref="B1454:C1454"/>
    <mergeCell ref="B1455:C1455"/>
    <mergeCell ref="B1466:C1466"/>
    <mergeCell ref="B1473:C1473"/>
    <mergeCell ref="A1551:C1551"/>
    <mergeCell ref="A1552:C1552"/>
    <mergeCell ref="B1553:C1553"/>
    <mergeCell ref="B1578:C1578"/>
    <mergeCell ref="B1595:C1595"/>
    <mergeCell ref="B1596:C1596"/>
    <mergeCell ref="B1511:C1511"/>
    <mergeCell ref="B1518:C1518"/>
    <mergeCell ref="B1523:C1523"/>
    <mergeCell ref="B1545:C1545"/>
    <mergeCell ref="B1548:C1548"/>
    <mergeCell ref="B1549:C1549"/>
    <mergeCell ref="B1515:C1515"/>
    <mergeCell ref="B1692:C1692"/>
    <mergeCell ref="B1696:C1696"/>
    <mergeCell ref="A1698:C1698"/>
    <mergeCell ref="A1701:C1701"/>
    <mergeCell ref="A1702:C1702"/>
    <mergeCell ref="A1703:C1703"/>
    <mergeCell ref="B1617:C1617"/>
    <mergeCell ref="B1630:C1630"/>
    <mergeCell ref="B1632:C1632"/>
    <mergeCell ref="A1633:C1633"/>
    <mergeCell ref="A1634:C1634"/>
    <mergeCell ref="B1635:C1635"/>
    <mergeCell ref="A1779:C1779"/>
    <mergeCell ref="A1784:B1784"/>
    <mergeCell ref="C1784:D1784"/>
    <mergeCell ref="D1786:H1786"/>
    <mergeCell ref="G1794:J1794"/>
    <mergeCell ref="H1795:I1795"/>
    <mergeCell ref="A1704:C1704"/>
    <mergeCell ref="B1705:C1705"/>
    <mergeCell ref="A1760:C1760"/>
    <mergeCell ref="A1761:C1761"/>
    <mergeCell ref="A1762:C1762"/>
    <mergeCell ref="B1763:C1763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863F4-FA87-414D-86D9-01BBCEF2DDDB}"/>
</file>

<file path=customXml/itemProps2.xml><?xml version="1.0" encoding="utf-8"?>
<ds:datastoreItem xmlns:ds="http://schemas.openxmlformats.org/officeDocument/2006/customXml" ds:itemID="{5F058E69-0117-4D5F-B085-E6CF27FA7F3E}"/>
</file>

<file path=customXml/itemProps3.xml><?xml version="1.0" encoding="utf-8"?>
<ds:datastoreItem xmlns:ds="http://schemas.openxmlformats.org/officeDocument/2006/customXml" ds:itemID="{4256FB81-A3EB-4655-8944-58B248A1B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2026-05-15T08:05:53Z</dcterms:modified>
  <cp:category/>
  <cp:contentStatus/>
</cp:coreProperties>
</file>