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cjarges-my.sharepoint.com/personal/georgiana_albu_cjarges_ro/Documents/Desktop/INAINTE DE SEDINTA -BUGET INITIAL  30.04.2026/"/>
    </mc:Choice>
  </mc:AlternateContent>
  <xr:revisionPtr revIDLastSave="1" documentId="8_{1146FE60-A94D-4E95-8C6B-BA62947B7A48}" xr6:coauthVersionLast="47" xr6:coauthVersionMax="47" xr10:uidLastSave="{F3CDD097-BACA-438B-8189-A878DF8466D2}"/>
  <bookViews>
    <workbookView xWindow="-103" yWindow="-103" windowWidth="33120" windowHeight="18000" tabRatio="914" xr2:uid="{00000000-000D-0000-FFFF-FFFF00000000}"/>
  </bookViews>
  <sheets>
    <sheet name="30,04,2026" sheetId="23" r:id="rId1"/>
  </sheets>
  <definedNames>
    <definedName name="_xlnm.Database" localSheetId="0">#REF!</definedName>
    <definedName name="_xlnm.Database">#REF!</definedName>
    <definedName name="_xlnm.Print_Titles" localSheetId="0">'30,04,2026'!$9:$12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4" i="23" l="1"/>
  <c r="C85" i="23"/>
  <c r="C337" i="23" l="1"/>
  <c r="C338" i="23"/>
  <c r="C659" i="23"/>
  <c r="C657" i="23" s="1"/>
  <c r="C328" i="23" s="1"/>
  <c r="C660" i="23"/>
  <c r="C658" i="23" s="1"/>
  <c r="C329" i="23" s="1"/>
  <c r="C645" i="23"/>
  <c r="C646" i="23"/>
  <c r="C804" i="23" l="1"/>
  <c r="C805" i="23"/>
  <c r="C503" i="23"/>
  <c r="C504" i="23"/>
  <c r="C802" i="23" l="1"/>
  <c r="C800" i="23" s="1"/>
  <c r="C798" i="23" s="1"/>
  <c r="C803" i="23"/>
  <c r="C801" i="23" s="1"/>
  <c r="C799" i="23" s="1"/>
  <c r="C189" i="23"/>
  <c r="C187" i="23" s="1"/>
  <c r="C185" i="23" s="1"/>
  <c r="C190" i="23"/>
  <c r="C188" i="23" s="1"/>
  <c r="C186" i="23" s="1"/>
  <c r="C458" i="23"/>
  <c r="C706" i="23"/>
  <c r="C704" i="23" s="1"/>
  <c r="C702" i="23" s="1"/>
  <c r="C700" i="23" s="1"/>
  <c r="C698" i="23" s="1"/>
  <c r="C707" i="23"/>
  <c r="C705" i="23" s="1"/>
  <c r="C703" i="23" s="1"/>
  <c r="C701" i="23" s="1"/>
  <c r="C699" i="23" s="1"/>
  <c r="C996" i="23"/>
  <c r="C995" i="23"/>
  <c r="C992" i="23"/>
  <c r="C991" i="23"/>
  <c r="C986" i="23"/>
  <c r="C985" i="23"/>
  <c r="C982" i="23"/>
  <c r="C981" i="23"/>
  <c r="C965" i="23"/>
  <c r="C963" i="23" s="1"/>
  <c r="C961" i="23" s="1"/>
  <c r="C959" i="23" s="1"/>
  <c r="C957" i="23" s="1"/>
  <c r="C964" i="23"/>
  <c r="C962" i="23" s="1"/>
  <c r="C960" i="23" s="1"/>
  <c r="C958" i="23" s="1"/>
  <c r="C956" i="23" s="1"/>
  <c r="C952" i="23"/>
  <c r="C951" i="23"/>
  <c r="C948" i="23"/>
  <c r="C947" i="23"/>
  <c r="C938" i="23"/>
  <c r="C937" i="23"/>
  <c r="C932" i="23"/>
  <c r="C931" i="23"/>
  <c r="C928" i="23"/>
  <c r="C927" i="23"/>
  <c r="C924" i="23"/>
  <c r="C923" i="23"/>
  <c r="C920" i="23"/>
  <c r="C919" i="23"/>
  <c r="C914" i="23"/>
  <c r="C913" i="23"/>
  <c r="C904" i="23"/>
  <c r="C902" i="23" s="1"/>
  <c r="C850" i="23" s="1"/>
  <c r="C903" i="23"/>
  <c r="C901" i="23" s="1"/>
  <c r="C849" i="23" s="1"/>
  <c r="C893" i="23"/>
  <c r="C891" i="23" s="1"/>
  <c r="C889" i="23" s="1"/>
  <c r="C887" i="23" s="1"/>
  <c r="C885" i="23" s="1"/>
  <c r="C883" i="23" s="1"/>
  <c r="C892" i="23"/>
  <c r="C890" i="23" s="1"/>
  <c r="C888" i="23" s="1"/>
  <c r="C886" i="23" s="1"/>
  <c r="C884" i="23" s="1"/>
  <c r="C882" i="23" s="1"/>
  <c r="D883" i="23"/>
  <c r="C878" i="23"/>
  <c r="C876" i="23" s="1"/>
  <c r="C846" i="23" s="1"/>
  <c r="C877" i="23"/>
  <c r="C875" i="23" s="1"/>
  <c r="C865" i="23"/>
  <c r="C863" i="23" s="1"/>
  <c r="C861" i="23" s="1"/>
  <c r="C859" i="23" s="1"/>
  <c r="C864" i="23"/>
  <c r="C862" i="23" s="1"/>
  <c r="C860" i="23" s="1"/>
  <c r="C858" i="23" s="1"/>
  <c r="C831" i="23"/>
  <c r="C822" i="23" s="1"/>
  <c r="C830" i="23"/>
  <c r="C828" i="23" s="1"/>
  <c r="C826" i="23" s="1"/>
  <c r="C824" i="23" s="1"/>
  <c r="I816" i="23"/>
  <c r="H816" i="23"/>
  <c r="G816" i="23"/>
  <c r="F816" i="23"/>
  <c r="C794" i="23"/>
  <c r="C792" i="23" s="1"/>
  <c r="C790" i="23" s="1"/>
  <c r="C788" i="23" s="1"/>
  <c r="C786" i="23" s="1"/>
  <c r="C793" i="23"/>
  <c r="C791" i="23" s="1"/>
  <c r="C789" i="23" s="1"/>
  <c r="C787" i="23" s="1"/>
  <c r="C785" i="23" s="1"/>
  <c r="D781" i="23"/>
  <c r="C781" i="23"/>
  <c r="C779" i="23" s="1"/>
  <c r="C777" i="23" s="1"/>
  <c r="C775" i="23" s="1"/>
  <c r="C780" i="23"/>
  <c r="C778" i="23" s="1"/>
  <c r="C776" i="23" s="1"/>
  <c r="C774" i="23" s="1"/>
  <c r="C771" i="23"/>
  <c r="C769" i="23" s="1"/>
  <c r="C767" i="23" s="1"/>
  <c r="C765" i="23" s="1"/>
  <c r="C770" i="23"/>
  <c r="C768" i="23" s="1"/>
  <c r="C766" i="23" s="1"/>
  <c r="C764" i="23" s="1"/>
  <c r="C756" i="23"/>
  <c r="C755" i="23"/>
  <c r="C752" i="23"/>
  <c r="C751" i="23"/>
  <c r="C744" i="23"/>
  <c r="C743" i="23"/>
  <c r="C736" i="23"/>
  <c r="C735" i="23"/>
  <c r="C654" i="23"/>
  <c r="C653" i="23"/>
  <c r="C625" i="23"/>
  <c r="C623" i="23" s="1"/>
  <c r="C624" i="23"/>
  <c r="C622" i="23" s="1"/>
  <c r="C619" i="23"/>
  <c r="C618" i="23"/>
  <c r="C613" i="23"/>
  <c r="C612" i="23"/>
  <c r="C599" i="23"/>
  <c r="C598" i="23"/>
  <c r="C579" i="23"/>
  <c r="C578" i="23"/>
  <c r="C560" i="23"/>
  <c r="C558" i="23" s="1"/>
  <c r="C559" i="23"/>
  <c r="C557" i="23" s="1"/>
  <c r="C554" i="23"/>
  <c r="C553" i="23"/>
  <c r="D534" i="23"/>
  <c r="C534" i="23"/>
  <c r="C533" i="23"/>
  <c r="C518" i="23"/>
  <c r="C517" i="23"/>
  <c r="C510" i="23"/>
  <c r="C509" i="23"/>
  <c r="C457" i="23"/>
  <c r="D454" i="23"/>
  <c r="C448" i="23"/>
  <c r="C447" i="23"/>
  <c r="C442" i="23"/>
  <c r="C441" i="23"/>
  <c r="C438" i="23"/>
  <c r="C437" i="23"/>
  <c r="C430" i="23"/>
  <c r="C428" i="23" s="1"/>
  <c r="C319" i="23" s="1"/>
  <c r="C429" i="23"/>
  <c r="C427" i="23" s="1"/>
  <c r="C417" i="23"/>
  <c r="C415" i="23" s="1"/>
  <c r="C416" i="23"/>
  <c r="C414" i="23" s="1"/>
  <c r="C412" i="23" s="1"/>
  <c r="C410" i="23" s="1"/>
  <c r="D411" i="23"/>
  <c r="C406" i="23"/>
  <c r="C404" i="23" s="1"/>
  <c r="C311" i="23" s="1"/>
  <c r="C271" i="23" s="1"/>
  <c r="C30" i="23" s="1"/>
  <c r="C405" i="23"/>
  <c r="C403" i="23" s="1"/>
  <c r="C310" i="23" s="1"/>
  <c r="C270" i="23" s="1"/>
  <c r="C29" i="23" s="1"/>
  <c r="C400" i="23"/>
  <c r="C398" i="23" s="1"/>
  <c r="C399" i="23"/>
  <c r="C397" i="23" s="1"/>
  <c r="C385" i="23"/>
  <c r="C383" i="23" s="1"/>
  <c r="C384" i="23"/>
  <c r="C382" i="23" s="1"/>
  <c r="C366" i="23"/>
  <c r="C313" i="23" s="1"/>
  <c r="C365" i="23"/>
  <c r="C312" i="23" s="1"/>
  <c r="C348" i="23"/>
  <c r="C347" i="23"/>
  <c r="C291" i="23"/>
  <c r="C51" i="23" s="1"/>
  <c r="C290" i="23"/>
  <c r="C50" i="23" s="1"/>
  <c r="D273" i="23"/>
  <c r="C254" i="23"/>
  <c r="C252" i="23" s="1"/>
  <c r="C253" i="23"/>
  <c r="C251" i="23" s="1"/>
  <c r="C241" i="23"/>
  <c r="C239" i="23" s="1"/>
  <c r="C237" i="23" s="1"/>
  <c r="C235" i="23" s="1"/>
  <c r="C233" i="23" s="1"/>
  <c r="C240" i="23"/>
  <c r="C238" i="23" s="1"/>
  <c r="C236" i="23" s="1"/>
  <c r="C234" i="23" s="1"/>
  <c r="C232" i="23" s="1"/>
  <c r="D238" i="23"/>
  <c r="C180" i="23"/>
  <c r="C179" i="23"/>
  <c r="C61" i="23" s="1"/>
  <c r="C171" i="23"/>
  <c r="C169" i="23" s="1"/>
  <c r="C167" i="23" s="1"/>
  <c r="C165" i="23" s="1"/>
  <c r="C163" i="23" s="1"/>
  <c r="C170" i="23"/>
  <c r="C168" i="23" s="1"/>
  <c r="C166" i="23" s="1"/>
  <c r="C164" i="23" s="1"/>
  <c r="C162" i="23" s="1"/>
  <c r="C158" i="23"/>
  <c r="C156" i="23" s="1"/>
  <c r="C154" i="23" s="1"/>
  <c r="C152" i="23" s="1"/>
  <c r="C150" i="23" s="1"/>
  <c r="C157" i="23"/>
  <c r="C155" i="23" s="1"/>
  <c r="C153" i="23" s="1"/>
  <c r="C151" i="23" s="1"/>
  <c r="C149" i="23" s="1"/>
  <c r="C146" i="23"/>
  <c r="C144" i="23" s="1"/>
  <c r="C142" i="23" s="1"/>
  <c r="C140" i="23" s="1"/>
  <c r="C138" i="23" s="1"/>
  <c r="C145" i="23"/>
  <c r="C143" i="23" s="1"/>
  <c r="C131" i="23"/>
  <c r="C129" i="23" s="1"/>
  <c r="C127" i="23" s="1"/>
  <c r="C125" i="23" s="1"/>
  <c r="C123" i="23" s="1"/>
  <c r="C121" i="23" s="1"/>
  <c r="C130" i="23"/>
  <c r="C128" i="23" s="1"/>
  <c r="C116" i="23"/>
  <c r="C115" i="23"/>
  <c r="C112" i="23"/>
  <c r="C111" i="23"/>
  <c r="C93" i="23"/>
  <c r="C92" i="23"/>
  <c r="C90" i="23" s="1"/>
  <c r="C88" i="23" s="1"/>
  <c r="D90" i="23"/>
  <c r="C64" i="23"/>
  <c r="C20" i="23" s="1"/>
  <c r="C281" i="23" l="1"/>
  <c r="C221" i="23"/>
  <c r="C219" i="23" s="1"/>
  <c r="C217" i="23" s="1"/>
  <c r="C215" i="23" s="1"/>
  <c r="C222" i="23"/>
  <c r="C220" i="23" s="1"/>
  <c r="C218" i="23" s="1"/>
  <c r="C216" i="23" s="1"/>
  <c r="C302" i="23"/>
  <c r="C262" i="23" s="1"/>
  <c r="C17" i="23" s="1"/>
  <c r="C946" i="23"/>
  <c r="C856" i="23" s="1"/>
  <c r="C295" i="23" s="1"/>
  <c r="C55" i="23" s="1"/>
  <c r="C345" i="23"/>
  <c r="C343" i="23" s="1"/>
  <c r="C335" i="23" s="1"/>
  <c r="C333" i="23" s="1"/>
  <c r="C945" i="23"/>
  <c r="C855" i="23" s="1"/>
  <c r="C294" i="23" s="1"/>
  <c r="C54" i="23" s="1"/>
  <c r="C912" i="23"/>
  <c r="C910" i="23" s="1"/>
  <c r="C763" i="23"/>
  <c r="C829" i="23"/>
  <c r="C827" i="23" s="1"/>
  <c r="C825" i="23" s="1"/>
  <c r="C109" i="23"/>
  <c r="C107" i="23" s="1"/>
  <c r="C105" i="23" s="1"/>
  <c r="C103" i="23" s="1"/>
  <c r="C101" i="23" s="1"/>
  <c r="C436" i="23"/>
  <c r="C321" i="23" s="1"/>
  <c r="C283" i="23" s="1"/>
  <c r="C41" i="23" s="1"/>
  <c r="C396" i="23"/>
  <c r="C394" i="23" s="1"/>
  <c r="C392" i="23" s="1"/>
  <c r="C390" i="23" s="1"/>
  <c r="C734" i="23"/>
  <c r="C696" i="23" s="1"/>
  <c r="C694" i="23" s="1"/>
  <c r="C692" i="23" s="1"/>
  <c r="C690" i="23" s="1"/>
  <c r="C70" i="23"/>
  <c r="C68" i="23" s="1"/>
  <c r="C66" i="23" s="1"/>
  <c r="C980" i="23"/>
  <c r="C978" i="23" s="1"/>
  <c r="C976" i="23" s="1"/>
  <c r="C974" i="23" s="1"/>
  <c r="C972" i="23" s="1"/>
  <c r="C455" i="23"/>
  <c r="C453" i="23" s="1"/>
  <c r="C451" i="23" s="1"/>
  <c r="C110" i="23"/>
  <c r="C78" i="23" s="1"/>
  <c r="C456" i="23"/>
  <c r="C454" i="23" s="1"/>
  <c r="C452" i="23" s="1"/>
  <c r="C844" i="23"/>
  <c r="C842" i="23" s="1"/>
  <c r="C840" i="23" s="1"/>
  <c r="C572" i="23"/>
  <c r="C570" i="23" s="1"/>
  <c r="C568" i="23" s="1"/>
  <c r="C566" i="23" s="1"/>
  <c r="C644" i="23"/>
  <c r="C178" i="23"/>
  <c r="C176" i="23" s="1"/>
  <c r="C643" i="23"/>
  <c r="C762" i="23"/>
  <c r="C230" i="23"/>
  <c r="C228" i="23" s="1"/>
  <c r="C226" i="23" s="1"/>
  <c r="C224" i="23" s="1"/>
  <c r="C250" i="23"/>
  <c r="C248" i="23" s="1"/>
  <c r="C246" i="23" s="1"/>
  <c r="C733" i="23"/>
  <c r="C695" i="23" s="1"/>
  <c r="C693" i="23" s="1"/>
  <c r="C691" i="23" s="1"/>
  <c r="C689" i="23" s="1"/>
  <c r="C821" i="23"/>
  <c r="C819" i="23" s="1"/>
  <c r="C817" i="23" s="1"/>
  <c r="C815" i="23" s="1"/>
  <c r="C843" i="23"/>
  <c r="C435" i="23"/>
  <c r="C320" i="23" s="1"/>
  <c r="C282" i="23" s="1"/>
  <c r="C40" i="23" s="1"/>
  <c r="C979" i="23"/>
  <c r="C977" i="23" s="1"/>
  <c r="C975" i="23" s="1"/>
  <c r="C973" i="23" s="1"/>
  <c r="C971" i="23" s="1"/>
  <c r="C874" i="23"/>
  <c r="C872" i="23" s="1"/>
  <c r="C870" i="23" s="1"/>
  <c r="C573" i="23"/>
  <c r="C571" i="23" s="1"/>
  <c r="C569" i="23" s="1"/>
  <c r="C567" i="23" s="1"/>
  <c r="C687" i="23"/>
  <c r="C911" i="23"/>
  <c r="C82" i="23"/>
  <c r="C80" i="23" s="1"/>
  <c r="C136" i="23"/>
  <c r="C126" i="23"/>
  <c r="C124" i="23" s="1"/>
  <c r="C122" i="23" s="1"/>
  <c r="C120" i="23" s="1"/>
  <c r="C845" i="23"/>
  <c r="C873" i="23"/>
  <c r="C871" i="23" s="1"/>
  <c r="C869" i="23" s="1"/>
  <c r="C303" i="23"/>
  <c r="C413" i="23"/>
  <c r="C411" i="23" s="1"/>
  <c r="C318" i="23"/>
  <c r="C280" i="23" s="1"/>
  <c r="C330" i="23"/>
  <c r="C380" i="23"/>
  <c r="C378" i="23" s="1"/>
  <c r="C376" i="23" s="1"/>
  <c r="C374" i="23" s="1"/>
  <c r="C275" i="23"/>
  <c r="C34" i="23" s="1"/>
  <c r="C820" i="23"/>
  <c r="C818" i="23" s="1"/>
  <c r="C816" i="23" s="1"/>
  <c r="C69" i="23"/>
  <c r="C141" i="23"/>
  <c r="C139" i="23" s="1"/>
  <c r="C137" i="23" s="1"/>
  <c r="C135" i="23" s="1"/>
  <c r="C331" i="23"/>
  <c r="C381" i="23"/>
  <c r="C379" i="23" s="1"/>
  <c r="C377" i="23" s="1"/>
  <c r="C375" i="23" s="1"/>
  <c r="C309" i="23"/>
  <c r="C177" i="23"/>
  <c r="C175" i="23" s="1"/>
  <c r="C249" i="23"/>
  <c r="C247" i="23" s="1"/>
  <c r="C245" i="23" s="1"/>
  <c r="C229" i="23"/>
  <c r="C227" i="23" s="1"/>
  <c r="C225" i="23" s="1"/>
  <c r="C223" i="23" s="1"/>
  <c r="C395" i="23"/>
  <c r="C393" i="23" s="1"/>
  <c r="C391" i="23" s="1"/>
  <c r="C389" i="23" s="1"/>
  <c r="C308" i="23"/>
  <c r="C346" i="23"/>
  <c r="C344" i="23" s="1"/>
  <c r="C336" i="23" s="1"/>
  <c r="C334" i="23" s="1"/>
  <c r="C688" i="23"/>
  <c r="C686" i="23" s="1"/>
  <c r="C684" i="23" s="1"/>
  <c r="C682" i="23" s="1"/>
  <c r="C62" i="23"/>
  <c r="C63" i="23"/>
  <c r="C19" i="23" s="1"/>
  <c r="C91" i="23"/>
  <c r="C89" i="23" s="1"/>
  <c r="C83" i="23" s="1"/>
  <c r="C81" i="23" s="1"/>
  <c r="C642" i="23" l="1"/>
  <c r="C640" i="23" s="1"/>
  <c r="C638" i="23" s="1"/>
  <c r="C639" i="23"/>
  <c r="C637" i="23" s="1"/>
  <c r="C641" i="23"/>
  <c r="C77" i="23"/>
  <c r="C75" i="23" s="1"/>
  <c r="C73" i="23" s="1"/>
  <c r="C71" i="23" s="1"/>
  <c r="C908" i="23"/>
  <c r="C900" i="23" s="1"/>
  <c r="C898" i="23" s="1"/>
  <c r="C213" i="23"/>
  <c r="C425" i="23"/>
  <c r="C423" i="23" s="1"/>
  <c r="C426" i="23"/>
  <c r="C424" i="23" s="1"/>
  <c r="C108" i="23"/>
  <c r="C106" i="23" s="1"/>
  <c r="C104" i="23" s="1"/>
  <c r="C102" i="23" s="1"/>
  <c r="C853" i="23"/>
  <c r="C851" i="23" s="1"/>
  <c r="C847" i="23" s="1"/>
  <c r="C272" i="23"/>
  <c r="C31" i="23" s="1"/>
  <c r="C326" i="23"/>
  <c r="C288" i="23" s="1"/>
  <c r="C274" i="23"/>
  <c r="C33" i="23" s="1"/>
  <c r="C854" i="23"/>
  <c r="C852" i="23" s="1"/>
  <c r="C848" i="23" s="1"/>
  <c r="C732" i="23"/>
  <c r="C730" i="23" s="1"/>
  <c r="C728" i="23" s="1"/>
  <c r="C726" i="23" s="1"/>
  <c r="C685" i="23"/>
  <c r="C683" i="23" s="1"/>
  <c r="C681" i="23" s="1"/>
  <c r="C679" i="23" s="1"/>
  <c r="C680" i="23"/>
  <c r="C731" i="23"/>
  <c r="C729" i="23" s="1"/>
  <c r="C727" i="23" s="1"/>
  <c r="C725" i="23" s="1"/>
  <c r="C214" i="23"/>
  <c r="C909" i="23"/>
  <c r="C907" i="23" s="1"/>
  <c r="C899" i="23" s="1"/>
  <c r="C897" i="23" s="1"/>
  <c r="C327" i="23"/>
  <c r="C289" i="23" s="1"/>
  <c r="C39" i="23"/>
  <c r="C841" i="23"/>
  <c r="C839" i="23" s="1"/>
  <c r="C60" i="23"/>
  <c r="C263" i="23"/>
  <c r="C273" i="23"/>
  <c r="C32" i="23" s="1"/>
  <c r="C268" i="23"/>
  <c r="C306" i="23"/>
  <c r="C304" i="23" s="1"/>
  <c r="C300" i="23" s="1"/>
  <c r="C26" i="23"/>
  <c r="C47" i="23"/>
  <c r="C76" i="23"/>
  <c r="C74" i="23" s="1"/>
  <c r="C72" i="23" s="1"/>
  <c r="C67" i="23"/>
  <c r="C65" i="23" s="1"/>
  <c r="C59" i="23" s="1"/>
  <c r="C25" i="23"/>
  <c r="C269" i="23"/>
  <c r="C307" i="23"/>
  <c r="C305" i="23" s="1"/>
  <c r="C301" i="23" s="1"/>
  <c r="C838" i="23" l="1"/>
  <c r="C837" i="23"/>
  <c r="C46" i="23"/>
  <c r="C324" i="23"/>
  <c r="C322" i="23" s="1"/>
  <c r="C314" i="23" s="1"/>
  <c r="C298" i="23" s="1"/>
  <c r="C292" i="23"/>
  <c r="C52" i="23" s="1"/>
  <c r="C325" i="23"/>
  <c r="C323" i="23" s="1"/>
  <c r="C315" i="23" s="1"/>
  <c r="C299" i="23" s="1"/>
  <c r="C293" i="23"/>
  <c r="C53" i="23" s="1"/>
  <c r="C58" i="23"/>
  <c r="C57" i="23"/>
  <c r="C28" i="23"/>
  <c r="C24" i="23" s="1"/>
  <c r="C22" i="23" s="1"/>
  <c r="C267" i="23"/>
  <c r="C265" i="23" s="1"/>
  <c r="C261" i="23" s="1"/>
  <c r="C38" i="23"/>
  <c r="C49" i="23"/>
  <c r="C48" i="23"/>
  <c r="C18" i="23"/>
  <c r="C27" i="23"/>
  <c r="C23" i="23" s="1"/>
  <c r="C21" i="23" s="1"/>
  <c r="C15" i="23" s="1"/>
  <c r="C266" i="23"/>
  <c r="C264" i="23" s="1"/>
  <c r="C260" i="23" s="1"/>
  <c r="C44" i="23" l="1"/>
  <c r="C42" i="23" s="1"/>
  <c r="C35" i="23" s="1"/>
  <c r="C13" i="23" s="1"/>
  <c r="C286" i="23"/>
  <c r="C284" i="23" s="1"/>
  <c r="C276" i="23" s="1"/>
  <c r="C258" i="23" s="1"/>
  <c r="C45" i="23"/>
  <c r="C43" i="23" s="1"/>
  <c r="C36" i="23" s="1"/>
  <c r="C287" i="23"/>
  <c r="C285" i="23" s="1"/>
  <c r="C277" i="23" s="1"/>
  <c r="C259" i="23" s="1"/>
  <c r="C16" i="23"/>
  <c r="C14" i="23" l="1"/>
</calcChain>
</file>

<file path=xl/sharedStrings.xml><?xml version="1.0" encoding="utf-8"?>
<sst xmlns="http://schemas.openxmlformats.org/spreadsheetml/2006/main" count="1538" uniqueCount="275">
  <si>
    <t>I/II</t>
  </si>
  <si>
    <t>I</t>
  </si>
  <si>
    <t>II</t>
  </si>
  <si>
    <t xml:space="preserve">     I - Credite de angajament</t>
  </si>
  <si>
    <t xml:space="preserve">    II - Credite bugetare</t>
  </si>
  <si>
    <t>CAPITOL/</t>
  </si>
  <si>
    <t>GRUPA/</t>
  </si>
  <si>
    <t>SURSA</t>
  </si>
  <si>
    <t xml:space="preserve">C. Alte cheltuieli de investiţii </t>
  </si>
  <si>
    <t xml:space="preserve">     din care</t>
  </si>
  <si>
    <t>71 Active nefinanciare</t>
  </si>
  <si>
    <t>- mii lei -</t>
  </si>
  <si>
    <t xml:space="preserve"> Total surse de finanţare</t>
  </si>
  <si>
    <t>71.01.Active fixe</t>
  </si>
  <si>
    <t>TOTAL GENERAL</t>
  </si>
  <si>
    <t>din care</t>
  </si>
  <si>
    <t>71.01.02.Masini, echipamente si mijloace de transport</t>
  </si>
  <si>
    <t>10 Venituri proprii</t>
  </si>
  <si>
    <t>CAPITOLUL 51.02 AUTORITATI EXECUTIVE SI LEGISLATIVE</t>
  </si>
  <si>
    <t xml:space="preserve"> 02 Buget local</t>
  </si>
  <si>
    <t xml:space="preserve">     din care:</t>
  </si>
  <si>
    <t>02 Buget local</t>
  </si>
  <si>
    <t xml:space="preserve"> 1. Total surse de finanţare</t>
  </si>
  <si>
    <t>71.01 Active fixe</t>
  </si>
  <si>
    <t>71.01.30.Alte active fixe</t>
  </si>
  <si>
    <t>A. Obiective (proiecte) de investiţii în continuare</t>
  </si>
  <si>
    <t>71.01. Active fixe</t>
  </si>
  <si>
    <t>71.01.01.Constructii</t>
  </si>
  <si>
    <t xml:space="preserve">02 Buget local </t>
  </si>
  <si>
    <t>71.01.01. Constructii</t>
  </si>
  <si>
    <t>e. alte cheltuieli asimilate investitiilor</t>
  </si>
  <si>
    <t>71.03 Reparatii capitale aferente activelor fixe</t>
  </si>
  <si>
    <t>Total surse de finanţare</t>
  </si>
  <si>
    <t>CAPITOLUL 68 ASISTENTA SOCIALA</t>
  </si>
  <si>
    <t>b. dotari independente</t>
  </si>
  <si>
    <t>CAPITOLUL 61.02 ORDINE PUBLICA SI SIGURANTA NATIONALA</t>
  </si>
  <si>
    <t>CAPITOLUL 67.10 CULTURA,RECREERE SI RELIGIE</t>
  </si>
  <si>
    <t>56 Proiecte cu finantare din fonduri externe nerambursabile postaderare</t>
  </si>
  <si>
    <t xml:space="preserve">CAPITOLUL68 ASISTENTA SOCIALA </t>
  </si>
  <si>
    <t>c. cheltuieli aferente studiilor de fezabilitate si alte studii</t>
  </si>
  <si>
    <t>CAPITOLUL 66.10 SANATATE</t>
  </si>
  <si>
    <t xml:space="preserve">B. Obiective (proiecte) de investiţii noi </t>
  </si>
  <si>
    <t xml:space="preserve">10 Venituri proprii </t>
  </si>
  <si>
    <t>CAPITOLUL 84 .02 TRANSPORTURI</t>
  </si>
  <si>
    <t>71.01.30 Alte active fixe</t>
  </si>
  <si>
    <t>CAPITOLUL 84.02 TRANSPORTURI</t>
  </si>
  <si>
    <t>Consolidare si reabilitare Spital Judetean de Urgenta Pitesti</t>
  </si>
  <si>
    <t xml:space="preserve">      din care</t>
  </si>
  <si>
    <t xml:space="preserve">    din care:</t>
  </si>
  <si>
    <t xml:space="preserve">71.03.Reparatii capitale aferente activelor fixe </t>
  </si>
  <si>
    <t>d. cheltuieli privind consolidarile</t>
  </si>
  <si>
    <t>Lucrari de construire in vederea conformarii imobilului la cerinta esentiala de calitate "Securitate la incendiu"</t>
  </si>
  <si>
    <t>Directia Generala de Asistenta Sociala si Protectia Copilului Arges</t>
  </si>
  <si>
    <t>Muzeul Judetean Arges</t>
  </si>
  <si>
    <t>71.01.03.Mobilier, aparatura birotica si alte active corporale</t>
  </si>
  <si>
    <t xml:space="preserve"> 10 Venituri proprii</t>
  </si>
  <si>
    <t>Proiect, avize, autorizatii si asistenta tehnica amenajare parc agrement</t>
  </si>
  <si>
    <t>Documentatii in vederea obtinerii autorizatiei de securitate la incendiu</t>
  </si>
  <si>
    <t xml:space="preserve">CONSILIUL JUDETEAN ARGES                                                                </t>
  </si>
  <si>
    <t xml:space="preserve"> PROPUNERI PENTRU PROGRAMUL DE INVESTIŢII PUBLICE 
PE GRUPE DE INVESTITII SI SURSE DE FINANTARE
</t>
  </si>
  <si>
    <t>Teatrul "Al. Davila" Pitesti</t>
  </si>
  <si>
    <t>Consolidarea si modernizarea imobilului situat in str.Domnita Balasa, nr.19, apartinand Teatrului Davila Pitesti, denumita Sala Aschiuta, judetul Arges</t>
  </si>
  <si>
    <t>Cheltuieli pentru proiectare si asistenta tehnica pentru obiectivul de investitii: Consolidarea si modernizarea imobilului situat in str.Domnita Balasa, nr.19, apartinand Teatrului Davila Pitesti, denumita Sala Aschiuta, judetul Arges</t>
  </si>
  <si>
    <t>Serviciul Public Judetean Salvamont Arges</t>
  </si>
  <si>
    <t>CAPITOLUL 70.02 LOCUINTE, SEVICII SI DEZV PUBLICA</t>
  </si>
  <si>
    <t>1. Unitatea de Asistenta Medico-Sociala Suici</t>
  </si>
  <si>
    <t>2. Teatrul "Al. Davila" Pitesti</t>
  </si>
  <si>
    <t>1. Spitalul de Psihiatrie "Sf.Maria" Vedea</t>
  </si>
  <si>
    <t>1. Muzeul Judetean Arges</t>
  </si>
  <si>
    <t>Cada hidroterapie</t>
  </si>
  <si>
    <t xml:space="preserve"> Amenajare parc agrement</t>
  </si>
  <si>
    <t>60 Proiecte cu finantare din sumele reprezentand asistenta financiara nerambursabila aferenta PNRR</t>
  </si>
  <si>
    <t>Locuinte de serviciu, localitatea Stefanesti, sat Stefanestii Noi, str. Calea Bucuresti, nr.339B, jud. Arges</t>
  </si>
  <si>
    <t>2. Laborator de Radioterapie Spitalul Judetean de Urgenta Pitesti</t>
  </si>
  <si>
    <t>1. "Statie de Epurare ape uzate si retea de canalizare menajera" aferenta unitatilor medicale: Spitalul de Boli Cronice Calinesti, Unitatea de Asistenta Medico-Sociala Calinesti, Centrul de Recuperare si Reabilitare Neuropsihiatrica Calinesti si Centrul de Permanenta Calinesti din comuna Calinesti, judetul Arges</t>
  </si>
  <si>
    <t>2. Renovarea energetică moderată pentru sediul Regiei Autonome Județene de Drumuri Argeș, Municipiul Pitești, str. George Coșbuc nr.40, județul Argeș</t>
  </si>
  <si>
    <t>Consolidare si reabilitare corp C3, apartinand Centrului de Diagnostic si Tratament, Bdl. I.C.Bratianu, nr.62, Municipiul Pitesti, Judetul Arges</t>
  </si>
  <si>
    <t xml:space="preserve">CAPITOLUL 54.02 ALTE SERVICII PUBLICE GENERALE </t>
  </si>
  <si>
    <t>Directia Judeteana pentru Evidenta Persoanelor Arges</t>
  </si>
  <si>
    <t>Reabilitare Bază de Salvare Montană cota 2000 Transfăgărășan, județul Argeș</t>
  </si>
  <si>
    <t>CAPITOLUL 65.02 INVATAMANT</t>
  </si>
  <si>
    <t>Concentrator oxigen</t>
  </si>
  <si>
    <t>Sistem iluminat scenă Sala Așchiuță</t>
  </si>
  <si>
    <t>Sistem sonorizare scenă Sala Așchiuță</t>
  </si>
  <si>
    <t>Sistem mecanică scenă Sala Așchiuță</t>
  </si>
  <si>
    <t>Sistem intercom Sala Așchiuță</t>
  </si>
  <si>
    <t>Cărucior pupitre pro</t>
  </si>
  <si>
    <t>Consolidare și reabilitare Clădire Teatru” Al. Davila” Pitesti</t>
  </si>
  <si>
    <t>4. Muzeul Viticulturii si Pomiculturii Golesti</t>
  </si>
  <si>
    <t>Unitatea de Asistenta Medico-Sociala Dedulesti</t>
  </si>
  <si>
    <t>Bazin chimic laborator</t>
  </si>
  <si>
    <t xml:space="preserve">Construire corp de cladire nou la Spitalul Judetean de Urgenta Pitesti </t>
  </si>
  <si>
    <t xml:space="preserve">56 Proiecte cu finantare din fonduri externe nerambursabile postaderare </t>
  </si>
  <si>
    <t xml:space="preserve">Modernizare DJ 679: Păduroiu (DN67B) - Lipia – Popești - Lunca Corbului – Pădureți – Ciești - Fâlfani - Cotmeana - Malu - Bârla -  Lim. Jud. Olt, km 0+000-48.222; L=47,670km </t>
  </si>
  <si>
    <t>Modernizare DJ 659: Pitești - Bradu - Suseni - Gliganu de Sus - Bârlogu - Negrași - Mozăceni - Lim. Jud. Dâmboviţa, km 0+000 - 58+320, L = 58,320 km</t>
  </si>
  <si>
    <t>Sistem de alimentare cu apa "Mancioiu" - captare, inmagazinare si transport apa catre UAT Cuca si UAT Moraresti</t>
  </si>
  <si>
    <t>3. Laborator de Radioterapie Spitalul Judetean de Urgenta Pitesti</t>
  </si>
  <si>
    <t>1. Lucrari de executie a legaturilor intre corpul nou construit (S+P+4E) si cladirea existenta a Spitalului Judetean de Urgenta Pitesti</t>
  </si>
  <si>
    <t>Sistem desktop  PC + monitor</t>
  </si>
  <si>
    <t>1. Centrul Scolar de Educatie Incluziva "Sfanta Filofteia" Stefanesti</t>
  </si>
  <si>
    <t>1. Spitalul Judetean de Urgenta Pitesti</t>
  </si>
  <si>
    <t>Achiziție de echipamente software, hardware și IT</t>
  </si>
  <si>
    <t>1. Spitalul de Pediatrie Pitesti</t>
  </si>
  <si>
    <t xml:space="preserve">Elaborare expertiza tehnica instalatii electrice  </t>
  </si>
  <si>
    <t xml:space="preserve">Elaborare expertiza tehnica instalatii sanitare </t>
  </si>
  <si>
    <t xml:space="preserve">Elaborare expertiza tehnica instalatii termice </t>
  </si>
  <si>
    <t>2. Spitalul de Recuperare Bradet</t>
  </si>
  <si>
    <t>Aparat teste sanitatie pentru maini</t>
  </si>
  <si>
    <t>4. Spitalul de Boli Cronice si Geriatrie "Constantin Balaceanu Stolnici" Stefanesti</t>
  </si>
  <si>
    <t>1. Spitalul de Boli Cronice si Geriatrie "Constantin Balaceanu Stolnici" Stefanesti</t>
  </si>
  <si>
    <t xml:space="preserve">Paturi spital rabatabile, cu gratar </t>
  </si>
  <si>
    <t>2. Spitalul Orasenesc "Regele Carol I" Costesti</t>
  </si>
  <si>
    <t xml:space="preserve">Achiziție de Echipamente și materiale destinate reducerii riscului de infecții nosocomiale </t>
  </si>
  <si>
    <t>Consolidarea investitiilor in sisteme informatice si infrastructura digitala a Spitalului Orasenesc Regele Carol I Costesti</t>
  </si>
  <si>
    <t>Servicii de intocmire a documentatiei in vederea obtinerii autorizatiei ISU pentru cladirea publica  Biblioteca Judeteana Arges</t>
  </si>
  <si>
    <t>LICENTA MICROSOFT WINDOWS 11</t>
  </si>
  <si>
    <t xml:space="preserve">LICENTA MICROSOFT OFFICE PROFESSIONAL PLUS </t>
  </si>
  <si>
    <t>HARTA TACTILA</t>
  </si>
  <si>
    <t>Sistem ecran Led -100 mp</t>
  </si>
  <si>
    <t>5. Spitalul de Boli Cronice si Geriatrie "Constantin Balaceanu Stolnici" Stefanesti</t>
  </si>
  <si>
    <t>Biblioteca Judeteana "Dinicu Golescu" Pitesti</t>
  </si>
  <si>
    <t>Sistematizare verticală și iluminat exterior în incinta Complexului de Servicii Sociale Costești, județul Argeș</t>
  </si>
  <si>
    <t>Expertiza tehnica pentru cerinta esentiala de calitate in constructii securitate la incendiu, CC si CI, in cadrul proiectului Complex de 4 Locuinte Protejate si Centru de Zi, Comuna Ciofrageni , Judetul Arges</t>
  </si>
  <si>
    <t>2. Unitatea de Asistenta Medico-Sociala Calinesti</t>
  </si>
  <si>
    <t>3. Spitalul de Recuperare Bradet</t>
  </si>
  <si>
    <t>1. Elaborare documentatii tehnice pentru obtinere Autorizatie de gospodarire a apelor "Pod pe DJ 741 Piteşti-Valea Mare-Făgetu-Mioveni, km 2+060, peste pârâul Valea Mare (Ploscaru), la Ştefăneşti"</t>
  </si>
  <si>
    <t>6. Spitalul Orasenesc "Regele Carol I" Costesti</t>
  </si>
  <si>
    <t>2. Spitalul Judetean de Urgenta Pitesti</t>
  </si>
  <si>
    <t>CAPITOLUL  67.10 CULTURA,RECREERE SI RELIGIE</t>
  </si>
  <si>
    <t>Reabilitare și reparații pasaj subteran de legătură și canivou - sediul central al Spitalului Județean de Urgență Pitești"</t>
  </si>
  <si>
    <t>ANUL 2026</t>
  </si>
  <si>
    <t>Reabilitare, supraetajare si extindere corp A de la U.A.M.S Dedulesti</t>
  </si>
  <si>
    <t>Spitalul de Recuperare Bradet</t>
  </si>
  <si>
    <t>Lucrări de reabilitare saloane și grupuri sanitare, săli de tratament, dotări cu echipamente medicale și nemedicale</t>
  </si>
  <si>
    <t>Licenta Microsoft Windows 11 PRO OEM</t>
  </si>
  <si>
    <t>Imprimanta laser color</t>
  </si>
  <si>
    <t>Aparat foto</t>
  </si>
  <si>
    <t>Kit productie si promovare teren si streaming</t>
  </si>
  <si>
    <t>Kit activitate sala sedinte</t>
  </si>
  <si>
    <t xml:space="preserve">Sistem desktop  PC </t>
  </si>
  <si>
    <t>1.Studiu si asigurare de asistenta tehnica pentru realizarea Planului de mentinere a calitatii aerului in judetul Arges 2025-2029</t>
  </si>
  <si>
    <t>Pachet Licenta Antivirus Microsoft Windows 11 Pro +Licenta Microsoft Windows  Office  2021 Pro Plus</t>
  </si>
  <si>
    <t xml:space="preserve">Cisterna transport apa potabila cu sistem </t>
  </si>
  <si>
    <t>Inspectoratul pentru Situatii de Urgenta Arges</t>
  </si>
  <si>
    <t>Dotare cu mobilier Baza de Salvare  Montana cota 2000 Transfăgărășan</t>
  </si>
  <si>
    <t>Modificări interioare și exterioare, schimbare funcțiune cameră hidromasaj și uscătorie, în săli de clasă și magazie</t>
  </si>
  <si>
    <t>Centrul Judetean de Resurse si Asistenta Educationala Arges</t>
  </si>
  <si>
    <t>Îmbunătățirea serviciilor de educație timpurie în Județul Argeș SMIS 338722 CJRAE partener 1</t>
  </si>
  <si>
    <t xml:space="preserve">Îmbunătățirea serviciilor de educație timpurie în Județul Argeș SMIS 338722 Judetul Arges partener 2 </t>
  </si>
  <si>
    <t>Controlul cancerului de col uterin prin Acces echitabil la servicii de calitate-Consolidarea capacitatii programului national de screening-CLARA  cod MySMIS 2021- 353063</t>
  </si>
  <si>
    <t>Dotarea Spitalului Judetean de Urgenta Pitesti cu echipamanete medicale catre trateaza pacienti cardiaci critici cod MySMIS- 351754</t>
  </si>
  <si>
    <t>Ecograf ATI (sonda liniara, convexa, phased array)</t>
  </si>
  <si>
    <t>Ventilator pacient</t>
  </si>
  <si>
    <t>Statie centrala de monitorizare</t>
  </si>
  <si>
    <t>Aparat hemodializa acuti</t>
  </si>
  <si>
    <t>Monitor functii vitale</t>
  </si>
  <si>
    <t>Paturi ATI</t>
  </si>
  <si>
    <t>Aparat anestezie</t>
  </si>
  <si>
    <t>Aspirator chirurgical</t>
  </si>
  <si>
    <t>Statie dedurizare apa</t>
  </si>
  <si>
    <t>Servicii de intocmire a documentatiei tehnice necesare obtinerii  autorizatiei de securitatea la incendiu si obtinerea autorizatiei de  securitate la incendiu  pentru obiectivul " Extinderea si dotarea Ambulatoriului Integrat al Spitalului Judetean de Urgenta Pitesti"</t>
  </si>
  <si>
    <t>Servicii de intocmire a documentatiei tehnice necesare obtinerii autorizatiei de  securitatea la incendiu si obtinerea autorizatiei de  securitate la incendiu  pentru obiectivul " Extindere si dotare spatii  Urgenta si amenajari incinta  Spitalului Judetean de Urgenta Pitesti"</t>
  </si>
  <si>
    <t>3. Spitalul de Pediatrie Pitesti</t>
  </si>
  <si>
    <t>Dezvoltarea sistemului informatic și a infrastructurii digitale a SPITALULUI DE PEDIATRIE PITEŞTI</t>
  </si>
  <si>
    <t>Analizor automat de hematologie</t>
  </si>
  <si>
    <t>Analizor automat pentru coagulare</t>
  </si>
  <si>
    <t xml:space="preserve">Centrifuga de laborator cu capacitate de 28 probe </t>
  </si>
  <si>
    <t>Masa de operatie echipata pentru ortopedie cu sistem de incalzire a pacientului si sistem tourniquet</t>
  </si>
  <si>
    <t>Sistem electrochirurgical cu sigilare vasculara si argon</t>
  </si>
  <si>
    <t>Aparat radiofrecventa 4 MHZ</t>
  </si>
  <si>
    <t>Ecograf</t>
  </si>
  <si>
    <t xml:space="preserve">Pompa Infuzomat </t>
  </si>
  <si>
    <t xml:space="preserve">Sistem de radiografie panoramica digitala dentar </t>
  </si>
  <si>
    <t>Frigider medicamente 97 l</t>
  </si>
  <si>
    <t>Frigider depozitare medicamente 420 l</t>
  </si>
  <si>
    <t xml:space="preserve">Masina profesionala de spalat rufe pe abur </t>
  </si>
  <si>
    <t xml:space="preserve">Presa pneumatica de calcat rufe cu abur </t>
  </si>
  <si>
    <t xml:space="preserve">Calandru profesional cu abur </t>
  </si>
  <si>
    <t>Analizor de urini</t>
  </si>
  <si>
    <t xml:space="preserve">Aspirator chirurgical mobil </t>
  </si>
  <si>
    <t>Fierăstrău profesional electric ortopedic cu aspirație</t>
  </si>
  <si>
    <t xml:space="preserve">Lampă de operație cu 2 cupole și pregătire camera </t>
  </si>
  <si>
    <t>Monitor funcții vitale</t>
  </si>
  <si>
    <t xml:space="preserve">Monitor funcții vitale cu modul de transport </t>
  </si>
  <si>
    <t xml:space="preserve">Monitor funcții vitale cu modul multimasuratori </t>
  </si>
  <si>
    <t>Lucrări de reparații capitale secția ATI</t>
  </si>
  <si>
    <t>Servicii proiectare si executie lucrari modernizare sectia Chirurgie etaj 2</t>
  </si>
  <si>
    <t xml:space="preserve">Lucrari modernizare terasa </t>
  </si>
  <si>
    <t>Lucrari modernizare instalatie recuperare condens si traseu abur centrala termica</t>
  </si>
  <si>
    <t>Extindere spital pentru Terapie ocupațională si recuperare in sistem Ambulatoriu, Spital de Psihiatrie „Sf. Maria""</t>
  </si>
  <si>
    <t>2. Spitalul de Recuperare si Boli Cronice Valea Iasului</t>
  </si>
  <si>
    <t>Punere in functiune si racordare PTAB 20 KV</t>
  </si>
  <si>
    <t>Combina Fizioterapie : Electroterapie 2 canale, Ultrasunete 1 canal, Laser 1 canal cu sonda tip dus</t>
  </si>
  <si>
    <t>Masina de curatat cartofi</t>
  </si>
  <si>
    <t>Proiect, Avize, autorizatii si asistenta tehnica “Lucrari de construire in vederea conformarii imobilului la cerinta esentiala de calitate "Securitate la incendiu"</t>
  </si>
  <si>
    <t xml:space="preserve">Bazin de apa potabila 25mc suprateran cu statie de clorinare </t>
  </si>
  <si>
    <t>Container metalic cu doua compartimente pentru depozitare (3x4m)</t>
  </si>
  <si>
    <t>Licenta permanenta pentru platforma de gestionare a bazelor de date tip Sql Server 2025</t>
  </si>
  <si>
    <t>Licenta permanenta pentru pachet aplicatii de birou tip Office 2024</t>
  </si>
  <si>
    <t>Aparat cu 2 canale laser, US si support pentru aparat</t>
  </si>
  <si>
    <t>Frigider de morga 3  locuri</t>
  </si>
  <si>
    <t xml:space="preserve">Combina electroterapie </t>
  </si>
  <si>
    <t>Carucior tratament</t>
  </si>
  <si>
    <t>Echipament firewall cu minim protectii de tipul firewall,  IPS, application control, filtrare web, antivirus, antispam</t>
  </si>
  <si>
    <t>Agitator trombocite</t>
  </si>
  <si>
    <t xml:space="preserve">Elaborare studiu de fezabilitate pentru sistem canalizare </t>
  </si>
  <si>
    <t xml:space="preserve">Furnizare sistem alertare-butoane de panica - destinat sigurantei pacientului </t>
  </si>
  <si>
    <t>4. Spitalul de Pneumoftiziologie Leordeni</t>
  </si>
  <si>
    <t>6. Spitalul de Pediatrie Pitesti</t>
  </si>
  <si>
    <t>5. Spitalul Judetean de Urgenta Pitesti</t>
  </si>
  <si>
    <t>ROTOPERCUTOR</t>
  </si>
  <si>
    <t xml:space="preserve">Dispenser automat pt botosei expozitii  </t>
  </si>
  <si>
    <t>Unitate de control trimble arheologie</t>
  </si>
  <si>
    <t>Bazin cu ultrasunete</t>
  </si>
  <si>
    <t>Spectrometru performant</t>
  </si>
  <si>
    <t xml:space="preserve">Microscop performant </t>
  </si>
  <si>
    <t>Laptop</t>
  </si>
  <si>
    <t>Aer conditionat</t>
  </si>
  <si>
    <t>LICENTA Bris CAD arheologie</t>
  </si>
  <si>
    <t>Licenta Photoshop</t>
  </si>
  <si>
    <t xml:space="preserve">LICENTA Win pro </t>
  </si>
  <si>
    <t>Reamenajare spatii destinate expozitiilor permanente din cadrul Muzeului Judetean Arges</t>
  </si>
  <si>
    <t>3. Centrul "Doina Argesului"</t>
  </si>
  <si>
    <t>Microfon voce</t>
  </si>
  <si>
    <t>Stagebox</t>
  </si>
  <si>
    <t>Panou de informare</t>
  </si>
  <si>
    <t>Reabilitare, Modernizare si Extindere Pavilion D+P+1E</t>
  </si>
  <si>
    <t>Statie clorinare</t>
  </si>
  <si>
    <t>Pat spital electric</t>
  </si>
  <si>
    <t>Masa transport decedati</t>
  </si>
  <si>
    <t>Masa mare sala sedinte</t>
  </si>
  <si>
    <t>Masa tratament</t>
  </si>
  <si>
    <t>Mobila bucatarie echipata</t>
  </si>
  <si>
    <t>Dulap vestiar ingrijitor curatenie</t>
  </si>
  <si>
    <t>Dulap pentru depozitat materiale de curatenie</t>
  </si>
  <si>
    <t>Televizor 65" 164CM</t>
  </si>
  <si>
    <t>Sistem PC</t>
  </si>
  <si>
    <t>Uscator rufe profesional</t>
  </si>
  <si>
    <t>Achizitie si montare butoane de panica pentru pacienti</t>
  </si>
  <si>
    <t>Lucrari de reabilitare in vederea obtinerii autorizatiei la incendiu</t>
  </si>
  <si>
    <t>Sistem de avertizare /alertare (buton de panica) "Nurse call"</t>
  </si>
  <si>
    <t>3. Unitatea de Asistenta Medico-Sociala Domnesti</t>
  </si>
  <si>
    <t>4. Unitatea de Asistenta Medico-Sociala Rucar</t>
  </si>
  <si>
    <t xml:space="preserve">Sistem buton de panica pentru pacienti </t>
  </si>
  <si>
    <t>1. Unitatea de Asistenta Medico-Sociala Dedulesti</t>
  </si>
  <si>
    <t>1. Executie prag de fund si lucrari de stabilizare a malurilor aferente podului amplasat pe DJ 703B, km 85+328, in comuna Cateasca, judetul Arges"</t>
  </si>
  <si>
    <t>2.Spitalul de Recuperare Bradet</t>
  </si>
  <si>
    <t>3. Spitalul de Pneumoftiziologie Leordeni</t>
  </si>
  <si>
    <t>4. Spitalul Judetean de Urgenta Pitesti</t>
  </si>
  <si>
    <t>2. Elaborarea Planului de Amenajare a Teritoriului Judetean (P.A.T.J.) Arges</t>
  </si>
  <si>
    <t>3. Prestarea serviciilor de proiectare pe faze: SF+PT, a documentației tehnico – economice aferente obiectivului de investiție, precum și pentru elaborarea altor studii de specialitate, în funcție de specificul obiectivului de investiții, inclusiv cheltuielile necesare pentru obținerea avizelor, autorizațiilor și a acordurilor prevăzute de lege pentru:"DEZVOLTAREA INFRASTRUCTURII PENTRU STAȚII DE REÎNCĂRCARE ELECTRICĂ DE-A LUNGUL DRUMULUI JUDETEAN DJ 659: PITEȘTI – BRADU – SUSENI – GLIGANU DE SUS – BÂRLOGU – NEGRAȘI – MOZĂCENI – LIM. JUD. DÂMBOVIȚA, KM 0+000-58+320; L=58,320 KM"</t>
  </si>
  <si>
    <t>4. Prestarea serviciilor de proiectare pe faze: SF+PT, a documentației tehnico – economice aferente obiectivului de investiție, precum și pentru elaborarea altor studii de specialitate, în funcție de specificul obiectivului de investiții, inclusiv cheltuielile necesare pentru obținerea avizelor, autorizațiilor și a acordurilor prevăzute de lege pentru:"	DEZVOLTAREA INFRASTRUCTURII PENTRU STAȚII DE REÎNCĂRCARE ELECTRICĂ DE-A LUNGUL DRUMULUI JUDETEAN DJ 679: Păduroiu (DN67B) - Lipia – Popești - Lunca Corbului – Pădureți – Ciești - Fâlfani - Cotmeana – Malu - Bârla - Lim. Jud. Olt, km 0+000-48.222; L=47,670 km"</t>
  </si>
  <si>
    <t>5. Expertiza tehnica, studii si Documentatia de Avizare a Lucrarilor de Interventie pentru obiectivul de investitii " Reabilitarea, conservarea si punerea in valoare a Castrului Roman Jidava (Jidova)"</t>
  </si>
  <si>
    <t>6.Prestarea serviciilor de verificare a DALI (studii de specialitate, documentatii pentru avize si acorduri solicitate prin CU), P.T. si D.E. pentru "Reabilitarea, conservarea si punerea in valoare a Castrului Roman Jidava (Jidova)</t>
  </si>
  <si>
    <t>7. Servicii de elaborare: Tema de Proiectare, Documentatie tehnica pentru obtinerea certificatului de urbanism, studii de teren, alte studii de specialitate, Documentatii tehnice necesare in vederea obtinerii avizelor/acordurilor solicitate prin C.U, DALI, D.T.A.C., D.T.O.P.E., Proiect tehnic de executie + Caiet de sarcini + Detalii de executie, proiectul AS BUILT, asistenta tehnica din partea proiectantului si verificare tehnica de calitate pentru obiectivul de investitii "Consolidare si Reabilitare Corp Spital de Boli Cronice si Geriatrie "Constantin Balaceanu Stolnici", oras Stefanesti, judetul Arges"</t>
  </si>
  <si>
    <t>8. Servicii de proiectare faza - Studiu de fezabilitate (Tema de proiectare, studii topografice, planuri amplasament vizate O.C.P.I, studii geotehnice verificate A.F., documentatii necesare obtinerii Certificatelor de Urbanism si a avizelor solicitate prin acestea, studii de solutii, A.T.R. - uri, Studiu de Fezabilitate) pentru obiectivul de investitii "Infiintare parcuri fotovoltaice cu capacitati de stocare integrate pentru consumul propriu al Consiliului Judetean Arges si al partenerilor implicati"</t>
  </si>
  <si>
    <t>Stație centrală de monitorizare cu 12 licențe</t>
  </si>
  <si>
    <t>2. Pod peste râul Argeş pe DJ 703H, Curtea de Argeș - Valea Danului</t>
  </si>
  <si>
    <t>3.Pod peste raul Neajlov, in satul Silistea, comuna Cateasca, judetul Arges</t>
  </si>
  <si>
    <t>4. Modernizare DJ 703G Șuici (DJ703H)-Ianculești-lim.jud. Vâlcea, km 14+000 - km 16+922, L=2,922 km, comuna Șuici</t>
  </si>
  <si>
    <t xml:space="preserve">5. Modernizare DJ732 C Bughea de Jos - Malu - Godeni, Km 7+165 – Km 8+913, L= 1,748 Km </t>
  </si>
  <si>
    <t>6. Modernizare DJ 703 B Moraresti - Uda, Km 16+200 - Km 17+899, în Comuna Uda, L=1,699 km</t>
  </si>
  <si>
    <t xml:space="preserve">8. Modernizare DJ 703 H Sălătrucu-Vâlcea, Km 25+200 - Km 27+202,65 și km 28+520 - km 29+863, L = 3345,65 m </t>
  </si>
  <si>
    <t>9. Modernizare DJ 739 Bârzeşti (DN 73 D) – Negrești – Zgripcești – Beleți, km 0+582 - Km 2+408,  L=1,826 Km, în Comuna Vulturești</t>
  </si>
  <si>
    <t xml:space="preserve">10. Modernizare DJ 703E Pitesti (DN 67) - Babana - Cocu, Km 1+800 - Km 19+765, L= 17,965 Km </t>
  </si>
  <si>
    <t>11. Modernizare DJ 702 F, Limita judet Dambovita - Slobozia, km 14+000-17+355, L = 3,355 km, judetul Arges</t>
  </si>
  <si>
    <t>2. Servicii elaborare Expertiză tehnică, Studii de teren, alte studii de specialitate, documentație tehnică pentru obținerea Certificatului de Urbanism, documentație tehnică pentru obținere avize/acorduri solicitate prin C.U., D.A.L.I., DTAC/DTOE, PT+DE+CS, proiect AS BUILT, asistentă tehnică din partea proiectantului și verificare tehnică de calitate a documentațiilor tehnico-economice pentru obiectivul de investiții "Modernizare DJ 704 G între km 8+432-km 9+532, L=1,1 km, comuna Cicănești, județul Argeș".</t>
  </si>
  <si>
    <t>3. Servicii de Elaborare Tema de proiectare, studii de teren, alte studii de specialitate, expertiza tehnica, documentatii petru obtinerea Certificatului de Urbanism inclusiv avize si acorduri aferente, DALI, verificare tehnica de calitate  pentru obiectivul de investitii " Modernizare DJ 679 A intre Km 15+000- km 21+140, L=6,140 Km, comunele Caldararu si Raca, judetul Arges"</t>
  </si>
  <si>
    <t>Automatizare tablou electric pentru protectie pompa submersibila</t>
  </si>
  <si>
    <t>4. Elaborare Studiu de Fezabilitate pentru obiectivul de investitii "Drum expres A1 - Pitesti - Mioveni "</t>
  </si>
  <si>
    <t>Amenajare parcare la Spitalul de Psihiatrie „Sf. Maria'' Vedea</t>
  </si>
  <si>
    <t>1. Dotarea cu echipamente a laboratorului de anatomie patologica din cadrul Spitalului Judetean de Urgenta Pitesti, SMIS 327055</t>
  </si>
  <si>
    <t>Dulap depozitat lenjerii</t>
  </si>
  <si>
    <t>Elaborarea Planului de Amenajare a Teritoriului Judetean (P.A.T.J.) Arges</t>
  </si>
  <si>
    <t xml:space="preserve">                                                                                                                              ANEXA nr.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</si>
</sst>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0"/>
      <name val="Arial"/>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0"/>
      <name val="Arial"/>
      <family val="2"/>
    </font>
    <font>
      <sz val="10"/>
      <name val="Arial"/>
      <family val="2"/>
      <charset val="238"/>
    </font>
    <font>
      <i/>
      <sz val="10"/>
      <name val="Arial"/>
      <family val="2"/>
      <charset val="238"/>
    </font>
    <font>
      <sz val="10"/>
      <name val="Arial"/>
      <family val="2"/>
    </font>
    <font>
      <b/>
      <sz val="12"/>
      <name val="Arial"/>
      <family val="2"/>
    </font>
    <font>
      <sz val="12"/>
      <name val="Arial"/>
      <family val="2"/>
      <charset val="238"/>
    </font>
    <font>
      <b/>
      <i/>
      <sz val="10"/>
      <name val="Arial"/>
      <family val="2"/>
      <charset val="238"/>
    </font>
    <font>
      <b/>
      <sz val="10"/>
      <name val="Arial"/>
      <family val="2"/>
      <charset val="238"/>
    </font>
    <font>
      <b/>
      <i/>
      <sz val="10"/>
      <name val="Arial"/>
      <family val="2"/>
    </font>
    <font>
      <sz val="10"/>
      <color rgb="FFFF0000"/>
      <name val="Arial"/>
      <family val="2"/>
    </font>
    <font>
      <i/>
      <sz val="10"/>
      <name val="Arial"/>
      <family val="2"/>
    </font>
    <font>
      <sz val="10"/>
      <color rgb="FFFF0000"/>
      <name val="Arial"/>
      <family val="2"/>
      <charset val="238"/>
    </font>
    <font>
      <sz val="11"/>
      <color rgb="FFFF0000"/>
      <name val="Times New Roman"/>
      <family val="1"/>
    </font>
    <font>
      <b/>
      <sz val="11"/>
      <name val="Times New Roman"/>
      <family val="1"/>
    </font>
    <font>
      <sz val="10"/>
      <name val="Arial"/>
      <family val="2"/>
      <charset val="238"/>
    </font>
    <font>
      <sz val="10"/>
      <name val="Arial"/>
      <family val="2"/>
      <charset val="238"/>
    </font>
    <font>
      <sz val="11"/>
      <color theme="1"/>
      <name val="Calibri"/>
      <family val="2"/>
      <charset val="238"/>
      <scheme val="minor"/>
    </font>
    <font>
      <sz val="11"/>
      <name val="Arial"/>
      <family val="2"/>
    </font>
    <font>
      <b/>
      <sz val="11"/>
      <name val="Times New Roman"/>
      <family val="1"/>
      <charset val="238"/>
    </font>
    <font>
      <sz val="11"/>
      <name val="Arial"/>
      <family val="2"/>
      <charset val="238"/>
    </font>
    <font>
      <b/>
      <sz val="11"/>
      <color theme="1"/>
      <name val="Times New Roman"/>
      <family val="1"/>
      <charset val="238"/>
    </font>
    <font>
      <sz val="11"/>
      <color theme="1"/>
      <name val="Times New Roman"/>
      <family val="1"/>
      <charset val="238"/>
    </font>
    <font>
      <b/>
      <sz val="11"/>
      <name val="Arial"/>
      <family val="2"/>
      <charset val="238"/>
    </font>
    <font>
      <b/>
      <sz val="12"/>
      <name val="Times New Roman"/>
      <family val="1"/>
    </font>
    <font>
      <b/>
      <sz val="11"/>
      <name val="Arial"/>
      <family val="2"/>
    </font>
    <font>
      <i/>
      <sz val="11"/>
      <name val="Arial"/>
      <family val="2"/>
    </font>
    <font>
      <i/>
      <sz val="11"/>
      <name val="Arial"/>
      <family val="2"/>
      <charset val="238"/>
    </font>
    <font>
      <sz val="11"/>
      <name val="Times New Roman"/>
      <family val="1"/>
      <charset val="238"/>
    </font>
    <font>
      <sz val="11"/>
      <color rgb="FFFF0000"/>
      <name val="Arial"/>
      <family val="2"/>
      <charset val="238"/>
    </font>
    <font>
      <b/>
      <sz val="10"/>
      <color theme="1"/>
      <name val="Arial"/>
      <family val="2"/>
      <charset val="238"/>
    </font>
    <font>
      <b/>
      <sz val="11"/>
      <color theme="1"/>
      <name val="Arial"/>
      <family val="2"/>
      <charset val="238"/>
    </font>
    <font>
      <sz val="12"/>
      <name val="Times New Roman"/>
      <family val="1"/>
      <charset val="238"/>
    </font>
    <font>
      <sz val="12"/>
      <color theme="1"/>
      <name val="Times New Roman"/>
      <family val="1"/>
      <charset val="238"/>
    </font>
    <font>
      <sz val="11"/>
      <color theme="1"/>
      <name val="Calibri"/>
      <family val="2"/>
      <scheme val="minor"/>
    </font>
    <font>
      <i/>
      <sz val="12"/>
      <color theme="1"/>
      <name val="Times New Roman"/>
      <family val="1"/>
      <charset val="238"/>
    </font>
    <font>
      <b/>
      <sz val="10"/>
      <color rgb="FFFF0000"/>
      <name val="Arial"/>
      <family val="2"/>
      <charset val="238"/>
    </font>
    <font>
      <b/>
      <sz val="12"/>
      <name val="Times New Roman"/>
      <family val="1"/>
      <charset val="238"/>
    </font>
  </fonts>
  <fills count="11">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indexed="51"/>
        <bgColor indexed="64"/>
      </patternFill>
    </fill>
    <fill>
      <patternFill patternType="solid">
        <fgColor indexed="9"/>
        <bgColor indexed="64"/>
      </patternFill>
    </fill>
    <fill>
      <patternFill patternType="solid">
        <fgColor rgb="FF66FFFF"/>
        <bgColor indexed="64"/>
      </patternFill>
    </fill>
    <fill>
      <patternFill patternType="solid">
        <fgColor theme="5" tint="0.39997558519241921"/>
        <bgColor indexed="64"/>
      </patternFill>
    </fill>
    <fill>
      <patternFill patternType="solid">
        <fgColor theme="5" tint="0.79998168889431442"/>
        <bgColor indexed="64"/>
      </patternFill>
    </fill>
  </fills>
  <borders count="13">
    <border>
      <left/>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s>
  <cellStyleXfs count="43">
    <xf numFmtId="0" fontId="0" fillId="0" borderId="0"/>
    <xf numFmtId="0" fontId="14" fillId="0" borderId="0"/>
    <xf numFmtId="0" fontId="12" fillId="0" borderId="0"/>
    <xf numFmtId="0" fontId="14" fillId="0" borderId="0"/>
    <xf numFmtId="0" fontId="27" fillId="0" borderId="0"/>
    <xf numFmtId="0" fontId="28" fillId="0" borderId="0"/>
    <xf numFmtId="0" fontId="29" fillId="0" borderId="0"/>
    <xf numFmtId="0" fontId="29" fillId="0" borderId="0"/>
    <xf numFmtId="0" fontId="14" fillId="0" borderId="0"/>
    <xf numFmtId="0" fontId="14" fillId="0" borderId="0"/>
    <xf numFmtId="0" fontId="14" fillId="0" borderId="0"/>
    <xf numFmtId="0" fontId="11" fillId="0" borderId="0"/>
    <xf numFmtId="0" fontId="11" fillId="0" borderId="0"/>
    <xf numFmtId="0" fontId="14" fillId="0" borderId="0"/>
    <xf numFmtId="0" fontId="10" fillId="0" borderId="0"/>
    <xf numFmtId="0" fontId="10" fillId="0" borderId="0"/>
    <xf numFmtId="0" fontId="9" fillId="0" borderId="0"/>
    <xf numFmtId="0" fontId="9" fillId="0" borderId="0"/>
    <xf numFmtId="0" fontId="9" fillId="0" borderId="0"/>
    <xf numFmtId="0" fontId="8" fillId="0" borderId="0"/>
    <xf numFmtId="0" fontId="7" fillId="0" borderId="0"/>
    <xf numFmtId="0" fontId="6" fillId="0" borderId="0"/>
    <xf numFmtId="0" fontId="5" fillId="0" borderId="0"/>
    <xf numFmtId="0" fontId="46"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2" fillId="0" borderId="0"/>
    <xf numFmtId="0" fontId="1" fillId="0" borderId="0"/>
    <xf numFmtId="0" fontId="1"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cellStyleXfs>
  <cellXfs count="422">
    <xf numFmtId="0" fontId="0" fillId="0" borderId="0" xfId="0"/>
    <xf numFmtId="0" fontId="0" fillId="0" borderId="0" xfId="0" applyAlignment="1">
      <alignment horizontal="center"/>
    </xf>
    <xf numFmtId="0" fontId="0" fillId="0" borderId="1" xfId="0" applyBorder="1" applyAlignment="1">
      <alignment horizontal="center"/>
    </xf>
    <xf numFmtId="0" fontId="0" fillId="0" borderId="2" xfId="0" applyBorder="1"/>
    <xf numFmtId="0" fontId="0" fillId="0" borderId="4" xfId="0" applyBorder="1" applyAlignment="1">
      <alignment horizontal="center"/>
    </xf>
    <xf numFmtId="0" fontId="0" fillId="0" borderId="5"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5" xfId="0" applyBorder="1" applyAlignment="1">
      <alignment horizontal="left"/>
    </xf>
    <xf numFmtId="0" fontId="0" fillId="0" borderId="3" xfId="0" applyBorder="1"/>
    <xf numFmtId="0" fontId="14" fillId="0" borderId="3" xfId="0" applyFont="1" applyBorder="1"/>
    <xf numFmtId="0" fontId="15" fillId="0" borderId="3" xfId="0" applyFont="1" applyBorder="1"/>
    <xf numFmtId="0" fontId="15" fillId="0" borderId="5" xfId="0" applyFont="1" applyBorder="1"/>
    <xf numFmtId="0" fontId="16" fillId="0" borderId="5" xfId="0" applyFont="1" applyBorder="1" applyAlignment="1">
      <alignment horizontal="center"/>
    </xf>
    <xf numFmtId="0" fontId="16" fillId="0" borderId="3" xfId="0" applyFont="1" applyBorder="1" applyAlignment="1">
      <alignment horizontal="center"/>
    </xf>
    <xf numFmtId="0" fontId="16" fillId="0" borderId="0" xfId="0" applyFont="1"/>
    <xf numFmtId="0" fontId="13" fillId="3" borderId="3" xfId="0" applyFont="1" applyFill="1" applyBorder="1"/>
    <xf numFmtId="0" fontId="13" fillId="3" borderId="5" xfId="0" applyFont="1" applyFill="1" applyBorder="1" applyAlignment="1">
      <alignment horizontal="center"/>
    </xf>
    <xf numFmtId="0" fontId="13" fillId="3" borderId="3" xfId="0" applyFont="1" applyFill="1" applyBorder="1" applyAlignment="1">
      <alignment horizontal="center"/>
    </xf>
    <xf numFmtId="4" fontId="0" fillId="0" borderId="4" xfId="0" applyNumberFormat="1" applyBorder="1" applyAlignment="1">
      <alignment horizontal="right"/>
    </xf>
    <xf numFmtId="0" fontId="16" fillId="0" borderId="2" xfId="0" applyFont="1" applyBorder="1"/>
    <xf numFmtId="0" fontId="16" fillId="0" borderId="5" xfId="0" applyFont="1" applyBorder="1"/>
    <xf numFmtId="0" fontId="16" fillId="0" borderId="3" xfId="0" applyFont="1" applyBorder="1"/>
    <xf numFmtId="0" fontId="14" fillId="0" borderId="2" xfId="0" applyFont="1" applyBorder="1"/>
    <xf numFmtId="0" fontId="16" fillId="0" borderId="2" xfId="0" applyFont="1" applyBorder="1" applyAlignment="1">
      <alignment horizontal="center"/>
    </xf>
    <xf numFmtId="0" fontId="16" fillId="0" borderId="5" xfId="0" applyFont="1" applyBorder="1" applyAlignment="1">
      <alignment wrapText="1"/>
    </xf>
    <xf numFmtId="0" fontId="19" fillId="0" borderId="2" xfId="0" applyFont="1" applyBorder="1"/>
    <xf numFmtId="0" fontId="16" fillId="0" borderId="2" xfId="0" applyFont="1" applyBorder="1" applyAlignment="1">
      <alignment wrapText="1"/>
    </xf>
    <xf numFmtId="0" fontId="20" fillId="4" borderId="5" xfId="0" applyFont="1" applyFill="1" applyBorder="1" applyAlignment="1">
      <alignment horizontal="center"/>
    </xf>
    <xf numFmtId="4" fontId="20" fillId="4" borderId="4" xfId="0" applyNumberFormat="1" applyFont="1" applyFill="1" applyBorder="1" applyAlignment="1">
      <alignment horizontal="right"/>
    </xf>
    <xf numFmtId="0" fontId="20" fillId="4" borderId="3" xfId="0" applyFont="1" applyFill="1" applyBorder="1" applyAlignment="1">
      <alignment horizontal="center"/>
    </xf>
    <xf numFmtId="0" fontId="14" fillId="0" borderId="5" xfId="0" applyFont="1" applyBorder="1"/>
    <xf numFmtId="0" fontId="20" fillId="4" borderId="3" xfId="0" applyFont="1" applyFill="1" applyBorder="1"/>
    <xf numFmtId="0" fontId="19" fillId="0" borderId="5" xfId="0" applyFont="1" applyBorder="1"/>
    <xf numFmtId="0" fontId="17" fillId="3" borderId="5" xfId="0" applyFont="1" applyFill="1" applyBorder="1"/>
    <xf numFmtId="0" fontId="15" fillId="0" borderId="5" xfId="0" applyFont="1" applyBorder="1" applyAlignment="1">
      <alignment horizontal="left"/>
    </xf>
    <xf numFmtId="0" fontId="21" fillId="0" borderId="2" xfId="0" applyFont="1" applyBorder="1" applyAlignment="1">
      <alignment horizontal="left"/>
    </xf>
    <xf numFmtId="0" fontId="16" fillId="0" borderId="3" xfId="0" applyFont="1" applyBorder="1" applyAlignment="1">
      <alignment wrapText="1"/>
    </xf>
    <xf numFmtId="0" fontId="13" fillId="0" borderId="5" xfId="0" applyFont="1" applyBorder="1" applyAlignment="1">
      <alignment wrapText="1"/>
    </xf>
    <xf numFmtId="0" fontId="13" fillId="0" borderId="3" xfId="0" applyFont="1" applyBorder="1"/>
    <xf numFmtId="0" fontId="14" fillId="0" borderId="3" xfId="0" applyFont="1" applyBorder="1" applyAlignment="1">
      <alignment horizontal="center"/>
    </xf>
    <xf numFmtId="4" fontId="16" fillId="0" borderId="0" xfId="0" applyNumberFormat="1" applyFont="1" applyAlignment="1">
      <alignment horizontal="right"/>
    </xf>
    <xf numFmtId="4" fontId="14" fillId="0" borderId="0" xfId="0" applyNumberFormat="1" applyFont="1" applyAlignment="1">
      <alignment horizontal="right"/>
    </xf>
    <xf numFmtId="0" fontId="14" fillId="0" borderId="0" xfId="0" applyFont="1"/>
    <xf numFmtId="0" fontId="20" fillId="0" borderId="0" xfId="0" applyFont="1"/>
    <xf numFmtId="4" fontId="14" fillId="0" borderId="4" xfId="0" applyNumberFormat="1" applyFont="1" applyBorder="1" applyAlignment="1">
      <alignment horizontal="right"/>
    </xf>
    <xf numFmtId="0" fontId="20" fillId="2" borderId="6" xfId="0" applyFont="1" applyFill="1" applyBorder="1"/>
    <xf numFmtId="0" fontId="20" fillId="2" borderId="4" xfId="0" applyFont="1" applyFill="1" applyBorder="1"/>
    <xf numFmtId="0" fontId="0" fillId="5" borderId="0" xfId="0" applyFill="1"/>
    <xf numFmtId="0" fontId="13" fillId="3" borderId="6" xfId="0" applyFont="1" applyFill="1" applyBorder="1"/>
    <xf numFmtId="0" fontId="13" fillId="3" borderId="7" xfId="0" applyFont="1" applyFill="1" applyBorder="1"/>
    <xf numFmtId="0" fontId="13" fillId="3" borderId="4" xfId="0" applyFont="1" applyFill="1" applyBorder="1"/>
    <xf numFmtId="0" fontId="18" fillId="0" borderId="5" xfId="0" applyFont="1" applyBorder="1"/>
    <xf numFmtId="0" fontId="22" fillId="0" borderId="0" xfId="0" applyFont="1"/>
    <xf numFmtId="0" fontId="14" fillId="0" borderId="5" xfId="0" applyFont="1" applyBorder="1" applyAlignment="1">
      <alignment horizontal="center"/>
    </xf>
    <xf numFmtId="0" fontId="14" fillId="0" borderId="2" xfId="0" applyFont="1" applyBorder="1" applyAlignment="1">
      <alignment horizontal="center"/>
    </xf>
    <xf numFmtId="0" fontId="13" fillId="0" borderId="2" xfId="0" applyFont="1" applyBorder="1" applyAlignment="1">
      <alignment wrapText="1"/>
    </xf>
    <xf numFmtId="0" fontId="20" fillId="0" borderId="2" xfId="0" applyFont="1" applyBorder="1" applyAlignment="1">
      <alignment wrapText="1"/>
    </xf>
    <xf numFmtId="0" fontId="23" fillId="0" borderId="2" xfId="0" applyFont="1" applyBorder="1"/>
    <xf numFmtId="0" fontId="20" fillId="0" borderId="2" xfId="0" applyFont="1" applyBorder="1"/>
    <xf numFmtId="0" fontId="20" fillId="4" borderId="5" xfId="0" applyFont="1" applyFill="1" applyBorder="1"/>
    <xf numFmtId="0" fontId="20" fillId="4" borderId="0" xfId="0" applyFont="1" applyFill="1"/>
    <xf numFmtId="0" fontId="0" fillId="4" borderId="0" xfId="0" applyFill="1"/>
    <xf numFmtId="0" fontId="0" fillId="4" borderId="3" xfId="0" applyFill="1" applyBorder="1"/>
    <xf numFmtId="0" fontId="16" fillId="4" borderId="3" xfId="0" applyFont="1" applyFill="1" applyBorder="1" applyAlignment="1">
      <alignment horizontal="center"/>
    </xf>
    <xf numFmtId="4" fontId="20" fillId="4" borderId="0" xfId="0" applyNumberFormat="1" applyFont="1" applyFill="1" applyAlignment="1">
      <alignment horizontal="right"/>
    </xf>
    <xf numFmtId="0" fontId="13" fillId="0" borderId="0" xfId="0" applyFont="1"/>
    <xf numFmtId="0" fontId="15" fillId="0" borderId="2" xfId="0" applyFont="1" applyBorder="1" applyAlignment="1">
      <alignment horizontal="left"/>
    </xf>
    <xf numFmtId="0" fontId="20" fillId="0" borderId="5" xfId="0" applyFont="1" applyBorder="1"/>
    <xf numFmtId="0" fontId="20" fillId="0" borderId="3" xfId="0" applyFont="1" applyBorder="1" applyAlignment="1">
      <alignment horizontal="center"/>
    </xf>
    <xf numFmtId="0" fontId="0" fillId="4" borderId="3" xfId="0" applyFill="1" applyBorder="1" applyAlignment="1">
      <alignment horizontal="center"/>
    </xf>
    <xf numFmtId="0" fontId="16" fillId="4" borderId="3" xfId="0" applyFont="1" applyFill="1" applyBorder="1"/>
    <xf numFmtId="0" fontId="19" fillId="4" borderId="2" xfId="0" applyFont="1" applyFill="1" applyBorder="1"/>
    <xf numFmtId="0" fontId="0" fillId="4" borderId="2" xfId="0" applyFill="1" applyBorder="1" applyAlignment="1">
      <alignment horizontal="center"/>
    </xf>
    <xf numFmtId="0" fontId="15" fillId="4" borderId="3" xfId="0" applyFont="1" applyFill="1" applyBorder="1"/>
    <xf numFmtId="0" fontId="20" fillId="4" borderId="2" xfId="0" applyFont="1" applyFill="1" applyBorder="1"/>
    <xf numFmtId="0" fontId="0" fillId="4" borderId="2" xfId="0" applyFill="1" applyBorder="1"/>
    <xf numFmtId="4" fontId="16" fillId="4" borderId="0" xfId="0" applyNumberFormat="1" applyFont="1" applyFill="1" applyAlignment="1">
      <alignment horizontal="right"/>
    </xf>
    <xf numFmtId="0" fontId="14" fillId="4" borderId="3" xfId="0" applyFont="1" applyFill="1" applyBorder="1" applyAlignment="1">
      <alignment horizontal="center"/>
    </xf>
    <xf numFmtId="0" fontId="20" fillId="0" borderId="2" xfId="0" applyFont="1" applyBorder="1" applyAlignment="1">
      <alignment horizontal="center"/>
    </xf>
    <xf numFmtId="4" fontId="14" fillId="4" borderId="4" xfId="0" applyNumberFormat="1" applyFont="1" applyFill="1" applyBorder="1" applyAlignment="1">
      <alignment horizontal="right"/>
    </xf>
    <xf numFmtId="4" fontId="14" fillId="4" borderId="0" xfId="0" applyNumberFormat="1" applyFont="1" applyFill="1" applyAlignment="1">
      <alignment horizontal="right"/>
    </xf>
    <xf numFmtId="0" fontId="24" fillId="4" borderId="0" xfId="0" applyFont="1" applyFill="1"/>
    <xf numFmtId="4" fontId="16" fillId="4" borderId="4" xfId="0" applyNumberFormat="1" applyFont="1" applyFill="1" applyBorder="1" applyAlignment="1">
      <alignment horizontal="right"/>
    </xf>
    <xf numFmtId="0" fontId="20" fillId="2" borderId="10" xfId="0" applyFont="1" applyFill="1" applyBorder="1"/>
    <xf numFmtId="0" fontId="16" fillId="4" borderId="0" xfId="0" applyFont="1" applyFill="1"/>
    <xf numFmtId="0" fontId="19" fillId="0" borderId="3" xfId="0" applyFont="1" applyBorder="1"/>
    <xf numFmtId="0" fontId="14" fillId="4" borderId="0" xfId="0" applyFont="1" applyFill="1"/>
    <xf numFmtId="0" fontId="14" fillId="4" borderId="2" xfId="0" applyFont="1" applyFill="1" applyBorder="1" applyAlignment="1">
      <alignment horizontal="center"/>
    </xf>
    <xf numFmtId="0" fontId="13" fillId="4" borderId="6" xfId="0" applyFont="1" applyFill="1" applyBorder="1" applyAlignment="1">
      <alignment horizontal="left"/>
    </xf>
    <xf numFmtId="0" fontId="13" fillId="4" borderId="7" xfId="0" applyFont="1" applyFill="1" applyBorder="1" applyAlignment="1">
      <alignment horizontal="left"/>
    </xf>
    <xf numFmtId="0" fontId="13" fillId="4" borderId="0" xfId="0" applyFont="1" applyFill="1" applyAlignment="1">
      <alignment horizontal="left"/>
    </xf>
    <xf numFmtId="0" fontId="13" fillId="4" borderId="11" xfId="0" applyFont="1" applyFill="1" applyBorder="1" applyAlignment="1">
      <alignment horizontal="left"/>
    </xf>
    <xf numFmtId="0" fontId="14" fillId="4" borderId="5" xfId="0" applyFont="1" applyFill="1" applyBorder="1" applyAlignment="1">
      <alignment horizontal="center"/>
    </xf>
    <xf numFmtId="0" fontId="13" fillId="0" borderId="5" xfId="0" applyFont="1" applyBorder="1" applyAlignment="1">
      <alignment horizontal="center"/>
    </xf>
    <xf numFmtId="0" fontId="13" fillId="0" borderId="3" xfId="0" applyFont="1" applyBorder="1" applyAlignment="1">
      <alignment horizontal="center"/>
    </xf>
    <xf numFmtId="0" fontId="13" fillId="0" borderId="2" xfId="0" applyFont="1" applyBorder="1"/>
    <xf numFmtId="0" fontId="22" fillId="0" borderId="3" xfId="0" applyFont="1" applyBorder="1"/>
    <xf numFmtId="0" fontId="25" fillId="0" borderId="5" xfId="0" applyFont="1" applyBorder="1" applyAlignment="1">
      <alignment wrapText="1"/>
    </xf>
    <xf numFmtId="0" fontId="0" fillId="0" borderId="0" xfId="0" applyAlignment="1">
      <alignment horizontal="left"/>
    </xf>
    <xf numFmtId="0" fontId="13" fillId="2" borderId="6" xfId="0" applyFont="1" applyFill="1" applyBorder="1" applyAlignment="1">
      <alignment horizontal="left"/>
    </xf>
    <xf numFmtId="0" fontId="13" fillId="2" borderId="7" xfId="0" applyFont="1" applyFill="1" applyBorder="1" applyAlignment="1">
      <alignment horizontal="left"/>
    </xf>
    <xf numFmtId="0" fontId="13" fillId="6" borderId="0" xfId="0" applyFont="1" applyFill="1" applyAlignment="1">
      <alignment horizontal="left" wrapText="1"/>
    </xf>
    <xf numFmtId="0" fontId="13" fillId="4" borderId="0" xfId="0" applyFont="1" applyFill="1" applyAlignment="1">
      <alignment horizontal="left" wrapText="1"/>
    </xf>
    <xf numFmtId="0" fontId="13" fillId="0" borderId="0" xfId="0" applyFont="1" applyAlignment="1">
      <alignment horizontal="left"/>
    </xf>
    <xf numFmtId="0" fontId="13" fillId="0" borderId="5" xfId="0" applyFont="1" applyBorder="1" applyAlignment="1">
      <alignment horizontal="left" wrapText="1"/>
    </xf>
    <xf numFmtId="0" fontId="0" fillId="0" borderId="7" xfId="0" applyBorder="1"/>
    <xf numFmtId="0" fontId="13" fillId="0" borderId="2" xfId="0" applyFont="1" applyBorder="1" applyAlignment="1">
      <alignment horizontal="left"/>
    </xf>
    <xf numFmtId="0" fontId="14" fillId="0" borderId="2" xfId="0" applyFont="1" applyBorder="1" applyAlignment="1">
      <alignment horizontal="center" vertical="center"/>
    </xf>
    <xf numFmtId="0" fontId="13" fillId="2" borderId="0" xfId="0" applyFont="1" applyFill="1" applyAlignment="1">
      <alignment horizontal="left"/>
    </xf>
    <xf numFmtId="0" fontId="16" fillId="7" borderId="5" xfId="0" applyFont="1" applyFill="1" applyBorder="1" applyAlignment="1">
      <alignment vertical="top"/>
    </xf>
    <xf numFmtId="0" fontId="16" fillId="7" borderId="3" xfId="0" applyFont="1" applyFill="1" applyBorder="1"/>
    <xf numFmtId="0" fontId="19" fillId="7" borderId="5" xfId="0" applyFont="1" applyFill="1" applyBorder="1"/>
    <xf numFmtId="0" fontId="0" fillId="7" borderId="3" xfId="0" applyFill="1" applyBorder="1"/>
    <xf numFmtId="0" fontId="14" fillId="0" borderId="5" xfId="0" applyFont="1" applyBorder="1" applyAlignment="1">
      <alignment horizontal="center" wrapText="1"/>
    </xf>
    <xf numFmtId="0" fontId="20" fillId="7" borderId="5" xfId="0" applyFont="1" applyFill="1" applyBorder="1" applyAlignment="1">
      <alignment wrapText="1"/>
    </xf>
    <xf numFmtId="0" fontId="13" fillId="0" borderId="5" xfId="0" applyFont="1" applyBorder="1" applyAlignment="1">
      <alignment horizontal="left"/>
    </xf>
    <xf numFmtId="0" fontId="13" fillId="0" borderId="5" xfId="0" applyFont="1" applyBorder="1"/>
    <xf numFmtId="0" fontId="22" fillId="0" borderId="3" xfId="0" applyFont="1" applyBorder="1" applyAlignment="1">
      <alignment horizontal="center"/>
    </xf>
    <xf numFmtId="0" fontId="14" fillId="0" borderId="4" xfId="0" applyFont="1" applyBorder="1" applyAlignment="1">
      <alignment horizontal="center"/>
    </xf>
    <xf numFmtId="0" fontId="16" fillId="4" borderId="5" xfId="0" applyFont="1" applyFill="1" applyBorder="1"/>
    <xf numFmtId="0" fontId="16" fillId="4" borderId="5" xfId="0" applyFont="1" applyFill="1" applyBorder="1" applyAlignment="1">
      <alignment horizontal="center"/>
    </xf>
    <xf numFmtId="0" fontId="13" fillId="4" borderId="5" xfId="0" applyFont="1" applyFill="1" applyBorder="1" applyAlignment="1">
      <alignment horizontal="left"/>
    </xf>
    <xf numFmtId="0" fontId="22" fillId="0" borderId="2" xfId="0" applyFont="1" applyBorder="1" applyAlignment="1">
      <alignment horizontal="center"/>
    </xf>
    <xf numFmtId="0" fontId="0" fillId="0" borderId="5" xfId="0" applyBorder="1"/>
    <xf numFmtId="0" fontId="21" fillId="0" borderId="2" xfId="0" applyFont="1" applyBorder="1"/>
    <xf numFmtId="0" fontId="16" fillId="4" borderId="2" xfId="0" applyFont="1" applyFill="1" applyBorder="1"/>
    <xf numFmtId="0" fontId="0" fillId="4" borderId="10" xfId="0" applyFill="1" applyBorder="1" applyAlignment="1">
      <alignment horizontal="center"/>
    </xf>
    <xf numFmtId="0" fontId="13" fillId="4" borderId="10" xfId="0" applyFont="1" applyFill="1" applyBorder="1" applyAlignment="1">
      <alignment horizontal="left"/>
    </xf>
    <xf numFmtId="0" fontId="14" fillId="4" borderId="3" xfId="0" applyFont="1" applyFill="1" applyBorder="1"/>
    <xf numFmtId="0" fontId="16" fillId="7" borderId="3" xfId="0" applyFont="1" applyFill="1" applyBorder="1" applyAlignment="1">
      <alignment horizontal="left" vertical="center" wrapText="1"/>
    </xf>
    <xf numFmtId="0" fontId="16" fillId="4" borderId="3" xfId="0" applyFont="1" applyFill="1" applyBorder="1" applyAlignment="1">
      <alignment wrapText="1"/>
    </xf>
    <xf numFmtId="0" fontId="24" fillId="0" borderId="0" xfId="0" applyFont="1"/>
    <xf numFmtId="0" fontId="20" fillId="0" borderId="5" xfId="4" applyFont="1" applyBorder="1"/>
    <xf numFmtId="0" fontId="14" fillId="0" borderId="5" xfId="4" applyFont="1" applyBorder="1" applyAlignment="1">
      <alignment horizontal="center"/>
    </xf>
    <xf numFmtId="0" fontId="14" fillId="0" borderId="3" xfId="4" applyFont="1" applyBorder="1"/>
    <xf numFmtId="0" fontId="14" fillId="0" borderId="3" xfId="4" applyFont="1" applyBorder="1" applyAlignment="1">
      <alignment horizontal="center"/>
    </xf>
    <xf numFmtId="0" fontId="14" fillId="0" borderId="0" xfId="4" applyFont="1"/>
    <xf numFmtId="4" fontId="16" fillId="4" borderId="8" xfId="0" applyNumberFormat="1" applyFont="1" applyFill="1" applyBorder="1" applyAlignment="1">
      <alignment horizontal="right"/>
    </xf>
    <xf numFmtId="0" fontId="14" fillId="0" borderId="5" xfId="4" applyFont="1" applyBorder="1"/>
    <xf numFmtId="0" fontId="16" fillId="4" borderId="3" xfId="0" applyFont="1" applyFill="1" applyBorder="1" applyAlignment="1">
      <alignment horizontal="left" vertical="center" wrapText="1"/>
    </xf>
    <xf numFmtId="0" fontId="13" fillId="3" borderId="6" xfId="0" applyFont="1" applyFill="1" applyBorder="1" applyAlignment="1">
      <alignment horizontal="left" wrapText="1"/>
    </xf>
    <xf numFmtId="0" fontId="13" fillId="3" borderId="7" xfId="0" applyFont="1" applyFill="1" applyBorder="1" applyAlignment="1">
      <alignment horizontal="left" wrapText="1"/>
    </xf>
    <xf numFmtId="0" fontId="0" fillId="6" borderId="0" xfId="0" applyFill="1"/>
    <xf numFmtId="0" fontId="20" fillId="3" borderId="6" xfId="0" applyFont="1" applyFill="1" applyBorder="1"/>
    <xf numFmtId="0" fontId="0" fillId="3" borderId="7" xfId="0" applyFill="1" applyBorder="1"/>
    <xf numFmtId="0" fontId="30" fillId="0" borderId="3" xfId="0" applyFont="1" applyBorder="1" applyAlignment="1">
      <alignment wrapText="1"/>
    </xf>
    <xf numFmtId="0" fontId="30" fillId="0" borderId="3" xfId="0" applyFont="1" applyBorder="1" applyAlignment="1">
      <alignment horizontal="center"/>
    </xf>
    <xf numFmtId="0" fontId="24" fillId="4" borderId="5" xfId="0" applyFont="1" applyFill="1" applyBorder="1" applyAlignment="1">
      <alignment horizontal="center"/>
    </xf>
    <xf numFmtId="0" fontId="31" fillId="4" borderId="2" xfId="0" applyFont="1" applyFill="1" applyBorder="1" applyAlignment="1">
      <alignment wrapText="1"/>
    </xf>
    <xf numFmtId="0" fontId="31" fillId="4" borderId="5" xfId="9" applyFont="1" applyFill="1" applyBorder="1"/>
    <xf numFmtId="0" fontId="20" fillId="3" borderId="4" xfId="0" applyFont="1" applyFill="1" applyBorder="1"/>
    <xf numFmtId="0" fontId="20" fillId="3" borderId="7" xfId="0" applyFont="1" applyFill="1" applyBorder="1"/>
    <xf numFmtId="0" fontId="33" fillId="4" borderId="5" xfId="0" applyFont="1" applyFill="1" applyBorder="1" applyAlignment="1">
      <alignment wrapText="1"/>
    </xf>
    <xf numFmtId="0" fontId="15" fillId="0" borderId="5" xfId="0" applyFont="1" applyBorder="1" applyAlignment="1">
      <alignment wrapText="1"/>
    </xf>
    <xf numFmtId="0" fontId="14" fillId="0" borderId="0" xfId="0" applyFont="1" applyAlignment="1">
      <alignment horizontal="center" vertical="center"/>
    </xf>
    <xf numFmtId="0" fontId="0" fillId="0" borderId="0" xfId="0" applyAlignment="1">
      <alignment horizontal="center" vertical="center"/>
    </xf>
    <xf numFmtId="0" fontId="20" fillId="3" borderId="6" xfId="0" applyFont="1" applyFill="1" applyBorder="1" applyAlignment="1">
      <alignment horizontal="left"/>
    </xf>
    <xf numFmtId="0" fontId="20" fillId="3" borderId="7" xfId="0" applyFont="1" applyFill="1" applyBorder="1" applyAlignment="1">
      <alignment horizontal="left"/>
    </xf>
    <xf numFmtId="4" fontId="32" fillId="4" borderId="4" xfId="0" applyNumberFormat="1" applyFont="1" applyFill="1" applyBorder="1" applyAlignment="1">
      <alignment horizontal="right"/>
    </xf>
    <xf numFmtId="0" fontId="34" fillId="4" borderId="3" xfId="10" applyFont="1" applyFill="1" applyBorder="1" applyAlignment="1">
      <alignment horizontal="left" vertical="center" wrapText="1"/>
    </xf>
    <xf numFmtId="0" fontId="20" fillId="6" borderId="0" xfId="0" applyFont="1" applyFill="1" applyAlignment="1">
      <alignment horizontal="left"/>
    </xf>
    <xf numFmtId="0" fontId="20" fillId="4" borderId="0" xfId="0" applyFont="1" applyFill="1" applyAlignment="1">
      <alignment horizontal="left"/>
    </xf>
    <xf numFmtId="0" fontId="16" fillId="0" borderId="0" xfId="0" applyFont="1" applyAlignment="1">
      <alignment horizontal="center"/>
    </xf>
    <xf numFmtId="0" fontId="33" fillId="4" borderId="2" xfId="6" applyFont="1" applyFill="1" applyBorder="1" applyAlignment="1">
      <alignment wrapText="1"/>
    </xf>
    <xf numFmtId="0" fontId="35" fillId="4" borderId="5" xfId="0" applyFont="1" applyFill="1" applyBorder="1" applyAlignment="1">
      <alignment horizontal="center"/>
    </xf>
    <xf numFmtId="4" fontId="35" fillId="0" borderId="4" xfId="0" applyNumberFormat="1" applyFont="1" applyBorder="1" applyAlignment="1">
      <alignment horizontal="right"/>
    </xf>
    <xf numFmtId="0" fontId="35" fillId="4" borderId="3" xfId="0" applyFont="1" applyFill="1" applyBorder="1" applyAlignment="1">
      <alignment horizontal="center"/>
    </xf>
    <xf numFmtId="0" fontId="26" fillId="4" borderId="2" xfId="0" applyFont="1" applyFill="1" applyBorder="1" applyAlignment="1">
      <alignment horizontal="left" wrapText="1"/>
    </xf>
    <xf numFmtId="0" fontId="36" fillId="0" borderId="5" xfId="16" applyFont="1" applyBorder="1" applyAlignment="1">
      <alignment vertical="center" wrapText="1"/>
    </xf>
    <xf numFmtId="0" fontId="20" fillId="4" borderId="5" xfId="0" applyFont="1" applyFill="1" applyBorder="1" applyAlignment="1">
      <alignment vertical="top" wrapText="1"/>
    </xf>
    <xf numFmtId="0" fontId="37" fillId="0" borderId="5" xfId="0" applyFont="1" applyBorder="1" applyAlignment="1">
      <alignment horizontal="left" wrapText="1"/>
    </xf>
    <xf numFmtId="0" fontId="30" fillId="0" borderId="5" xfId="0" applyFont="1" applyBorder="1" applyAlignment="1">
      <alignment horizontal="center" wrapText="1"/>
    </xf>
    <xf numFmtId="0" fontId="37" fillId="0" borderId="5" xfId="0" applyFont="1" applyBorder="1" applyAlignment="1">
      <alignment wrapText="1"/>
    </xf>
    <xf numFmtId="0" fontId="30" fillId="0" borderId="5" xfId="0" applyFont="1" applyBorder="1" applyAlignment="1">
      <alignment horizontal="center"/>
    </xf>
    <xf numFmtId="0" fontId="38" fillId="7" borderId="5" xfId="0" applyFont="1" applyFill="1" applyBorder="1" applyAlignment="1">
      <alignment wrapText="1"/>
    </xf>
    <xf numFmtId="0" fontId="30" fillId="0" borderId="2" xfId="0" applyFont="1" applyBorder="1" applyAlignment="1">
      <alignment wrapText="1"/>
    </xf>
    <xf numFmtId="0" fontId="30" fillId="4" borderId="3" xfId="0" applyFont="1" applyFill="1" applyBorder="1" applyAlignment="1">
      <alignment horizontal="left" vertical="center" wrapText="1"/>
    </xf>
    <xf numFmtId="0" fontId="30" fillId="4" borderId="3" xfId="0" applyFont="1" applyFill="1" applyBorder="1" applyAlignment="1">
      <alignment horizontal="center"/>
    </xf>
    <xf numFmtId="0" fontId="32" fillId="0" borderId="3" xfId="0" applyFont="1" applyBorder="1" applyAlignment="1">
      <alignment horizontal="center"/>
    </xf>
    <xf numFmtId="4" fontId="32" fillId="0" borderId="4" xfId="0" applyNumberFormat="1" applyFont="1" applyBorder="1" applyAlignment="1">
      <alignment horizontal="right"/>
    </xf>
    <xf numFmtId="0" fontId="32" fillId="4" borderId="5" xfId="0" applyFont="1" applyFill="1" applyBorder="1" applyAlignment="1">
      <alignment horizontal="center"/>
    </xf>
    <xf numFmtId="0" fontId="32" fillId="4" borderId="3" xfId="0" applyFont="1" applyFill="1" applyBorder="1" applyAlignment="1">
      <alignment horizontal="center"/>
    </xf>
    <xf numFmtId="0" fontId="35" fillId="4" borderId="5" xfId="0" applyFont="1" applyFill="1" applyBorder="1"/>
    <xf numFmtId="4" fontId="35" fillId="4" borderId="4" xfId="0" applyNumberFormat="1" applyFont="1" applyFill="1" applyBorder="1" applyAlignment="1">
      <alignment horizontal="right"/>
    </xf>
    <xf numFmtId="0" fontId="32" fillId="4" borderId="3" xfId="0" applyFont="1" applyFill="1" applyBorder="1"/>
    <xf numFmtId="0" fontId="19" fillId="4" borderId="5" xfId="0" applyFont="1" applyFill="1" applyBorder="1"/>
    <xf numFmtId="0" fontId="30" fillId="4" borderId="5" xfId="0" applyFont="1" applyFill="1" applyBorder="1" applyAlignment="1">
      <alignment horizontal="center"/>
    </xf>
    <xf numFmtId="0" fontId="14" fillId="4" borderId="2" xfId="0" applyFont="1" applyFill="1" applyBorder="1"/>
    <xf numFmtId="0" fontId="30" fillId="4" borderId="3" xfId="0" applyFont="1" applyFill="1" applyBorder="1" applyAlignment="1">
      <alignment wrapText="1"/>
    </xf>
    <xf numFmtId="0" fontId="16" fillId="5" borderId="0" xfId="0" applyFont="1" applyFill="1"/>
    <xf numFmtId="4" fontId="16" fillId="4" borderId="0" xfId="0" applyNumberFormat="1" applyFont="1" applyFill="1"/>
    <xf numFmtId="0" fontId="26" fillId="4" borderId="5" xfId="6" applyFont="1" applyFill="1" applyBorder="1"/>
    <xf numFmtId="0" fontId="30" fillId="4" borderId="3" xfId="0" applyFont="1" applyFill="1" applyBorder="1"/>
    <xf numFmtId="0" fontId="14" fillId="4" borderId="12" xfId="0" applyFont="1" applyFill="1" applyBorder="1" applyAlignment="1">
      <alignment horizontal="center"/>
    </xf>
    <xf numFmtId="0" fontId="14" fillId="4" borderId="9" xfId="0" applyFont="1" applyFill="1" applyBorder="1" applyAlignment="1">
      <alignment horizontal="center"/>
    </xf>
    <xf numFmtId="0" fontId="14" fillId="4" borderId="10" xfId="0" applyFont="1" applyFill="1" applyBorder="1" applyAlignment="1">
      <alignment horizontal="center"/>
    </xf>
    <xf numFmtId="0" fontId="31" fillId="4" borderId="5" xfId="6" applyFont="1" applyFill="1" applyBorder="1"/>
    <xf numFmtId="0" fontId="14" fillId="4" borderId="5" xfId="4" applyFont="1" applyFill="1" applyBorder="1" applyAlignment="1">
      <alignment horizontal="center"/>
    </xf>
    <xf numFmtId="4" fontId="14" fillId="4" borderId="4" xfId="4" applyNumberFormat="1" applyFont="1" applyFill="1" applyBorder="1"/>
    <xf numFmtId="0" fontId="14" fillId="4" borderId="0" xfId="4" applyFont="1" applyFill="1"/>
    <xf numFmtId="0" fontId="14" fillId="4" borderId="3" xfId="4" applyFont="1" applyFill="1" applyBorder="1"/>
    <xf numFmtId="0" fontId="14" fillId="4" borderId="3" xfId="4" applyFont="1" applyFill="1" applyBorder="1" applyAlignment="1">
      <alignment horizontal="center"/>
    </xf>
    <xf numFmtId="0" fontId="24" fillId="0" borderId="5" xfId="0" applyFont="1" applyBorder="1" applyAlignment="1">
      <alignment horizontal="center"/>
    </xf>
    <xf numFmtId="4" fontId="32" fillId="4" borderId="5" xfId="0" applyNumberFormat="1" applyFont="1" applyFill="1" applyBorder="1" applyAlignment="1">
      <alignment horizontal="right"/>
    </xf>
    <xf numFmtId="0" fontId="40" fillId="4" borderId="3" xfId="9" applyFont="1" applyFill="1" applyBorder="1" applyAlignment="1">
      <alignment vertical="center" wrapText="1"/>
    </xf>
    <xf numFmtId="0" fontId="42" fillId="4" borderId="5" xfId="6" applyFont="1" applyFill="1" applyBorder="1" applyAlignment="1">
      <alignment vertical="center"/>
    </xf>
    <xf numFmtId="2" fontId="43" fillId="4" borderId="5" xfId="6" applyNumberFormat="1" applyFont="1" applyFill="1" applyBorder="1"/>
    <xf numFmtId="0" fontId="23" fillId="7" borderId="5" xfId="0" applyFont="1" applyFill="1" applyBorder="1" applyAlignment="1">
      <alignment vertical="center" wrapText="1"/>
    </xf>
    <xf numFmtId="0" fontId="15" fillId="4" borderId="5" xfId="0" applyFont="1" applyFill="1" applyBorder="1"/>
    <xf numFmtId="0" fontId="14" fillId="4" borderId="5" xfId="0" applyFont="1" applyFill="1" applyBorder="1" applyAlignment="1">
      <alignment wrapText="1"/>
    </xf>
    <xf numFmtId="2" fontId="14" fillId="4" borderId="0" xfId="0" applyNumberFormat="1" applyFont="1" applyFill="1"/>
    <xf numFmtId="0" fontId="20" fillId="4" borderId="5" xfId="13" applyFont="1" applyFill="1" applyBorder="1" applyAlignment="1">
      <alignment vertical="center"/>
    </xf>
    <xf numFmtId="4" fontId="14" fillId="4" borderId="0" xfId="0" applyNumberFormat="1" applyFont="1" applyFill="1"/>
    <xf numFmtId="0" fontId="38" fillId="4" borderId="5" xfId="0" applyFont="1" applyFill="1" applyBorder="1"/>
    <xf numFmtId="0" fontId="30" fillId="4" borderId="2" xfId="0" applyFont="1" applyFill="1" applyBorder="1" applyAlignment="1">
      <alignment horizontal="center"/>
    </xf>
    <xf numFmtId="0" fontId="38" fillId="4" borderId="3" xfId="0" applyFont="1" applyFill="1" applyBorder="1"/>
    <xf numFmtId="0" fontId="30" fillId="4" borderId="5" xfId="0" applyFont="1" applyFill="1" applyBorder="1"/>
    <xf numFmtId="0" fontId="30" fillId="4" borderId="2" xfId="0" applyFont="1" applyFill="1" applyBorder="1" applyAlignment="1">
      <alignment wrapText="1"/>
    </xf>
    <xf numFmtId="0" fontId="39" fillId="4" borderId="5" xfId="0" applyFont="1" applyFill="1" applyBorder="1"/>
    <xf numFmtId="0" fontId="39" fillId="4" borderId="3" xfId="0" applyFont="1" applyFill="1" applyBorder="1"/>
    <xf numFmtId="0" fontId="32" fillId="4" borderId="5" xfId="0" applyFont="1" applyFill="1" applyBorder="1" applyAlignment="1">
      <alignment wrapText="1"/>
    </xf>
    <xf numFmtId="0" fontId="14" fillId="4" borderId="5" xfId="0" applyFont="1" applyFill="1" applyBorder="1"/>
    <xf numFmtId="0" fontId="13" fillId="4" borderId="2" xfId="0" applyFont="1" applyFill="1" applyBorder="1"/>
    <xf numFmtId="0" fontId="20" fillId="4" borderId="5" xfId="0" applyFont="1" applyFill="1" applyBorder="1" applyAlignment="1">
      <alignment wrapText="1"/>
    </xf>
    <xf numFmtId="0" fontId="15" fillId="4" borderId="2" xfId="0" applyFont="1" applyFill="1" applyBorder="1" applyAlignment="1">
      <alignment wrapText="1"/>
    </xf>
    <xf numFmtId="0" fontId="13" fillId="4" borderId="0" xfId="0" applyFont="1" applyFill="1"/>
    <xf numFmtId="0" fontId="14" fillId="4" borderId="5" xfId="4" applyFont="1" applyFill="1" applyBorder="1"/>
    <xf numFmtId="0" fontId="20" fillId="4" borderId="5" xfId="4" applyFont="1" applyFill="1" applyBorder="1"/>
    <xf numFmtId="0" fontId="32" fillId="4" borderId="5" xfId="9" applyFont="1" applyFill="1" applyBorder="1" applyAlignment="1">
      <alignment horizontal="left" wrapText="1"/>
    </xf>
    <xf numFmtId="0" fontId="44" fillId="4" borderId="5" xfId="9" applyFont="1" applyFill="1" applyBorder="1" applyAlignment="1">
      <alignment wrapText="1"/>
    </xf>
    <xf numFmtId="0" fontId="14" fillId="3" borderId="5" xfId="0" applyFont="1" applyFill="1" applyBorder="1" applyAlignment="1">
      <alignment horizontal="center"/>
    </xf>
    <xf numFmtId="0" fontId="14" fillId="3" borderId="3" xfId="0" applyFont="1" applyFill="1" applyBorder="1"/>
    <xf numFmtId="0" fontId="14" fillId="3" borderId="5" xfId="0" applyFont="1" applyFill="1" applyBorder="1"/>
    <xf numFmtId="4" fontId="14" fillId="3" borderId="0" xfId="0" applyNumberFormat="1" applyFont="1" applyFill="1" applyAlignment="1">
      <alignment horizontal="right"/>
    </xf>
    <xf numFmtId="0" fontId="0" fillId="3" borderId="0" xfId="0" applyFill="1"/>
    <xf numFmtId="0" fontId="19" fillId="3" borderId="2" xfId="0" applyFont="1" applyFill="1" applyBorder="1"/>
    <xf numFmtId="0" fontId="0" fillId="3" borderId="5" xfId="0" applyFill="1" applyBorder="1" applyAlignment="1">
      <alignment horizontal="center"/>
    </xf>
    <xf numFmtId="0" fontId="0" fillId="3" borderId="3" xfId="0" applyFill="1" applyBorder="1" applyAlignment="1">
      <alignment horizontal="center"/>
    </xf>
    <xf numFmtId="0" fontId="23" fillId="3" borderId="2" xfId="0" applyFont="1" applyFill="1" applyBorder="1"/>
    <xf numFmtId="0" fontId="0" fillId="3" borderId="2" xfId="0" applyFill="1" applyBorder="1" applyAlignment="1">
      <alignment horizontal="center"/>
    </xf>
    <xf numFmtId="0" fontId="0" fillId="3" borderId="3" xfId="0" applyFill="1" applyBorder="1"/>
    <xf numFmtId="0" fontId="18" fillId="3" borderId="5" xfId="0" applyFont="1" applyFill="1" applyBorder="1" applyAlignment="1">
      <alignment horizontal="left"/>
    </xf>
    <xf numFmtId="0" fontId="20" fillId="3" borderId="5" xfId="0" applyFont="1" applyFill="1" applyBorder="1" applyAlignment="1">
      <alignment horizontal="center"/>
    </xf>
    <xf numFmtId="0" fontId="19" fillId="3" borderId="2" xfId="0" applyFont="1" applyFill="1" applyBorder="1" applyAlignment="1">
      <alignment horizontal="left"/>
    </xf>
    <xf numFmtId="0" fontId="14" fillId="3" borderId="3" xfId="0" applyFont="1" applyFill="1" applyBorder="1" applyAlignment="1">
      <alignment horizontal="left"/>
    </xf>
    <xf numFmtId="0" fontId="22" fillId="4" borderId="0" xfId="0" applyFont="1" applyFill="1"/>
    <xf numFmtId="4" fontId="32" fillId="4" borderId="4" xfId="0" applyNumberFormat="1" applyFont="1" applyFill="1" applyBorder="1"/>
    <xf numFmtId="4" fontId="32" fillId="7" borderId="4" xfId="0" applyNumberFormat="1" applyFont="1" applyFill="1" applyBorder="1" applyAlignment="1">
      <alignment horizontal="right"/>
    </xf>
    <xf numFmtId="4" fontId="32" fillId="4" borderId="5" xfId="0" applyNumberFormat="1" applyFont="1" applyFill="1" applyBorder="1"/>
    <xf numFmtId="4" fontId="32" fillId="0" borderId="4" xfId="0" applyNumberFormat="1" applyFont="1" applyBorder="1"/>
    <xf numFmtId="0" fontId="38" fillId="4" borderId="2" xfId="0" applyFont="1" applyFill="1" applyBorder="1" applyAlignment="1">
      <alignment wrapText="1"/>
    </xf>
    <xf numFmtId="0" fontId="20" fillId="3" borderId="8" xfId="0" applyFont="1" applyFill="1" applyBorder="1" applyAlignment="1">
      <alignment horizontal="left"/>
    </xf>
    <xf numFmtId="0" fontId="32" fillId="0" borderId="0" xfId="0" applyFont="1"/>
    <xf numFmtId="0" fontId="32" fillId="0" borderId="0" xfId="0" quotePrefix="1" applyFont="1" applyAlignment="1">
      <alignment horizontal="center" vertical="center"/>
    </xf>
    <xf numFmtId="4" fontId="35" fillId="3" borderId="4" xfId="0" applyNumberFormat="1" applyFont="1" applyFill="1" applyBorder="1" applyAlignment="1">
      <alignment horizontal="right"/>
    </xf>
    <xf numFmtId="4" fontId="32" fillId="0" borderId="5" xfId="0" applyNumberFormat="1" applyFont="1" applyBorder="1" applyAlignment="1">
      <alignment horizontal="right"/>
    </xf>
    <xf numFmtId="4" fontId="32" fillId="3" borderId="4" xfId="0" applyNumberFormat="1" applyFont="1" applyFill="1" applyBorder="1" applyAlignment="1">
      <alignment horizontal="right"/>
    </xf>
    <xf numFmtId="0" fontId="35" fillId="3" borderId="4" xfId="0" applyFont="1" applyFill="1" applyBorder="1"/>
    <xf numFmtId="4" fontId="35" fillId="0" borderId="3" xfId="0" applyNumberFormat="1" applyFont="1" applyBorder="1" applyAlignment="1">
      <alignment horizontal="right"/>
    </xf>
    <xf numFmtId="4" fontId="32" fillId="0" borderId="3" xfId="0" applyNumberFormat="1" applyFont="1" applyBorder="1" applyAlignment="1">
      <alignment horizontal="right"/>
    </xf>
    <xf numFmtId="0" fontId="35" fillId="3" borderId="8" xfId="0" applyFont="1" applyFill="1" applyBorder="1" applyAlignment="1">
      <alignment horizontal="left" wrapText="1"/>
    </xf>
    <xf numFmtId="0" fontId="32" fillId="3" borderId="8" xfId="0" applyFont="1" applyFill="1" applyBorder="1"/>
    <xf numFmtId="4" fontId="35" fillId="0" borderId="4" xfId="0" applyNumberFormat="1" applyFont="1" applyBorder="1" applyAlignment="1">
      <alignment horizontal="right" wrapText="1"/>
    </xf>
    <xf numFmtId="0" fontId="35" fillId="3" borderId="8" xfId="0" applyFont="1" applyFill="1" applyBorder="1"/>
    <xf numFmtId="0" fontId="35" fillId="4" borderId="8" xfId="0" applyFont="1" applyFill="1" applyBorder="1" applyAlignment="1">
      <alignment horizontal="left"/>
    </xf>
    <xf numFmtId="4" fontId="32" fillId="0" borderId="4" xfId="4" applyNumberFormat="1" applyFont="1" applyBorder="1"/>
    <xf numFmtId="0" fontId="35" fillId="2" borderId="8" xfId="0" applyFont="1" applyFill="1" applyBorder="1"/>
    <xf numFmtId="4" fontId="41" fillId="0" borderId="4" xfId="0" applyNumberFormat="1" applyFont="1" applyBorder="1" applyAlignment="1">
      <alignment horizontal="right"/>
    </xf>
    <xf numFmtId="4" fontId="32" fillId="4" borderId="4" xfId="4" applyNumberFormat="1" applyFont="1" applyFill="1" applyBorder="1"/>
    <xf numFmtId="0" fontId="35" fillId="2" borderId="8" xfId="0" applyFont="1" applyFill="1" applyBorder="1" applyAlignment="1">
      <alignment horizontal="left"/>
    </xf>
    <xf numFmtId="4" fontId="35" fillId="0" borderId="5" xfId="0" applyNumberFormat="1" applyFont="1" applyBorder="1" applyAlignment="1">
      <alignment horizontal="right"/>
    </xf>
    <xf numFmtId="0" fontId="35" fillId="3" borderId="8" xfId="0" applyFont="1" applyFill="1" applyBorder="1" applyAlignment="1">
      <alignment horizontal="left"/>
    </xf>
    <xf numFmtId="4" fontId="32" fillId="0" borderId="0" xfId="0" applyNumberFormat="1" applyFont="1" applyAlignment="1">
      <alignment horizontal="right"/>
    </xf>
    <xf numFmtId="0" fontId="32" fillId="0" borderId="0" xfId="0" applyFont="1" applyAlignment="1">
      <alignment horizontal="center" vertical="center"/>
    </xf>
    <xf numFmtId="0" fontId="38" fillId="0" borderId="2" xfId="0" applyFont="1" applyBorder="1" applyAlignment="1">
      <alignment vertical="center" wrapText="1"/>
    </xf>
    <xf numFmtId="0" fontId="31" fillId="4" borderId="2" xfId="6" applyFont="1" applyFill="1" applyBorder="1" applyAlignment="1">
      <alignment vertical="top" wrapText="1"/>
    </xf>
    <xf numFmtId="0" fontId="48" fillId="4" borderId="5" xfId="0" applyFont="1" applyFill="1" applyBorder="1" applyAlignment="1">
      <alignment horizontal="center"/>
    </xf>
    <xf numFmtId="4" fontId="48" fillId="4" borderId="0" xfId="0" applyNumberFormat="1" applyFont="1" applyFill="1" applyAlignment="1">
      <alignment horizontal="right"/>
    </xf>
    <xf numFmtId="0" fontId="48" fillId="4" borderId="0" xfId="0" applyFont="1" applyFill="1"/>
    <xf numFmtId="0" fontId="33" fillId="4" borderId="5" xfId="0" applyFont="1" applyFill="1" applyBorder="1" applyAlignment="1">
      <alignment vertical="center" wrapText="1"/>
    </xf>
    <xf numFmtId="0" fontId="20" fillId="4" borderId="2" xfId="0" applyFont="1" applyFill="1" applyBorder="1" applyAlignment="1">
      <alignment vertical="center"/>
    </xf>
    <xf numFmtId="0" fontId="35" fillId="7" borderId="2" xfId="0" applyFont="1" applyFill="1" applyBorder="1" applyAlignment="1">
      <alignment vertical="center" wrapText="1"/>
    </xf>
    <xf numFmtId="0" fontId="32" fillId="4" borderId="5" xfId="0" applyFont="1" applyFill="1" applyBorder="1"/>
    <xf numFmtId="0" fontId="49" fillId="4" borderId="5" xfId="9" applyFont="1" applyFill="1" applyBorder="1"/>
    <xf numFmtId="0" fontId="14" fillId="4" borderId="5" xfId="21" applyFont="1" applyFill="1" applyBorder="1" applyAlignment="1">
      <alignment horizontal="left" vertical="center" wrapText="1"/>
    </xf>
    <xf numFmtId="0" fontId="14" fillId="4" borderId="5" xfId="0" applyFont="1" applyFill="1" applyBorder="1" applyAlignment="1">
      <alignment vertical="center" wrapText="1"/>
    </xf>
    <xf numFmtId="0" fontId="32" fillId="4" borderId="5" xfId="16" applyFont="1" applyFill="1" applyBorder="1" applyAlignment="1">
      <alignment vertical="center" wrapText="1"/>
    </xf>
    <xf numFmtId="0" fontId="44" fillId="4" borderId="5" xfId="0" applyFont="1" applyFill="1" applyBorder="1" applyAlignment="1">
      <alignment vertical="center" wrapText="1"/>
    </xf>
    <xf numFmtId="0" fontId="16" fillId="4" borderId="5" xfId="0" applyFont="1" applyFill="1" applyBorder="1" applyAlignment="1">
      <alignment horizontal="left" vertical="center" wrapText="1"/>
    </xf>
    <xf numFmtId="4" fontId="30" fillId="4" borderId="4" xfId="0" applyNumberFormat="1" applyFont="1" applyFill="1" applyBorder="1" applyAlignment="1">
      <alignment horizontal="right"/>
    </xf>
    <xf numFmtId="0" fontId="32" fillId="4" borderId="2" xfId="0" applyFont="1" applyFill="1" applyBorder="1" applyAlignment="1">
      <alignment vertical="center" wrapText="1"/>
    </xf>
    <xf numFmtId="0" fontId="40" fillId="4" borderId="5" xfId="0" applyFont="1" applyFill="1" applyBorder="1" applyAlignment="1">
      <alignment vertical="center" wrapText="1"/>
    </xf>
    <xf numFmtId="0" fontId="30" fillId="4" borderId="5" xfId="0" applyFont="1" applyFill="1" applyBorder="1" applyAlignment="1">
      <alignment horizontal="left" vertical="center" wrapText="1"/>
    </xf>
    <xf numFmtId="2" fontId="16" fillId="4" borderId="5" xfId="0" applyNumberFormat="1" applyFont="1" applyFill="1" applyBorder="1" applyAlignment="1">
      <alignment vertical="center" wrapText="1"/>
    </xf>
    <xf numFmtId="0" fontId="16" fillId="4" borderId="5" xfId="9" applyFont="1" applyFill="1" applyBorder="1" applyAlignment="1">
      <alignment vertical="center" wrapText="1"/>
    </xf>
    <xf numFmtId="4" fontId="30" fillId="4" borderId="4" xfId="0" applyNumberFormat="1" applyFont="1" applyFill="1" applyBorder="1"/>
    <xf numFmtId="0" fontId="16" fillId="4" borderId="5" xfId="0" applyFont="1" applyFill="1" applyBorder="1" applyAlignment="1">
      <alignment vertical="top" wrapText="1"/>
    </xf>
    <xf numFmtId="0" fontId="30" fillId="4" borderId="5" xfId="0" applyFont="1" applyFill="1" applyBorder="1" applyAlignment="1">
      <alignment vertical="center" wrapText="1"/>
    </xf>
    <xf numFmtId="0" fontId="32" fillId="4" borderId="5" xfId="0" applyFont="1" applyFill="1" applyBorder="1" applyAlignment="1">
      <alignment vertical="center" wrapText="1"/>
    </xf>
    <xf numFmtId="0" fontId="15" fillId="4" borderId="5" xfId="0" applyFont="1" applyFill="1" applyBorder="1" applyAlignment="1">
      <alignment wrapText="1"/>
    </xf>
    <xf numFmtId="0" fontId="45" fillId="4" borderId="2" xfId="9" applyFont="1" applyFill="1" applyBorder="1" applyAlignment="1">
      <alignment vertical="center" wrapText="1"/>
    </xf>
    <xf numFmtId="0" fontId="47" fillId="4" borderId="5" xfId="9" applyFont="1" applyFill="1" applyBorder="1" applyAlignment="1">
      <alignment wrapText="1"/>
    </xf>
    <xf numFmtId="0" fontId="47" fillId="4" borderId="5" xfId="9" applyFont="1" applyFill="1" applyBorder="1" applyAlignment="1">
      <alignment vertical="center" wrapText="1"/>
    </xf>
    <xf numFmtId="0" fontId="47" fillId="4" borderId="2" xfId="9" applyFont="1" applyFill="1" applyBorder="1" applyAlignment="1">
      <alignment wrapText="1"/>
    </xf>
    <xf numFmtId="0" fontId="44" fillId="4" borderId="5" xfId="9" applyFont="1" applyFill="1" applyBorder="1" applyAlignment="1">
      <alignment vertical="center" wrapText="1"/>
    </xf>
    <xf numFmtId="0" fontId="45" fillId="4" borderId="5" xfId="9" applyFont="1" applyFill="1" applyBorder="1" applyAlignment="1">
      <alignment vertical="center" wrapText="1"/>
    </xf>
    <xf numFmtId="0" fontId="44" fillId="4" borderId="2" xfId="9" applyFont="1" applyFill="1" applyBorder="1" applyAlignment="1">
      <alignment wrapText="1"/>
    </xf>
    <xf numFmtId="0" fontId="40" fillId="4" borderId="2" xfId="9" applyFont="1" applyFill="1" applyBorder="1" applyAlignment="1">
      <alignment wrapText="1"/>
    </xf>
    <xf numFmtId="0" fontId="32" fillId="4" borderId="2" xfId="0" applyFont="1" applyFill="1" applyBorder="1" applyAlignment="1">
      <alignment horizontal="center"/>
    </xf>
    <xf numFmtId="0" fontId="32" fillId="4" borderId="0" xfId="0" applyFont="1" applyFill="1"/>
    <xf numFmtId="0" fontId="44" fillId="4" borderId="2" xfId="37" applyFont="1" applyFill="1" applyBorder="1" applyAlignment="1">
      <alignment vertical="center" wrapText="1"/>
    </xf>
    <xf numFmtId="0" fontId="44" fillId="4" borderId="2" xfId="9" applyFont="1" applyFill="1" applyBorder="1" applyAlignment="1">
      <alignment horizontal="left" wrapText="1"/>
    </xf>
    <xf numFmtId="0" fontId="40" fillId="4" borderId="5" xfId="18" applyFont="1" applyFill="1" applyBorder="1" applyAlignment="1">
      <alignment vertical="center" wrapText="1"/>
    </xf>
    <xf numFmtId="0" fontId="40" fillId="4" borderId="5" xfId="18" applyFont="1" applyFill="1" applyBorder="1" applyAlignment="1">
      <alignment wrapText="1"/>
    </xf>
    <xf numFmtId="2" fontId="14" fillId="4" borderId="5" xfId="0" applyNumberFormat="1" applyFont="1" applyFill="1" applyBorder="1" applyAlignment="1">
      <alignment vertical="center" wrapText="1"/>
    </xf>
    <xf numFmtId="0" fontId="44" fillId="4" borderId="5" xfId="0" applyFont="1" applyFill="1" applyBorder="1" applyAlignment="1">
      <alignment vertical="center"/>
    </xf>
    <xf numFmtId="0" fontId="44" fillId="4" borderId="5" xfId="0" applyFont="1" applyFill="1" applyBorder="1"/>
    <xf numFmtId="2" fontId="44" fillId="4" borderId="5" xfId="0" applyNumberFormat="1" applyFont="1" applyFill="1" applyBorder="1" applyAlignment="1">
      <alignment wrapText="1"/>
    </xf>
    <xf numFmtId="4" fontId="44" fillId="4" borderId="5" xfId="9" applyNumberFormat="1" applyFont="1" applyFill="1" applyBorder="1" applyAlignment="1">
      <alignment vertical="center" wrapText="1"/>
    </xf>
    <xf numFmtId="0" fontId="40" fillId="4" borderId="5" xfId="0" applyFont="1" applyFill="1" applyBorder="1" applyAlignment="1">
      <alignment wrapText="1"/>
    </xf>
    <xf numFmtId="0" fontId="40" fillId="4" borderId="5" xfId="0" applyFont="1" applyFill="1" applyBorder="1" applyAlignment="1">
      <alignment vertical="center"/>
    </xf>
    <xf numFmtId="0" fontId="44" fillId="4" borderId="5" xfId="39" applyFont="1" applyFill="1" applyBorder="1" applyAlignment="1">
      <alignment wrapText="1"/>
    </xf>
    <xf numFmtId="0" fontId="44" fillId="4" borderId="5" xfId="0" applyFont="1" applyFill="1" applyBorder="1" applyAlignment="1">
      <alignment wrapText="1"/>
    </xf>
    <xf numFmtId="0" fontId="44" fillId="4" borderId="2" xfId="0" applyFont="1" applyFill="1" applyBorder="1" applyAlignment="1">
      <alignment wrapText="1"/>
    </xf>
    <xf numFmtId="0" fontId="44" fillId="4" borderId="2" xfId="0" applyFont="1" applyFill="1" applyBorder="1" applyAlignment="1">
      <alignment vertical="center" wrapText="1"/>
    </xf>
    <xf numFmtId="0" fontId="40" fillId="4" borderId="2" xfId="0" applyFont="1" applyFill="1" applyBorder="1" applyAlignment="1">
      <alignment vertical="center" wrapText="1"/>
    </xf>
    <xf numFmtId="0" fontId="14" fillId="4" borderId="2" xfId="0" applyFont="1" applyFill="1" applyBorder="1" applyAlignment="1">
      <alignment vertical="center"/>
    </xf>
    <xf numFmtId="0" fontId="44" fillId="4" borderId="2" xfId="42" applyFont="1" applyFill="1" applyBorder="1"/>
    <xf numFmtId="0" fontId="44" fillId="4" borderId="2" xfId="42" applyFont="1" applyFill="1" applyBorder="1" applyAlignment="1">
      <alignment vertical="center"/>
    </xf>
    <xf numFmtId="0" fontId="44" fillId="4" borderId="2" xfId="6" applyFont="1" applyFill="1" applyBorder="1"/>
    <xf numFmtId="0" fontId="40" fillId="4" borderId="2" xfId="0" applyFont="1" applyFill="1" applyBorder="1" applyAlignment="1">
      <alignment vertical="center"/>
    </xf>
    <xf numFmtId="0" fontId="44" fillId="4" borderId="2" xfId="0" applyFont="1" applyFill="1" applyBorder="1" applyAlignment="1">
      <alignment horizontal="left" vertical="center" wrapText="1"/>
    </xf>
    <xf numFmtId="4" fontId="44" fillId="4" borderId="5" xfId="9" applyNumberFormat="1" applyFont="1" applyFill="1" applyBorder="1" applyAlignment="1">
      <alignment wrapText="1"/>
    </xf>
    <xf numFmtId="0" fontId="32" fillId="4" borderId="5" xfId="21" applyFont="1" applyFill="1" applyBorder="1" applyAlignment="1">
      <alignment horizontal="left" vertical="center" wrapText="1"/>
    </xf>
    <xf numFmtId="0" fontId="40" fillId="4" borderId="5" xfId="0" applyFont="1" applyFill="1" applyBorder="1" applyAlignment="1">
      <alignment horizontal="left" vertical="center" wrapText="1"/>
    </xf>
    <xf numFmtId="0" fontId="32" fillId="4" borderId="5" xfId="9" applyFont="1" applyFill="1" applyBorder="1" applyAlignment="1">
      <alignment vertical="center" wrapText="1"/>
    </xf>
    <xf numFmtId="0" fontId="40" fillId="4" borderId="5" xfId="10" applyFont="1" applyFill="1" applyBorder="1" applyAlignment="1">
      <alignment horizontal="left" vertical="center" wrapText="1"/>
    </xf>
    <xf numFmtId="0" fontId="14" fillId="4" borderId="5" xfId="0" applyFont="1" applyFill="1" applyBorder="1" applyAlignment="1">
      <alignment horizontal="center" vertical="top"/>
    </xf>
    <xf numFmtId="0" fontId="44" fillId="4" borderId="5" xfId="39" applyFont="1" applyFill="1" applyBorder="1" applyAlignment="1">
      <alignment vertical="center" wrapText="1"/>
    </xf>
    <xf numFmtId="4" fontId="14" fillId="4" borderId="8" xfId="0" applyNumberFormat="1" applyFont="1" applyFill="1" applyBorder="1" applyAlignment="1">
      <alignment horizontal="right"/>
    </xf>
    <xf numFmtId="4" fontId="40" fillId="4" borderId="5" xfId="9" applyNumberFormat="1" applyFont="1" applyFill="1" applyBorder="1" applyAlignment="1">
      <alignment vertical="center" wrapText="1"/>
    </xf>
    <xf numFmtId="0" fontId="32" fillId="4" borderId="5" xfId="10" applyFont="1" applyFill="1" applyBorder="1" applyAlignment="1">
      <alignment horizontal="left" vertical="center" wrapText="1"/>
    </xf>
    <xf numFmtId="0" fontId="40" fillId="4" borderId="2" xfId="9" applyFont="1" applyFill="1" applyBorder="1" applyAlignment="1">
      <alignment horizontal="left" vertical="center" wrapText="1"/>
    </xf>
    <xf numFmtId="0" fontId="44" fillId="4" borderId="5" xfId="20" applyFont="1" applyFill="1" applyBorder="1" applyAlignment="1">
      <alignment vertical="center" wrapText="1"/>
    </xf>
    <xf numFmtId="0" fontId="49" fillId="4" borderId="5" xfId="6" applyFont="1" applyFill="1" applyBorder="1" applyAlignment="1">
      <alignment vertical="center" wrapText="1"/>
    </xf>
    <xf numFmtId="0" fontId="44" fillId="4" borderId="5" xfId="22" applyFont="1" applyFill="1" applyBorder="1" applyAlignment="1">
      <alignment vertical="center" wrapText="1"/>
    </xf>
    <xf numFmtId="0" fontId="40" fillId="4" borderId="5" xfId="20" applyFont="1" applyFill="1" applyBorder="1" applyAlignment="1">
      <alignment vertical="top" wrapText="1"/>
    </xf>
    <xf numFmtId="0" fontId="44" fillId="4" borderId="5" xfId="22" applyFont="1" applyFill="1" applyBorder="1" applyAlignment="1">
      <alignment vertical="top" wrapText="1"/>
    </xf>
    <xf numFmtId="0" fontId="40" fillId="4" borderId="2" xfId="0" applyFont="1" applyFill="1" applyBorder="1" applyAlignment="1">
      <alignment wrapText="1"/>
    </xf>
    <xf numFmtId="0" fontId="40" fillId="4" borderId="5" xfId="9" applyFont="1" applyFill="1" applyBorder="1" applyAlignment="1">
      <alignment vertical="center" wrapText="1"/>
    </xf>
    <xf numFmtId="4" fontId="45" fillId="4" borderId="5" xfId="9" applyNumberFormat="1" applyFont="1" applyFill="1" applyBorder="1" applyAlignment="1">
      <alignment wrapText="1"/>
    </xf>
    <xf numFmtId="0" fontId="45" fillId="4" borderId="5" xfId="9" applyFont="1" applyFill="1" applyBorder="1" applyAlignment="1">
      <alignment wrapText="1"/>
    </xf>
    <xf numFmtId="0" fontId="33" fillId="4" borderId="5" xfId="6" applyFont="1" applyFill="1" applyBorder="1" applyAlignment="1">
      <alignment wrapText="1"/>
    </xf>
    <xf numFmtId="0" fontId="32" fillId="3" borderId="5" xfId="0" applyFont="1" applyFill="1" applyBorder="1" applyAlignment="1">
      <alignment vertical="center" wrapText="1"/>
    </xf>
    <xf numFmtId="0" fontId="20" fillId="4" borderId="5" xfId="0" applyFont="1" applyFill="1" applyBorder="1" applyAlignment="1">
      <alignment vertical="center" wrapText="1"/>
    </xf>
    <xf numFmtId="0" fontId="44" fillId="4" borderId="5" xfId="6" applyFont="1" applyFill="1" applyBorder="1" applyAlignment="1">
      <alignment vertical="center" wrapText="1"/>
    </xf>
    <xf numFmtId="0" fontId="31" fillId="4" borderId="5" xfId="0" applyFont="1" applyFill="1" applyBorder="1" applyAlignment="1">
      <alignment wrapText="1"/>
    </xf>
    <xf numFmtId="0" fontId="14" fillId="8" borderId="5" xfId="0" applyFont="1" applyFill="1" applyBorder="1" applyAlignment="1">
      <alignment horizontal="center"/>
    </xf>
    <xf numFmtId="4" fontId="32" fillId="8" borderId="4" xfId="0" applyNumberFormat="1" applyFont="1" applyFill="1" applyBorder="1" applyAlignment="1">
      <alignment horizontal="right"/>
    </xf>
    <xf numFmtId="0" fontId="14" fillId="8" borderId="0" xfId="0" applyFont="1" applyFill="1"/>
    <xf numFmtId="0" fontId="40" fillId="8" borderId="5" xfId="19" applyFont="1" applyFill="1" applyBorder="1" applyAlignment="1">
      <alignment vertical="center"/>
    </xf>
    <xf numFmtId="0" fontId="32" fillId="9" borderId="5" xfId="0" applyFont="1" applyFill="1" applyBorder="1" applyAlignment="1">
      <alignment vertical="center" wrapText="1"/>
    </xf>
    <xf numFmtId="0" fontId="32" fillId="9" borderId="5" xfId="9" applyFont="1" applyFill="1" applyBorder="1" applyAlignment="1">
      <alignment vertical="center" wrapText="1"/>
    </xf>
    <xf numFmtId="0" fontId="14" fillId="9" borderId="5" xfId="10" applyFill="1" applyBorder="1" applyAlignment="1">
      <alignment horizontal="left" vertical="center" wrapText="1"/>
    </xf>
    <xf numFmtId="0" fontId="30" fillId="9" borderId="5" xfId="0" applyFont="1" applyFill="1" applyBorder="1" applyAlignment="1">
      <alignment horizontal="left" vertical="center" wrapText="1"/>
    </xf>
    <xf numFmtId="0" fontId="44" fillId="9" borderId="5" xfId="0" applyFont="1" applyFill="1" applyBorder="1" applyAlignment="1">
      <alignment vertical="center" wrapText="1"/>
    </xf>
    <xf numFmtId="4" fontId="44" fillId="9" borderId="5" xfId="9" applyNumberFormat="1" applyFont="1" applyFill="1" applyBorder="1" applyAlignment="1">
      <alignment wrapText="1"/>
    </xf>
    <xf numFmtId="0" fontId="44" fillId="9" borderId="5" xfId="9" applyFont="1" applyFill="1" applyBorder="1" applyAlignment="1">
      <alignment wrapText="1"/>
    </xf>
    <xf numFmtId="0" fontId="14" fillId="4" borderId="5" xfId="0" applyFont="1" applyFill="1" applyBorder="1" applyAlignment="1">
      <alignment horizontal="left" vertical="center" wrapText="1"/>
    </xf>
    <xf numFmtId="0" fontId="14" fillId="10" borderId="5" xfId="16" applyFont="1" applyFill="1" applyBorder="1" applyAlignment="1">
      <alignment vertical="center" wrapText="1"/>
    </xf>
    <xf numFmtId="0" fontId="40" fillId="10" borderId="5" xfId="0" applyFont="1" applyFill="1" applyBorder="1" applyAlignment="1">
      <alignment vertical="center" wrapText="1"/>
    </xf>
    <xf numFmtId="0" fontId="30" fillId="4" borderId="2" xfId="6" applyFont="1" applyFill="1" applyBorder="1" applyAlignment="1">
      <alignment wrapText="1"/>
    </xf>
    <xf numFmtId="0" fontId="38" fillId="4" borderId="2" xfId="0" applyFont="1" applyFill="1" applyBorder="1" applyAlignment="1">
      <alignment vertical="center" wrapText="1"/>
    </xf>
    <xf numFmtId="0" fontId="44" fillId="4" borderId="5" xfId="6" applyFont="1" applyFill="1" applyBorder="1" applyAlignment="1">
      <alignment wrapText="1"/>
    </xf>
    <xf numFmtId="4" fontId="0" fillId="4" borderId="0" xfId="0" applyNumberFormat="1" applyFill="1"/>
    <xf numFmtId="0" fontId="0" fillId="4" borderId="0" xfId="0" applyFill="1" applyAlignment="1">
      <alignment vertical="center"/>
    </xf>
    <xf numFmtId="0" fontId="20" fillId="4" borderId="11" xfId="0" applyFont="1" applyFill="1" applyBorder="1"/>
    <xf numFmtId="0" fontId="0" fillId="4" borderId="10" xfId="0" applyFill="1" applyBorder="1"/>
    <xf numFmtId="0" fontId="0" fillId="4" borderId="7" xfId="0" applyFill="1" applyBorder="1"/>
    <xf numFmtId="0" fontId="0" fillId="4" borderId="8" xfId="0" applyFill="1" applyBorder="1"/>
    <xf numFmtId="0" fontId="20" fillId="3" borderId="6" xfId="0" applyFont="1" applyFill="1" applyBorder="1" applyAlignment="1">
      <alignment horizontal="left" wrapText="1"/>
    </xf>
    <xf numFmtId="0" fontId="20" fillId="3" borderId="7" xfId="0" applyFont="1" applyFill="1" applyBorder="1" applyAlignment="1">
      <alignment horizontal="left" wrapText="1"/>
    </xf>
    <xf numFmtId="0" fontId="20" fillId="3" borderId="8" xfId="0" applyFont="1" applyFill="1" applyBorder="1" applyAlignment="1">
      <alignment horizontal="left" wrapText="1"/>
    </xf>
    <xf numFmtId="0" fontId="13" fillId="3" borderId="4" xfId="0" applyFont="1" applyFill="1" applyBorder="1" applyAlignment="1">
      <alignment horizontal="left" wrapText="1"/>
    </xf>
    <xf numFmtId="0" fontId="37" fillId="3" borderId="4" xfId="0" applyFont="1" applyFill="1" applyBorder="1" applyAlignment="1">
      <alignment horizontal="left" wrapText="1"/>
    </xf>
    <xf numFmtId="0" fontId="30" fillId="4" borderId="5" xfId="0" applyFont="1" applyFill="1" applyBorder="1" applyAlignment="1">
      <alignment horizontal="left" vertical="top" wrapText="1"/>
    </xf>
    <xf numFmtId="0" fontId="30" fillId="4" borderId="3" xfId="0" applyFont="1" applyFill="1" applyBorder="1" applyAlignment="1">
      <alignment horizontal="left" vertical="top" wrapText="1"/>
    </xf>
    <xf numFmtId="0" fontId="14" fillId="0" borderId="0" xfId="0" applyFont="1" applyAlignment="1">
      <alignment horizontal="center"/>
    </xf>
    <xf numFmtId="0" fontId="0" fillId="0" borderId="0" xfId="0"/>
    <xf numFmtId="0" fontId="16" fillId="0" borderId="0" xfId="0" applyFont="1"/>
    <xf numFmtId="0" fontId="13" fillId="0" borderId="0" xfId="0" applyFont="1" applyAlignment="1">
      <alignment horizontal="center" vertical="top" wrapText="1"/>
    </xf>
    <xf numFmtId="0" fontId="32" fillId="0" borderId="5" xfId="0" applyFont="1" applyBorder="1" applyAlignment="1">
      <alignment horizontal="center" vertical="center" wrapText="1"/>
    </xf>
    <xf numFmtId="0" fontId="32" fillId="0" borderId="2" xfId="0" applyFont="1" applyBorder="1" applyAlignment="1">
      <alignment horizontal="center" wrapText="1"/>
    </xf>
    <xf numFmtId="0" fontId="32" fillId="0" borderId="3" xfId="0" applyFont="1" applyBorder="1" applyAlignment="1">
      <alignment horizontal="center" wrapText="1"/>
    </xf>
    <xf numFmtId="0" fontId="13" fillId="0" borderId="4" xfId="0" applyFont="1" applyBorder="1" applyAlignment="1">
      <alignment horizontal="left"/>
    </xf>
    <xf numFmtId="0" fontId="13" fillId="3" borderId="6" xfId="0" applyFont="1" applyFill="1" applyBorder="1" applyAlignment="1">
      <alignment horizontal="left"/>
    </xf>
    <xf numFmtId="0" fontId="13" fillId="3" borderId="7" xfId="0" applyFont="1" applyFill="1" applyBorder="1" applyAlignment="1">
      <alignment horizontal="left"/>
    </xf>
    <xf numFmtId="0" fontId="13" fillId="3" borderId="8" xfId="0" applyFont="1" applyFill="1" applyBorder="1" applyAlignment="1">
      <alignment horizontal="left"/>
    </xf>
    <xf numFmtId="0" fontId="13" fillId="2" borderId="6" xfId="0" applyFont="1" applyFill="1" applyBorder="1" applyAlignment="1">
      <alignment horizontal="left"/>
    </xf>
    <xf numFmtId="0" fontId="13" fillId="2" borderId="7" xfId="0" applyFont="1" applyFill="1" applyBorder="1" applyAlignment="1">
      <alignment horizontal="left"/>
    </xf>
    <xf numFmtId="0" fontId="13" fillId="2" borderId="8" xfId="0" applyFont="1" applyFill="1" applyBorder="1" applyAlignment="1">
      <alignment horizontal="left"/>
    </xf>
    <xf numFmtId="0" fontId="20" fillId="3" borderId="6" xfId="0" applyFont="1" applyFill="1"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13" fillId="4" borderId="6" xfId="0" applyFont="1" applyFill="1" applyBorder="1" applyAlignment="1">
      <alignment horizontal="left"/>
    </xf>
    <xf numFmtId="0" fontId="13" fillId="4" borderId="7" xfId="0" applyFont="1" applyFill="1" applyBorder="1" applyAlignment="1">
      <alignment horizontal="left"/>
    </xf>
    <xf numFmtId="0" fontId="13" fillId="4" borderId="8" xfId="0" applyFont="1" applyFill="1" applyBorder="1" applyAlignment="1">
      <alignment horizontal="left"/>
    </xf>
    <xf numFmtId="0" fontId="13" fillId="2" borderId="4" xfId="0" applyFont="1" applyFill="1" applyBorder="1" applyAlignment="1">
      <alignment horizontal="left"/>
    </xf>
    <xf numFmtId="0" fontId="13" fillId="0" borderId="10" xfId="0" applyFont="1" applyBorder="1" applyAlignment="1">
      <alignment horizontal="center"/>
    </xf>
    <xf numFmtId="0" fontId="13" fillId="0" borderId="0" xfId="0" applyFont="1" applyAlignment="1">
      <alignment horizontal="center"/>
    </xf>
    <xf numFmtId="0" fontId="14" fillId="0" borderId="5" xfId="0" applyFont="1" applyBorder="1" applyAlignment="1">
      <alignment horizontal="left" vertical="top" wrapText="1"/>
    </xf>
    <xf numFmtId="0" fontId="0" fillId="0" borderId="3" xfId="0" applyBorder="1" applyAlignment="1">
      <alignment horizontal="left" vertical="top" wrapText="1"/>
    </xf>
    <xf numFmtId="0" fontId="14" fillId="0" borderId="0" xfId="0" applyFont="1" applyAlignment="1">
      <alignment horizontal="center" vertical="center"/>
    </xf>
    <xf numFmtId="0" fontId="0" fillId="0" borderId="0" xfId="0" applyAlignment="1">
      <alignment horizontal="center" vertical="center"/>
    </xf>
    <xf numFmtId="0" fontId="15" fillId="0" borderId="5" xfId="0" applyFont="1" applyBorder="1" applyAlignment="1">
      <alignment horizontal="left" vertical="top" wrapText="1"/>
    </xf>
    <xf numFmtId="0" fontId="15" fillId="0" borderId="3" xfId="0" applyFont="1" applyBorder="1" applyAlignment="1">
      <alignment horizontal="left" vertical="top" wrapText="1"/>
    </xf>
    <xf numFmtId="0" fontId="32" fillId="9" borderId="5" xfId="0" applyFont="1" applyFill="1" applyBorder="1" applyAlignment="1">
      <alignment horizontal="left" vertical="top" wrapText="1"/>
    </xf>
    <xf numFmtId="0" fontId="32" fillId="9" borderId="3" xfId="0" applyFont="1" applyFill="1" applyBorder="1" applyAlignment="1">
      <alignment horizontal="left" vertical="top" wrapText="1"/>
    </xf>
    <xf numFmtId="0" fontId="20" fillId="3" borderId="7" xfId="0" applyFont="1" applyFill="1" applyBorder="1" applyAlignment="1">
      <alignment horizontal="left"/>
    </xf>
    <xf numFmtId="0" fontId="20" fillId="3" borderId="8" xfId="0" applyFont="1" applyFill="1" applyBorder="1" applyAlignment="1">
      <alignment horizontal="left"/>
    </xf>
    <xf numFmtId="0" fontId="0" fillId="0" borderId="0" xfId="0" applyAlignment="1">
      <alignment horizontal="center"/>
    </xf>
  </cellXfs>
  <cellStyles count="43">
    <cellStyle name="Normal" xfId="0" builtinId="0"/>
    <cellStyle name="Normal 10" xfId="26" xr:uid="{1166F6FD-40B7-4F4A-A93F-E9A0F03FC59B}"/>
    <cellStyle name="Normal 10 2" xfId="29" xr:uid="{52E50AE9-AE7D-4C9E-97D8-4BB44C6BC48A}"/>
    <cellStyle name="Normal 2" xfId="4" xr:uid="{00000000-0005-0000-0000-000001000000}"/>
    <cellStyle name="Normal 2 2" xfId="13" xr:uid="{00000000-0005-0000-0000-000002000000}"/>
    <cellStyle name="Normal 2 3" xfId="37" xr:uid="{C8A78396-832B-49BA-A47D-87FE6DB12AC7}"/>
    <cellStyle name="Normal 3" xfId="1" xr:uid="{00000000-0005-0000-0000-000003000000}"/>
    <cellStyle name="Normal 3 2" xfId="5" xr:uid="{00000000-0005-0000-0000-000004000000}"/>
    <cellStyle name="Normal 3 2 2" xfId="8" xr:uid="{00000000-0005-0000-0000-000005000000}"/>
    <cellStyle name="Normal 3 2 2 2" xfId="9" xr:uid="{00000000-0005-0000-0000-000006000000}"/>
    <cellStyle name="Normal 3 2 3" xfId="23" xr:uid="{0548EDC9-9DB6-4E43-99D0-699468D44BF4}"/>
    <cellStyle name="Normal 3 3" xfId="39" xr:uid="{6DE1367E-9762-44B0-83E4-4A53D60BE14E}"/>
    <cellStyle name="Normal 4" xfId="3" xr:uid="{00000000-0005-0000-0000-000007000000}"/>
    <cellStyle name="Normal 5" xfId="2" xr:uid="{00000000-0005-0000-0000-000008000000}"/>
    <cellStyle name="Normal 5 2" xfId="7" xr:uid="{00000000-0005-0000-0000-000009000000}"/>
    <cellStyle name="Normal 5 3" xfId="42" xr:uid="{BC9D39D4-1D0B-437D-A9A2-6892CEC1C31B}"/>
    <cellStyle name="Normal 5 4" xfId="6" xr:uid="{00000000-0005-0000-0000-00000A000000}"/>
    <cellStyle name="Normal 5 4 2" xfId="21" xr:uid="{00000000-0005-0000-0000-00000B000000}"/>
    <cellStyle name="Normal 5 4 2 2" xfId="35" xr:uid="{A2BBF107-A0DE-4E2A-BFD0-8987B07A5793}"/>
    <cellStyle name="Normal 5 4 3" xfId="25" xr:uid="{1E725FC7-441F-4C34-84E8-488CA91969D8}"/>
    <cellStyle name="Normal 5 4 4" xfId="11" xr:uid="{00000000-0005-0000-0000-00000C000000}"/>
    <cellStyle name="Normal 5 4 4 2" xfId="14" xr:uid="{00000000-0005-0000-0000-00000D000000}"/>
    <cellStyle name="Normal 5 4 4 2 2" xfId="18" xr:uid="{00000000-0005-0000-0000-00000E000000}"/>
    <cellStyle name="Normal 5 4 4 2 2 2" xfId="28" xr:uid="{9062CFCD-2C90-4E25-9380-1B055354FD6D}"/>
    <cellStyle name="Normal 5 4 4 2 2 3" xfId="41" xr:uid="{B1EB446E-745F-4CC9-8043-CA1AF7E7289F}"/>
    <cellStyle name="Normal 5 4 5" xfId="30" xr:uid="{9A21C0BF-3E9F-482F-9A84-E89C2F6461DA}"/>
    <cellStyle name="Normal 5 4 5 2" xfId="17" xr:uid="{00000000-0005-0000-0000-00000F000000}"/>
    <cellStyle name="Normal 5 4 6" xfId="34" xr:uid="{1EE9A99B-B8DA-4552-81A2-DFB6FA9F1A0F}"/>
    <cellStyle name="Normal 5 4 7 2" xfId="20" xr:uid="{00000000-0005-0000-0000-000010000000}"/>
    <cellStyle name="Normal 5 4 7 2 2" xfId="22" xr:uid="{B3316890-FE90-4CA0-A2CA-63FAC3E7BE06}"/>
    <cellStyle name="Normal 5 4 7 2 2 2" xfId="40" xr:uid="{32E237D3-D76E-4C06-AE54-2DBCC389BE79}"/>
    <cellStyle name="Normal 5 4 7 2 3" xfId="27" xr:uid="{01F5419E-8CE9-41FC-8BB7-B0E6D8D2156B}"/>
    <cellStyle name="Normal 5 4 7 2 4" xfId="31" xr:uid="{638CD2FB-E24C-4D14-BD4C-A3C873996D5E}"/>
    <cellStyle name="Normal 6" xfId="24" xr:uid="{DE822A42-C3EB-4B5C-B05E-0BB80AC83F82}"/>
    <cellStyle name="Normal 7" xfId="12" xr:uid="{00000000-0005-0000-0000-000011000000}"/>
    <cellStyle name="Normal 7 2" xfId="15" xr:uid="{00000000-0005-0000-0000-000012000000}"/>
    <cellStyle name="Normal 7 2 2" xfId="16" xr:uid="{00000000-0005-0000-0000-000013000000}"/>
    <cellStyle name="Normal 7 2 2 2" xfId="32" xr:uid="{64E281D0-755A-46D4-835D-55264774B4FB}"/>
    <cellStyle name="Normal 7 2 2 3" xfId="36" xr:uid="{A7E5A181-276D-4BAE-A069-A439598328EF}"/>
    <cellStyle name="Normal 8" xfId="33" xr:uid="{39B22451-642B-46B7-8C9D-724D295471C6}"/>
    <cellStyle name="Normal 9" xfId="19" xr:uid="{00000000-0005-0000-0000-000014000000}"/>
    <cellStyle name="Normal 9 2" xfId="38" xr:uid="{5B6CDB72-0F89-4C72-9661-B021CED273A9}"/>
    <cellStyle name="Normal_Anexa F 140 146 10.07" xfId="10" xr:uid="{00000000-0005-0000-0000-000015000000}"/>
  </cellStyles>
  <dxfs count="0"/>
  <tableStyles count="0" defaultTableStyle="TableStyleMedium9" defaultPivotStyle="PivotStyleLight16"/>
  <colors>
    <mruColors>
      <color rgb="FF66FF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AB55C-C5EF-4284-9167-F3F5C586B554}">
  <dimension ref="A1:BA1017"/>
  <sheetViews>
    <sheetView tabSelected="1" zoomScaleNormal="100" workbookViewId="0">
      <selection activeCell="L29" sqref="L29"/>
    </sheetView>
  </sheetViews>
  <sheetFormatPr defaultRowHeight="14.15" x14ac:dyDescent="0.35"/>
  <cols>
    <col min="1" max="1" width="61.3046875" customWidth="1"/>
    <col min="2" max="2" width="6.84375" style="1" customWidth="1"/>
    <col min="3" max="3" width="17" style="253" customWidth="1"/>
    <col min="4" max="4" width="0" hidden="1" customWidth="1"/>
    <col min="5" max="5" width="9.15234375" style="62"/>
    <col min="6" max="9" width="0" style="62" hidden="1" customWidth="1"/>
    <col min="10" max="45" width="9.15234375" style="62"/>
  </cols>
  <sheetData>
    <row r="1" spans="1:11" ht="12.45" x14ac:dyDescent="0.3">
      <c r="A1" s="388" t="s">
        <v>274</v>
      </c>
      <c r="B1" s="389"/>
      <c r="C1" s="389"/>
    </row>
    <row r="2" spans="1:11" ht="12.45" x14ac:dyDescent="0.3">
      <c r="A2" s="390" t="s">
        <v>58</v>
      </c>
      <c r="B2" s="389"/>
      <c r="C2" s="389"/>
    </row>
    <row r="3" spans="1:11" x14ac:dyDescent="0.35">
      <c r="A3" s="99" t="s">
        <v>3</v>
      </c>
    </row>
    <row r="4" spans="1:11" x14ac:dyDescent="0.35">
      <c r="A4" t="s">
        <v>4</v>
      </c>
    </row>
    <row r="7" spans="1:11" ht="29.25" customHeight="1" x14ac:dyDescent="0.3">
      <c r="A7" s="391" t="s">
        <v>59</v>
      </c>
      <c r="B7" s="391"/>
      <c r="C7" s="391"/>
    </row>
    <row r="8" spans="1:11" ht="16.5" customHeight="1" x14ac:dyDescent="0.3">
      <c r="B8" s="2"/>
      <c r="C8" s="254" t="s">
        <v>11</v>
      </c>
    </row>
    <row r="9" spans="1:11" ht="12.45" x14ac:dyDescent="0.3">
      <c r="A9" s="8" t="s">
        <v>5</v>
      </c>
      <c r="B9" s="5" t="s">
        <v>0</v>
      </c>
      <c r="C9" s="392" t="s">
        <v>130</v>
      </c>
    </row>
    <row r="10" spans="1:11" ht="12.45" x14ac:dyDescent="0.3">
      <c r="A10" s="3" t="s">
        <v>6</v>
      </c>
      <c r="B10" s="6"/>
      <c r="C10" s="393"/>
    </row>
    <row r="11" spans="1:11" ht="12.45" x14ac:dyDescent="0.3">
      <c r="A11" s="3" t="s">
        <v>7</v>
      </c>
      <c r="B11" s="6"/>
      <c r="C11" s="394"/>
    </row>
    <row r="12" spans="1:11" x14ac:dyDescent="0.35">
      <c r="A12" s="4">
        <v>0</v>
      </c>
      <c r="B12" s="4">
        <v>1</v>
      </c>
      <c r="C12" s="179">
        <v>2</v>
      </c>
    </row>
    <row r="13" spans="1:11" ht="15.45" x14ac:dyDescent="0.4">
      <c r="A13" s="34" t="s">
        <v>12</v>
      </c>
      <c r="B13" s="17" t="s">
        <v>1</v>
      </c>
      <c r="C13" s="255">
        <f>C15+C35</f>
        <v>501687</v>
      </c>
      <c r="K13" s="375"/>
    </row>
    <row r="14" spans="1:11" x14ac:dyDescent="0.35">
      <c r="A14" s="16"/>
      <c r="B14" s="18" t="s">
        <v>2</v>
      </c>
      <c r="C14" s="255">
        <f>C16+C36</f>
        <v>501687</v>
      </c>
    </row>
    <row r="15" spans="1:11" x14ac:dyDescent="0.35">
      <c r="A15" s="26" t="s">
        <v>21</v>
      </c>
      <c r="B15" s="13" t="s">
        <v>1</v>
      </c>
      <c r="C15" s="166">
        <f>C17+C19+C21</f>
        <v>374772</v>
      </c>
    </row>
    <row r="16" spans="1:11" x14ac:dyDescent="0.35">
      <c r="A16" s="10" t="s">
        <v>9</v>
      </c>
      <c r="B16" s="14" t="s">
        <v>2</v>
      </c>
      <c r="C16" s="166">
        <f>C18+C20+C22</f>
        <v>374772</v>
      </c>
    </row>
    <row r="17" spans="1:45" s="15" customFormat="1" ht="22.5" customHeight="1" x14ac:dyDescent="0.35">
      <c r="A17" s="208" t="s">
        <v>92</v>
      </c>
      <c r="B17" s="174" t="s">
        <v>1</v>
      </c>
      <c r="C17" s="180">
        <f>C61+C262</f>
        <v>311660</v>
      </c>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row>
    <row r="18" spans="1:45" s="15" customFormat="1" x14ac:dyDescent="0.35">
      <c r="A18" s="146"/>
      <c r="B18" s="147" t="s">
        <v>2</v>
      </c>
      <c r="C18" s="180">
        <f>C62+C263</f>
        <v>311660</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row>
    <row r="19" spans="1:45" s="43" customFormat="1" ht="25.75" x14ac:dyDescent="0.35">
      <c r="A19" s="154" t="s">
        <v>71</v>
      </c>
      <c r="B19" s="54" t="s">
        <v>1</v>
      </c>
      <c r="C19" s="180">
        <f>C63</f>
        <v>342</v>
      </c>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row>
    <row r="20" spans="1:45" s="43" customFormat="1" x14ac:dyDescent="0.35">
      <c r="A20" s="11"/>
      <c r="B20" s="40" t="s">
        <v>2</v>
      </c>
      <c r="C20" s="180">
        <f>C64</f>
        <v>342</v>
      </c>
      <c r="E20" s="87"/>
      <c r="F20" s="87"/>
      <c r="G20" s="87"/>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c r="AS20" s="87"/>
    </row>
    <row r="21" spans="1:45" x14ac:dyDescent="0.35">
      <c r="A21" s="12" t="s">
        <v>10</v>
      </c>
      <c r="B21" s="5" t="s">
        <v>1</v>
      </c>
      <c r="C21" s="180">
        <f>C23+C33</f>
        <v>62770</v>
      </c>
    </row>
    <row r="22" spans="1:45" x14ac:dyDescent="0.35">
      <c r="A22" s="11"/>
      <c r="B22" s="7" t="s">
        <v>2</v>
      </c>
      <c r="C22" s="180">
        <f>C24+C34</f>
        <v>62770</v>
      </c>
    </row>
    <row r="23" spans="1:45" x14ac:dyDescent="0.35">
      <c r="A23" s="21" t="s">
        <v>13</v>
      </c>
      <c r="B23" s="5" t="s">
        <v>1</v>
      </c>
      <c r="C23" s="180">
        <f>C25+C27+C29+C31</f>
        <v>46229</v>
      </c>
    </row>
    <row r="24" spans="1:45" x14ac:dyDescent="0.35">
      <c r="A24" s="22"/>
      <c r="B24" s="40" t="s">
        <v>2</v>
      </c>
      <c r="C24" s="180">
        <f>C26+C28+C30+C32</f>
        <v>46229</v>
      </c>
    </row>
    <row r="25" spans="1:45" x14ac:dyDescent="0.35">
      <c r="A25" s="21" t="s">
        <v>27</v>
      </c>
      <c r="B25" s="5" t="s">
        <v>1</v>
      </c>
      <c r="C25" s="256">
        <f>C69+C221</f>
        <v>39769</v>
      </c>
    </row>
    <row r="26" spans="1:45" x14ac:dyDescent="0.35">
      <c r="A26" s="22"/>
      <c r="B26" s="6" t="s">
        <v>2</v>
      </c>
      <c r="C26" s="256">
        <f>C70+C222</f>
        <v>39769</v>
      </c>
    </row>
    <row r="27" spans="1:45" x14ac:dyDescent="0.35">
      <c r="A27" s="23" t="s">
        <v>16</v>
      </c>
      <c r="B27" s="5" t="s">
        <v>1</v>
      </c>
      <c r="C27" s="256">
        <f t="shared" ref="C27:C34" si="0">C268</f>
        <v>665</v>
      </c>
      <c r="P27" s="87"/>
    </row>
    <row r="28" spans="1:45" x14ac:dyDescent="0.35">
      <c r="A28" s="23"/>
      <c r="B28" s="6" t="s">
        <v>2</v>
      </c>
      <c r="C28" s="256">
        <f t="shared" si="0"/>
        <v>665</v>
      </c>
    </row>
    <row r="29" spans="1:45" x14ac:dyDescent="0.35">
      <c r="A29" s="31" t="s">
        <v>54</v>
      </c>
      <c r="B29" s="5" t="s">
        <v>1</v>
      </c>
      <c r="C29" s="256">
        <f t="shared" si="0"/>
        <v>200</v>
      </c>
      <c r="P29" s="87"/>
    </row>
    <row r="30" spans="1:45" x14ac:dyDescent="0.35">
      <c r="A30" s="10"/>
      <c r="B30" s="7" t="s">
        <v>2</v>
      </c>
      <c r="C30" s="256">
        <f t="shared" si="0"/>
        <v>200</v>
      </c>
    </row>
    <row r="31" spans="1:45" x14ac:dyDescent="0.35">
      <c r="A31" s="23" t="s">
        <v>24</v>
      </c>
      <c r="B31" s="6" t="s">
        <v>1</v>
      </c>
      <c r="C31" s="180">
        <f t="shared" si="0"/>
        <v>5595</v>
      </c>
      <c r="P31" s="87"/>
    </row>
    <row r="32" spans="1:45" x14ac:dyDescent="0.35">
      <c r="A32" s="9"/>
      <c r="B32" s="7" t="s">
        <v>2</v>
      </c>
      <c r="C32" s="180">
        <f t="shared" si="0"/>
        <v>5595</v>
      </c>
    </row>
    <row r="33" spans="1:45" x14ac:dyDescent="0.35">
      <c r="A33" s="23" t="s">
        <v>31</v>
      </c>
      <c r="B33" s="6" t="s">
        <v>1</v>
      </c>
      <c r="C33" s="180">
        <f t="shared" si="0"/>
        <v>16541</v>
      </c>
      <c r="P33" s="87"/>
    </row>
    <row r="34" spans="1:45" x14ac:dyDescent="0.35">
      <c r="A34" s="9"/>
      <c r="B34" s="7" t="s">
        <v>2</v>
      </c>
      <c r="C34" s="180">
        <f t="shared" si="0"/>
        <v>16541</v>
      </c>
    </row>
    <row r="35" spans="1:45" s="235" customFormat="1" x14ac:dyDescent="0.35">
      <c r="A35" s="244" t="s">
        <v>17</v>
      </c>
      <c r="B35" s="237" t="s">
        <v>1</v>
      </c>
      <c r="C35" s="255">
        <f>C38+C40+C42</f>
        <v>126915</v>
      </c>
      <c r="E35" s="62"/>
      <c r="F35" s="62"/>
      <c r="G35" s="62"/>
      <c r="H35" s="62"/>
      <c r="I35" s="62"/>
      <c r="J35" s="62"/>
      <c r="K35" s="62"/>
      <c r="L35" s="62"/>
      <c r="M35" s="62"/>
      <c r="N35" s="62"/>
      <c r="O35" s="62"/>
      <c r="P35" s="87"/>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row>
    <row r="36" spans="1:45" s="235" customFormat="1" x14ac:dyDescent="0.35">
      <c r="A36" s="245" t="s">
        <v>9</v>
      </c>
      <c r="B36" s="238" t="s">
        <v>2</v>
      </c>
      <c r="C36" s="255">
        <f>C39+C41+C43</f>
        <v>126915</v>
      </c>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row>
    <row r="37" spans="1:45" s="235" customFormat="1" hidden="1" x14ac:dyDescent="0.35">
      <c r="A37" s="241"/>
      <c r="B37" s="238" t="s">
        <v>2</v>
      </c>
      <c r="C37" s="257"/>
      <c r="E37" s="62"/>
      <c r="F37" s="62"/>
      <c r="G37" s="62"/>
      <c r="H37" s="62"/>
      <c r="I37" s="62"/>
      <c r="J37" s="62"/>
      <c r="K37" s="62"/>
      <c r="L37" s="62"/>
      <c r="M37" s="62"/>
      <c r="N37" s="62"/>
      <c r="O37" s="62"/>
      <c r="P37" s="87"/>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row>
    <row r="38" spans="1:45" s="15" customFormat="1" ht="20.25" customHeight="1" x14ac:dyDescent="0.35">
      <c r="A38" s="208" t="s">
        <v>92</v>
      </c>
      <c r="B38" s="174" t="s">
        <v>1</v>
      </c>
      <c r="C38" s="180">
        <f>C280</f>
        <v>27798</v>
      </c>
      <c r="E38" s="85"/>
      <c r="F38" s="85"/>
      <c r="G38" s="85"/>
      <c r="H38" s="85"/>
      <c r="I38" s="85"/>
      <c r="J38" s="85"/>
      <c r="K38" s="62"/>
      <c r="L38" s="62"/>
      <c r="M38" s="62"/>
      <c r="N38" s="62"/>
      <c r="O38" s="62"/>
      <c r="P38" s="62"/>
      <c r="Q38" s="62"/>
      <c r="R38" s="62"/>
      <c r="S38" s="62"/>
      <c r="T38" s="62"/>
      <c r="U38" s="62"/>
      <c r="V38" s="62"/>
      <c r="W38" s="62"/>
      <c r="X38" s="62"/>
      <c r="Y38" s="62"/>
      <c r="Z38" s="85"/>
      <c r="AA38" s="85"/>
      <c r="AB38" s="85"/>
      <c r="AC38" s="85"/>
      <c r="AD38" s="85"/>
      <c r="AE38" s="85"/>
      <c r="AF38" s="85"/>
      <c r="AG38" s="85"/>
      <c r="AH38" s="85"/>
      <c r="AI38" s="85"/>
      <c r="AJ38" s="85"/>
      <c r="AK38" s="85"/>
      <c r="AL38" s="85"/>
      <c r="AM38" s="85"/>
      <c r="AN38" s="85"/>
      <c r="AO38" s="85"/>
      <c r="AP38" s="85"/>
      <c r="AQ38" s="85"/>
      <c r="AR38" s="85"/>
      <c r="AS38" s="85"/>
    </row>
    <row r="39" spans="1:45" s="15" customFormat="1" x14ac:dyDescent="0.35">
      <c r="A39" s="146"/>
      <c r="B39" s="147" t="s">
        <v>2</v>
      </c>
      <c r="C39" s="180">
        <f>C281</f>
        <v>27798</v>
      </c>
      <c r="E39" s="85"/>
      <c r="F39" s="85"/>
      <c r="G39" s="85"/>
      <c r="H39" s="85"/>
      <c r="I39" s="85"/>
      <c r="J39" s="85"/>
      <c r="K39" s="62"/>
      <c r="L39" s="62"/>
      <c r="M39" s="62"/>
      <c r="N39" s="62"/>
      <c r="O39" s="62"/>
      <c r="P39" s="87"/>
      <c r="Q39" s="62"/>
      <c r="R39" s="62"/>
      <c r="S39" s="62"/>
      <c r="T39" s="62"/>
      <c r="U39" s="62"/>
      <c r="V39" s="62"/>
      <c r="W39" s="62"/>
      <c r="X39" s="62"/>
      <c r="Y39" s="62"/>
      <c r="Z39" s="85"/>
      <c r="AA39" s="85"/>
      <c r="AB39" s="85"/>
      <c r="AC39" s="85"/>
      <c r="AD39" s="85"/>
      <c r="AE39" s="85"/>
      <c r="AF39" s="85"/>
      <c r="AG39" s="85"/>
      <c r="AH39" s="85"/>
      <c r="AI39" s="85"/>
      <c r="AJ39" s="85"/>
      <c r="AK39" s="85"/>
      <c r="AL39" s="85"/>
      <c r="AM39" s="85"/>
      <c r="AN39" s="85"/>
      <c r="AO39" s="85"/>
      <c r="AP39" s="85"/>
      <c r="AQ39" s="85"/>
      <c r="AR39" s="85"/>
      <c r="AS39" s="85"/>
    </row>
    <row r="40" spans="1:45" s="62" customFormat="1" ht="25.75" x14ac:dyDescent="0.35">
      <c r="A40" s="225" t="s">
        <v>71</v>
      </c>
      <c r="B40" s="88" t="s">
        <v>1</v>
      </c>
      <c r="C40" s="159">
        <f>C282</f>
        <v>7837</v>
      </c>
    </row>
    <row r="41" spans="1:45" x14ac:dyDescent="0.35">
      <c r="A41" s="11"/>
      <c r="B41" s="40" t="s">
        <v>2</v>
      </c>
      <c r="C41" s="159">
        <f>C283</f>
        <v>7837</v>
      </c>
      <c r="P41" s="87"/>
    </row>
    <row r="42" spans="1:45" x14ac:dyDescent="0.35">
      <c r="A42" s="12" t="s">
        <v>10</v>
      </c>
      <c r="B42" s="6" t="s">
        <v>1</v>
      </c>
      <c r="C42" s="180">
        <f>C44+C54</f>
        <v>91280</v>
      </c>
    </row>
    <row r="43" spans="1:45" x14ac:dyDescent="0.35">
      <c r="A43" s="11"/>
      <c r="B43" s="7" t="s">
        <v>2</v>
      </c>
      <c r="C43" s="180">
        <f>C45+C55</f>
        <v>91280</v>
      </c>
      <c r="P43" s="87"/>
    </row>
    <row r="44" spans="1:45" x14ac:dyDescent="0.35">
      <c r="A44" s="12" t="s">
        <v>13</v>
      </c>
      <c r="B44" s="5" t="s">
        <v>1</v>
      </c>
      <c r="C44" s="180">
        <f>C46+C48+C50+C52</f>
        <v>83472</v>
      </c>
    </row>
    <row r="45" spans="1:45" x14ac:dyDescent="0.35">
      <c r="A45" s="9"/>
      <c r="B45" s="7" t="s">
        <v>2</v>
      </c>
      <c r="C45" s="180">
        <f>C47+C49+C51+C53</f>
        <v>83472</v>
      </c>
      <c r="P45" s="87"/>
    </row>
    <row r="46" spans="1:45" x14ac:dyDescent="0.35">
      <c r="A46" s="21" t="s">
        <v>27</v>
      </c>
      <c r="B46" s="5" t="s">
        <v>1</v>
      </c>
      <c r="C46" s="180">
        <f>C77+C229</f>
        <v>60720</v>
      </c>
    </row>
    <row r="47" spans="1:45" x14ac:dyDescent="0.35">
      <c r="A47" s="22"/>
      <c r="B47" s="6" t="s">
        <v>2</v>
      </c>
      <c r="C47" s="180">
        <f>C78+C230</f>
        <v>60720</v>
      </c>
      <c r="P47" s="87"/>
    </row>
    <row r="48" spans="1:45" x14ac:dyDescent="0.35">
      <c r="A48" s="27" t="s">
        <v>16</v>
      </c>
      <c r="B48" s="5" t="s">
        <v>1</v>
      </c>
      <c r="C48" s="180">
        <f t="shared" ref="C48:C55" si="1">C288</f>
        <v>6707</v>
      </c>
    </row>
    <row r="49" spans="1:53" x14ac:dyDescent="0.35">
      <c r="A49" s="9"/>
      <c r="B49" s="7" t="s">
        <v>2</v>
      </c>
      <c r="C49" s="180">
        <f t="shared" si="1"/>
        <v>6707</v>
      </c>
      <c r="P49" s="87"/>
    </row>
    <row r="50" spans="1:53" x14ac:dyDescent="0.35">
      <c r="A50" s="31" t="s">
        <v>54</v>
      </c>
      <c r="B50" s="5" t="s">
        <v>1</v>
      </c>
      <c r="C50" s="256">
        <f t="shared" si="1"/>
        <v>73</v>
      </c>
    </row>
    <row r="51" spans="1:53" x14ac:dyDescent="0.35">
      <c r="A51" s="10"/>
      <c r="B51" s="7" t="s">
        <v>2</v>
      </c>
      <c r="C51" s="256">
        <f t="shared" si="1"/>
        <v>73</v>
      </c>
      <c r="P51" s="87"/>
    </row>
    <row r="52" spans="1:53" x14ac:dyDescent="0.35">
      <c r="A52" s="23" t="s">
        <v>24</v>
      </c>
      <c r="B52" s="6" t="s">
        <v>1</v>
      </c>
      <c r="C52" s="180">
        <f t="shared" si="1"/>
        <v>15972</v>
      </c>
    </row>
    <row r="53" spans="1:53" ht="14.25" customHeight="1" x14ac:dyDescent="0.35">
      <c r="A53" s="9"/>
      <c r="B53" s="7" t="s">
        <v>2</v>
      </c>
      <c r="C53" s="180">
        <f t="shared" si="1"/>
        <v>15972</v>
      </c>
      <c r="P53" s="87"/>
    </row>
    <row r="54" spans="1:53" x14ac:dyDescent="0.35">
      <c r="A54" s="23" t="s">
        <v>31</v>
      </c>
      <c r="B54" s="6" t="s">
        <v>1</v>
      </c>
      <c r="C54" s="180">
        <f t="shared" si="1"/>
        <v>7808</v>
      </c>
    </row>
    <row r="55" spans="1:53" x14ac:dyDescent="0.35">
      <c r="A55" s="9"/>
      <c r="B55" s="7" t="s">
        <v>2</v>
      </c>
      <c r="C55" s="180">
        <f t="shared" si="1"/>
        <v>7808</v>
      </c>
      <c r="P55" s="87"/>
    </row>
    <row r="56" spans="1:53" s="48" customFormat="1" x14ac:dyDescent="0.35">
      <c r="A56" s="51" t="s">
        <v>25</v>
      </c>
      <c r="B56" s="51"/>
      <c r="C56" s="258"/>
      <c r="D56"/>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c r="AU56"/>
      <c r="AV56"/>
      <c r="AW56"/>
      <c r="AX56"/>
      <c r="AY56"/>
      <c r="AZ56"/>
      <c r="BA56"/>
    </row>
    <row r="57" spans="1:53" ht="15" x14ac:dyDescent="0.35">
      <c r="A57" s="52" t="s">
        <v>32</v>
      </c>
      <c r="B57" s="54" t="s">
        <v>1</v>
      </c>
      <c r="C57" s="180">
        <f>C59+C71</f>
        <v>296680</v>
      </c>
    </row>
    <row r="58" spans="1:53" x14ac:dyDescent="0.35">
      <c r="A58" s="39"/>
      <c r="B58" s="40" t="s">
        <v>2</v>
      </c>
      <c r="C58" s="180">
        <f>C60+C72</f>
        <v>296680</v>
      </c>
    </row>
    <row r="59" spans="1:53" x14ac:dyDescent="0.35">
      <c r="A59" s="36" t="s">
        <v>19</v>
      </c>
      <c r="B59" s="24" t="s">
        <v>1</v>
      </c>
      <c r="C59" s="259">
        <f>C61+C63+C65</f>
        <v>282148</v>
      </c>
    </row>
    <row r="60" spans="1:53" x14ac:dyDescent="0.35">
      <c r="A60" s="22" t="s">
        <v>9</v>
      </c>
      <c r="B60" s="14" t="s">
        <v>2</v>
      </c>
      <c r="C60" s="259">
        <f>C62+C64+C66</f>
        <v>282148</v>
      </c>
    </row>
    <row r="61" spans="1:53" s="15" customFormat="1" ht="18.75" customHeight="1" x14ac:dyDescent="0.35">
      <c r="A61" s="208" t="s">
        <v>92</v>
      </c>
      <c r="B61" s="174" t="s">
        <v>1</v>
      </c>
      <c r="C61" s="180">
        <f>C179</f>
        <v>243037</v>
      </c>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row>
    <row r="62" spans="1:53" s="15" customFormat="1" x14ac:dyDescent="0.35">
      <c r="A62" s="146"/>
      <c r="B62" s="147" t="s">
        <v>2</v>
      </c>
      <c r="C62" s="180">
        <f>C180</f>
        <v>243037</v>
      </c>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85"/>
      <c r="AJ62" s="85"/>
      <c r="AK62" s="85"/>
      <c r="AL62" s="85"/>
      <c r="AM62" s="85"/>
      <c r="AN62" s="85"/>
      <c r="AO62" s="85"/>
      <c r="AP62" s="85"/>
      <c r="AQ62" s="85"/>
      <c r="AR62" s="85"/>
      <c r="AS62" s="85"/>
    </row>
    <row r="63" spans="1:53" s="43" customFormat="1" ht="25.75" x14ac:dyDescent="0.35">
      <c r="A63" s="154" t="s">
        <v>71</v>
      </c>
      <c r="B63" s="54" t="s">
        <v>1</v>
      </c>
      <c r="C63" s="180">
        <f>C84</f>
        <v>342</v>
      </c>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row>
    <row r="64" spans="1:53" s="43" customFormat="1" x14ac:dyDescent="0.35">
      <c r="A64" s="11"/>
      <c r="B64" s="40" t="s">
        <v>2</v>
      </c>
      <c r="C64" s="180">
        <f>C85</f>
        <v>342</v>
      </c>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row>
    <row r="65" spans="1:9" x14ac:dyDescent="0.35">
      <c r="A65" s="12" t="s">
        <v>10</v>
      </c>
      <c r="B65" s="6" t="s">
        <v>1</v>
      </c>
      <c r="C65" s="260">
        <f>C67</f>
        <v>38769</v>
      </c>
    </row>
    <row r="66" spans="1:9" x14ac:dyDescent="0.35">
      <c r="A66" s="11"/>
      <c r="B66" s="7" t="s">
        <v>2</v>
      </c>
      <c r="C66" s="260">
        <f>C68</f>
        <v>38769</v>
      </c>
    </row>
    <row r="67" spans="1:9" x14ac:dyDescent="0.35">
      <c r="A67" s="20" t="s">
        <v>26</v>
      </c>
      <c r="B67" s="24" t="s">
        <v>1</v>
      </c>
      <c r="C67" s="260">
        <f>C69</f>
        <v>38769</v>
      </c>
    </row>
    <row r="68" spans="1:9" x14ac:dyDescent="0.35">
      <c r="A68" s="20"/>
      <c r="B68" s="24" t="s">
        <v>2</v>
      </c>
      <c r="C68" s="260">
        <f>C70</f>
        <v>38769</v>
      </c>
    </row>
    <row r="69" spans="1:9" x14ac:dyDescent="0.35">
      <c r="A69" s="21" t="s">
        <v>27</v>
      </c>
      <c r="B69" s="13" t="s">
        <v>1</v>
      </c>
      <c r="C69" s="180">
        <f>C92+C143+C170+C189</f>
        <v>38769</v>
      </c>
    </row>
    <row r="70" spans="1:9" x14ac:dyDescent="0.35">
      <c r="A70" s="22"/>
      <c r="B70" s="14" t="s">
        <v>2</v>
      </c>
      <c r="C70" s="180">
        <f>C93+C144+C171+C190</f>
        <v>38769</v>
      </c>
    </row>
    <row r="71" spans="1:9" x14ac:dyDescent="0.35">
      <c r="A71" s="33" t="s">
        <v>17</v>
      </c>
      <c r="B71" s="5" t="s">
        <v>1</v>
      </c>
      <c r="C71" s="166">
        <f t="shared" ref="C71:C76" si="2">C73</f>
        <v>14532</v>
      </c>
      <c r="D71" s="41"/>
      <c r="E71" s="77"/>
      <c r="F71" s="77"/>
      <c r="G71" s="77"/>
      <c r="H71" s="77"/>
      <c r="I71" s="77"/>
    </row>
    <row r="72" spans="1:9" x14ac:dyDescent="0.35">
      <c r="A72" s="10" t="s">
        <v>9</v>
      </c>
      <c r="B72" s="7" t="s">
        <v>2</v>
      </c>
      <c r="C72" s="166">
        <f t="shared" si="2"/>
        <v>14532</v>
      </c>
      <c r="D72" s="41"/>
      <c r="E72" s="77"/>
      <c r="F72" s="77"/>
      <c r="G72" s="77"/>
      <c r="H72" s="77"/>
      <c r="I72" s="77"/>
    </row>
    <row r="73" spans="1:9" x14ac:dyDescent="0.35">
      <c r="A73" s="12" t="s">
        <v>10</v>
      </c>
      <c r="B73" s="6" t="s">
        <v>1</v>
      </c>
      <c r="C73" s="180">
        <f t="shared" si="2"/>
        <v>14532</v>
      </c>
      <c r="D73" s="41"/>
      <c r="E73" s="77"/>
      <c r="F73" s="77"/>
      <c r="G73" s="77"/>
      <c r="H73" s="77"/>
      <c r="I73" s="77"/>
    </row>
    <row r="74" spans="1:9" x14ac:dyDescent="0.35">
      <c r="A74" s="11"/>
      <c r="B74" s="7" t="s">
        <v>2</v>
      </c>
      <c r="C74" s="180">
        <f t="shared" si="2"/>
        <v>14532</v>
      </c>
      <c r="D74" s="41"/>
      <c r="E74" s="77"/>
      <c r="F74" s="77"/>
      <c r="G74" s="77"/>
      <c r="H74" s="77"/>
      <c r="I74" s="77"/>
    </row>
    <row r="75" spans="1:9" x14ac:dyDescent="0.35">
      <c r="A75" s="12" t="s">
        <v>13</v>
      </c>
      <c r="B75" s="5" t="s">
        <v>1</v>
      </c>
      <c r="C75" s="180">
        <f t="shared" si="2"/>
        <v>14532</v>
      </c>
      <c r="D75" s="41"/>
      <c r="E75" s="77"/>
      <c r="F75" s="77"/>
      <c r="G75" s="77"/>
      <c r="H75" s="77"/>
      <c r="I75" s="77"/>
    </row>
    <row r="76" spans="1:9" x14ac:dyDescent="0.35">
      <c r="A76" s="9"/>
      <c r="B76" s="7" t="s">
        <v>2</v>
      </c>
      <c r="C76" s="180">
        <f t="shared" si="2"/>
        <v>14532</v>
      </c>
      <c r="D76" s="41"/>
      <c r="E76" s="77"/>
      <c r="F76" s="77"/>
      <c r="G76" s="77"/>
      <c r="H76" s="77"/>
      <c r="I76" s="77"/>
    </row>
    <row r="77" spans="1:9" x14ac:dyDescent="0.35">
      <c r="A77" s="21" t="s">
        <v>27</v>
      </c>
      <c r="B77" s="13" t="s">
        <v>1</v>
      </c>
      <c r="C77" s="180">
        <f>C109+C128+C155</f>
        <v>14532</v>
      </c>
    </row>
    <row r="78" spans="1:9" x14ac:dyDescent="0.35">
      <c r="A78" s="22"/>
      <c r="B78" s="14" t="s">
        <v>2</v>
      </c>
      <c r="C78" s="180">
        <f>C110+C129+C156</f>
        <v>14532</v>
      </c>
    </row>
    <row r="79" spans="1:9" x14ac:dyDescent="0.35">
      <c r="A79" s="141" t="s">
        <v>18</v>
      </c>
      <c r="B79" s="142"/>
      <c r="C79" s="261"/>
      <c r="D79" s="102"/>
      <c r="E79" s="103"/>
      <c r="F79" s="103"/>
      <c r="G79" s="103"/>
      <c r="H79" s="103"/>
      <c r="I79" s="103"/>
    </row>
    <row r="80" spans="1:9" x14ac:dyDescent="0.35">
      <c r="A80" s="116" t="s">
        <v>14</v>
      </c>
      <c r="B80" s="54" t="s">
        <v>1</v>
      </c>
      <c r="C80" s="180">
        <f>C82</f>
        <v>8202</v>
      </c>
      <c r="D80" s="104"/>
      <c r="E80" s="91"/>
      <c r="F80" s="91"/>
      <c r="G80" s="91"/>
      <c r="H80" s="91"/>
      <c r="I80" s="91"/>
    </row>
    <row r="81" spans="1:45" x14ac:dyDescent="0.35">
      <c r="A81" s="22" t="s">
        <v>47</v>
      </c>
      <c r="B81" s="14" t="s">
        <v>2</v>
      </c>
      <c r="C81" s="180">
        <f>C83</f>
        <v>8202</v>
      </c>
    </row>
    <row r="82" spans="1:45" x14ac:dyDescent="0.35">
      <c r="A82" s="117" t="s">
        <v>28</v>
      </c>
      <c r="B82" s="13" t="s">
        <v>1</v>
      </c>
      <c r="C82" s="180">
        <f>C84+C88</f>
        <v>8202</v>
      </c>
    </row>
    <row r="83" spans="1:45" x14ac:dyDescent="0.35">
      <c r="A83" s="22" t="s">
        <v>48</v>
      </c>
      <c r="B83" s="14" t="s">
        <v>2</v>
      </c>
      <c r="C83" s="180">
        <f>C85+C89</f>
        <v>8202</v>
      </c>
    </row>
    <row r="84" spans="1:45" s="43" customFormat="1" ht="25.75" x14ac:dyDescent="0.35">
      <c r="A84" s="154" t="s">
        <v>71</v>
      </c>
      <c r="B84" s="54" t="s">
        <v>1</v>
      </c>
      <c r="C84" s="180">
        <f>C86</f>
        <v>342</v>
      </c>
      <c r="E84" s="87"/>
      <c r="F84" s="87"/>
      <c r="G84" s="87"/>
      <c r="H84" s="87"/>
      <c r="I84" s="87"/>
      <c r="J84" s="87"/>
      <c r="K84" s="87"/>
      <c r="L84" s="87"/>
      <c r="M84" s="87"/>
      <c r="N84" s="87"/>
      <c r="O84" s="87"/>
      <c r="P84" s="87"/>
      <c r="Q84" s="87"/>
      <c r="R84" s="87"/>
      <c r="S84" s="87"/>
      <c r="T84" s="87"/>
      <c r="U84" s="87"/>
      <c r="V84" s="87"/>
      <c r="W84" s="87"/>
      <c r="X84" s="87"/>
      <c r="Y84" s="87"/>
      <c r="Z84" s="87"/>
      <c r="AA84" s="87"/>
      <c r="AB84" s="87"/>
      <c r="AC84" s="87"/>
      <c r="AD84" s="87"/>
      <c r="AE84" s="87"/>
      <c r="AF84" s="87"/>
      <c r="AG84" s="87"/>
      <c r="AH84" s="87"/>
      <c r="AI84" s="87"/>
      <c r="AJ84" s="87"/>
      <c r="AK84" s="87"/>
      <c r="AL84" s="87"/>
      <c r="AM84" s="87"/>
      <c r="AN84" s="87"/>
      <c r="AO84" s="87"/>
      <c r="AP84" s="87"/>
      <c r="AQ84" s="87"/>
      <c r="AR84" s="87"/>
      <c r="AS84" s="87"/>
    </row>
    <row r="85" spans="1:45" s="43" customFormat="1" x14ac:dyDescent="0.35">
      <c r="A85" s="11"/>
      <c r="B85" s="40" t="s">
        <v>2</v>
      </c>
      <c r="C85" s="180">
        <f>C87</f>
        <v>342</v>
      </c>
      <c r="E85" s="87"/>
      <c r="F85" s="87"/>
      <c r="G85" s="87"/>
      <c r="H85" s="87"/>
      <c r="I85" s="87"/>
      <c r="J85" s="87"/>
      <c r="K85" s="87"/>
      <c r="L85" s="87"/>
      <c r="M85" s="87"/>
      <c r="N85" s="87"/>
      <c r="O85" s="87"/>
      <c r="P85" s="87"/>
      <c r="Q85" s="87"/>
      <c r="R85" s="87"/>
      <c r="S85" s="87"/>
      <c r="T85" s="87"/>
      <c r="U85" s="87"/>
      <c r="V85" s="87"/>
      <c r="W85" s="87"/>
      <c r="X85" s="87"/>
      <c r="Y85" s="87"/>
      <c r="Z85" s="87"/>
      <c r="AA85" s="87"/>
      <c r="AB85" s="87"/>
      <c r="AC85" s="87"/>
      <c r="AD85" s="87"/>
      <c r="AE85" s="87"/>
      <c r="AF85" s="87"/>
      <c r="AG85" s="87"/>
      <c r="AH85" s="87"/>
      <c r="AI85" s="87"/>
      <c r="AJ85" s="87"/>
      <c r="AK85" s="87"/>
      <c r="AL85" s="87"/>
      <c r="AM85" s="87"/>
      <c r="AN85" s="87"/>
      <c r="AO85" s="87"/>
      <c r="AP85" s="87"/>
      <c r="AQ85" s="87"/>
      <c r="AR85" s="87"/>
      <c r="AS85" s="87"/>
    </row>
    <row r="86" spans="1:45" s="87" customFormat="1" ht="19.5" customHeight="1" x14ac:dyDescent="0.35">
      <c r="A86" s="285" t="s">
        <v>273</v>
      </c>
      <c r="B86" s="93" t="s">
        <v>1</v>
      </c>
      <c r="C86" s="159">
        <v>342</v>
      </c>
    </row>
    <row r="87" spans="1:45" s="87" customFormat="1" x14ac:dyDescent="0.35">
      <c r="A87" s="129"/>
      <c r="B87" s="78" t="s">
        <v>2</v>
      </c>
      <c r="C87" s="159">
        <v>342</v>
      </c>
    </row>
    <row r="88" spans="1:45" s="87" customFormat="1" x14ac:dyDescent="0.35">
      <c r="A88" s="209" t="s">
        <v>10</v>
      </c>
      <c r="B88" s="93" t="s">
        <v>1</v>
      </c>
      <c r="C88" s="184">
        <f t="shared" ref="C88:C91" si="3">C90</f>
        <v>7860</v>
      </c>
    </row>
    <row r="89" spans="1:45" s="87" customFormat="1" x14ac:dyDescent="0.35">
      <c r="A89" s="74"/>
      <c r="B89" s="78" t="s">
        <v>2</v>
      </c>
      <c r="C89" s="184">
        <f t="shared" si="3"/>
        <v>7860</v>
      </c>
    </row>
    <row r="90" spans="1:45" s="87" customFormat="1" x14ac:dyDescent="0.35">
      <c r="A90" s="209" t="s">
        <v>13</v>
      </c>
      <c r="B90" s="93" t="s">
        <v>1</v>
      </c>
      <c r="C90" s="159">
        <f t="shared" si="3"/>
        <v>7860</v>
      </c>
      <c r="D90" s="80">
        <f>D92</f>
        <v>0</v>
      </c>
    </row>
    <row r="91" spans="1:45" s="87" customFormat="1" x14ac:dyDescent="0.35">
      <c r="A91" s="129"/>
      <c r="B91" s="78" t="s">
        <v>2</v>
      </c>
      <c r="C91" s="159">
        <f t="shared" si="3"/>
        <v>7860</v>
      </c>
    </row>
    <row r="92" spans="1:45" s="87" customFormat="1" x14ac:dyDescent="0.35">
      <c r="A92" s="210" t="s">
        <v>29</v>
      </c>
      <c r="B92" s="93" t="s">
        <v>1</v>
      </c>
      <c r="C92" s="159">
        <f>C94+C96+C98</f>
        <v>7860</v>
      </c>
    </row>
    <row r="93" spans="1:45" s="87" customFormat="1" x14ac:dyDescent="0.35">
      <c r="A93" s="129"/>
      <c r="B93" s="78" t="s">
        <v>2</v>
      </c>
      <c r="C93" s="159">
        <f>C95+C97+C99</f>
        <v>7860</v>
      </c>
    </row>
    <row r="94" spans="1:45" s="87" customFormat="1" ht="62.15" x14ac:dyDescent="0.35">
      <c r="A94" s="369" t="s">
        <v>74</v>
      </c>
      <c r="B94" s="93" t="s">
        <v>1</v>
      </c>
      <c r="C94" s="159">
        <v>3833</v>
      </c>
    </row>
    <row r="95" spans="1:45" s="87" customFormat="1" x14ac:dyDescent="0.35">
      <c r="A95" s="129"/>
      <c r="B95" s="78" t="s">
        <v>2</v>
      </c>
      <c r="C95" s="159">
        <v>3833</v>
      </c>
    </row>
    <row r="96" spans="1:45" s="87" customFormat="1" ht="24.9" x14ac:dyDescent="0.35">
      <c r="A96" s="286" t="s">
        <v>75</v>
      </c>
      <c r="B96" s="93" t="s">
        <v>1</v>
      </c>
      <c r="C96" s="159">
        <v>277</v>
      </c>
    </row>
    <row r="97" spans="1:45" s="87" customFormat="1" x14ac:dyDescent="0.35">
      <c r="A97" s="129"/>
      <c r="B97" s="78" t="s">
        <v>2</v>
      </c>
      <c r="C97" s="159">
        <v>277</v>
      </c>
    </row>
    <row r="98" spans="1:45" s="87" customFormat="1" ht="20.25" customHeight="1" x14ac:dyDescent="0.35">
      <c r="A98" s="287" t="s">
        <v>96</v>
      </c>
      <c r="B98" s="93" t="s">
        <v>1</v>
      </c>
      <c r="C98" s="159">
        <v>3750</v>
      </c>
    </row>
    <row r="99" spans="1:45" s="87" customFormat="1" x14ac:dyDescent="0.35">
      <c r="A99" s="129"/>
      <c r="B99" s="78" t="s">
        <v>2</v>
      </c>
      <c r="C99" s="159">
        <v>3750</v>
      </c>
    </row>
    <row r="100" spans="1:45" s="87" customFormat="1" ht="12.45" x14ac:dyDescent="0.3">
      <c r="A100" s="381" t="s">
        <v>40</v>
      </c>
      <c r="B100" s="382"/>
      <c r="C100" s="383"/>
    </row>
    <row r="101" spans="1:45" s="43" customFormat="1" x14ac:dyDescent="0.35">
      <c r="A101" s="68" t="s">
        <v>14</v>
      </c>
      <c r="B101" s="54" t="s">
        <v>1</v>
      </c>
      <c r="C101" s="180">
        <f>C103</f>
        <v>1503</v>
      </c>
      <c r="E101" s="211"/>
      <c r="F101" s="87"/>
      <c r="G101" s="87"/>
      <c r="H101" s="87"/>
      <c r="I101" s="87"/>
      <c r="J101" s="87"/>
      <c r="K101" s="87"/>
      <c r="L101" s="87"/>
      <c r="M101" s="87"/>
      <c r="N101" s="87"/>
      <c r="O101" s="87"/>
      <c r="P101" s="87"/>
      <c r="Q101" s="87"/>
      <c r="R101" s="87"/>
      <c r="S101" s="87"/>
      <c r="T101" s="87"/>
      <c r="U101" s="87"/>
      <c r="V101" s="87"/>
      <c r="W101" s="87"/>
      <c r="X101" s="87"/>
      <c r="Y101" s="87"/>
      <c r="Z101" s="87"/>
      <c r="AA101" s="87"/>
      <c r="AB101" s="87"/>
      <c r="AC101" s="87"/>
      <c r="AD101" s="87"/>
      <c r="AE101" s="87"/>
      <c r="AF101" s="87"/>
      <c r="AG101" s="87"/>
      <c r="AH101" s="87"/>
      <c r="AI101" s="87"/>
      <c r="AJ101" s="87"/>
      <c r="AK101" s="87"/>
      <c r="AL101" s="87"/>
      <c r="AM101" s="87"/>
      <c r="AN101" s="87"/>
      <c r="AO101" s="87"/>
      <c r="AP101" s="87"/>
      <c r="AQ101" s="87"/>
      <c r="AR101" s="87"/>
      <c r="AS101" s="87"/>
    </row>
    <row r="102" spans="1:45" s="43" customFormat="1" x14ac:dyDescent="0.35">
      <c r="A102" s="10" t="s">
        <v>15</v>
      </c>
      <c r="B102" s="40" t="s">
        <v>2</v>
      </c>
      <c r="C102" s="180">
        <f>C104</f>
        <v>1503</v>
      </c>
      <c r="E102" s="87"/>
      <c r="F102" s="87"/>
      <c r="G102" s="87"/>
      <c r="H102" s="87"/>
      <c r="I102" s="87"/>
      <c r="J102" s="87"/>
      <c r="K102" s="87"/>
      <c r="L102" s="87"/>
      <c r="M102" s="87"/>
      <c r="N102" s="87"/>
      <c r="O102" s="87"/>
      <c r="P102" s="87"/>
      <c r="Q102" s="87"/>
      <c r="R102" s="87"/>
      <c r="S102" s="87"/>
      <c r="T102" s="87"/>
      <c r="U102" s="87"/>
      <c r="V102" s="87"/>
      <c r="W102" s="87"/>
      <c r="X102" s="87"/>
      <c r="Y102" s="87"/>
      <c r="Z102" s="87"/>
      <c r="AA102" s="87"/>
      <c r="AB102" s="87"/>
      <c r="AC102" s="87"/>
      <c r="AD102" s="87"/>
      <c r="AE102" s="87"/>
      <c r="AF102" s="87"/>
      <c r="AG102" s="87"/>
      <c r="AH102" s="87"/>
      <c r="AI102" s="87"/>
      <c r="AJ102" s="87"/>
      <c r="AK102" s="87"/>
      <c r="AL102" s="87"/>
      <c r="AM102" s="87"/>
      <c r="AN102" s="87"/>
      <c r="AO102" s="87"/>
      <c r="AP102" s="87"/>
      <c r="AQ102" s="87"/>
      <c r="AR102" s="87"/>
      <c r="AS102" s="87"/>
    </row>
    <row r="103" spans="1:45" x14ac:dyDescent="0.35">
      <c r="A103" s="33" t="s">
        <v>42</v>
      </c>
      <c r="B103" s="5" t="s">
        <v>1</v>
      </c>
      <c r="C103" s="159">
        <f>C105</f>
        <v>1503</v>
      </c>
    </row>
    <row r="104" spans="1:45" x14ac:dyDescent="0.35">
      <c r="A104" s="10" t="s">
        <v>9</v>
      </c>
      <c r="B104" s="7" t="s">
        <v>2</v>
      </c>
      <c r="C104" s="159">
        <f>C106</f>
        <v>1503</v>
      </c>
    </row>
    <row r="105" spans="1:45" s="43" customFormat="1" x14ac:dyDescent="0.35">
      <c r="A105" s="12" t="s">
        <v>10</v>
      </c>
      <c r="B105" s="55" t="s">
        <v>1</v>
      </c>
      <c r="C105" s="159">
        <f t="shared" ref="C105:C108" si="4">C107</f>
        <v>1503</v>
      </c>
      <c r="E105" s="87"/>
      <c r="F105" s="87"/>
      <c r="G105" s="87"/>
      <c r="H105" s="87"/>
      <c r="I105" s="87"/>
      <c r="J105" s="87"/>
      <c r="K105" s="87"/>
      <c r="L105" s="87"/>
      <c r="M105" s="87"/>
      <c r="N105" s="87"/>
      <c r="O105" s="87"/>
      <c r="P105" s="87"/>
      <c r="Q105" s="87"/>
      <c r="R105" s="87"/>
      <c r="S105" s="87"/>
      <c r="T105" s="87"/>
      <c r="U105" s="87"/>
      <c r="V105" s="87"/>
      <c r="W105" s="87"/>
      <c r="X105" s="87"/>
      <c r="Y105" s="87"/>
      <c r="Z105" s="87"/>
      <c r="AA105" s="87"/>
      <c r="AB105" s="87"/>
      <c r="AC105" s="87"/>
      <c r="AD105" s="87"/>
      <c r="AE105" s="87"/>
      <c r="AF105" s="87"/>
      <c r="AG105" s="87"/>
      <c r="AH105" s="87"/>
      <c r="AI105" s="87"/>
      <c r="AJ105" s="87"/>
      <c r="AK105" s="87"/>
      <c r="AL105" s="87"/>
      <c r="AM105" s="87"/>
      <c r="AN105" s="87"/>
      <c r="AO105" s="87"/>
      <c r="AP105" s="87"/>
      <c r="AQ105" s="87"/>
      <c r="AR105" s="87"/>
      <c r="AS105" s="87"/>
    </row>
    <row r="106" spans="1:45" s="43" customFormat="1" x14ac:dyDescent="0.35">
      <c r="A106" s="11"/>
      <c r="B106" s="40" t="s">
        <v>2</v>
      </c>
      <c r="C106" s="159">
        <f t="shared" si="4"/>
        <v>1503</v>
      </c>
      <c r="E106" s="87"/>
      <c r="F106" s="87"/>
      <c r="G106" s="87"/>
      <c r="H106" s="87"/>
      <c r="I106" s="87"/>
      <c r="J106" s="87"/>
      <c r="K106" s="87"/>
      <c r="L106" s="87"/>
      <c r="M106" s="87"/>
      <c r="N106" s="87"/>
      <c r="O106" s="87"/>
      <c r="P106" s="87"/>
      <c r="Q106" s="87"/>
      <c r="R106" s="87"/>
      <c r="S106" s="87"/>
      <c r="T106" s="87"/>
      <c r="U106" s="87"/>
      <c r="V106" s="87"/>
      <c r="W106" s="87"/>
      <c r="X106" s="87"/>
      <c r="Y106" s="87"/>
      <c r="Z106" s="87"/>
      <c r="AA106" s="87"/>
      <c r="AB106" s="87"/>
      <c r="AC106" s="87"/>
      <c r="AD106" s="87"/>
      <c r="AE106" s="87"/>
      <c r="AF106" s="87"/>
      <c r="AG106" s="87"/>
      <c r="AH106" s="87"/>
      <c r="AI106" s="87"/>
      <c r="AJ106" s="87"/>
      <c r="AK106" s="87"/>
      <c r="AL106" s="87"/>
      <c r="AM106" s="87"/>
      <c r="AN106" s="87"/>
      <c r="AO106" s="87"/>
      <c r="AP106" s="87"/>
      <c r="AQ106" s="87"/>
      <c r="AR106" s="87"/>
      <c r="AS106" s="87"/>
    </row>
    <row r="107" spans="1:45" s="43" customFormat="1" x14ac:dyDescent="0.35">
      <c r="A107" s="20" t="s">
        <v>26</v>
      </c>
      <c r="B107" s="13" t="s">
        <v>1</v>
      </c>
      <c r="C107" s="159">
        <f t="shared" si="4"/>
        <v>1503</v>
      </c>
      <c r="E107" s="87"/>
      <c r="F107" s="87"/>
      <c r="G107" s="87"/>
      <c r="H107" s="87"/>
      <c r="I107" s="87"/>
      <c r="J107" s="87"/>
      <c r="K107" s="87"/>
      <c r="L107" s="87"/>
      <c r="M107" s="87"/>
      <c r="N107" s="87"/>
      <c r="O107" s="87"/>
      <c r="P107" s="87"/>
      <c r="Q107" s="87"/>
      <c r="R107" s="87"/>
      <c r="S107" s="87"/>
      <c r="T107" s="87"/>
      <c r="U107" s="87"/>
      <c r="V107" s="87"/>
      <c r="W107" s="87"/>
      <c r="X107" s="87"/>
      <c r="Y107" s="87"/>
      <c r="Z107" s="87"/>
      <c r="AA107" s="87"/>
      <c r="AB107" s="87"/>
      <c r="AC107" s="87"/>
      <c r="AD107" s="87"/>
      <c r="AE107" s="87"/>
      <c r="AF107" s="87"/>
      <c r="AG107" s="87"/>
      <c r="AH107" s="87"/>
      <c r="AI107" s="87"/>
      <c r="AJ107" s="87"/>
      <c r="AK107" s="87"/>
      <c r="AL107" s="87"/>
      <c r="AM107" s="87"/>
      <c r="AN107" s="87"/>
      <c r="AO107" s="87"/>
      <c r="AP107" s="87"/>
      <c r="AQ107" s="87"/>
      <c r="AR107" s="87"/>
      <c r="AS107" s="87"/>
    </row>
    <row r="108" spans="1:45" s="43" customFormat="1" x14ac:dyDescent="0.35">
      <c r="A108" s="20"/>
      <c r="B108" s="14" t="s">
        <v>2</v>
      </c>
      <c r="C108" s="159">
        <f t="shared" si="4"/>
        <v>1503</v>
      </c>
      <c r="E108" s="87"/>
      <c r="F108" s="87"/>
      <c r="G108" s="87"/>
      <c r="H108" s="87"/>
      <c r="I108" s="87"/>
      <c r="J108" s="87"/>
      <c r="K108" s="87"/>
      <c r="L108" s="87"/>
      <c r="M108" s="87"/>
      <c r="N108" s="87"/>
      <c r="O108" s="87"/>
      <c r="P108" s="87"/>
      <c r="Q108" s="87"/>
      <c r="R108" s="87"/>
      <c r="S108" s="87"/>
      <c r="T108" s="87"/>
      <c r="U108" s="87"/>
      <c r="V108" s="87"/>
      <c r="W108" s="87"/>
      <c r="X108" s="87"/>
      <c r="Y108" s="87"/>
      <c r="Z108" s="87"/>
      <c r="AA108" s="87"/>
      <c r="AB108" s="87"/>
      <c r="AC108" s="87"/>
      <c r="AD108" s="87"/>
      <c r="AE108" s="87"/>
      <c r="AF108" s="87"/>
      <c r="AG108" s="87"/>
      <c r="AH108" s="87"/>
      <c r="AI108" s="87"/>
      <c r="AJ108" s="87"/>
      <c r="AK108" s="87"/>
      <c r="AL108" s="87"/>
      <c r="AM108" s="87"/>
      <c r="AN108" s="87"/>
      <c r="AO108" s="87"/>
      <c r="AP108" s="87"/>
      <c r="AQ108" s="87"/>
      <c r="AR108" s="87"/>
      <c r="AS108" s="87"/>
    </row>
    <row r="109" spans="1:45" s="43" customFormat="1" x14ac:dyDescent="0.35">
      <c r="A109" s="21" t="s">
        <v>27</v>
      </c>
      <c r="B109" s="13" t="s">
        <v>1</v>
      </c>
      <c r="C109" s="159">
        <f>C111+C115</f>
        <v>1503</v>
      </c>
      <c r="E109" s="87"/>
      <c r="F109" s="87"/>
      <c r="G109" s="87"/>
      <c r="H109" s="87"/>
      <c r="I109" s="87"/>
      <c r="J109" s="87"/>
      <c r="K109" s="87"/>
      <c r="L109" s="87"/>
      <c r="M109" s="87"/>
      <c r="N109" s="87"/>
      <c r="O109" s="87"/>
      <c r="P109" s="87"/>
      <c r="Q109" s="87"/>
      <c r="R109" s="87"/>
      <c r="S109" s="87"/>
      <c r="T109" s="87"/>
      <c r="U109" s="87"/>
      <c r="V109" s="87"/>
      <c r="W109" s="87"/>
      <c r="X109" s="87"/>
      <c r="Y109" s="87"/>
      <c r="Z109" s="87"/>
      <c r="AA109" s="87"/>
      <c r="AB109" s="87"/>
      <c r="AC109" s="87"/>
      <c r="AD109" s="87"/>
      <c r="AE109" s="87"/>
      <c r="AF109" s="87"/>
      <c r="AG109" s="87"/>
      <c r="AH109" s="87"/>
      <c r="AI109" s="87"/>
      <c r="AJ109" s="87"/>
      <c r="AK109" s="87"/>
      <c r="AL109" s="87"/>
      <c r="AM109" s="87"/>
      <c r="AN109" s="87"/>
      <c r="AO109" s="87"/>
      <c r="AP109" s="87"/>
      <c r="AQ109" s="87"/>
      <c r="AR109" s="87"/>
      <c r="AS109" s="87"/>
    </row>
    <row r="110" spans="1:45" s="43" customFormat="1" x14ac:dyDescent="0.35">
      <c r="A110" s="20"/>
      <c r="B110" s="14" t="s">
        <v>2</v>
      </c>
      <c r="C110" s="159">
        <f>C112+C116</f>
        <v>1503</v>
      </c>
      <c r="E110" s="87"/>
      <c r="F110" s="87"/>
      <c r="G110" s="87"/>
      <c r="H110" s="87"/>
      <c r="I110" s="87"/>
      <c r="J110" s="87"/>
      <c r="K110" s="87"/>
      <c r="L110" s="87"/>
      <c r="M110" s="87"/>
      <c r="N110" s="87"/>
      <c r="O110" s="87"/>
      <c r="P110" s="87"/>
      <c r="Q110" s="87"/>
      <c r="R110" s="87"/>
      <c r="S110" s="87"/>
      <c r="T110" s="87"/>
      <c r="U110" s="87"/>
      <c r="V110" s="87"/>
      <c r="W110" s="87"/>
      <c r="X110" s="87"/>
      <c r="Y110" s="87"/>
      <c r="Z110" s="87"/>
      <c r="AA110" s="87"/>
      <c r="AB110" s="87"/>
      <c r="AC110" s="87"/>
      <c r="AD110" s="87"/>
      <c r="AE110" s="87"/>
      <c r="AF110" s="87"/>
      <c r="AG110" s="87"/>
      <c r="AH110" s="87"/>
      <c r="AI110" s="87"/>
      <c r="AJ110" s="87"/>
      <c r="AK110" s="87"/>
      <c r="AL110" s="87"/>
      <c r="AM110" s="87"/>
      <c r="AN110" s="87"/>
      <c r="AO110" s="87"/>
      <c r="AP110" s="87"/>
      <c r="AQ110" s="87"/>
      <c r="AR110" s="87"/>
      <c r="AS110" s="87"/>
    </row>
    <row r="111" spans="1:45" s="61" customFormat="1" x14ac:dyDescent="0.35">
      <c r="A111" s="60" t="s">
        <v>100</v>
      </c>
      <c r="B111" s="28" t="s">
        <v>1</v>
      </c>
      <c r="C111" s="166">
        <f>C113</f>
        <v>103</v>
      </c>
    </row>
    <row r="112" spans="1:45" s="61" customFormat="1" x14ac:dyDescent="0.35">
      <c r="A112" s="32"/>
      <c r="B112" s="30" t="s">
        <v>2</v>
      </c>
      <c r="C112" s="166">
        <f>C114</f>
        <v>103</v>
      </c>
    </row>
    <row r="113" spans="1:5" s="87" customFormat="1" ht="15.75" customHeight="1" x14ac:dyDescent="0.35">
      <c r="A113" s="286" t="s">
        <v>91</v>
      </c>
      <c r="B113" s="93" t="s">
        <v>1</v>
      </c>
      <c r="C113" s="159">
        <v>103</v>
      </c>
    </row>
    <row r="114" spans="1:5" s="87" customFormat="1" x14ac:dyDescent="0.35">
      <c r="A114" s="129"/>
      <c r="B114" s="78" t="s">
        <v>2</v>
      </c>
      <c r="C114" s="159">
        <v>103</v>
      </c>
    </row>
    <row r="115" spans="1:5" s="61" customFormat="1" x14ac:dyDescent="0.35">
      <c r="A115" s="60" t="s">
        <v>106</v>
      </c>
      <c r="B115" s="28" t="s">
        <v>1</v>
      </c>
      <c r="C115" s="184">
        <f>C117</f>
        <v>1400</v>
      </c>
    </row>
    <row r="116" spans="1:5" s="61" customFormat="1" x14ac:dyDescent="0.35">
      <c r="A116" s="32"/>
      <c r="B116" s="30" t="s">
        <v>2</v>
      </c>
      <c r="C116" s="184">
        <f>C118</f>
        <v>1400</v>
      </c>
    </row>
    <row r="117" spans="1:5" s="87" customFormat="1" ht="15.45" x14ac:dyDescent="0.35">
      <c r="A117" s="288" t="s">
        <v>70</v>
      </c>
      <c r="B117" s="93" t="s">
        <v>1</v>
      </c>
      <c r="C117" s="159">
        <v>1400</v>
      </c>
    </row>
    <row r="118" spans="1:5" s="87" customFormat="1" x14ac:dyDescent="0.35">
      <c r="A118" s="129"/>
      <c r="B118" s="78" t="s">
        <v>2</v>
      </c>
      <c r="C118" s="159">
        <v>1400</v>
      </c>
    </row>
    <row r="119" spans="1:5" s="87" customFormat="1" ht="12.45" x14ac:dyDescent="0.3">
      <c r="A119" s="381" t="s">
        <v>128</v>
      </c>
      <c r="B119" s="382"/>
      <c r="C119" s="383"/>
    </row>
    <row r="120" spans="1:5" s="87" customFormat="1" x14ac:dyDescent="0.35">
      <c r="A120" s="60" t="s">
        <v>14</v>
      </c>
      <c r="B120" s="93" t="s">
        <v>1</v>
      </c>
      <c r="C120" s="159">
        <f>C122</f>
        <v>12679</v>
      </c>
      <c r="E120" s="211"/>
    </row>
    <row r="121" spans="1:5" s="87" customFormat="1" x14ac:dyDescent="0.35">
      <c r="A121" s="129" t="s">
        <v>15</v>
      </c>
      <c r="B121" s="78" t="s">
        <v>2</v>
      </c>
      <c r="C121" s="159">
        <f>C123</f>
        <v>12679</v>
      </c>
    </row>
    <row r="122" spans="1:5" s="87" customFormat="1" x14ac:dyDescent="0.35">
      <c r="A122" s="186" t="s">
        <v>42</v>
      </c>
      <c r="B122" s="93" t="s">
        <v>1</v>
      </c>
      <c r="C122" s="159">
        <f>C124</f>
        <v>12679</v>
      </c>
    </row>
    <row r="123" spans="1:5" s="87" customFormat="1" x14ac:dyDescent="0.35">
      <c r="A123" s="129" t="s">
        <v>9</v>
      </c>
      <c r="B123" s="78" t="s">
        <v>2</v>
      </c>
      <c r="C123" s="159">
        <f>C125</f>
        <v>12679</v>
      </c>
    </row>
    <row r="124" spans="1:5" s="87" customFormat="1" x14ac:dyDescent="0.35">
      <c r="A124" s="209" t="s">
        <v>10</v>
      </c>
      <c r="B124" s="88" t="s">
        <v>1</v>
      </c>
      <c r="C124" s="159">
        <f t="shared" ref="C124:C129" si="5">C126</f>
        <v>12679</v>
      </c>
    </row>
    <row r="125" spans="1:5" s="87" customFormat="1" x14ac:dyDescent="0.35">
      <c r="A125" s="74"/>
      <c r="B125" s="78" t="s">
        <v>2</v>
      </c>
      <c r="C125" s="159">
        <f t="shared" si="5"/>
        <v>12679</v>
      </c>
    </row>
    <row r="126" spans="1:5" s="87" customFormat="1" x14ac:dyDescent="0.35">
      <c r="A126" s="126" t="s">
        <v>26</v>
      </c>
      <c r="B126" s="121" t="s">
        <v>1</v>
      </c>
      <c r="C126" s="159">
        <f t="shared" si="5"/>
        <v>12679</v>
      </c>
    </row>
    <row r="127" spans="1:5" s="87" customFormat="1" x14ac:dyDescent="0.35">
      <c r="A127" s="126"/>
      <c r="B127" s="64" t="s">
        <v>2</v>
      </c>
      <c r="C127" s="159">
        <f t="shared" si="5"/>
        <v>12679</v>
      </c>
    </row>
    <row r="128" spans="1:5" s="87" customFormat="1" x14ac:dyDescent="0.35">
      <c r="A128" s="120" t="s">
        <v>27</v>
      </c>
      <c r="B128" s="121" t="s">
        <v>1</v>
      </c>
      <c r="C128" s="159">
        <f t="shared" si="5"/>
        <v>12679</v>
      </c>
    </row>
    <row r="129" spans="1:45" s="87" customFormat="1" x14ac:dyDescent="0.35">
      <c r="A129" s="126"/>
      <c r="B129" s="64" t="s">
        <v>2</v>
      </c>
      <c r="C129" s="159">
        <f t="shared" si="5"/>
        <v>12679</v>
      </c>
    </row>
    <row r="130" spans="1:45" s="61" customFormat="1" x14ac:dyDescent="0.35">
      <c r="A130" s="212" t="s">
        <v>60</v>
      </c>
      <c r="B130" s="28" t="s">
        <v>1</v>
      </c>
      <c r="C130" s="184">
        <f>C132</f>
        <v>12679</v>
      </c>
    </row>
    <row r="131" spans="1:45" s="61" customFormat="1" x14ac:dyDescent="0.35">
      <c r="A131" s="32"/>
      <c r="B131" s="30" t="s">
        <v>2</v>
      </c>
      <c r="C131" s="184">
        <f>C133</f>
        <v>12679</v>
      </c>
    </row>
    <row r="132" spans="1:45" s="85" customFormat="1" ht="40.5" customHeight="1" x14ac:dyDescent="0.35">
      <c r="A132" s="289" t="s">
        <v>61</v>
      </c>
      <c r="B132" s="121" t="s">
        <v>1</v>
      </c>
      <c r="C132" s="290">
        <v>12679</v>
      </c>
    </row>
    <row r="133" spans="1:45" s="87" customFormat="1" x14ac:dyDescent="0.35">
      <c r="A133" s="129"/>
      <c r="B133" s="78" t="s">
        <v>2</v>
      </c>
      <c r="C133" s="159">
        <v>12679</v>
      </c>
    </row>
    <row r="134" spans="1:45" s="48" customFormat="1" ht="12.45" x14ac:dyDescent="0.3">
      <c r="A134" s="384" t="s">
        <v>33</v>
      </c>
      <c r="B134" s="384"/>
      <c r="C134" s="384"/>
      <c r="D134"/>
      <c r="E134" s="62"/>
      <c r="F134" s="62"/>
      <c r="G134" s="62"/>
      <c r="H134" s="62"/>
      <c r="I134" s="62"/>
      <c r="J134" s="62"/>
      <c r="K134" s="62"/>
      <c r="L134" s="62"/>
      <c r="M134" s="62"/>
      <c r="N134" s="62"/>
      <c r="O134" s="62"/>
      <c r="P134" s="62"/>
      <c r="Q134" s="62"/>
      <c r="R134" s="62"/>
      <c r="S134" s="62"/>
      <c r="T134" s="62"/>
      <c r="U134" s="62"/>
      <c r="V134" s="62"/>
      <c r="W134" s="62"/>
      <c r="X134" s="62"/>
      <c r="Y134" s="62"/>
      <c r="Z134" s="62"/>
      <c r="AA134" s="62"/>
      <c r="AB134" s="62"/>
      <c r="AC134" s="62"/>
      <c r="AD134" s="62"/>
      <c r="AE134" s="62"/>
      <c r="AF134" s="62"/>
      <c r="AG134" s="62"/>
      <c r="AH134" s="62"/>
      <c r="AI134" s="62"/>
      <c r="AJ134" s="62"/>
      <c r="AK134" s="62"/>
      <c r="AL134" s="62"/>
      <c r="AM134" s="62"/>
      <c r="AN134" s="62"/>
      <c r="AO134" s="62"/>
      <c r="AP134" s="62"/>
      <c r="AQ134" s="62"/>
      <c r="AR134" s="62"/>
      <c r="AS134" s="62"/>
    </row>
    <row r="135" spans="1:45" s="53" customFormat="1" x14ac:dyDescent="0.35">
      <c r="A135" s="105" t="s">
        <v>14</v>
      </c>
      <c r="B135" s="114" t="s">
        <v>1</v>
      </c>
      <c r="C135" s="166">
        <f>C137+C149</f>
        <v>585</v>
      </c>
      <c r="E135" s="246"/>
      <c r="F135" s="246"/>
      <c r="G135" s="246"/>
      <c r="H135" s="246"/>
      <c r="I135" s="246"/>
      <c r="J135" s="246"/>
      <c r="K135" s="246"/>
      <c r="L135" s="246"/>
      <c r="M135" s="246"/>
      <c r="N135" s="246"/>
      <c r="O135" s="246"/>
      <c r="P135" s="246"/>
      <c r="Q135" s="246"/>
      <c r="R135" s="246"/>
      <c r="S135" s="246"/>
      <c r="T135" s="246"/>
      <c r="U135" s="246"/>
      <c r="V135" s="246"/>
      <c r="W135" s="246"/>
      <c r="X135" s="246"/>
      <c r="Y135" s="246"/>
      <c r="Z135" s="246"/>
      <c r="AA135" s="246"/>
      <c r="AB135" s="246"/>
      <c r="AC135" s="246"/>
      <c r="AD135" s="246"/>
      <c r="AE135" s="246"/>
      <c r="AF135" s="246"/>
      <c r="AG135" s="246"/>
      <c r="AH135" s="246"/>
      <c r="AI135" s="246"/>
      <c r="AJ135" s="246"/>
      <c r="AK135" s="246"/>
      <c r="AL135" s="246"/>
      <c r="AM135" s="246"/>
      <c r="AN135" s="246"/>
      <c r="AO135" s="246"/>
      <c r="AP135" s="246"/>
      <c r="AQ135" s="246"/>
      <c r="AR135" s="246"/>
      <c r="AS135" s="246"/>
    </row>
    <row r="136" spans="1:45" s="53" customFormat="1" x14ac:dyDescent="0.35">
      <c r="A136" s="37" t="s">
        <v>15</v>
      </c>
      <c r="B136" s="14" t="s">
        <v>2</v>
      </c>
      <c r="C136" s="166">
        <f>C138+C150</f>
        <v>585</v>
      </c>
      <c r="E136" s="246"/>
      <c r="F136" s="246"/>
      <c r="G136" s="246"/>
      <c r="H136" s="246"/>
      <c r="I136" s="246"/>
      <c r="J136" s="246"/>
      <c r="K136" s="246"/>
      <c r="L136" s="246"/>
      <c r="M136" s="246"/>
      <c r="N136" s="246"/>
      <c r="O136" s="246"/>
      <c r="P136" s="246"/>
      <c r="Q136" s="246"/>
      <c r="R136" s="246"/>
      <c r="S136" s="246"/>
      <c r="T136" s="246"/>
      <c r="U136" s="246"/>
      <c r="V136" s="246"/>
      <c r="W136" s="246"/>
      <c r="X136" s="246"/>
      <c r="Y136" s="246"/>
      <c r="Z136" s="246"/>
      <c r="AA136" s="246"/>
      <c r="AB136" s="246"/>
      <c r="AC136" s="246"/>
      <c r="AD136" s="246"/>
      <c r="AE136" s="246"/>
      <c r="AF136" s="246"/>
      <c r="AG136" s="246"/>
      <c r="AH136" s="246"/>
      <c r="AI136" s="246"/>
      <c r="AJ136" s="246"/>
      <c r="AK136" s="246"/>
      <c r="AL136" s="246"/>
      <c r="AM136" s="246"/>
      <c r="AN136" s="246"/>
      <c r="AO136" s="246"/>
      <c r="AP136" s="246"/>
      <c r="AQ136" s="246"/>
      <c r="AR136" s="246"/>
      <c r="AS136" s="246"/>
    </row>
    <row r="137" spans="1:45" s="53" customFormat="1" x14ac:dyDescent="0.35">
      <c r="A137" s="38" t="s">
        <v>28</v>
      </c>
      <c r="B137" s="13" t="s">
        <v>1</v>
      </c>
      <c r="C137" s="180">
        <f>C139</f>
        <v>235</v>
      </c>
      <c r="E137" s="246"/>
      <c r="F137" s="246"/>
      <c r="G137" s="246"/>
      <c r="H137" s="246"/>
      <c r="I137" s="246"/>
      <c r="J137" s="246"/>
      <c r="K137" s="246"/>
      <c r="L137" s="246"/>
      <c r="M137" s="246"/>
      <c r="N137" s="246"/>
      <c r="O137" s="246"/>
      <c r="P137" s="246"/>
      <c r="Q137" s="246"/>
      <c r="R137" s="246"/>
      <c r="S137" s="246"/>
      <c r="T137" s="246"/>
      <c r="U137" s="246"/>
      <c r="V137" s="246"/>
      <c r="W137" s="246"/>
      <c r="X137" s="246"/>
      <c r="Y137" s="246"/>
      <c r="Z137" s="246"/>
      <c r="AA137" s="246"/>
      <c r="AB137" s="246"/>
      <c r="AC137" s="246"/>
      <c r="AD137" s="246"/>
      <c r="AE137" s="246"/>
      <c r="AF137" s="246"/>
      <c r="AG137" s="246"/>
      <c r="AH137" s="246"/>
      <c r="AI137" s="246"/>
      <c r="AJ137" s="246"/>
      <c r="AK137" s="246"/>
      <c r="AL137" s="246"/>
      <c r="AM137" s="246"/>
      <c r="AN137" s="246"/>
      <c r="AO137" s="246"/>
      <c r="AP137" s="246"/>
      <c r="AQ137" s="246"/>
      <c r="AR137" s="246"/>
      <c r="AS137" s="246"/>
    </row>
    <row r="138" spans="1:45" s="53" customFormat="1" x14ac:dyDescent="0.35">
      <c r="A138" s="37" t="s">
        <v>15</v>
      </c>
      <c r="B138" s="14" t="s">
        <v>2</v>
      </c>
      <c r="C138" s="180">
        <f>C140</f>
        <v>235</v>
      </c>
      <c r="E138" s="246"/>
      <c r="F138" s="246"/>
      <c r="G138" s="246"/>
      <c r="H138" s="246"/>
      <c r="I138" s="246"/>
      <c r="J138" s="246"/>
      <c r="K138" s="246"/>
      <c r="L138" s="246"/>
      <c r="M138" s="246"/>
      <c r="N138" s="246"/>
      <c r="O138" s="246"/>
      <c r="P138" s="246"/>
      <c r="Q138" s="246"/>
      <c r="R138" s="246"/>
      <c r="S138" s="246"/>
      <c r="T138" s="246"/>
      <c r="U138" s="246"/>
      <c r="V138" s="246"/>
      <c r="W138" s="246"/>
      <c r="X138" s="246"/>
      <c r="Y138" s="246"/>
      <c r="Z138" s="246"/>
      <c r="AA138" s="246"/>
      <c r="AB138" s="246"/>
      <c r="AC138" s="246"/>
      <c r="AD138" s="246"/>
      <c r="AE138" s="246"/>
      <c r="AF138" s="246"/>
      <c r="AG138" s="246"/>
      <c r="AH138" s="246"/>
      <c r="AI138" s="246"/>
      <c r="AJ138" s="246"/>
      <c r="AK138" s="246"/>
      <c r="AL138" s="246"/>
      <c r="AM138" s="246"/>
      <c r="AN138" s="246"/>
      <c r="AO138" s="246"/>
      <c r="AP138" s="246"/>
      <c r="AQ138" s="246"/>
      <c r="AR138" s="246"/>
      <c r="AS138" s="246"/>
    </row>
    <row r="139" spans="1:45" s="43" customFormat="1" x14ac:dyDescent="0.35">
      <c r="A139" s="12" t="s">
        <v>10</v>
      </c>
      <c r="B139" s="55" t="s">
        <v>1</v>
      </c>
      <c r="C139" s="159">
        <f t="shared" ref="C139:C144" si="6">C141</f>
        <v>235</v>
      </c>
      <c r="E139" s="87"/>
      <c r="F139" s="87"/>
      <c r="G139" s="87"/>
      <c r="H139" s="87"/>
      <c r="I139" s="87"/>
      <c r="J139" s="87"/>
      <c r="K139" s="87"/>
      <c r="L139" s="87"/>
      <c r="M139" s="87"/>
      <c r="N139" s="87"/>
      <c r="O139" s="87"/>
      <c r="P139" s="87"/>
      <c r="Q139" s="87"/>
      <c r="R139" s="87"/>
      <c r="S139" s="87"/>
      <c r="T139" s="87"/>
      <c r="U139" s="87"/>
      <c r="V139" s="87"/>
      <c r="W139" s="87"/>
      <c r="X139" s="87"/>
      <c r="Y139" s="87"/>
      <c r="Z139" s="87"/>
      <c r="AA139" s="87"/>
      <c r="AB139" s="87"/>
      <c r="AC139" s="87"/>
      <c r="AD139" s="87"/>
      <c r="AE139" s="87"/>
      <c r="AF139" s="87"/>
      <c r="AG139" s="87"/>
      <c r="AH139" s="87"/>
      <c r="AI139" s="87"/>
      <c r="AJ139" s="87"/>
      <c r="AK139" s="87"/>
      <c r="AL139" s="87"/>
      <c r="AM139" s="87"/>
      <c r="AN139" s="87"/>
      <c r="AO139" s="87"/>
      <c r="AP139" s="87"/>
      <c r="AQ139" s="87"/>
      <c r="AR139" s="87"/>
      <c r="AS139" s="87"/>
    </row>
    <row r="140" spans="1:45" s="43" customFormat="1" x14ac:dyDescent="0.35">
      <c r="A140" s="11"/>
      <c r="B140" s="40" t="s">
        <v>2</v>
      </c>
      <c r="C140" s="159">
        <f t="shared" si="6"/>
        <v>235</v>
      </c>
      <c r="E140" s="87"/>
      <c r="F140" s="87"/>
      <c r="G140" s="87"/>
      <c r="H140" s="87"/>
      <c r="I140" s="87"/>
      <c r="J140" s="87"/>
      <c r="K140" s="87"/>
      <c r="L140" s="87"/>
      <c r="M140" s="87"/>
      <c r="N140" s="87"/>
      <c r="O140" s="87"/>
      <c r="P140" s="87"/>
      <c r="Q140" s="87"/>
      <c r="R140" s="87"/>
      <c r="S140" s="87"/>
      <c r="T140" s="87"/>
      <c r="U140" s="87"/>
      <c r="V140" s="87"/>
      <c r="W140" s="87"/>
      <c r="X140" s="87"/>
      <c r="Y140" s="87"/>
      <c r="Z140" s="87"/>
      <c r="AA140" s="87"/>
      <c r="AB140" s="87"/>
      <c r="AC140" s="87"/>
      <c r="AD140" s="87"/>
      <c r="AE140" s="87"/>
      <c r="AF140" s="87"/>
      <c r="AG140" s="87"/>
      <c r="AH140" s="87"/>
      <c r="AI140" s="87"/>
      <c r="AJ140" s="87"/>
      <c r="AK140" s="87"/>
      <c r="AL140" s="87"/>
      <c r="AM140" s="87"/>
      <c r="AN140" s="87"/>
      <c r="AO140" s="87"/>
      <c r="AP140" s="87"/>
      <c r="AQ140" s="87"/>
      <c r="AR140" s="87"/>
      <c r="AS140" s="87"/>
    </row>
    <row r="141" spans="1:45" s="43" customFormat="1" x14ac:dyDescent="0.35">
      <c r="A141" s="20" t="s">
        <v>26</v>
      </c>
      <c r="B141" s="13" t="s">
        <v>1</v>
      </c>
      <c r="C141" s="159">
        <f t="shared" si="6"/>
        <v>235</v>
      </c>
      <c r="E141" s="87"/>
      <c r="F141" s="87"/>
      <c r="G141" s="87"/>
      <c r="H141" s="87"/>
      <c r="I141" s="87"/>
      <c r="J141" s="87"/>
      <c r="K141" s="87"/>
      <c r="L141" s="87"/>
      <c r="M141" s="87"/>
      <c r="N141" s="87"/>
      <c r="O141" s="87"/>
      <c r="P141" s="87"/>
      <c r="Q141" s="87"/>
      <c r="R141" s="87"/>
      <c r="S141" s="87"/>
      <c r="T141" s="87"/>
      <c r="U141" s="87"/>
      <c r="V141" s="87"/>
      <c r="W141" s="87"/>
      <c r="X141" s="87"/>
      <c r="Y141" s="87"/>
      <c r="Z141" s="87"/>
      <c r="AA141" s="87"/>
      <c r="AB141" s="87"/>
      <c r="AC141" s="87"/>
      <c r="AD141" s="87"/>
      <c r="AE141" s="87"/>
      <c r="AF141" s="87"/>
      <c r="AG141" s="87"/>
      <c r="AH141" s="87"/>
      <c r="AI141" s="87"/>
      <c r="AJ141" s="87"/>
      <c r="AK141" s="87"/>
      <c r="AL141" s="87"/>
      <c r="AM141" s="87"/>
      <c r="AN141" s="87"/>
      <c r="AO141" s="87"/>
      <c r="AP141" s="87"/>
      <c r="AQ141" s="87"/>
      <c r="AR141" s="87"/>
      <c r="AS141" s="87"/>
    </row>
    <row r="142" spans="1:45" s="43" customFormat="1" x14ac:dyDescent="0.35">
      <c r="A142" s="20"/>
      <c r="B142" s="14" t="s">
        <v>2</v>
      </c>
      <c r="C142" s="159">
        <f t="shared" si="6"/>
        <v>235</v>
      </c>
      <c r="E142" s="87"/>
      <c r="F142" s="87"/>
      <c r="G142" s="87"/>
      <c r="H142" s="87"/>
      <c r="I142" s="87"/>
      <c r="J142" s="87"/>
      <c r="K142" s="87"/>
      <c r="L142" s="87"/>
      <c r="M142" s="87"/>
      <c r="N142" s="87"/>
      <c r="O142" s="87"/>
      <c r="P142" s="87"/>
      <c r="Q142" s="87"/>
      <c r="R142" s="87"/>
      <c r="S142" s="87"/>
      <c r="T142" s="87"/>
      <c r="U142" s="87"/>
      <c r="V142" s="87"/>
      <c r="W142" s="87"/>
      <c r="X142" s="87"/>
      <c r="Y142" s="87"/>
      <c r="Z142" s="87"/>
      <c r="AA142" s="87"/>
      <c r="AB142" s="87"/>
      <c r="AC142" s="87"/>
      <c r="AD142" s="87"/>
      <c r="AE142" s="87"/>
      <c r="AF142" s="87"/>
      <c r="AG142" s="87"/>
      <c r="AH142" s="87"/>
      <c r="AI142" s="87"/>
      <c r="AJ142" s="87"/>
      <c r="AK142" s="87"/>
      <c r="AL142" s="87"/>
      <c r="AM142" s="87"/>
      <c r="AN142" s="87"/>
      <c r="AO142" s="87"/>
      <c r="AP142" s="87"/>
      <c r="AQ142" s="87"/>
      <c r="AR142" s="87"/>
      <c r="AS142" s="87"/>
    </row>
    <row r="143" spans="1:45" s="43" customFormat="1" x14ac:dyDescent="0.35">
      <c r="A143" s="21" t="s">
        <v>27</v>
      </c>
      <c r="B143" s="13" t="s">
        <v>1</v>
      </c>
      <c r="C143" s="159">
        <f t="shared" si="6"/>
        <v>235</v>
      </c>
      <c r="E143" s="87"/>
      <c r="F143" s="87"/>
      <c r="G143" s="87"/>
      <c r="H143" s="87"/>
      <c r="I143" s="87"/>
      <c r="J143" s="87"/>
      <c r="K143" s="87"/>
      <c r="L143" s="87"/>
      <c r="M143" s="87"/>
      <c r="N143" s="87"/>
      <c r="O143" s="87"/>
      <c r="P143" s="87"/>
      <c r="Q143" s="87"/>
      <c r="R143" s="87"/>
      <c r="S143" s="87"/>
      <c r="T143" s="87"/>
      <c r="U143" s="87"/>
      <c r="V143" s="87"/>
      <c r="W143" s="87"/>
      <c r="X143" s="87"/>
      <c r="Y143" s="87"/>
      <c r="Z143" s="87"/>
      <c r="AA143" s="87"/>
      <c r="AB143" s="87"/>
      <c r="AC143" s="87"/>
      <c r="AD143" s="87"/>
      <c r="AE143" s="87"/>
      <c r="AF143" s="87"/>
      <c r="AG143" s="87"/>
      <c r="AH143" s="87"/>
      <c r="AI143" s="87"/>
      <c r="AJ143" s="87"/>
      <c r="AK143" s="87"/>
      <c r="AL143" s="87"/>
      <c r="AM143" s="87"/>
      <c r="AN143" s="87"/>
      <c r="AO143" s="87"/>
      <c r="AP143" s="87"/>
      <c r="AQ143" s="87"/>
      <c r="AR143" s="87"/>
      <c r="AS143" s="87"/>
    </row>
    <row r="144" spans="1:45" s="43" customFormat="1" x14ac:dyDescent="0.35">
      <c r="A144" s="20"/>
      <c r="B144" s="14" t="s">
        <v>2</v>
      </c>
      <c r="C144" s="159">
        <f t="shared" si="6"/>
        <v>235</v>
      </c>
      <c r="E144" s="87"/>
      <c r="F144" s="87"/>
      <c r="G144" s="87"/>
      <c r="H144" s="87"/>
      <c r="I144" s="87"/>
      <c r="J144" s="87"/>
      <c r="K144" s="87"/>
      <c r="L144" s="87"/>
      <c r="M144" s="87"/>
      <c r="N144" s="87"/>
      <c r="O144" s="87"/>
      <c r="P144" s="87"/>
      <c r="Q144" s="87"/>
      <c r="R144" s="87"/>
      <c r="S144" s="87"/>
      <c r="T144" s="87"/>
      <c r="U144" s="87"/>
      <c r="V144" s="87"/>
      <c r="W144" s="87"/>
      <c r="X144" s="87"/>
      <c r="Y144" s="87"/>
      <c r="Z144" s="87"/>
      <c r="AA144" s="87"/>
      <c r="AB144" s="87"/>
      <c r="AC144" s="87"/>
      <c r="AD144" s="87"/>
      <c r="AE144" s="87"/>
      <c r="AF144" s="87"/>
      <c r="AG144" s="87"/>
      <c r="AH144" s="87"/>
      <c r="AI144" s="87"/>
      <c r="AJ144" s="87"/>
      <c r="AK144" s="87"/>
      <c r="AL144" s="87"/>
      <c r="AM144" s="87"/>
      <c r="AN144" s="87"/>
      <c r="AO144" s="87"/>
      <c r="AP144" s="87"/>
      <c r="AQ144" s="87"/>
      <c r="AR144" s="87"/>
      <c r="AS144" s="87"/>
    </row>
    <row r="145" spans="1:45" s="87" customFormat="1" ht="16.5" customHeight="1" x14ac:dyDescent="0.35">
      <c r="A145" s="355" t="s">
        <v>52</v>
      </c>
      <c r="B145" s="88" t="s">
        <v>1</v>
      </c>
      <c r="C145" s="159">
        <f>C147</f>
        <v>235</v>
      </c>
    </row>
    <row r="146" spans="1:45" s="87" customFormat="1" x14ac:dyDescent="0.35">
      <c r="A146" s="129"/>
      <c r="B146" s="78" t="s">
        <v>2</v>
      </c>
      <c r="C146" s="159">
        <f>C148</f>
        <v>235</v>
      </c>
    </row>
    <row r="147" spans="1:45" s="87" customFormat="1" ht="28.3" x14ac:dyDescent="0.35">
      <c r="A147" s="291" t="s">
        <v>121</v>
      </c>
      <c r="B147" s="88" t="s">
        <v>1</v>
      </c>
      <c r="C147" s="159">
        <v>235</v>
      </c>
    </row>
    <row r="148" spans="1:45" s="87" customFormat="1" x14ac:dyDescent="0.35">
      <c r="A148" s="129"/>
      <c r="B148" s="78" t="s">
        <v>2</v>
      </c>
      <c r="C148" s="159">
        <v>235</v>
      </c>
    </row>
    <row r="149" spans="1:45" x14ac:dyDescent="0.35">
      <c r="A149" s="33" t="s">
        <v>42</v>
      </c>
      <c r="B149" s="5" t="s">
        <v>1</v>
      </c>
      <c r="C149" s="159">
        <f t="shared" ref="C149:C158" si="7">C151</f>
        <v>350</v>
      </c>
    </row>
    <row r="150" spans="1:45" x14ac:dyDescent="0.35">
      <c r="A150" s="10" t="s">
        <v>9</v>
      </c>
      <c r="B150" s="7" t="s">
        <v>2</v>
      </c>
      <c r="C150" s="159">
        <f t="shared" si="7"/>
        <v>350</v>
      </c>
    </row>
    <row r="151" spans="1:45" s="43" customFormat="1" x14ac:dyDescent="0.35">
      <c r="A151" s="12" t="s">
        <v>10</v>
      </c>
      <c r="B151" s="55" t="s">
        <v>1</v>
      </c>
      <c r="C151" s="159">
        <f t="shared" si="7"/>
        <v>350</v>
      </c>
      <c r="E151" s="87"/>
      <c r="F151" s="87"/>
      <c r="G151" s="87"/>
      <c r="H151" s="87"/>
      <c r="I151" s="87"/>
      <c r="J151" s="87"/>
      <c r="K151" s="87"/>
      <c r="L151" s="87"/>
      <c r="M151" s="87"/>
      <c r="N151" s="87"/>
      <c r="O151" s="87"/>
      <c r="P151" s="87"/>
      <c r="Q151" s="87"/>
      <c r="R151" s="87"/>
      <c r="S151" s="87"/>
      <c r="T151" s="87"/>
      <c r="U151" s="87"/>
      <c r="V151" s="87"/>
      <c r="W151" s="87"/>
      <c r="X151" s="87"/>
      <c r="Y151" s="87"/>
      <c r="Z151" s="87"/>
      <c r="AA151" s="87"/>
      <c r="AB151" s="87"/>
      <c r="AC151" s="87"/>
      <c r="AD151" s="87"/>
      <c r="AE151" s="87"/>
      <c r="AF151" s="87"/>
      <c r="AG151" s="87"/>
      <c r="AH151" s="87"/>
      <c r="AI151" s="87"/>
      <c r="AJ151" s="87"/>
      <c r="AK151" s="87"/>
      <c r="AL151" s="87"/>
      <c r="AM151" s="87"/>
      <c r="AN151" s="87"/>
      <c r="AO151" s="87"/>
      <c r="AP151" s="87"/>
      <c r="AQ151" s="87"/>
      <c r="AR151" s="87"/>
      <c r="AS151" s="87"/>
    </row>
    <row r="152" spans="1:45" s="43" customFormat="1" x14ac:dyDescent="0.35">
      <c r="A152" s="11"/>
      <c r="B152" s="40" t="s">
        <v>2</v>
      </c>
      <c r="C152" s="159">
        <f t="shared" si="7"/>
        <v>350</v>
      </c>
      <c r="E152" s="87"/>
      <c r="F152" s="87"/>
      <c r="G152" s="87"/>
      <c r="H152" s="87"/>
      <c r="I152" s="87"/>
      <c r="J152" s="87"/>
      <c r="K152" s="87"/>
      <c r="L152" s="87"/>
      <c r="M152" s="87"/>
      <c r="N152" s="87"/>
      <c r="O152" s="87"/>
      <c r="P152" s="87"/>
      <c r="Q152" s="87"/>
      <c r="R152" s="87"/>
      <c r="S152" s="87"/>
      <c r="T152" s="87"/>
      <c r="U152" s="87"/>
      <c r="V152" s="87"/>
      <c r="W152" s="87"/>
      <c r="X152" s="87"/>
      <c r="Y152" s="87"/>
      <c r="Z152" s="87"/>
      <c r="AA152" s="87"/>
      <c r="AB152" s="87"/>
      <c r="AC152" s="87"/>
      <c r="AD152" s="87"/>
      <c r="AE152" s="87"/>
      <c r="AF152" s="87"/>
      <c r="AG152" s="87"/>
      <c r="AH152" s="87"/>
      <c r="AI152" s="87"/>
      <c r="AJ152" s="87"/>
      <c r="AK152" s="87"/>
      <c r="AL152" s="87"/>
      <c r="AM152" s="87"/>
      <c r="AN152" s="87"/>
      <c r="AO152" s="87"/>
      <c r="AP152" s="87"/>
      <c r="AQ152" s="87"/>
      <c r="AR152" s="87"/>
      <c r="AS152" s="87"/>
    </row>
    <row r="153" spans="1:45" s="43" customFormat="1" x14ac:dyDescent="0.35">
      <c r="A153" s="20" t="s">
        <v>26</v>
      </c>
      <c r="B153" s="13" t="s">
        <v>1</v>
      </c>
      <c r="C153" s="159">
        <f t="shared" si="7"/>
        <v>350</v>
      </c>
      <c r="E153" s="87"/>
      <c r="F153" s="87"/>
      <c r="G153" s="87"/>
      <c r="H153" s="87"/>
      <c r="I153" s="87"/>
      <c r="J153" s="87"/>
      <c r="K153" s="87"/>
      <c r="L153" s="87"/>
      <c r="M153" s="87"/>
      <c r="N153" s="87"/>
      <c r="O153" s="87"/>
      <c r="P153" s="87"/>
      <c r="Q153" s="87"/>
      <c r="R153" s="87"/>
      <c r="S153" s="87"/>
      <c r="T153" s="87"/>
      <c r="U153" s="87"/>
      <c r="V153" s="87"/>
      <c r="W153" s="87"/>
      <c r="X153" s="87"/>
      <c r="Y153" s="87"/>
      <c r="Z153" s="87"/>
      <c r="AA153" s="87"/>
      <c r="AB153" s="87"/>
      <c r="AC153" s="87"/>
      <c r="AD153" s="87"/>
      <c r="AE153" s="87"/>
      <c r="AF153" s="87"/>
      <c r="AG153" s="87"/>
      <c r="AH153" s="87"/>
      <c r="AI153" s="87"/>
      <c r="AJ153" s="87"/>
      <c r="AK153" s="87"/>
      <c r="AL153" s="87"/>
      <c r="AM153" s="87"/>
      <c r="AN153" s="87"/>
      <c r="AO153" s="87"/>
      <c r="AP153" s="87"/>
      <c r="AQ153" s="87"/>
      <c r="AR153" s="87"/>
      <c r="AS153" s="87"/>
    </row>
    <row r="154" spans="1:45" s="43" customFormat="1" x14ac:dyDescent="0.35">
      <c r="A154" s="20"/>
      <c r="B154" s="14" t="s">
        <v>2</v>
      </c>
      <c r="C154" s="159">
        <f t="shared" si="7"/>
        <v>350</v>
      </c>
      <c r="E154" s="87"/>
      <c r="F154" s="87"/>
      <c r="G154" s="87"/>
      <c r="H154" s="87"/>
      <c r="I154" s="87"/>
      <c r="J154" s="87"/>
      <c r="K154" s="87"/>
      <c r="L154" s="87"/>
      <c r="M154" s="87"/>
      <c r="N154" s="87"/>
      <c r="O154" s="87"/>
      <c r="P154" s="87"/>
      <c r="Q154" s="87"/>
      <c r="R154" s="87"/>
      <c r="S154" s="87"/>
      <c r="T154" s="87"/>
      <c r="U154" s="87"/>
      <c r="V154" s="87"/>
      <c r="W154" s="87"/>
      <c r="X154" s="87"/>
      <c r="Y154" s="87"/>
      <c r="Z154" s="87"/>
      <c r="AA154" s="87"/>
      <c r="AB154" s="87"/>
      <c r="AC154" s="87"/>
      <c r="AD154" s="87"/>
      <c r="AE154" s="87"/>
      <c r="AF154" s="87"/>
      <c r="AG154" s="87"/>
      <c r="AH154" s="87"/>
      <c r="AI154" s="87"/>
      <c r="AJ154" s="87"/>
      <c r="AK154" s="87"/>
      <c r="AL154" s="87"/>
      <c r="AM154" s="87"/>
      <c r="AN154" s="87"/>
      <c r="AO154" s="87"/>
      <c r="AP154" s="87"/>
      <c r="AQ154" s="87"/>
      <c r="AR154" s="87"/>
      <c r="AS154" s="87"/>
    </row>
    <row r="155" spans="1:45" s="43" customFormat="1" x14ac:dyDescent="0.35">
      <c r="A155" s="21" t="s">
        <v>27</v>
      </c>
      <c r="B155" s="13" t="s">
        <v>1</v>
      </c>
      <c r="C155" s="159">
        <f t="shared" si="7"/>
        <v>350</v>
      </c>
      <c r="E155" s="87"/>
      <c r="F155" s="87"/>
      <c r="G155" s="87"/>
      <c r="H155" s="87"/>
      <c r="I155" s="87"/>
      <c r="J155" s="87"/>
      <c r="K155" s="87"/>
      <c r="L155" s="87"/>
      <c r="M155" s="87"/>
      <c r="N155" s="87"/>
      <c r="O155" s="87"/>
      <c r="P155" s="87"/>
      <c r="Q155" s="87"/>
      <c r="R155" s="87"/>
      <c r="S155" s="87"/>
      <c r="T155" s="87"/>
      <c r="U155" s="87"/>
      <c r="V155" s="87"/>
      <c r="W155" s="87"/>
      <c r="X155" s="87"/>
      <c r="Y155" s="87"/>
      <c r="Z155" s="87"/>
      <c r="AA155" s="87"/>
      <c r="AB155" s="87"/>
      <c r="AC155" s="87"/>
      <c r="AD155" s="87"/>
      <c r="AE155" s="87"/>
      <c r="AF155" s="87"/>
      <c r="AG155" s="87"/>
      <c r="AH155" s="87"/>
      <c r="AI155" s="87"/>
      <c r="AJ155" s="87"/>
      <c r="AK155" s="87"/>
      <c r="AL155" s="87"/>
      <c r="AM155" s="87"/>
      <c r="AN155" s="87"/>
      <c r="AO155" s="87"/>
      <c r="AP155" s="87"/>
      <c r="AQ155" s="87"/>
      <c r="AR155" s="87"/>
      <c r="AS155" s="87"/>
    </row>
    <row r="156" spans="1:45" s="43" customFormat="1" x14ac:dyDescent="0.35">
      <c r="A156" s="20"/>
      <c r="B156" s="14" t="s">
        <v>2</v>
      </c>
      <c r="C156" s="159">
        <f t="shared" si="7"/>
        <v>350</v>
      </c>
      <c r="E156" s="87"/>
      <c r="F156" s="87"/>
      <c r="G156" s="87"/>
      <c r="H156" s="87"/>
      <c r="I156" s="87"/>
      <c r="J156" s="87"/>
      <c r="K156" s="87"/>
      <c r="L156" s="87"/>
      <c r="M156" s="87"/>
      <c r="N156" s="87"/>
      <c r="O156" s="87"/>
      <c r="P156" s="87"/>
      <c r="Q156" s="87"/>
      <c r="R156" s="87"/>
      <c r="S156" s="87"/>
      <c r="T156" s="87"/>
      <c r="U156" s="87"/>
      <c r="V156" s="87"/>
      <c r="W156" s="87"/>
      <c r="X156" s="87"/>
      <c r="Y156" s="87"/>
      <c r="Z156" s="87"/>
      <c r="AA156" s="87"/>
      <c r="AB156" s="87"/>
      <c r="AC156" s="87"/>
      <c r="AD156" s="87"/>
      <c r="AE156" s="87"/>
      <c r="AF156" s="87"/>
      <c r="AG156" s="87"/>
      <c r="AH156" s="87"/>
      <c r="AI156" s="87"/>
      <c r="AJ156" s="87"/>
      <c r="AK156" s="87"/>
      <c r="AL156" s="87"/>
      <c r="AM156" s="87"/>
      <c r="AN156" s="87"/>
      <c r="AO156" s="87"/>
      <c r="AP156" s="87"/>
      <c r="AQ156" s="87"/>
      <c r="AR156" s="87"/>
      <c r="AS156" s="87"/>
    </row>
    <row r="157" spans="1:45" s="87" customFormat="1" ht="15" x14ac:dyDescent="0.35">
      <c r="A157" s="169" t="s">
        <v>89</v>
      </c>
      <c r="B157" s="93" t="s">
        <v>1</v>
      </c>
      <c r="C157" s="180">
        <f t="shared" si="7"/>
        <v>350</v>
      </c>
    </row>
    <row r="158" spans="1:45" s="87" customFormat="1" x14ac:dyDescent="0.35">
      <c r="A158" s="129"/>
      <c r="B158" s="78" t="s">
        <v>2</v>
      </c>
      <c r="C158" s="180">
        <f t="shared" si="7"/>
        <v>350</v>
      </c>
    </row>
    <row r="159" spans="1:45" s="87" customFormat="1" ht="15.75" customHeight="1" x14ac:dyDescent="0.35">
      <c r="A159" s="292" t="s">
        <v>131</v>
      </c>
      <c r="B159" s="93" t="s">
        <v>1</v>
      </c>
      <c r="C159" s="159">
        <v>350</v>
      </c>
    </row>
    <row r="160" spans="1:45" s="87" customFormat="1" x14ac:dyDescent="0.35">
      <c r="A160" s="129"/>
      <c r="B160" s="78" t="s">
        <v>2</v>
      </c>
      <c r="C160" s="180">
        <v>350</v>
      </c>
    </row>
    <row r="161" spans="1:45" s="48" customFormat="1" x14ac:dyDescent="0.35">
      <c r="A161" s="144" t="s">
        <v>64</v>
      </c>
      <c r="B161" s="145"/>
      <c r="C161" s="262"/>
      <c r="D161" s="143"/>
      <c r="E161" s="62"/>
      <c r="F161" s="62"/>
      <c r="G161" s="62"/>
      <c r="H161" s="62"/>
      <c r="I161" s="62"/>
      <c r="J161" s="62"/>
      <c r="K161" s="62"/>
      <c r="L161" s="62"/>
      <c r="M161" s="62"/>
      <c r="N161" s="62"/>
      <c r="O161" s="62"/>
      <c r="P161" s="62"/>
      <c r="Q161" s="62"/>
      <c r="R161" s="62"/>
      <c r="S161" s="62"/>
      <c r="T161" s="62"/>
      <c r="U161" s="62"/>
      <c r="V161" s="62"/>
      <c r="W161" s="62"/>
      <c r="X161" s="62"/>
      <c r="Y161" s="62"/>
      <c r="Z161" s="62"/>
      <c r="AA161" s="62"/>
      <c r="AB161" s="62"/>
      <c r="AC161" s="62"/>
      <c r="AD161" s="62"/>
      <c r="AE161" s="62"/>
      <c r="AF161" s="62"/>
      <c r="AG161" s="62"/>
      <c r="AH161" s="62"/>
      <c r="AI161" s="62"/>
      <c r="AJ161" s="62"/>
      <c r="AK161" s="62"/>
      <c r="AL161" s="62"/>
      <c r="AM161" s="62"/>
      <c r="AN161" s="62"/>
      <c r="AO161" s="62"/>
      <c r="AP161" s="62"/>
      <c r="AQ161" s="62"/>
      <c r="AR161" s="62"/>
      <c r="AS161" s="62"/>
    </row>
    <row r="162" spans="1:45" s="53" customFormat="1" x14ac:dyDescent="0.35">
      <c r="A162" s="105" t="s">
        <v>14</v>
      </c>
      <c r="B162" s="114" t="s">
        <v>1</v>
      </c>
      <c r="C162" s="263">
        <f t="shared" ref="C162:C163" si="8">C164</f>
        <v>13</v>
      </c>
      <c r="E162" s="246"/>
      <c r="F162" s="246"/>
      <c r="G162" s="246"/>
      <c r="H162" s="246"/>
      <c r="I162" s="246"/>
      <c r="J162" s="246"/>
      <c r="K162" s="246"/>
      <c r="L162" s="246"/>
      <c r="M162" s="246"/>
      <c r="N162" s="246"/>
      <c r="O162" s="246"/>
      <c r="P162" s="246"/>
      <c r="Q162" s="246"/>
      <c r="R162" s="246"/>
      <c r="S162" s="246"/>
      <c r="T162" s="246"/>
      <c r="U162" s="246"/>
      <c r="V162" s="246"/>
      <c r="W162" s="246"/>
      <c r="X162" s="246"/>
      <c r="Y162" s="246"/>
      <c r="Z162" s="246"/>
      <c r="AA162" s="246"/>
      <c r="AB162" s="246"/>
      <c r="AC162" s="246"/>
      <c r="AD162" s="246"/>
      <c r="AE162" s="246"/>
      <c r="AF162" s="246"/>
      <c r="AG162" s="246"/>
      <c r="AH162" s="246"/>
      <c r="AI162" s="246"/>
      <c r="AJ162" s="246"/>
      <c r="AK162" s="246"/>
      <c r="AL162" s="246"/>
      <c r="AM162" s="246"/>
      <c r="AN162" s="246"/>
      <c r="AO162" s="246"/>
      <c r="AP162" s="246"/>
      <c r="AQ162" s="246"/>
      <c r="AR162" s="246"/>
      <c r="AS162" s="246"/>
    </row>
    <row r="163" spans="1:45" s="53" customFormat="1" x14ac:dyDescent="0.35">
      <c r="A163" s="37" t="s">
        <v>15</v>
      </c>
      <c r="B163" s="14" t="s">
        <v>2</v>
      </c>
      <c r="C163" s="263">
        <f t="shared" si="8"/>
        <v>13</v>
      </c>
      <c r="E163" s="246"/>
      <c r="F163" s="246"/>
      <c r="G163" s="246"/>
      <c r="H163" s="246"/>
      <c r="I163" s="246"/>
      <c r="J163" s="246"/>
      <c r="K163" s="246"/>
      <c r="L163" s="246"/>
      <c r="M163" s="246"/>
      <c r="N163" s="246"/>
      <c r="O163" s="246"/>
      <c r="P163" s="246"/>
      <c r="Q163" s="246"/>
      <c r="R163" s="246"/>
      <c r="S163" s="246"/>
      <c r="T163" s="246"/>
      <c r="U163" s="246"/>
      <c r="V163" s="246"/>
      <c r="W163" s="246"/>
      <c r="X163" s="246"/>
      <c r="Y163" s="246"/>
      <c r="Z163" s="246"/>
      <c r="AA163" s="246"/>
      <c r="AB163" s="246"/>
      <c r="AC163" s="246"/>
      <c r="AD163" s="246"/>
      <c r="AE163" s="246"/>
      <c r="AF163" s="246"/>
      <c r="AG163" s="246"/>
      <c r="AH163" s="246"/>
      <c r="AI163" s="246"/>
      <c r="AJ163" s="246"/>
      <c r="AK163" s="246"/>
      <c r="AL163" s="246"/>
      <c r="AM163" s="246"/>
      <c r="AN163" s="246"/>
      <c r="AO163" s="246"/>
      <c r="AP163" s="246"/>
      <c r="AQ163" s="246"/>
      <c r="AR163" s="246"/>
      <c r="AS163" s="246"/>
    </row>
    <row r="164" spans="1:45" s="53" customFormat="1" x14ac:dyDescent="0.35">
      <c r="A164" s="38" t="s">
        <v>28</v>
      </c>
      <c r="B164" s="13" t="s">
        <v>1</v>
      </c>
      <c r="C164" s="180">
        <f>C166</f>
        <v>13</v>
      </c>
      <c r="E164" s="246"/>
      <c r="F164" s="246"/>
      <c r="G164" s="246"/>
      <c r="H164" s="246"/>
      <c r="I164" s="246"/>
      <c r="J164" s="246"/>
      <c r="K164" s="246"/>
      <c r="L164" s="246"/>
      <c r="M164" s="246"/>
      <c r="N164" s="246"/>
      <c r="O164" s="246"/>
      <c r="P164" s="246"/>
      <c r="Q164" s="246"/>
      <c r="R164" s="246"/>
      <c r="S164" s="246"/>
      <c r="T164" s="246"/>
      <c r="U164" s="246"/>
      <c r="V164" s="246"/>
      <c r="W164" s="246"/>
      <c r="X164" s="246"/>
      <c r="Y164" s="246"/>
      <c r="Z164" s="246"/>
      <c r="AA164" s="246"/>
      <c r="AB164" s="246"/>
      <c r="AC164" s="246"/>
      <c r="AD164" s="246"/>
      <c r="AE164" s="246"/>
      <c r="AF164" s="246"/>
      <c r="AG164" s="246"/>
      <c r="AH164" s="246"/>
      <c r="AI164" s="246"/>
      <c r="AJ164" s="246"/>
      <c r="AK164" s="246"/>
      <c r="AL164" s="246"/>
      <c r="AM164" s="246"/>
      <c r="AN164" s="246"/>
      <c r="AO164" s="246"/>
      <c r="AP164" s="246"/>
      <c r="AQ164" s="246"/>
      <c r="AR164" s="246"/>
      <c r="AS164" s="246"/>
    </row>
    <row r="165" spans="1:45" s="53" customFormat="1" x14ac:dyDescent="0.35">
      <c r="A165" s="37" t="s">
        <v>15</v>
      </c>
      <c r="B165" s="14" t="s">
        <v>2</v>
      </c>
      <c r="C165" s="180">
        <f>C167</f>
        <v>13</v>
      </c>
      <c r="E165" s="246"/>
      <c r="F165" s="246"/>
      <c r="G165" s="246"/>
      <c r="H165" s="246"/>
      <c r="I165" s="246"/>
      <c r="J165" s="246"/>
      <c r="K165" s="246"/>
      <c r="L165" s="246"/>
      <c r="M165" s="246"/>
      <c r="N165" s="246"/>
      <c r="O165" s="246"/>
      <c r="P165" s="246"/>
      <c r="Q165" s="246"/>
      <c r="R165" s="246"/>
      <c r="S165" s="246"/>
      <c r="T165" s="246"/>
      <c r="U165" s="246"/>
      <c r="V165" s="246"/>
      <c r="W165" s="246"/>
      <c r="X165" s="246"/>
      <c r="Y165" s="246"/>
      <c r="Z165" s="246"/>
      <c r="AA165" s="246"/>
      <c r="AB165" s="246"/>
      <c r="AC165" s="246"/>
      <c r="AD165" s="246"/>
      <c r="AE165" s="246"/>
      <c r="AF165" s="246"/>
      <c r="AG165" s="246"/>
      <c r="AH165" s="246"/>
      <c r="AI165" s="246"/>
      <c r="AJ165" s="246"/>
      <c r="AK165" s="246"/>
      <c r="AL165" s="246"/>
      <c r="AM165" s="246"/>
      <c r="AN165" s="246"/>
      <c r="AO165" s="246"/>
      <c r="AP165" s="246"/>
      <c r="AQ165" s="246"/>
      <c r="AR165" s="246"/>
      <c r="AS165" s="246"/>
    </row>
    <row r="166" spans="1:45" x14ac:dyDescent="0.35">
      <c r="A166" s="12" t="s">
        <v>10</v>
      </c>
      <c r="B166" s="6" t="s">
        <v>1</v>
      </c>
      <c r="C166" s="180">
        <f t="shared" ref="C166:C171" si="9">C168</f>
        <v>13</v>
      </c>
    </row>
    <row r="167" spans="1:45" x14ac:dyDescent="0.35">
      <c r="A167" s="11"/>
      <c r="B167" s="7" t="s">
        <v>2</v>
      </c>
      <c r="C167" s="180">
        <f t="shared" si="9"/>
        <v>13</v>
      </c>
    </row>
    <row r="168" spans="1:45" x14ac:dyDescent="0.35">
      <c r="A168" s="67" t="s">
        <v>23</v>
      </c>
      <c r="B168" s="13" t="s">
        <v>1</v>
      </c>
      <c r="C168" s="180">
        <f t="shared" si="9"/>
        <v>13</v>
      </c>
    </row>
    <row r="169" spans="1:45" x14ac:dyDescent="0.35">
      <c r="A169" s="23"/>
      <c r="B169" s="14" t="s">
        <v>2</v>
      </c>
      <c r="C169" s="180">
        <f t="shared" si="9"/>
        <v>13</v>
      </c>
    </row>
    <row r="170" spans="1:45" x14ac:dyDescent="0.35">
      <c r="A170" s="25" t="s">
        <v>29</v>
      </c>
      <c r="B170" s="13" t="s">
        <v>1</v>
      </c>
      <c r="C170" s="180">
        <f t="shared" si="9"/>
        <v>13</v>
      </c>
      <c r="D170" s="41"/>
      <c r="E170" s="77"/>
      <c r="F170" s="77"/>
      <c r="G170" s="77"/>
      <c r="H170" s="77"/>
      <c r="I170" s="77"/>
    </row>
    <row r="171" spans="1:45" x14ac:dyDescent="0.35">
      <c r="A171" s="9"/>
      <c r="B171" s="14" t="s">
        <v>2</v>
      </c>
      <c r="C171" s="180">
        <f t="shared" si="9"/>
        <v>13</v>
      </c>
      <c r="D171" s="41"/>
      <c r="E171" s="77"/>
      <c r="F171" s="77"/>
      <c r="G171" s="77"/>
      <c r="H171" s="77"/>
      <c r="I171" s="77"/>
    </row>
    <row r="172" spans="1:45" s="85" customFormat="1" ht="28.3" x14ac:dyDescent="0.35">
      <c r="A172" s="365" t="s">
        <v>72</v>
      </c>
      <c r="B172" s="121" t="s">
        <v>1</v>
      </c>
      <c r="C172" s="290">
        <v>13</v>
      </c>
      <c r="D172" s="77"/>
      <c r="E172" s="77"/>
      <c r="F172" s="77"/>
      <c r="G172" s="77"/>
      <c r="H172" s="77"/>
      <c r="I172" s="77"/>
    </row>
    <row r="173" spans="1:45" s="15" customFormat="1" x14ac:dyDescent="0.35">
      <c r="A173" s="22"/>
      <c r="B173" s="14" t="s">
        <v>2</v>
      </c>
      <c r="C173" s="180">
        <v>13</v>
      </c>
      <c r="D173" s="41"/>
      <c r="E173" s="77"/>
      <c r="F173" s="77"/>
      <c r="G173" s="77"/>
      <c r="H173" s="77"/>
      <c r="I173" s="77"/>
      <c r="J173" s="85"/>
      <c r="K173" s="85"/>
      <c r="L173" s="85"/>
      <c r="M173" s="85"/>
      <c r="N173" s="85"/>
      <c r="O173" s="85"/>
      <c r="P173" s="85"/>
      <c r="Q173" s="85"/>
      <c r="R173" s="85"/>
      <c r="S173" s="85"/>
      <c r="T173" s="85"/>
      <c r="U173" s="85"/>
      <c r="V173" s="85"/>
      <c r="W173" s="85"/>
      <c r="X173" s="85"/>
      <c r="Y173" s="85"/>
      <c r="Z173" s="85"/>
      <c r="AA173" s="85"/>
      <c r="AB173" s="85"/>
      <c r="AC173" s="85"/>
      <c r="AD173" s="85"/>
      <c r="AE173" s="85"/>
      <c r="AF173" s="85"/>
      <c r="AG173" s="85"/>
      <c r="AH173" s="85"/>
      <c r="AI173" s="85"/>
      <c r="AJ173" s="85"/>
      <c r="AK173" s="85"/>
      <c r="AL173" s="85"/>
      <c r="AM173" s="85"/>
      <c r="AN173" s="85"/>
      <c r="AO173" s="85"/>
      <c r="AP173" s="85"/>
      <c r="AQ173" s="85"/>
      <c r="AR173" s="85"/>
      <c r="AS173" s="85"/>
    </row>
    <row r="174" spans="1:45" s="190" customFormat="1" x14ac:dyDescent="0.35">
      <c r="A174" s="385" t="s">
        <v>45</v>
      </c>
      <c r="B174" s="385"/>
      <c r="C174" s="385"/>
      <c r="D174" s="15"/>
      <c r="E174" s="85"/>
      <c r="F174" s="85"/>
      <c r="G174" s="85"/>
      <c r="H174" s="85"/>
      <c r="I174" s="85"/>
      <c r="J174" s="85"/>
      <c r="K174" s="85"/>
      <c r="L174" s="85"/>
      <c r="M174" s="85"/>
      <c r="N174" s="85"/>
      <c r="O174" s="85"/>
      <c r="P174" s="85"/>
      <c r="Q174" s="85"/>
      <c r="R174" s="85"/>
      <c r="S174" s="85"/>
      <c r="T174" s="85"/>
      <c r="U174" s="85"/>
      <c r="V174" s="85"/>
      <c r="W174" s="85"/>
      <c r="X174" s="85"/>
      <c r="Y174" s="85"/>
      <c r="Z174" s="85"/>
      <c r="AA174" s="85"/>
      <c r="AB174" s="85"/>
      <c r="AC174" s="85"/>
      <c r="AD174" s="85"/>
      <c r="AE174" s="85"/>
      <c r="AF174" s="85"/>
      <c r="AG174" s="85"/>
      <c r="AH174" s="85"/>
      <c r="AI174" s="85"/>
      <c r="AJ174" s="85"/>
      <c r="AK174" s="85"/>
      <c r="AL174" s="85"/>
      <c r="AM174" s="85"/>
      <c r="AN174" s="85"/>
      <c r="AO174" s="85"/>
      <c r="AP174" s="85"/>
      <c r="AQ174" s="85"/>
      <c r="AR174" s="85"/>
      <c r="AS174" s="85"/>
    </row>
    <row r="175" spans="1:45" s="15" customFormat="1" x14ac:dyDescent="0.35">
      <c r="A175" s="171" t="s">
        <v>14</v>
      </c>
      <c r="B175" s="172" t="s">
        <v>1</v>
      </c>
      <c r="C175" s="263">
        <f>C177</f>
        <v>273698</v>
      </c>
      <c r="E175" s="85"/>
      <c r="F175" s="85"/>
      <c r="G175" s="85"/>
      <c r="H175" s="85"/>
      <c r="I175" s="85"/>
      <c r="J175" s="85"/>
      <c r="K175" s="85"/>
      <c r="L175" s="85"/>
      <c r="M175" s="85"/>
      <c r="N175" s="85"/>
      <c r="O175" s="85"/>
      <c r="P175" s="85"/>
      <c r="Q175" s="85"/>
      <c r="R175" s="85"/>
      <c r="S175" s="85"/>
      <c r="T175" s="85"/>
      <c r="U175" s="85"/>
      <c r="V175" s="85"/>
      <c r="W175" s="85"/>
      <c r="X175" s="85"/>
      <c r="Y175" s="85"/>
      <c r="Z175" s="85"/>
      <c r="AA175" s="85"/>
      <c r="AB175" s="85"/>
      <c r="AC175" s="85"/>
      <c r="AD175" s="85"/>
      <c r="AE175" s="85"/>
      <c r="AF175" s="85"/>
      <c r="AG175" s="85"/>
      <c r="AH175" s="85"/>
      <c r="AI175" s="85"/>
      <c r="AJ175" s="85"/>
      <c r="AK175" s="85"/>
      <c r="AL175" s="85"/>
      <c r="AM175" s="85"/>
      <c r="AN175" s="85"/>
      <c r="AO175" s="85"/>
      <c r="AP175" s="85"/>
      <c r="AQ175" s="85"/>
      <c r="AR175" s="85"/>
      <c r="AS175" s="85"/>
    </row>
    <row r="176" spans="1:45" s="15" customFormat="1" x14ac:dyDescent="0.35">
      <c r="A176" s="146" t="s">
        <v>15</v>
      </c>
      <c r="B176" s="147" t="s">
        <v>2</v>
      </c>
      <c r="C176" s="263">
        <f>C178</f>
        <v>273698</v>
      </c>
      <c r="E176" s="85"/>
      <c r="F176" s="85"/>
      <c r="G176" s="85"/>
      <c r="H176" s="85"/>
      <c r="I176" s="85"/>
      <c r="J176" s="85"/>
      <c r="K176" s="85"/>
      <c r="L176" s="85"/>
      <c r="M176" s="85"/>
      <c r="N176" s="85"/>
      <c r="O176" s="85"/>
      <c r="P176" s="85"/>
      <c r="Q176" s="85"/>
      <c r="R176" s="85"/>
      <c r="S176" s="85"/>
      <c r="T176" s="85"/>
      <c r="U176" s="85"/>
      <c r="V176" s="85"/>
      <c r="W176" s="85"/>
      <c r="X176" s="85"/>
      <c r="Y176" s="85"/>
      <c r="Z176" s="85"/>
      <c r="AA176" s="85"/>
      <c r="AB176" s="85"/>
      <c r="AC176" s="85"/>
      <c r="AD176" s="85"/>
      <c r="AE176" s="85"/>
      <c r="AF176" s="85"/>
      <c r="AG176" s="85"/>
      <c r="AH176" s="85"/>
      <c r="AI176" s="85"/>
      <c r="AJ176" s="85"/>
      <c r="AK176" s="85"/>
      <c r="AL176" s="85"/>
      <c r="AM176" s="85"/>
      <c r="AN176" s="85"/>
      <c r="AO176" s="85"/>
      <c r="AP176" s="85"/>
      <c r="AQ176" s="85"/>
      <c r="AR176" s="85"/>
      <c r="AS176" s="85"/>
    </row>
    <row r="177" spans="1:45" s="15" customFormat="1" x14ac:dyDescent="0.35">
      <c r="A177" s="173" t="s">
        <v>28</v>
      </c>
      <c r="B177" s="174" t="s">
        <v>1</v>
      </c>
      <c r="C177" s="180">
        <f>C179+C185</f>
        <v>273698</v>
      </c>
      <c r="E177" s="85"/>
      <c r="F177" s="85"/>
      <c r="G177" s="85"/>
      <c r="H177" s="85"/>
      <c r="I177" s="85"/>
      <c r="J177" s="85"/>
      <c r="K177" s="85"/>
      <c r="L177" s="85"/>
      <c r="M177" s="85"/>
      <c r="N177" s="85"/>
      <c r="O177" s="85"/>
      <c r="P177" s="85"/>
      <c r="Q177" s="85"/>
      <c r="R177" s="85"/>
      <c r="S177" s="85"/>
      <c r="T177" s="85"/>
      <c r="U177" s="85"/>
      <c r="V177" s="85"/>
      <c r="W177" s="85"/>
      <c r="X177" s="85"/>
      <c r="Y177" s="85"/>
      <c r="Z177" s="85"/>
      <c r="AA177" s="85"/>
      <c r="AB177" s="85"/>
      <c r="AC177" s="85"/>
      <c r="AD177" s="85"/>
      <c r="AE177" s="85"/>
      <c r="AF177" s="85"/>
      <c r="AG177" s="85"/>
      <c r="AH177" s="85"/>
      <c r="AI177" s="85"/>
      <c r="AJ177" s="85"/>
      <c r="AK177" s="85"/>
      <c r="AL177" s="85"/>
      <c r="AM177" s="85"/>
      <c r="AN177" s="85"/>
      <c r="AO177" s="85"/>
      <c r="AP177" s="85"/>
      <c r="AQ177" s="85"/>
      <c r="AR177" s="85"/>
      <c r="AS177" s="85"/>
    </row>
    <row r="178" spans="1:45" s="15" customFormat="1" x14ac:dyDescent="0.35">
      <c r="A178" s="146" t="s">
        <v>15</v>
      </c>
      <c r="B178" s="147" t="s">
        <v>2</v>
      </c>
      <c r="C178" s="180">
        <f>C180+C186</f>
        <v>273698</v>
      </c>
      <c r="E178" s="85"/>
      <c r="F178" s="85"/>
      <c r="G178" s="85"/>
      <c r="H178" s="85"/>
      <c r="I178" s="85"/>
      <c r="J178" s="85"/>
      <c r="K178" s="85"/>
      <c r="L178" s="85"/>
      <c r="M178" s="85"/>
      <c r="N178" s="85"/>
      <c r="O178" s="85"/>
      <c r="P178" s="85"/>
      <c r="Q178" s="85"/>
      <c r="R178" s="85"/>
      <c r="S178" s="85"/>
      <c r="T178" s="85"/>
      <c r="U178" s="85"/>
      <c r="V178" s="85"/>
      <c r="W178" s="85"/>
      <c r="X178" s="85"/>
      <c r="Y178" s="85"/>
      <c r="Z178" s="85"/>
      <c r="AA178" s="85"/>
      <c r="AB178" s="85"/>
      <c r="AC178" s="85"/>
      <c r="AD178" s="85"/>
      <c r="AE178" s="85"/>
      <c r="AF178" s="85"/>
      <c r="AG178" s="85"/>
      <c r="AH178" s="85"/>
      <c r="AI178" s="85"/>
      <c r="AJ178" s="85"/>
      <c r="AK178" s="85"/>
      <c r="AL178" s="85"/>
      <c r="AM178" s="85"/>
      <c r="AN178" s="85"/>
      <c r="AO178" s="85"/>
      <c r="AP178" s="85"/>
      <c r="AQ178" s="85"/>
      <c r="AR178" s="85"/>
      <c r="AS178" s="85"/>
    </row>
    <row r="179" spans="1:45" s="15" customFormat="1" ht="28.3" x14ac:dyDescent="0.35">
      <c r="A179" s="175" t="s">
        <v>92</v>
      </c>
      <c r="B179" s="174" t="s">
        <v>1</v>
      </c>
      <c r="C179" s="180">
        <f>C181+C183</f>
        <v>243037</v>
      </c>
      <c r="E179" s="85"/>
      <c r="F179" s="85"/>
      <c r="G179" s="85"/>
      <c r="H179" s="85"/>
      <c r="I179" s="85"/>
      <c r="J179" s="85"/>
      <c r="K179" s="85"/>
      <c r="L179" s="85"/>
      <c r="M179" s="85"/>
      <c r="N179" s="85"/>
      <c r="O179" s="85"/>
      <c r="P179" s="85"/>
      <c r="Q179" s="85"/>
      <c r="R179" s="85"/>
      <c r="S179" s="85"/>
      <c r="T179" s="85"/>
      <c r="U179" s="85"/>
      <c r="V179" s="85"/>
      <c r="W179" s="85"/>
      <c r="X179" s="85"/>
      <c r="Y179" s="85"/>
      <c r="Z179" s="85"/>
      <c r="AA179" s="85"/>
      <c r="AB179" s="85"/>
      <c r="AC179" s="85"/>
      <c r="AD179" s="85"/>
      <c r="AE179" s="85"/>
      <c r="AF179" s="85"/>
      <c r="AG179" s="85"/>
      <c r="AH179" s="85"/>
      <c r="AI179" s="85"/>
      <c r="AJ179" s="85"/>
      <c r="AK179" s="85"/>
      <c r="AL179" s="85"/>
      <c r="AM179" s="85"/>
      <c r="AN179" s="85"/>
      <c r="AO179" s="85"/>
      <c r="AP179" s="85"/>
      <c r="AQ179" s="85"/>
      <c r="AR179" s="85"/>
      <c r="AS179" s="85"/>
    </row>
    <row r="180" spans="1:45" s="15" customFormat="1" x14ac:dyDescent="0.35">
      <c r="A180" s="176"/>
      <c r="B180" s="147" t="s">
        <v>2</v>
      </c>
      <c r="C180" s="180">
        <f>C182+C184</f>
        <v>243037</v>
      </c>
      <c r="E180" s="85"/>
      <c r="F180" s="85"/>
      <c r="G180" s="85"/>
      <c r="H180" s="85"/>
      <c r="I180" s="85"/>
      <c r="J180" s="85"/>
      <c r="K180" s="85"/>
      <c r="L180" s="85"/>
      <c r="M180" s="85"/>
      <c r="N180" s="85"/>
      <c r="O180" s="85"/>
      <c r="P180" s="85"/>
      <c r="Q180" s="85"/>
      <c r="R180" s="85"/>
      <c r="S180" s="85"/>
      <c r="T180" s="85"/>
      <c r="U180" s="85"/>
      <c r="V180" s="85"/>
      <c r="W180" s="85"/>
      <c r="X180" s="85"/>
      <c r="Y180" s="85"/>
      <c r="Z180" s="85"/>
      <c r="AA180" s="85"/>
      <c r="AB180" s="85"/>
      <c r="AC180" s="85"/>
      <c r="AD180" s="85"/>
      <c r="AE180" s="85"/>
      <c r="AF180" s="85"/>
      <c r="AG180" s="85"/>
      <c r="AH180" s="85"/>
      <c r="AI180" s="85"/>
      <c r="AJ180" s="85"/>
      <c r="AK180" s="85"/>
      <c r="AL180" s="85"/>
      <c r="AM180" s="85"/>
      <c r="AN180" s="85"/>
      <c r="AO180" s="85"/>
      <c r="AP180" s="85"/>
      <c r="AQ180" s="85"/>
      <c r="AR180" s="85"/>
      <c r="AS180" s="85"/>
    </row>
    <row r="181" spans="1:45" s="85" customFormat="1" ht="45" customHeight="1" x14ac:dyDescent="0.35">
      <c r="A181" s="294" t="s">
        <v>93</v>
      </c>
      <c r="B181" s="187" t="s">
        <v>1</v>
      </c>
      <c r="C181" s="290">
        <v>125108</v>
      </c>
      <c r="J181" s="191"/>
    </row>
    <row r="182" spans="1:45" s="85" customFormat="1" x14ac:dyDescent="0.35">
      <c r="A182" s="177"/>
      <c r="B182" s="178" t="s">
        <v>2</v>
      </c>
      <c r="C182" s="290">
        <v>125108</v>
      </c>
    </row>
    <row r="183" spans="1:45" s="85" customFormat="1" ht="45.75" customHeight="1" x14ac:dyDescent="0.35">
      <c r="A183" s="295" t="s">
        <v>94</v>
      </c>
      <c r="B183" s="187" t="s">
        <v>1</v>
      </c>
      <c r="C183" s="290">
        <v>117929</v>
      </c>
      <c r="J183" s="191"/>
    </row>
    <row r="184" spans="1:45" s="85" customFormat="1" x14ac:dyDescent="0.35">
      <c r="A184" s="177"/>
      <c r="B184" s="178" t="s">
        <v>2</v>
      </c>
      <c r="C184" s="159">
        <v>117929</v>
      </c>
    </row>
    <row r="185" spans="1:45" s="85" customFormat="1" x14ac:dyDescent="0.35">
      <c r="A185" s="214" t="s">
        <v>10</v>
      </c>
      <c r="B185" s="215" t="s">
        <v>1</v>
      </c>
      <c r="C185" s="159">
        <f>C187</f>
        <v>30661</v>
      </c>
    </row>
    <row r="186" spans="1:45" s="85" customFormat="1" x14ac:dyDescent="0.35">
      <c r="A186" s="216"/>
      <c r="B186" s="178" t="s">
        <v>2</v>
      </c>
      <c r="C186" s="159">
        <f>C188</f>
        <v>30661</v>
      </c>
    </row>
    <row r="187" spans="1:45" s="87" customFormat="1" x14ac:dyDescent="0.35">
      <c r="A187" s="217" t="s">
        <v>26</v>
      </c>
      <c r="B187" s="187" t="s">
        <v>1</v>
      </c>
      <c r="C187" s="159">
        <f>C189</f>
        <v>30661</v>
      </c>
    </row>
    <row r="188" spans="1:45" s="87" customFormat="1" x14ac:dyDescent="0.35">
      <c r="A188" s="189"/>
      <c r="B188" s="178" t="s">
        <v>2</v>
      </c>
      <c r="C188" s="159">
        <f>C190</f>
        <v>30661</v>
      </c>
    </row>
    <row r="189" spans="1:45" s="87" customFormat="1" x14ac:dyDescent="0.35">
      <c r="A189" s="218" t="s">
        <v>29</v>
      </c>
      <c r="B189" s="215" t="s">
        <v>1</v>
      </c>
      <c r="C189" s="159">
        <f>C191+C193+C195+C197+C199+C201+C203+C205+C207+C209</f>
        <v>30661</v>
      </c>
      <c r="M189" s="213"/>
      <c r="N189" s="213"/>
    </row>
    <row r="190" spans="1:45" s="87" customFormat="1" x14ac:dyDescent="0.35">
      <c r="A190" s="218"/>
      <c r="B190" s="178" t="s">
        <v>2</v>
      </c>
      <c r="C190" s="159">
        <f>C192+C194+C196+C198+C200+C202+C204+C206+C208+C210</f>
        <v>30661</v>
      </c>
    </row>
    <row r="191" spans="1:45" s="85" customFormat="1" ht="24.9" x14ac:dyDescent="0.35">
      <c r="A191" s="297" t="s">
        <v>245</v>
      </c>
      <c r="B191" s="121" t="s">
        <v>1</v>
      </c>
      <c r="C191" s="290">
        <v>458</v>
      </c>
      <c r="D191" s="77"/>
      <c r="E191" s="77"/>
      <c r="F191" s="77"/>
      <c r="G191" s="77"/>
      <c r="H191" s="77"/>
      <c r="I191" s="77"/>
    </row>
    <row r="192" spans="1:45" s="85" customFormat="1" x14ac:dyDescent="0.35">
      <c r="A192" s="131"/>
      <c r="B192" s="64" t="s">
        <v>2</v>
      </c>
      <c r="C192" s="290">
        <v>458</v>
      </c>
      <c r="D192" s="77"/>
      <c r="E192" s="77"/>
      <c r="F192" s="77"/>
      <c r="G192" s="77"/>
      <c r="H192" s="77"/>
      <c r="I192" s="77"/>
    </row>
    <row r="193" spans="1:12" s="85" customFormat="1" ht="28.5" customHeight="1" x14ac:dyDescent="0.35">
      <c r="A193" s="298" t="s">
        <v>257</v>
      </c>
      <c r="B193" s="187" t="s">
        <v>1</v>
      </c>
      <c r="C193" s="290">
        <v>30</v>
      </c>
      <c r="L193" s="191"/>
    </row>
    <row r="194" spans="1:12" s="85" customFormat="1" x14ac:dyDescent="0.35">
      <c r="A194" s="189"/>
      <c r="B194" s="178" t="s">
        <v>2</v>
      </c>
      <c r="C194" s="290">
        <v>30</v>
      </c>
    </row>
    <row r="195" spans="1:12" s="85" customFormat="1" ht="20.25" customHeight="1" x14ac:dyDescent="0.35">
      <c r="A195" s="386" t="s">
        <v>258</v>
      </c>
      <c r="B195" s="187" t="s">
        <v>1</v>
      </c>
      <c r="C195" s="290">
        <v>584</v>
      </c>
    </row>
    <row r="196" spans="1:12" s="85" customFormat="1" ht="21.75" customHeight="1" x14ac:dyDescent="0.35">
      <c r="A196" s="387"/>
      <c r="B196" s="178" t="s">
        <v>2</v>
      </c>
      <c r="C196" s="290">
        <v>584</v>
      </c>
    </row>
    <row r="197" spans="1:12" s="85" customFormat="1" ht="32.25" customHeight="1" x14ac:dyDescent="0.35">
      <c r="A197" s="293" t="s">
        <v>259</v>
      </c>
      <c r="B197" s="187" t="s">
        <v>1</v>
      </c>
      <c r="C197" s="296">
        <v>9050</v>
      </c>
      <c r="D197" s="77"/>
      <c r="E197" s="77"/>
      <c r="F197" s="77"/>
      <c r="G197" s="77"/>
      <c r="H197" s="77"/>
      <c r="I197" s="77"/>
    </row>
    <row r="198" spans="1:12" s="85" customFormat="1" x14ac:dyDescent="0.35">
      <c r="A198" s="189"/>
      <c r="B198" s="178" t="s">
        <v>2</v>
      </c>
      <c r="C198" s="296">
        <v>9050</v>
      </c>
      <c r="D198" s="77"/>
      <c r="E198" s="77"/>
      <c r="F198" s="77"/>
      <c r="G198" s="77"/>
      <c r="H198" s="77"/>
      <c r="I198" s="77"/>
    </row>
    <row r="199" spans="1:12" s="85" customFormat="1" ht="28.3" x14ac:dyDescent="0.35">
      <c r="A199" s="293" t="s">
        <v>260</v>
      </c>
      <c r="B199" s="187" t="s">
        <v>1</v>
      </c>
      <c r="C199" s="296">
        <v>4536</v>
      </c>
      <c r="D199" s="77"/>
      <c r="E199" s="77"/>
      <c r="F199" s="77"/>
      <c r="G199" s="77"/>
      <c r="H199" s="77"/>
      <c r="I199" s="77"/>
    </row>
    <row r="200" spans="1:12" s="85" customFormat="1" x14ac:dyDescent="0.35">
      <c r="A200" s="189"/>
      <c r="B200" s="178" t="s">
        <v>2</v>
      </c>
      <c r="C200" s="296">
        <v>4536</v>
      </c>
      <c r="D200" s="77"/>
      <c r="E200" s="77"/>
      <c r="F200" s="77"/>
      <c r="G200" s="77"/>
      <c r="H200" s="77"/>
      <c r="I200" s="77"/>
    </row>
    <row r="201" spans="1:12" s="85" customFormat="1" ht="28.3" x14ac:dyDescent="0.35">
      <c r="A201" s="293" t="s">
        <v>261</v>
      </c>
      <c r="B201" s="187" t="s">
        <v>1</v>
      </c>
      <c r="C201" s="296">
        <v>4534</v>
      </c>
      <c r="D201" s="77"/>
      <c r="E201" s="77"/>
      <c r="F201" s="77"/>
      <c r="G201" s="77"/>
      <c r="H201" s="77"/>
      <c r="I201" s="77"/>
    </row>
    <row r="202" spans="1:12" s="85" customFormat="1" x14ac:dyDescent="0.35">
      <c r="A202" s="189"/>
      <c r="B202" s="178" t="s">
        <v>2</v>
      </c>
      <c r="C202" s="296">
        <v>4534</v>
      </c>
      <c r="D202" s="77"/>
      <c r="E202" s="77"/>
      <c r="F202" s="77"/>
      <c r="G202" s="77"/>
      <c r="H202" s="77"/>
      <c r="I202" s="77"/>
    </row>
    <row r="203" spans="1:12" s="85" customFormat="1" ht="28.3" x14ac:dyDescent="0.35">
      <c r="A203" s="293" t="s">
        <v>262</v>
      </c>
      <c r="B203" s="121" t="s">
        <v>1</v>
      </c>
      <c r="C203" s="296">
        <v>10009</v>
      </c>
      <c r="D203" s="77"/>
      <c r="E203" s="77"/>
      <c r="F203" s="77"/>
      <c r="G203" s="77"/>
      <c r="H203" s="77"/>
      <c r="I203" s="77"/>
    </row>
    <row r="204" spans="1:12" s="85" customFormat="1" ht="14.25" customHeight="1" x14ac:dyDescent="0.35">
      <c r="A204" s="131"/>
      <c r="B204" s="64" t="s">
        <v>2</v>
      </c>
      <c r="C204" s="247">
        <v>10009</v>
      </c>
      <c r="D204" s="77"/>
      <c r="E204" s="77"/>
      <c r="F204" s="77"/>
      <c r="G204" s="77"/>
      <c r="H204" s="77"/>
      <c r="I204" s="77"/>
    </row>
    <row r="205" spans="1:12" s="85" customFormat="1" ht="44.25" customHeight="1" x14ac:dyDescent="0.35">
      <c r="A205" s="293" t="s">
        <v>263</v>
      </c>
      <c r="B205" s="121" t="s">
        <v>1</v>
      </c>
      <c r="C205" s="296">
        <v>1155</v>
      </c>
      <c r="D205" s="77"/>
      <c r="E205" s="77"/>
      <c r="F205" s="77"/>
      <c r="G205" s="77"/>
      <c r="H205" s="77"/>
      <c r="I205" s="77"/>
    </row>
    <row r="206" spans="1:12" s="85" customFormat="1" ht="14.25" customHeight="1" x14ac:dyDescent="0.35">
      <c r="A206" s="131"/>
      <c r="B206" s="64" t="s">
        <v>2</v>
      </c>
      <c r="C206" s="296">
        <v>1155</v>
      </c>
      <c r="D206" s="77"/>
      <c r="E206" s="77"/>
      <c r="F206" s="77"/>
      <c r="G206" s="77"/>
      <c r="H206" s="77"/>
      <c r="I206" s="77"/>
    </row>
    <row r="207" spans="1:12" s="85" customFormat="1" ht="28.3" x14ac:dyDescent="0.35">
      <c r="A207" s="293" t="s">
        <v>264</v>
      </c>
      <c r="B207" s="121" t="s">
        <v>1</v>
      </c>
      <c r="C207" s="290">
        <v>105</v>
      </c>
      <c r="D207" s="77"/>
      <c r="E207" s="77"/>
      <c r="F207" s="77"/>
      <c r="G207" s="77"/>
      <c r="H207" s="77"/>
      <c r="I207" s="77"/>
    </row>
    <row r="208" spans="1:12" s="85" customFormat="1" ht="14.25" customHeight="1" x14ac:dyDescent="0.35">
      <c r="A208" s="131"/>
      <c r="B208" s="64" t="s">
        <v>2</v>
      </c>
      <c r="C208" s="290">
        <v>105</v>
      </c>
      <c r="D208" s="77"/>
      <c r="E208" s="77"/>
      <c r="F208" s="77"/>
      <c r="G208" s="77"/>
      <c r="H208" s="77"/>
      <c r="I208" s="77"/>
    </row>
    <row r="209" spans="1:9" s="85" customFormat="1" ht="28.3" x14ac:dyDescent="0.35">
      <c r="A209" s="298" t="s">
        <v>265</v>
      </c>
      <c r="B209" s="121" t="s">
        <v>1</v>
      </c>
      <c r="C209" s="290">
        <v>200</v>
      </c>
      <c r="D209" s="77"/>
      <c r="E209" s="77"/>
      <c r="F209" s="77"/>
      <c r="G209" s="77"/>
      <c r="H209" s="77"/>
      <c r="I209" s="77"/>
    </row>
    <row r="210" spans="1:9" s="85" customFormat="1" ht="14.25" customHeight="1" x14ac:dyDescent="0.35">
      <c r="A210" s="131"/>
      <c r="B210" s="64" t="s">
        <v>2</v>
      </c>
      <c r="C210" s="159">
        <v>200</v>
      </c>
      <c r="D210" s="77"/>
      <c r="E210" s="77"/>
      <c r="F210" s="77"/>
      <c r="G210" s="77"/>
      <c r="H210" s="77"/>
      <c r="I210" s="77"/>
    </row>
    <row r="211" spans="1:9" x14ac:dyDescent="0.35">
      <c r="A211" s="49" t="s">
        <v>41</v>
      </c>
      <c r="B211" s="50"/>
      <c r="C211" s="264"/>
      <c r="D211" s="66"/>
      <c r="E211" s="226"/>
      <c r="F211" s="226"/>
      <c r="G211" s="226"/>
      <c r="H211" s="226"/>
      <c r="I211" s="226"/>
    </row>
    <row r="212" spans="1:9" x14ac:dyDescent="0.35">
      <c r="A212" s="89" t="s">
        <v>14</v>
      </c>
      <c r="B212" s="90"/>
      <c r="C212" s="265"/>
      <c r="D212" s="91"/>
      <c r="E212" s="91"/>
      <c r="F212" s="91"/>
      <c r="G212" s="91"/>
      <c r="H212" s="91"/>
      <c r="I212" s="92"/>
    </row>
    <row r="213" spans="1:9" x14ac:dyDescent="0.35">
      <c r="A213" s="76" t="s">
        <v>22</v>
      </c>
      <c r="B213" s="73" t="s">
        <v>1</v>
      </c>
      <c r="C213" s="159">
        <f>C215+C223</f>
        <v>47188</v>
      </c>
      <c r="D213" s="41"/>
      <c r="E213" s="77"/>
      <c r="F213" s="77"/>
      <c r="G213" s="77"/>
      <c r="H213" s="77"/>
      <c r="I213" s="77"/>
    </row>
    <row r="214" spans="1:9" x14ac:dyDescent="0.35">
      <c r="A214" s="76"/>
      <c r="B214" s="73" t="s">
        <v>2</v>
      </c>
      <c r="C214" s="159">
        <f>C216+C224</f>
        <v>47188</v>
      </c>
      <c r="D214" s="41"/>
      <c r="E214" s="77"/>
      <c r="F214" s="77"/>
      <c r="G214" s="77"/>
      <c r="H214" s="77"/>
      <c r="I214" s="77"/>
    </row>
    <row r="215" spans="1:9" x14ac:dyDescent="0.35">
      <c r="A215" s="33" t="s">
        <v>28</v>
      </c>
      <c r="B215" s="5" t="s">
        <v>1</v>
      </c>
      <c r="C215" s="166">
        <f t="shared" ref="C215:C220" si="10">C217</f>
        <v>1000</v>
      </c>
      <c r="D215" s="41"/>
      <c r="E215" s="77"/>
      <c r="F215" s="77"/>
      <c r="G215" s="77"/>
      <c r="H215" s="77"/>
      <c r="I215" s="77"/>
    </row>
    <row r="216" spans="1:9" x14ac:dyDescent="0.35">
      <c r="A216" s="10" t="s">
        <v>20</v>
      </c>
      <c r="B216" s="7" t="s">
        <v>2</v>
      </c>
      <c r="C216" s="166">
        <f t="shared" si="10"/>
        <v>1000</v>
      </c>
      <c r="D216" s="41"/>
      <c r="E216" s="77"/>
      <c r="F216" s="77"/>
      <c r="G216" s="77"/>
      <c r="H216" s="77"/>
      <c r="I216" s="77"/>
    </row>
    <row r="217" spans="1:9" x14ac:dyDescent="0.35">
      <c r="A217" s="12" t="s">
        <v>10</v>
      </c>
      <c r="B217" s="6" t="s">
        <v>1</v>
      </c>
      <c r="C217" s="180">
        <f t="shared" si="10"/>
        <v>1000</v>
      </c>
      <c r="D217" s="41"/>
      <c r="E217" s="77"/>
      <c r="F217" s="77"/>
      <c r="G217" s="77"/>
      <c r="H217" s="77"/>
      <c r="I217" s="77"/>
    </row>
    <row r="218" spans="1:9" x14ac:dyDescent="0.35">
      <c r="A218" s="11"/>
      <c r="B218" s="7" t="s">
        <v>2</v>
      </c>
      <c r="C218" s="180">
        <f t="shared" si="10"/>
        <v>1000</v>
      </c>
      <c r="D218" s="41"/>
      <c r="E218" s="77"/>
      <c r="F218" s="77"/>
      <c r="G218" s="77"/>
      <c r="H218" s="77"/>
      <c r="I218" s="77"/>
    </row>
    <row r="219" spans="1:9" x14ac:dyDescent="0.35">
      <c r="A219" s="12" t="s">
        <v>13</v>
      </c>
      <c r="B219" s="5" t="s">
        <v>1</v>
      </c>
      <c r="C219" s="180">
        <f t="shared" si="10"/>
        <v>1000</v>
      </c>
      <c r="D219" s="41"/>
      <c r="E219" s="77"/>
      <c r="F219" s="77"/>
      <c r="G219" s="77"/>
      <c r="H219" s="77"/>
      <c r="I219" s="77"/>
    </row>
    <row r="220" spans="1:9" x14ac:dyDescent="0.35">
      <c r="A220" s="9"/>
      <c r="B220" s="7" t="s">
        <v>2</v>
      </c>
      <c r="C220" s="180">
        <f t="shared" si="10"/>
        <v>1000</v>
      </c>
      <c r="D220" s="41"/>
      <c r="E220" s="77"/>
      <c r="F220" s="77"/>
      <c r="G220" s="77"/>
      <c r="H220" s="77"/>
      <c r="I220" s="77"/>
    </row>
    <row r="221" spans="1:9" x14ac:dyDescent="0.35">
      <c r="A221" s="25" t="s">
        <v>29</v>
      </c>
      <c r="B221" s="13" t="s">
        <v>1</v>
      </c>
      <c r="C221" s="180">
        <f>C240</f>
        <v>1000</v>
      </c>
      <c r="D221" s="41"/>
      <c r="E221" s="77"/>
      <c r="F221" s="77"/>
      <c r="G221" s="77"/>
      <c r="H221" s="77"/>
      <c r="I221" s="77"/>
    </row>
    <row r="222" spans="1:9" x14ac:dyDescent="0.35">
      <c r="A222" s="9"/>
      <c r="B222" s="14" t="s">
        <v>2</v>
      </c>
      <c r="C222" s="180">
        <f>C241</f>
        <v>1000</v>
      </c>
      <c r="D222" s="41"/>
      <c r="E222" s="77"/>
      <c r="F222" s="77"/>
      <c r="G222" s="77"/>
      <c r="H222" s="77"/>
      <c r="I222" s="77"/>
    </row>
    <row r="223" spans="1:9" x14ac:dyDescent="0.35">
      <c r="A223" s="33" t="s">
        <v>42</v>
      </c>
      <c r="B223" s="5" t="s">
        <v>1</v>
      </c>
      <c r="C223" s="166">
        <f t="shared" ref="C223:C228" si="11">C225</f>
        <v>46188</v>
      </c>
      <c r="D223" s="41"/>
      <c r="E223" s="77"/>
      <c r="F223" s="77"/>
      <c r="G223" s="77"/>
      <c r="H223" s="77"/>
      <c r="I223" s="77"/>
    </row>
    <row r="224" spans="1:9" x14ac:dyDescent="0.35">
      <c r="A224" s="10" t="s">
        <v>9</v>
      </c>
      <c r="B224" s="7" t="s">
        <v>2</v>
      </c>
      <c r="C224" s="166">
        <f t="shared" si="11"/>
        <v>46188</v>
      </c>
      <c r="D224" s="41"/>
      <c r="E224" s="77"/>
      <c r="F224" s="77"/>
      <c r="G224" s="77"/>
      <c r="H224" s="77"/>
      <c r="I224" s="77"/>
    </row>
    <row r="225" spans="1:9" x14ac:dyDescent="0.35">
      <c r="A225" s="12" t="s">
        <v>10</v>
      </c>
      <c r="B225" s="6" t="s">
        <v>1</v>
      </c>
      <c r="C225" s="180">
        <f t="shared" si="11"/>
        <v>46188</v>
      </c>
      <c r="D225" s="41"/>
      <c r="E225" s="77"/>
      <c r="F225" s="77"/>
      <c r="G225" s="77"/>
      <c r="H225" s="77"/>
      <c r="I225" s="77"/>
    </row>
    <row r="226" spans="1:9" x14ac:dyDescent="0.35">
      <c r="A226" s="11"/>
      <c r="B226" s="7" t="s">
        <v>2</v>
      </c>
      <c r="C226" s="180">
        <f t="shared" si="11"/>
        <v>46188</v>
      </c>
      <c r="D226" s="41"/>
      <c r="E226" s="77"/>
      <c r="F226" s="77"/>
      <c r="G226" s="77"/>
      <c r="H226" s="77"/>
      <c r="I226" s="77"/>
    </row>
    <row r="227" spans="1:9" x14ac:dyDescent="0.35">
      <c r="A227" s="12" t="s">
        <v>13</v>
      </c>
      <c r="B227" s="5" t="s">
        <v>1</v>
      </c>
      <c r="C227" s="180">
        <f t="shared" si="11"/>
        <v>46188</v>
      </c>
      <c r="D227" s="41"/>
      <c r="E227" s="77"/>
      <c r="F227" s="77"/>
      <c r="G227" s="77"/>
      <c r="H227" s="77"/>
      <c r="I227" s="77"/>
    </row>
    <row r="228" spans="1:9" x14ac:dyDescent="0.35">
      <c r="A228" s="9"/>
      <c r="B228" s="7" t="s">
        <v>2</v>
      </c>
      <c r="C228" s="180">
        <f t="shared" si="11"/>
        <v>46188</v>
      </c>
      <c r="D228" s="41"/>
      <c r="E228" s="77"/>
      <c r="F228" s="77"/>
      <c r="G228" s="77"/>
      <c r="H228" s="77"/>
      <c r="I228" s="77"/>
    </row>
    <row r="229" spans="1:9" x14ac:dyDescent="0.35">
      <c r="A229" s="25" t="s">
        <v>29</v>
      </c>
      <c r="B229" s="13" t="s">
        <v>1</v>
      </c>
      <c r="C229" s="180">
        <f>C251</f>
        <v>46188</v>
      </c>
      <c r="D229" s="41"/>
      <c r="E229" s="77"/>
      <c r="F229" s="77"/>
      <c r="G229" s="77"/>
      <c r="H229" s="77"/>
      <c r="I229" s="77"/>
    </row>
    <row r="230" spans="1:9" x14ac:dyDescent="0.35">
      <c r="A230" s="9"/>
      <c r="B230" s="14" t="s">
        <v>2</v>
      </c>
      <c r="C230" s="180">
        <f>C252</f>
        <v>46188</v>
      </c>
      <c r="D230" s="41"/>
      <c r="E230" s="77"/>
      <c r="F230" s="77"/>
      <c r="G230" s="77"/>
      <c r="H230" s="77"/>
      <c r="I230" s="77"/>
    </row>
    <row r="231" spans="1:9" x14ac:dyDescent="0.35">
      <c r="A231" s="141" t="s">
        <v>18</v>
      </c>
      <c r="B231" s="142"/>
      <c r="C231" s="261"/>
      <c r="D231" s="102"/>
      <c r="E231" s="103"/>
      <c r="F231" s="103"/>
      <c r="G231" s="103"/>
      <c r="H231" s="103"/>
      <c r="I231" s="103"/>
    </row>
    <row r="232" spans="1:9" x14ac:dyDescent="0.35">
      <c r="A232" s="122" t="s">
        <v>14</v>
      </c>
      <c r="B232" s="54" t="s">
        <v>1</v>
      </c>
      <c r="C232" s="180">
        <f t="shared" ref="C232:C233" si="12">C234</f>
        <v>1000</v>
      </c>
      <c r="D232" s="104"/>
      <c r="E232" s="91"/>
      <c r="F232" s="91"/>
      <c r="G232" s="91"/>
      <c r="H232" s="91"/>
      <c r="I232" s="91"/>
    </row>
    <row r="233" spans="1:9" x14ac:dyDescent="0.35">
      <c r="A233" s="22" t="s">
        <v>47</v>
      </c>
      <c r="B233" s="14" t="s">
        <v>2</v>
      </c>
      <c r="C233" s="180">
        <f t="shared" si="12"/>
        <v>1000</v>
      </c>
    </row>
    <row r="234" spans="1:9" x14ac:dyDescent="0.35">
      <c r="A234" s="117" t="s">
        <v>28</v>
      </c>
      <c r="B234" s="13" t="s">
        <v>1</v>
      </c>
      <c r="C234" s="180">
        <f>C236</f>
        <v>1000</v>
      </c>
    </row>
    <row r="235" spans="1:9" x14ac:dyDescent="0.35">
      <c r="A235" s="22" t="s">
        <v>48</v>
      </c>
      <c r="B235" s="14" t="s">
        <v>2</v>
      </c>
      <c r="C235" s="180">
        <f>C237</f>
        <v>1000</v>
      </c>
    </row>
    <row r="236" spans="1:9" s="87" customFormat="1" x14ac:dyDescent="0.35">
      <c r="A236" s="219" t="s">
        <v>10</v>
      </c>
      <c r="B236" s="181" t="s">
        <v>1</v>
      </c>
      <c r="C236" s="184">
        <f t="shared" ref="C236:C239" si="13">C238</f>
        <v>1000</v>
      </c>
    </row>
    <row r="237" spans="1:9" s="87" customFormat="1" x14ac:dyDescent="0.35">
      <c r="A237" s="220"/>
      <c r="B237" s="182" t="s">
        <v>2</v>
      </c>
      <c r="C237" s="184">
        <f t="shared" si="13"/>
        <v>1000</v>
      </c>
    </row>
    <row r="238" spans="1:9" s="87" customFormat="1" x14ac:dyDescent="0.35">
      <c r="A238" s="219" t="s">
        <v>13</v>
      </c>
      <c r="B238" s="181" t="s">
        <v>1</v>
      </c>
      <c r="C238" s="159">
        <f t="shared" si="13"/>
        <v>1000</v>
      </c>
      <c r="D238" s="80">
        <f>D240</f>
        <v>0</v>
      </c>
    </row>
    <row r="239" spans="1:9" s="87" customFormat="1" x14ac:dyDescent="0.35">
      <c r="A239" s="185"/>
      <c r="B239" s="182" t="s">
        <v>2</v>
      </c>
      <c r="C239" s="159">
        <f t="shared" si="13"/>
        <v>1000</v>
      </c>
    </row>
    <row r="240" spans="1:9" s="87" customFormat="1" x14ac:dyDescent="0.35">
      <c r="A240" s="221" t="s">
        <v>29</v>
      </c>
      <c r="B240" s="181" t="s">
        <v>1</v>
      </c>
      <c r="C240" s="159">
        <f>C242</f>
        <v>1000</v>
      </c>
    </row>
    <row r="241" spans="1:45" s="87" customFormat="1" x14ac:dyDescent="0.35">
      <c r="A241" s="185"/>
      <c r="B241" s="182" t="s">
        <v>2</v>
      </c>
      <c r="C241" s="159">
        <f>C243</f>
        <v>1000</v>
      </c>
    </row>
    <row r="242" spans="1:45" s="87" customFormat="1" ht="43.5" customHeight="1" x14ac:dyDescent="0.35">
      <c r="A242" s="362" t="s">
        <v>97</v>
      </c>
      <c r="B242" s="181" t="s">
        <v>1</v>
      </c>
      <c r="C242" s="159">
        <v>1000</v>
      </c>
    </row>
    <row r="243" spans="1:45" s="87" customFormat="1" x14ac:dyDescent="0.35">
      <c r="A243" s="185"/>
      <c r="B243" s="182" t="s">
        <v>2</v>
      </c>
      <c r="C243" s="159">
        <v>1000</v>
      </c>
    </row>
    <row r="244" spans="1:45" s="43" customFormat="1" ht="12.45" x14ac:dyDescent="0.3">
      <c r="A244" s="384" t="s">
        <v>36</v>
      </c>
      <c r="B244" s="384"/>
      <c r="C244" s="384"/>
      <c r="E244" s="87"/>
      <c r="F244" s="87"/>
      <c r="G244" s="87"/>
      <c r="H244" s="87"/>
      <c r="I244" s="87"/>
      <c r="J244" s="87"/>
      <c r="K244" s="87"/>
      <c r="L244" s="87"/>
      <c r="M244" s="87"/>
      <c r="N244" s="87"/>
      <c r="O244" s="87"/>
      <c r="P244" s="87"/>
      <c r="Q244" s="87"/>
      <c r="R244" s="87"/>
      <c r="S244" s="87"/>
      <c r="T244" s="87"/>
      <c r="U244" s="87"/>
      <c r="V244" s="87"/>
      <c r="W244" s="87"/>
      <c r="X244" s="87"/>
      <c r="Y244" s="87"/>
      <c r="Z244" s="87"/>
      <c r="AA244" s="87"/>
      <c r="AB244" s="87"/>
      <c r="AC244" s="87"/>
      <c r="AD244" s="87"/>
      <c r="AE244" s="87"/>
      <c r="AF244" s="87"/>
      <c r="AG244" s="87"/>
      <c r="AH244" s="87"/>
      <c r="AI244" s="87"/>
      <c r="AJ244" s="87"/>
      <c r="AK244" s="87"/>
      <c r="AL244" s="87"/>
      <c r="AM244" s="87"/>
      <c r="AN244" s="87"/>
      <c r="AO244" s="87"/>
      <c r="AP244" s="87"/>
      <c r="AQ244" s="87"/>
      <c r="AR244" s="87"/>
      <c r="AS244" s="87"/>
    </row>
    <row r="245" spans="1:45" s="43" customFormat="1" x14ac:dyDescent="0.35">
      <c r="A245" s="21" t="s">
        <v>14</v>
      </c>
      <c r="B245" s="13" t="s">
        <v>1</v>
      </c>
      <c r="C245" s="180">
        <f t="shared" ref="C245:C252" si="14">C247</f>
        <v>46188</v>
      </c>
      <c r="E245" s="87"/>
      <c r="F245" s="87"/>
      <c r="G245" s="87"/>
      <c r="H245" s="87"/>
      <c r="I245" s="87"/>
      <c r="J245" s="87"/>
      <c r="K245" s="87"/>
      <c r="L245" s="87"/>
      <c r="M245" s="87"/>
      <c r="N245" s="87"/>
      <c r="O245" s="87"/>
      <c r="P245" s="87"/>
      <c r="Q245" s="87"/>
      <c r="R245" s="87"/>
      <c r="S245" s="87"/>
      <c r="T245" s="87"/>
      <c r="U245" s="87"/>
      <c r="V245" s="87"/>
      <c r="W245" s="87"/>
      <c r="X245" s="87"/>
      <c r="Y245" s="87"/>
      <c r="Z245" s="87"/>
      <c r="AA245" s="87"/>
      <c r="AB245" s="87"/>
      <c r="AC245" s="87"/>
      <c r="AD245" s="87"/>
      <c r="AE245" s="87"/>
      <c r="AF245" s="87"/>
      <c r="AG245" s="87"/>
      <c r="AH245" s="87"/>
      <c r="AI245" s="87"/>
      <c r="AJ245" s="87"/>
      <c r="AK245" s="87"/>
      <c r="AL245" s="87"/>
      <c r="AM245" s="87"/>
      <c r="AN245" s="87"/>
      <c r="AO245" s="87"/>
      <c r="AP245" s="87"/>
      <c r="AQ245" s="87"/>
      <c r="AR245" s="87"/>
      <c r="AS245" s="87"/>
    </row>
    <row r="246" spans="1:45" s="43" customFormat="1" x14ac:dyDescent="0.35">
      <c r="A246" s="22" t="s">
        <v>15</v>
      </c>
      <c r="B246" s="14" t="s">
        <v>2</v>
      </c>
      <c r="C246" s="180">
        <f t="shared" si="14"/>
        <v>46188</v>
      </c>
      <c r="E246" s="87"/>
      <c r="F246" s="87"/>
      <c r="G246" s="87"/>
      <c r="H246" s="87"/>
      <c r="I246" s="87"/>
      <c r="J246" s="87"/>
      <c r="K246" s="87"/>
      <c r="L246" s="87"/>
      <c r="M246" s="87"/>
      <c r="N246" s="87"/>
      <c r="O246" s="87"/>
      <c r="P246" s="87"/>
      <c r="Q246" s="87"/>
      <c r="R246" s="87"/>
      <c r="S246" s="87"/>
      <c r="T246" s="87"/>
      <c r="U246" s="87"/>
      <c r="V246" s="87"/>
      <c r="W246" s="87"/>
      <c r="X246" s="87"/>
      <c r="Y246" s="87"/>
      <c r="Z246" s="87"/>
      <c r="AA246" s="87"/>
      <c r="AB246" s="87"/>
      <c r="AC246" s="87"/>
      <c r="AD246" s="87"/>
      <c r="AE246" s="87"/>
      <c r="AF246" s="87"/>
      <c r="AG246" s="87"/>
      <c r="AH246" s="87"/>
      <c r="AI246" s="87"/>
      <c r="AJ246" s="87"/>
      <c r="AK246" s="87"/>
      <c r="AL246" s="87"/>
      <c r="AM246" s="87"/>
      <c r="AN246" s="87"/>
      <c r="AO246" s="87"/>
      <c r="AP246" s="87"/>
      <c r="AQ246" s="87"/>
      <c r="AR246" s="87"/>
      <c r="AS246" s="87"/>
    </row>
    <row r="247" spans="1:45" s="43" customFormat="1" x14ac:dyDescent="0.35">
      <c r="A247" s="26" t="s">
        <v>17</v>
      </c>
      <c r="B247" s="54" t="s">
        <v>1</v>
      </c>
      <c r="C247" s="180">
        <f t="shared" si="14"/>
        <v>46188</v>
      </c>
      <c r="E247" s="87"/>
      <c r="F247" s="87"/>
      <c r="G247" s="87"/>
      <c r="H247" s="87"/>
      <c r="I247" s="87"/>
      <c r="J247" s="87"/>
      <c r="K247" s="87"/>
      <c r="L247" s="87"/>
      <c r="M247" s="87"/>
      <c r="N247" s="87"/>
      <c r="O247" s="87"/>
      <c r="P247" s="87"/>
      <c r="Q247" s="87"/>
      <c r="R247" s="87"/>
      <c r="S247" s="87"/>
      <c r="T247" s="87"/>
      <c r="U247" s="87"/>
      <c r="V247" s="87"/>
      <c r="W247" s="87"/>
      <c r="X247" s="87"/>
      <c r="Y247" s="87"/>
      <c r="Z247" s="87"/>
      <c r="AA247" s="87"/>
      <c r="AB247" s="87"/>
      <c r="AC247" s="87"/>
      <c r="AD247" s="87"/>
      <c r="AE247" s="87"/>
      <c r="AF247" s="87"/>
      <c r="AG247" s="87"/>
      <c r="AH247" s="87"/>
      <c r="AI247" s="87"/>
      <c r="AJ247" s="87"/>
      <c r="AK247" s="87"/>
      <c r="AL247" s="87"/>
      <c r="AM247" s="87"/>
      <c r="AN247" s="87"/>
      <c r="AO247" s="87"/>
      <c r="AP247" s="87"/>
      <c r="AQ247" s="87"/>
      <c r="AR247" s="87"/>
      <c r="AS247" s="87"/>
    </row>
    <row r="248" spans="1:45" s="43" customFormat="1" x14ac:dyDescent="0.35">
      <c r="A248" s="10" t="s">
        <v>9</v>
      </c>
      <c r="B248" s="40" t="s">
        <v>2</v>
      </c>
      <c r="C248" s="180">
        <f t="shared" si="14"/>
        <v>46188</v>
      </c>
      <c r="E248" s="87"/>
      <c r="F248" s="87"/>
      <c r="G248" s="87"/>
      <c r="H248" s="87"/>
      <c r="I248" s="87"/>
      <c r="J248" s="87"/>
      <c r="K248" s="87"/>
      <c r="L248" s="87"/>
      <c r="M248" s="87"/>
      <c r="N248" s="87"/>
      <c r="O248" s="87"/>
      <c r="P248" s="87"/>
      <c r="Q248" s="87"/>
      <c r="R248" s="87"/>
      <c r="S248" s="87"/>
      <c r="T248" s="87"/>
      <c r="U248" s="87"/>
      <c r="V248" s="87"/>
      <c r="W248" s="87"/>
      <c r="X248" s="87"/>
      <c r="Y248" s="87"/>
      <c r="Z248" s="87"/>
      <c r="AA248" s="87"/>
      <c r="AB248" s="87"/>
      <c r="AC248" s="87"/>
      <c r="AD248" s="87"/>
      <c r="AE248" s="87"/>
      <c r="AF248" s="87"/>
      <c r="AG248" s="87"/>
      <c r="AH248" s="87"/>
      <c r="AI248" s="87"/>
      <c r="AJ248" s="87"/>
      <c r="AK248" s="87"/>
      <c r="AL248" s="87"/>
      <c r="AM248" s="87"/>
      <c r="AN248" s="87"/>
      <c r="AO248" s="87"/>
      <c r="AP248" s="87"/>
      <c r="AQ248" s="87"/>
      <c r="AR248" s="87"/>
      <c r="AS248" s="87"/>
    </row>
    <row r="249" spans="1:45" s="43" customFormat="1" x14ac:dyDescent="0.35">
      <c r="A249" s="12" t="s">
        <v>10</v>
      </c>
      <c r="B249" s="55" t="s">
        <v>1</v>
      </c>
      <c r="C249" s="180">
        <f t="shared" si="14"/>
        <v>46188</v>
      </c>
      <c r="E249" s="87"/>
      <c r="F249" s="87"/>
      <c r="G249" s="87"/>
      <c r="H249" s="87"/>
      <c r="I249" s="87"/>
      <c r="J249" s="87"/>
      <c r="K249" s="87"/>
      <c r="L249" s="87"/>
      <c r="M249" s="87"/>
      <c r="N249" s="87"/>
      <c r="O249" s="87"/>
      <c r="P249" s="87"/>
      <c r="Q249" s="87"/>
      <c r="R249" s="87"/>
      <c r="S249" s="87"/>
      <c r="T249" s="87"/>
      <c r="U249" s="87"/>
      <c r="V249" s="87"/>
      <c r="W249" s="87"/>
      <c r="X249" s="87"/>
      <c r="Y249" s="87"/>
      <c r="Z249" s="87"/>
      <c r="AA249" s="87"/>
      <c r="AB249" s="87"/>
      <c r="AC249" s="87"/>
      <c r="AD249" s="87"/>
      <c r="AE249" s="87"/>
      <c r="AF249" s="87"/>
      <c r="AG249" s="87"/>
      <c r="AH249" s="87"/>
      <c r="AI249" s="87"/>
      <c r="AJ249" s="87"/>
      <c r="AK249" s="87"/>
      <c r="AL249" s="87"/>
      <c r="AM249" s="87"/>
      <c r="AN249" s="87"/>
      <c r="AO249" s="87"/>
      <c r="AP249" s="87"/>
      <c r="AQ249" s="87"/>
      <c r="AR249" s="87"/>
      <c r="AS249" s="87"/>
    </row>
    <row r="250" spans="1:45" s="43" customFormat="1" x14ac:dyDescent="0.35">
      <c r="A250" s="11"/>
      <c r="B250" s="40" t="s">
        <v>2</v>
      </c>
      <c r="C250" s="180">
        <f t="shared" si="14"/>
        <v>46188</v>
      </c>
      <c r="E250" s="87"/>
      <c r="F250" s="87"/>
      <c r="G250" s="87"/>
      <c r="H250" s="87"/>
      <c r="I250" s="87"/>
      <c r="J250" s="87"/>
      <c r="K250" s="87"/>
      <c r="L250" s="87"/>
      <c r="M250" s="87"/>
      <c r="N250" s="87"/>
      <c r="O250" s="87"/>
      <c r="P250" s="87"/>
      <c r="Q250" s="87"/>
      <c r="R250" s="87"/>
      <c r="S250" s="87"/>
      <c r="T250" s="87"/>
      <c r="U250" s="87"/>
      <c r="V250" s="87"/>
      <c r="W250" s="87"/>
      <c r="X250" s="87"/>
      <c r="Y250" s="87"/>
      <c r="Z250" s="87"/>
      <c r="AA250" s="87"/>
      <c r="AB250" s="87"/>
      <c r="AC250" s="87"/>
      <c r="AD250" s="87"/>
      <c r="AE250" s="87"/>
      <c r="AF250" s="87"/>
      <c r="AG250" s="87"/>
      <c r="AH250" s="87"/>
      <c r="AI250" s="87"/>
      <c r="AJ250" s="87"/>
      <c r="AK250" s="87"/>
      <c r="AL250" s="87"/>
      <c r="AM250" s="87"/>
      <c r="AN250" s="87"/>
      <c r="AO250" s="87"/>
      <c r="AP250" s="87"/>
      <c r="AQ250" s="87"/>
      <c r="AR250" s="87"/>
      <c r="AS250" s="87"/>
    </row>
    <row r="251" spans="1:45" s="43" customFormat="1" x14ac:dyDescent="0.35">
      <c r="A251" s="25" t="s">
        <v>29</v>
      </c>
      <c r="B251" s="13" t="s">
        <v>1</v>
      </c>
      <c r="C251" s="180">
        <f t="shared" si="14"/>
        <v>46188</v>
      </c>
      <c r="D251" s="41"/>
      <c r="E251" s="77"/>
      <c r="F251" s="77"/>
      <c r="G251" s="77"/>
      <c r="H251" s="77"/>
      <c r="I251" s="77"/>
      <c r="J251" s="87"/>
      <c r="K251" s="87"/>
      <c r="L251" s="87"/>
      <c r="M251" s="87"/>
      <c r="N251" s="87"/>
      <c r="O251" s="87"/>
      <c r="P251" s="87"/>
      <c r="Q251" s="87"/>
      <c r="R251" s="87"/>
      <c r="S251" s="87"/>
      <c r="T251" s="87"/>
      <c r="U251" s="87"/>
      <c r="V251" s="87"/>
      <c r="W251" s="87"/>
      <c r="X251" s="87"/>
      <c r="Y251" s="87"/>
      <c r="Z251" s="87"/>
      <c r="AA251" s="87"/>
      <c r="AB251" s="87"/>
      <c r="AC251" s="87"/>
      <c r="AD251" s="87"/>
      <c r="AE251" s="87"/>
      <c r="AF251" s="87"/>
      <c r="AG251" s="87"/>
      <c r="AH251" s="87"/>
      <c r="AI251" s="87"/>
      <c r="AJ251" s="87"/>
      <c r="AK251" s="87"/>
      <c r="AL251" s="87"/>
      <c r="AM251" s="87"/>
      <c r="AN251" s="87"/>
      <c r="AO251" s="87"/>
      <c r="AP251" s="87"/>
      <c r="AQ251" s="87"/>
      <c r="AR251" s="87"/>
      <c r="AS251" s="87"/>
    </row>
    <row r="252" spans="1:45" s="43" customFormat="1" x14ac:dyDescent="0.35">
      <c r="A252" s="10"/>
      <c r="B252" s="14" t="s">
        <v>2</v>
      </c>
      <c r="C252" s="180">
        <f t="shared" si="14"/>
        <v>46188</v>
      </c>
      <c r="D252" s="41"/>
      <c r="E252" s="77"/>
      <c r="F252" s="77"/>
      <c r="G252" s="77"/>
      <c r="H252" s="77"/>
      <c r="I252" s="77"/>
      <c r="J252" s="87"/>
      <c r="K252" s="87"/>
      <c r="L252" s="87"/>
      <c r="M252" s="87"/>
      <c r="N252" s="87"/>
      <c r="O252" s="87"/>
      <c r="P252" s="87"/>
      <c r="Q252" s="87"/>
      <c r="R252" s="87"/>
      <c r="S252" s="87"/>
      <c r="T252" s="87"/>
      <c r="U252" s="87"/>
      <c r="V252" s="87"/>
      <c r="W252" s="87"/>
      <c r="X252" s="87"/>
      <c r="Y252" s="87"/>
      <c r="Z252" s="87"/>
      <c r="AA252" s="87"/>
      <c r="AB252" s="87"/>
      <c r="AC252" s="87"/>
      <c r="AD252" s="87"/>
      <c r="AE252" s="87"/>
      <c r="AF252" s="87"/>
      <c r="AG252" s="87"/>
      <c r="AH252" s="87"/>
      <c r="AI252" s="87"/>
      <c r="AJ252" s="87"/>
      <c r="AK252" s="87"/>
      <c r="AL252" s="87"/>
      <c r="AM252" s="87"/>
      <c r="AN252" s="87"/>
      <c r="AO252" s="87"/>
      <c r="AP252" s="87"/>
      <c r="AQ252" s="87"/>
      <c r="AR252" s="87"/>
      <c r="AS252" s="87"/>
    </row>
    <row r="253" spans="1:45" s="137" customFormat="1" x14ac:dyDescent="0.35">
      <c r="A253" s="133" t="s">
        <v>60</v>
      </c>
      <c r="B253" s="134" t="s">
        <v>1</v>
      </c>
      <c r="C253" s="266">
        <f>C255</f>
        <v>46188</v>
      </c>
      <c r="E253" s="200"/>
      <c r="F253" s="200"/>
      <c r="G253" s="200"/>
      <c r="H253" s="200"/>
      <c r="I253" s="200"/>
      <c r="J253" s="200"/>
      <c r="K253" s="200"/>
      <c r="L253" s="200"/>
      <c r="M253" s="200"/>
      <c r="N253" s="200"/>
      <c r="O253" s="200"/>
      <c r="P253" s="200"/>
      <c r="Q253" s="200"/>
      <c r="R253" s="200"/>
      <c r="S253" s="200"/>
      <c r="T253" s="200"/>
      <c r="U253" s="200"/>
      <c r="V253" s="200"/>
      <c r="W253" s="200"/>
      <c r="X253" s="200"/>
      <c r="Y253" s="200"/>
      <c r="Z253" s="200"/>
      <c r="AA253" s="200"/>
      <c r="AB253" s="200"/>
      <c r="AC253" s="200"/>
      <c r="AD253" s="200"/>
      <c r="AE253" s="200"/>
      <c r="AF253" s="200"/>
      <c r="AG253" s="200"/>
      <c r="AH253" s="200"/>
      <c r="AI253" s="200"/>
      <c r="AJ253" s="200"/>
      <c r="AK253" s="200"/>
      <c r="AL253" s="200"/>
      <c r="AM253" s="200"/>
      <c r="AN253" s="200"/>
      <c r="AO253" s="200"/>
      <c r="AP253" s="200"/>
      <c r="AQ253" s="200"/>
      <c r="AR253" s="200"/>
      <c r="AS253" s="200"/>
    </row>
    <row r="254" spans="1:45" s="137" customFormat="1" x14ac:dyDescent="0.35">
      <c r="A254" s="135"/>
      <c r="B254" s="136" t="s">
        <v>2</v>
      </c>
      <c r="C254" s="266">
        <f>C256</f>
        <v>46188</v>
      </c>
      <c r="E254" s="200"/>
      <c r="F254" s="200"/>
      <c r="G254" s="200"/>
      <c r="H254" s="200"/>
      <c r="I254" s="200"/>
      <c r="J254" s="200"/>
      <c r="K254" s="200"/>
      <c r="L254" s="200"/>
      <c r="M254" s="200"/>
      <c r="N254" s="200"/>
      <c r="O254" s="200"/>
      <c r="P254" s="200"/>
      <c r="Q254" s="200"/>
      <c r="R254" s="200"/>
      <c r="S254" s="200"/>
      <c r="T254" s="200"/>
      <c r="U254" s="200"/>
      <c r="V254" s="200"/>
      <c r="W254" s="200"/>
      <c r="X254" s="200"/>
      <c r="Y254" s="200"/>
      <c r="Z254" s="200"/>
      <c r="AA254" s="200"/>
      <c r="AB254" s="200"/>
      <c r="AC254" s="200"/>
      <c r="AD254" s="200"/>
      <c r="AE254" s="200"/>
      <c r="AF254" s="200"/>
      <c r="AG254" s="200"/>
      <c r="AH254" s="200"/>
      <c r="AI254" s="200"/>
      <c r="AJ254" s="200"/>
      <c r="AK254" s="200"/>
      <c r="AL254" s="200"/>
      <c r="AM254" s="200"/>
      <c r="AN254" s="200"/>
      <c r="AO254" s="200"/>
      <c r="AP254" s="200"/>
      <c r="AQ254" s="200"/>
      <c r="AR254" s="200"/>
      <c r="AS254" s="200"/>
    </row>
    <row r="255" spans="1:45" s="87" customFormat="1" ht="16.5" customHeight="1" x14ac:dyDescent="0.35">
      <c r="A255" s="292" t="s">
        <v>87</v>
      </c>
      <c r="B255" s="93" t="s">
        <v>1</v>
      </c>
      <c r="C255" s="159">
        <v>46188</v>
      </c>
    </row>
    <row r="256" spans="1:45" s="87" customFormat="1" x14ac:dyDescent="0.35">
      <c r="A256" s="129"/>
      <c r="B256" s="78" t="s">
        <v>2</v>
      </c>
      <c r="C256" s="180">
        <v>46188</v>
      </c>
    </row>
    <row r="257" spans="1:45" ht="12.45" x14ac:dyDescent="0.3">
      <c r="A257" s="399" t="s">
        <v>8</v>
      </c>
      <c r="B257" s="400"/>
      <c r="C257" s="401"/>
    </row>
    <row r="258" spans="1:45" s="235" customFormat="1" ht="15" x14ac:dyDescent="0.35">
      <c r="A258" s="242" t="s">
        <v>12</v>
      </c>
      <c r="B258" s="243" t="s">
        <v>1</v>
      </c>
      <c r="C258" s="255">
        <f>C260+C276</f>
        <v>157819</v>
      </c>
      <c r="E258" s="62"/>
      <c r="F258" s="62"/>
      <c r="G258" s="62"/>
      <c r="H258" s="62"/>
      <c r="I258" s="62"/>
      <c r="J258" s="62"/>
      <c r="K258" s="62"/>
      <c r="L258" s="62"/>
      <c r="M258" s="62"/>
      <c r="N258" s="62"/>
      <c r="O258" s="62"/>
      <c r="P258" s="62"/>
      <c r="Q258" s="62"/>
      <c r="R258" s="62"/>
      <c r="S258" s="62"/>
      <c r="T258" s="62"/>
      <c r="U258" s="62"/>
      <c r="V258" s="62"/>
      <c r="W258" s="62"/>
      <c r="X258" s="62"/>
      <c r="Y258" s="62"/>
      <c r="Z258" s="62"/>
      <c r="AA258" s="62"/>
      <c r="AB258" s="62"/>
      <c r="AC258" s="62"/>
      <c r="AD258" s="62"/>
      <c r="AE258" s="62"/>
      <c r="AF258" s="62"/>
      <c r="AG258" s="62"/>
      <c r="AH258" s="62"/>
      <c r="AI258" s="62"/>
      <c r="AJ258" s="62"/>
      <c r="AK258" s="62"/>
      <c r="AL258" s="62"/>
      <c r="AM258" s="62"/>
      <c r="AN258" s="62"/>
      <c r="AO258" s="62"/>
      <c r="AP258" s="62"/>
      <c r="AQ258" s="62"/>
      <c r="AR258" s="62"/>
      <c r="AS258" s="62"/>
    </row>
    <row r="259" spans="1:45" x14ac:dyDescent="0.35">
      <c r="A259" s="32"/>
      <c r="B259" s="30" t="s">
        <v>2</v>
      </c>
      <c r="C259" s="184">
        <f>C261+C277</f>
        <v>157819</v>
      </c>
    </row>
    <row r="260" spans="1:45" x14ac:dyDescent="0.35">
      <c r="A260" s="26" t="s">
        <v>21</v>
      </c>
      <c r="B260" s="13" t="s">
        <v>1</v>
      </c>
      <c r="C260" s="180">
        <f>C262+C264</f>
        <v>91624</v>
      </c>
    </row>
    <row r="261" spans="1:45" x14ac:dyDescent="0.35">
      <c r="A261" s="10" t="s">
        <v>9</v>
      </c>
      <c r="B261" s="14" t="s">
        <v>2</v>
      </c>
      <c r="C261" s="180">
        <f>C263+C265</f>
        <v>91624</v>
      </c>
    </row>
    <row r="262" spans="1:45" x14ac:dyDescent="0.35">
      <c r="A262" s="58" t="s">
        <v>37</v>
      </c>
      <c r="B262" s="55" t="s">
        <v>1</v>
      </c>
      <c r="C262" s="159">
        <f t="shared" ref="C262:C263" si="15">C302</f>
        <v>68623</v>
      </c>
    </row>
    <row r="263" spans="1:45" x14ac:dyDescent="0.35">
      <c r="A263" s="11"/>
      <c r="B263" s="40" t="s">
        <v>2</v>
      </c>
      <c r="C263" s="159">
        <f t="shared" si="15"/>
        <v>68623</v>
      </c>
      <c r="E263" s="376"/>
    </row>
    <row r="264" spans="1:45" x14ac:dyDescent="0.35">
      <c r="A264" s="35" t="s">
        <v>10</v>
      </c>
      <c r="B264" s="6" t="s">
        <v>1</v>
      </c>
      <c r="C264" s="180">
        <f>C266+C274</f>
        <v>23001</v>
      </c>
    </row>
    <row r="265" spans="1:45" x14ac:dyDescent="0.35">
      <c r="A265" s="11"/>
      <c r="B265" s="7" t="s">
        <v>2</v>
      </c>
      <c r="C265" s="180">
        <f>C267+C275</f>
        <v>23001</v>
      </c>
    </row>
    <row r="266" spans="1:45" x14ac:dyDescent="0.35">
      <c r="A266" s="21" t="s">
        <v>13</v>
      </c>
      <c r="B266" s="5" t="s">
        <v>1</v>
      </c>
      <c r="C266" s="180">
        <f>C268+C270+C272</f>
        <v>6460</v>
      </c>
    </row>
    <row r="267" spans="1:45" x14ac:dyDescent="0.35">
      <c r="A267" s="9"/>
      <c r="B267" s="7" t="s">
        <v>2</v>
      </c>
      <c r="C267" s="180">
        <f>C269+C271+C273</f>
        <v>6460</v>
      </c>
    </row>
    <row r="268" spans="1:45" x14ac:dyDescent="0.35">
      <c r="A268" s="23" t="s">
        <v>16</v>
      </c>
      <c r="B268" s="5" t="s">
        <v>1</v>
      </c>
      <c r="C268" s="180">
        <f>C308</f>
        <v>665</v>
      </c>
    </row>
    <row r="269" spans="1:45" x14ac:dyDescent="0.35">
      <c r="A269" s="10"/>
      <c r="B269" s="7" t="s">
        <v>2</v>
      </c>
      <c r="C269" s="180">
        <f>C309</f>
        <v>665</v>
      </c>
    </row>
    <row r="270" spans="1:45" x14ac:dyDescent="0.35">
      <c r="A270" s="31" t="s">
        <v>54</v>
      </c>
      <c r="B270" s="5" t="s">
        <v>1</v>
      </c>
      <c r="C270" s="256">
        <f>C310</f>
        <v>200</v>
      </c>
    </row>
    <row r="271" spans="1:45" x14ac:dyDescent="0.35">
      <c r="A271" s="10"/>
      <c r="B271" s="7" t="s">
        <v>2</v>
      </c>
      <c r="C271" s="256">
        <f>C311</f>
        <v>200</v>
      </c>
    </row>
    <row r="272" spans="1:45" x14ac:dyDescent="0.35">
      <c r="A272" s="23" t="s">
        <v>24</v>
      </c>
      <c r="B272" s="6" t="s">
        <v>1</v>
      </c>
      <c r="C272" s="180">
        <f>C312+C687+C843</f>
        <v>5595</v>
      </c>
    </row>
    <row r="273" spans="1:45" x14ac:dyDescent="0.35">
      <c r="A273" s="9"/>
      <c r="B273" s="7" t="s">
        <v>2</v>
      </c>
      <c r="C273" s="180">
        <f>C313+C688+C844</f>
        <v>5595</v>
      </c>
      <c r="D273" s="19" t="e">
        <f>#REF!+D313+D688+D844</f>
        <v>#REF!</v>
      </c>
    </row>
    <row r="274" spans="1:45" x14ac:dyDescent="0.35">
      <c r="A274" s="23" t="s">
        <v>31</v>
      </c>
      <c r="B274" s="6" t="s">
        <v>1</v>
      </c>
      <c r="C274" s="180">
        <f>C821+C845</f>
        <v>16541</v>
      </c>
    </row>
    <row r="275" spans="1:45" x14ac:dyDescent="0.35">
      <c r="A275" s="9"/>
      <c r="B275" s="7" t="s">
        <v>2</v>
      </c>
      <c r="C275" s="180">
        <f>C822+C846</f>
        <v>16541</v>
      </c>
    </row>
    <row r="276" spans="1:45" s="235" customFormat="1" x14ac:dyDescent="0.35">
      <c r="A276" s="236" t="s">
        <v>17</v>
      </c>
      <c r="B276" s="237" t="s">
        <v>1</v>
      </c>
      <c r="C276" s="255">
        <f>C280+C282+C284</f>
        <v>66195</v>
      </c>
      <c r="E276" s="62"/>
      <c r="F276" s="62"/>
      <c r="G276" s="62"/>
      <c r="H276" s="62"/>
      <c r="I276" s="62"/>
      <c r="J276" s="62"/>
      <c r="K276" s="62"/>
      <c r="L276" s="62"/>
      <c r="M276" s="62"/>
      <c r="N276" s="62"/>
      <c r="O276" s="62"/>
      <c r="P276" s="62"/>
      <c r="Q276" s="62"/>
      <c r="R276" s="62"/>
      <c r="S276" s="62"/>
      <c r="T276" s="62"/>
      <c r="U276" s="62"/>
      <c r="V276" s="62"/>
      <c r="W276" s="62"/>
      <c r="X276" s="62"/>
      <c r="Y276" s="62"/>
      <c r="Z276" s="62"/>
      <c r="AA276" s="62"/>
      <c r="AB276" s="62"/>
      <c r="AC276" s="62"/>
      <c r="AD276" s="62"/>
      <c r="AE276" s="62"/>
      <c r="AF276" s="62"/>
      <c r="AG276" s="62"/>
      <c r="AH276" s="62"/>
      <c r="AI276" s="62"/>
      <c r="AJ276" s="62"/>
      <c r="AK276" s="62"/>
      <c r="AL276" s="62"/>
      <c r="AM276" s="62"/>
      <c r="AN276" s="62"/>
      <c r="AO276" s="62"/>
      <c r="AP276" s="62"/>
      <c r="AQ276" s="62"/>
      <c r="AR276" s="62"/>
      <c r="AS276" s="62"/>
    </row>
    <row r="277" spans="1:45" s="235" customFormat="1" x14ac:dyDescent="0.35">
      <c r="A277" s="232" t="s">
        <v>9</v>
      </c>
      <c r="B277" s="238" t="s">
        <v>2</v>
      </c>
      <c r="C277" s="255">
        <f>C281+C283+C285</f>
        <v>66195</v>
      </c>
      <c r="E277" s="62"/>
      <c r="F277" s="62"/>
      <c r="G277" s="62"/>
      <c r="H277" s="62"/>
      <c r="I277" s="62"/>
      <c r="J277" s="62"/>
      <c r="K277" s="62"/>
      <c r="L277" s="62"/>
      <c r="M277" s="62"/>
      <c r="N277" s="62"/>
      <c r="O277" s="62"/>
      <c r="P277" s="62"/>
      <c r="Q277" s="62"/>
      <c r="R277" s="62"/>
      <c r="S277" s="62"/>
      <c r="T277" s="62"/>
      <c r="U277" s="62"/>
      <c r="V277" s="62"/>
      <c r="W277" s="62"/>
      <c r="X277" s="62"/>
      <c r="Y277" s="62"/>
      <c r="Z277" s="62"/>
      <c r="AA277" s="62"/>
      <c r="AB277" s="62"/>
      <c r="AC277" s="62"/>
      <c r="AD277" s="62"/>
      <c r="AE277" s="62"/>
      <c r="AF277" s="62"/>
      <c r="AG277" s="62"/>
      <c r="AH277" s="62"/>
      <c r="AI277" s="62"/>
      <c r="AJ277" s="62"/>
      <c r="AK277" s="62"/>
      <c r="AL277" s="62"/>
      <c r="AM277" s="62"/>
      <c r="AN277" s="62"/>
      <c r="AO277" s="62"/>
      <c r="AP277" s="62"/>
      <c r="AQ277" s="62"/>
      <c r="AR277" s="62"/>
      <c r="AS277" s="62"/>
    </row>
    <row r="278" spans="1:45" s="235" customFormat="1" hidden="1" x14ac:dyDescent="0.35">
      <c r="A278" s="239" t="s">
        <v>37</v>
      </c>
      <c r="B278" s="240" t="s">
        <v>1</v>
      </c>
      <c r="C278" s="257"/>
      <c r="E278" s="62"/>
      <c r="F278" s="62"/>
      <c r="G278" s="62"/>
      <c r="H278" s="62"/>
      <c r="I278" s="62"/>
      <c r="J278" s="62"/>
      <c r="K278" s="62"/>
      <c r="L278" s="62"/>
      <c r="M278" s="62"/>
      <c r="N278" s="62"/>
      <c r="O278" s="62"/>
      <c r="P278" s="62"/>
      <c r="Q278" s="62"/>
      <c r="R278" s="62"/>
      <c r="S278" s="62"/>
      <c r="T278" s="62"/>
      <c r="U278" s="62"/>
      <c r="V278" s="62"/>
      <c r="W278" s="62"/>
      <c r="X278" s="62"/>
      <c r="Y278" s="62"/>
      <c r="Z278" s="62"/>
      <c r="AA278" s="62"/>
      <c r="AB278" s="62"/>
      <c r="AC278" s="62"/>
      <c r="AD278" s="62"/>
      <c r="AE278" s="62"/>
      <c r="AF278" s="62"/>
      <c r="AG278" s="62"/>
      <c r="AH278" s="62"/>
      <c r="AI278" s="62"/>
      <c r="AJ278" s="62"/>
      <c r="AK278" s="62"/>
      <c r="AL278" s="62"/>
      <c r="AM278" s="62"/>
      <c r="AN278" s="62"/>
      <c r="AO278" s="62"/>
      <c r="AP278" s="62"/>
      <c r="AQ278" s="62"/>
      <c r="AR278" s="62"/>
      <c r="AS278" s="62"/>
    </row>
    <row r="279" spans="1:45" s="235" customFormat="1" hidden="1" x14ac:dyDescent="0.35">
      <c r="A279" s="241"/>
      <c r="B279" s="238" t="s">
        <v>2</v>
      </c>
      <c r="C279" s="257"/>
      <c r="E279" s="62"/>
      <c r="F279" s="62"/>
      <c r="G279" s="62"/>
      <c r="H279" s="62"/>
      <c r="I279" s="62"/>
      <c r="J279" s="62"/>
      <c r="K279" s="62"/>
      <c r="L279" s="62"/>
      <c r="M279" s="62"/>
      <c r="N279" s="62"/>
      <c r="O279" s="62"/>
      <c r="P279" s="62"/>
      <c r="Q279" s="62"/>
      <c r="R279" s="62"/>
      <c r="S279" s="62"/>
      <c r="T279" s="62"/>
      <c r="U279" s="62"/>
      <c r="V279" s="62"/>
      <c r="W279" s="62"/>
      <c r="X279" s="62"/>
      <c r="Y279" s="62"/>
      <c r="Z279" s="62"/>
      <c r="AA279" s="62"/>
      <c r="AB279" s="62"/>
      <c r="AC279" s="62"/>
      <c r="AD279" s="62"/>
      <c r="AE279" s="62"/>
      <c r="AF279" s="62"/>
      <c r="AG279" s="62"/>
      <c r="AH279" s="62"/>
      <c r="AI279" s="62"/>
      <c r="AJ279" s="62"/>
      <c r="AK279" s="62"/>
      <c r="AL279" s="62"/>
      <c r="AM279" s="62"/>
      <c r="AN279" s="62"/>
      <c r="AO279" s="62"/>
      <c r="AP279" s="62"/>
      <c r="AQ279" s="62"/>
      <c r="AR279" s="62"/>
      <c r="AS279" s="62"/>
    </row>
    <row r="280" spans="1:45" x14ac:dyDescent="0.35">
      <c r="A280" s="58" t="s">
        <v>37</v>
      </c>
      <c r="B280" s="55" t="s">
        <v>1</v>
      </c>
      <c r="C280" s="159">
        <f>C318+C849</f>
        <v>27798</v>
      </c>
    </row>
    <row r="281" spans="1:45" x14ac:dyDescent="0.35">
      <c r="A281" s="11"/>
      <c r="B281" s="40" t="s">
        <v>2</v>
      </c>
      <c r="C281" s="159">
        <f>C319+C850</f>
        <v>27798</v>
      </c>
    </row>
    <row r="282" spans="1:45" s="62" customFormat="1" ht="25.75" x14ac:dyDescent="0.35">
      <c r="A282" s="225" t="s">
        <v>71</v>
      </c>
      <c r="B282" s="88" t="s">
        <v>1</v>
      </c>
      <c r="C282" s="159">
        <f>C320</f>
        <v>7837</v>
      </c>
    </row>
    <row r="283" spans="1:45" x14ac:dyDescent="0.35">
      <c r="A283" s="11"/>
      <c r="B283" s="40" t="s">
        <v>2</v>
      </c>
      <c r="C283" s="159">
        <f>C321</f>
        <v>7837</v>
      </c>
    </row>
    <row r="284" spans="1:45" x14ac:dyDescent="0.35">
      <c r="A284" s="12" t="s">
        <v>10</v>
      </c>
      <c r="B284" s="6" t="s">
        <v>1</v>
      </c>
      <c r="C284" s="180">
        <f>C286+C294</f>
        <v>30560</v>
      </c>
    </row>
    <row r="285" spans="1:45" x14ac:dyDescent="0.35">
      <c r="A285" s="11"/>
      <c r="B285" s="7" t="s">
        <v>2</v>
      </c>
      <c r="C285" s="180">
        <f>C287+C295</f>
        <v>30560</v>
      </c>
    </row>
    <row r="286" spans="1:45" x14ac:dyDescent="0.35">
      <c r="A286" s="12" t="s">
        <v>13</v>
      </c>
      <c r="B286" s="5" t="s">
        <v>1</v>
      </c>
      <c r="C286" s="180">
        <f>C288+C290+C292</f>
        <v>22752</v>
      </c>
    </row>
    <row r="287" spans="1:45" x14ac:dyDescent="0.35">
      <c r="A287" s="9"/>
      <c r="B287" s="7" t="s">
        <v>2</v>
      </c>
      <c r="C287" s="180">
        <f>C289+C291+C293</f>
        <v>22752</v>
      </c>
    </row>
    <row r="288" spans="1:45" x14ac:dyDescent="0.35">
      <c r="A288" s="27" t="s">
        <v>16</v>
      </c>
      <c r="B288" s="5" t="s">
        <v>1</v>
      </c>
      <c r="C288" s="180">
        <f>C326</f>
        <v>6707</v>
      </c>
    </row>
    <row r="289" spans="1:45" x14ac:dyDescent="0.35">
      <c r="A289" s="9"/>
      <c r="B289" s="7" t="s">
        <v>2</v>
      </c>
      <c r="C289" s="180">
        <f>C327</f>
        <v>6707</v>
      </c>
    </row>
    <row r="290" spans="1:45" x14ac:dyDescent="0.35">
      <c r="A290" s="31" t="s">
        <v>54</v>
      </c>
      <c r="B290" s="5" t="s">
        <v>1</v>
      </c>
      <c r="C290" s="256">
        <f>C328</f>
        <v>73</v>
      </c>
    </row>
    <row r="291" spans="1:45" x14ac:dyDescent="0.35">
      <c r="A291" s="10"/>
      <c r="B291" s="7" t="s">
        <v>2</v>
      </c>
      <c r="C291" s="256">
        <f>C329</f>
        <v>73</v>
      </c>
    </row>
    <row r="292" spans="1:45" x14ac:dyDescent="0.35">
      <c r="A292" s="23" t="s">
        <v>24</v>
      </c>
      <c r="B292" s="6" t="s">
        <v>1</v>
      </c>
      <c r="C292" s="180">
        <f>C330+C695+C853</f>
        <v>15972</v>
      </c>
    </row>
    <row r="293" spans="1:45" x14ac:dyDescent="0.35">
      <c r="A293" s="9"/>
      <c r="B293" s="7" t="s">
        <v>2</v>
      </c>
      <c r="C293" s="180">
        <f>C331+C696+C854</f>
        <v>15972</v>
      </c>
    </row>
    <row r="294" spans="1:45" x14ac:dyDescent="0.35">
      <c r="A294" s="23" t="s">
        <v>31</v>
      </c>
      <c r="B294" s="6" t="s">
        <v>1</v>
      </c>
      <c r="C294" s="180">
        <f>C855</f>
        <v>7808</v>
      </c>
    </row>
    <row r="295" spans="1:45" x14ac:dyDescent="0.35">
      <c r="A295" s="9"/>
      <c r="B295" s="7" t="s">
        <v>2</v>
      </c>
      <c r="C295" s="180">
        <f>C856</f>
        <v>7808</v>
      </c>
    </row>
    <row r="296" spans="1:45" x14ac:dyDescent="0.35">
      <c r="A296" s="46" t="s">
        <v>34</v>
      </c>
      <c r="B296" s="47"/>
      <c r="C296" s="267"/>
      <c r="D296" s="44"/>
      <c r="E296" s="61"/>
      <c r="F296" s="61"/>
      <c r="G296" s="61"/>
      <c r="H296" s="61"/>
      <c r="I296" s="61"/>
      <c r="K296" s="87"/>
    </row>
    <row r="297" spans="1:45" x14ac:dyDescent="0.35">
      <c r="A297" s="68" t="s">
        <v>14</v>
      </c>
      <c r="B297" s="119"/>
      <c r="C297" s="180"/>
      <c r="D297" s="44"/>
      <c r="E297" s="61"/>
      <c r="F297" s="61"/>
      <c r="G297" s="61"/>
      <c r="H297" s="61"/>
      <c r="I297" s="377"/>
    </row>
    <row r="298" spans="1:45" s="235" customFormat="1" x14ac:dyDescent="0.35">
      <c r="A298" s="233" t="s">
        <v>22</v>
      </c>
      <c r="B298" s="231" t="s">
        <v>1</v>
      </c>
      <c r="C298" s="257">
        <f>C300+C314</f>
        <v>91271</v>
      </c>
      <c r="D298" s="234"/>
      <c r="E298" s="81"/>
      <c r="F298" s="81"/>
      <c r="G298" s="81"/>
      <c r="H298" s="81"/>
      <c r="I298" s="81"/>
      <c r="J298" s="62"/>
      <c r="K298" s="62"/>
      <c r="L298" s="62"/>
      <c r="M298" s="62"/>
      <c r="N298" s="62"/>
      <c r="O298" s="62"/>
      <c r="P298" s="62"/>
      <c r="Q298" s="62"/>
      <c r="R298" s="62"/>
      <c r="S298" s="62"/>
      <c r="T298" s="62"/>
      <c r="U298" s="62"/>
      <c r="V298" s="62"/>
      <c r="W298" s="62"/>
      <c r="X298" s="62"/>
      <c r="Y298" s="62"/>
      <c r="Z298" s="62"/>
      <c r="AA298" s="62"/>
      <c r="AB298" s="62"/>
      <c r="AC298" s="62"/>
      <c r="AD298" s="62"/>
      <c r="AE298" s="62"/>
      <c r="AF298" s="62"/>
      <c r="AG298" s="62"/>
      <c r="AH298" s="62"/>
      <c r="AI298" s="62"/>
      <c r="AJ298" s="62"/>
      <c r="AK298" s="62"/>
      <c r="AL298" s="62"/>
      <c r="AM298" s="62"/>
      <c r="AN298" s="62"/>
      <c r="AO298" s="62"/>
      <c r="AP298" s="62"/>
      <c r="AQ298" s="62"/>
      <c r="AR298" s="62"/>
      <c r="AS298" s="62"/>
    </row>
    <row r="299" spans="1:45" x14ac:dyDescent="0.35">
      <c r="A299" s="10"/>
      <c r="B299" s="40" t="s">
        <v>2</v>
      </c>
      <c r="C299" s="180">
        <f>C301+C315</f>
        <v>91271</v>
      </c>
      <c r="D299" s="42"/>
      <c r="E299" s="81"/>
      <c r="F299" s="81"/>
      <c r="G299" s="81"/>
      <c r="H299" s="81"/>
      <c r="I299" s="81"/>
    </row>
    <row r="300" spans="1:45" x14ac:dyDescent="0.35">
      <c r="A300" s="26" t="s">
        <v>19</v>
      </c>
      <c r="B300" s="55" t="s">
        <v>1</v>
      </c>
      <c r="C300" s="166">
        <f>C302+C304</f>
        <v>69500</v>
      </c>
      <c r="D300" s="42"/>
      <c r="E300" s="81"/>
      <c r="F300" s="81"/>
      <c r="G300" s="81"/>
      <c r="H300" s="81"/>
      <c r="I300" s="81"/>
    </row>
    <row r="301" spans="1:45" x14ac:dyDescent="0.35">
      <c r="A301" s="10" t="s">
        <v>20</v>
      </c>
      <c r="B301" s="40" t="s">
        <v>2</v>
      </c>
      <c r="C301" s="166">
        <f>C303+C305</f>
        <v>69500</v>
      </c>
      <c r="D301" s="42"/>
      <c r="E301" s="81"/>
      <c r="F301" s="81"/>
      <c r="G301" s="81"/>
      <c r="H301" s="81"/>
      <c r="I301" s="81"/>
    </row>
    <row r="302" spans="1:45" x14ac:dyDescent="0.35">
      <c r="A302" s="58" t="s">
        <v>37</v>
      </c>
      <c r="B302" s="55" t="s">
        <v>1</v>
      </c>
      <c r="C302" s="159">
        <f>C337+C414</f>
        <v>68623</v>
      </c>
    </row>
    <row r="303" spans="1:45" x14ac:dyDescent="0.35">
      <c r="A303" s="11"/>
      <c r="B303" s="40" t="s">
        <v>2</v>
      </c>
      <c r="C303" s="159">
        <f>C338+C415</f>
        <v>68623</v>
      </c>
    </row>
    <row r="304" spans="1:45" x14ac:dyDescent="0.35">
      <c r="A304" s="12" t="s">
        <v>10</v>
      </c>
      <c r="B304" s="6" t="s">
        <v>1</v>
      </c>
      <c r="C304" s="180">
        <f>C306</f>
        <v>877</v>
      </c>
      <c r="D304" s="42"/>
      <c r="E304" s="81"/>
      <c r="F304" s="81"/>
      <c r="G304" s="81"/>
      <c r="H304" s="81"/>
      <c r="I304" s="81"/>
    </row>
    <row r="305" spans="1:9" x14ac:dyDescent="0.35">
      <c r="A305" s="11"/>
      <c r="B305" s="7" t="s">
        <v>2</v>
      </c>
      <c r="C305" s="180">
        <f>C307</f>
        <v>877</v>
      </c>
      <c r="D305" s="42"/>
      <c r="E305" s="81"/>
      <c r="F305" s="81"/>
      <c r="G305" s="81"/>
      <c r="H305" s="81"/>
      <c r="I305" s="81"/>
    </row>
    <row r="306" spans="1:9" x14ac:dyDescent="0.35">
      <c r="A306" s="35" t="s">
        <v>23</v>
      </c>
      <c r="B306" s="13" t="s">
        <v>1</v>
      </c>
      <c r="C306" s="180">
        <f>C308+C310+C312</f>
        <v>877</v>
      </c>
    </row>
    <row r="307" spans="1:9" x14ac:dyDescent="0.35">
      <c r="A307" s="10"/>
      <c r="B307" s="14" t="s">
        <v>2</v>
      </c>
      <c r="C307" s="180">
        <f>C309+C311+C313</f>
        <v>877</v>
      </c>
    </row>
    <row r="308" spans="1:9" x14ac:dyDescent="0.35">
      <c r="A308" s="27" t="s">
        <v>16</v>
      </c>
      <c r="B308" s="6" t="s">
        <v>1</v>
      </c>
      <c r="C308" s="180">
        <f>C347+C397</f>
        <v>665</v>
      </c>
    </row>
    <row r="309" spans="1:9" x14ac:dyDescent="0.35">
      <c r="A309" s="9"/>
      <c r="B309" s="7" t="s">
        <v>2</v>
      </c>
      <c r="C309" s="180">
        <f>C348+C398</f>
        <v>665</v>
      </c>
    </row>
    <row r="310" spans="1:9" x14ac:dyDescent="0.35">
      <c r="A310" s="31" t="s">
        <v>54</v>
      </c>
      <c r="B310" s="5" t="s">
        <v>1</v>
      </c>
      <c r="C310" s="256">
        <f>C403</f>
        <v>200</v>
      </c>
    </row>
    <row r="311" spans="1:9" x14ac:dyDescent="0.35">
      <c r="A311" s="10"/>
      <c r="B311" s="7" t="s">
        <v>2</v>
      </c>
      <c r="C311" s="256">
        <f>C404</f>
        <v>200</v>
      </c>
    </row>
    <row r="312" spans="1:9" x14ac:dyDescent="0.35">
      <c r="A312" s="23" t="s">
        <v>24</v>
      </c>
      <c r="B312" s="6" t="s">
        <v>1</v>
      </c>
      <c r="C312" s="180">
        <f>C365</f>
        <v>12</v>
      </c>
    </row>
    <row r="313" spans="1:9" x14ac:dyDescent="0.35">
      <c r="A313" s="9"/>
      <c r="B313" s="7" t="s">
        <v>2</v>
      </c>
      <c r="C313" s="180">
        <f>C366</f>
        <v>12</v>
      </c>
    </row>
    <row r="314" spans="1:9" x14ac:dyDescent="0.35">
      <c r="A314" s="33" t="s">
        <v>17</v>
      </c>
      <c r="B314" s="55" t="s">
        <v>1</v>
      </c>
      <c r="C314" s="166">
        <f>C318+C320+C322</f>
        <v>21771</v>
      </c>
      <c r="D314" s="42"/>
      <c r="E314" s="81"/>
      <c r="F314" s="81"/>
      <c r="G314" s="81"/>
      <c r="H314" s="81"/>
      <c r="I314" s="81"/>
    </row>
    <row r="315" spans="1:9" x14ac:dyDescent="0.35">
      <c r="A315" s="10" t="s">
        <v>9</v>
      </c>
      <c r="B315" s="40" t="s">
        <v>2</v>
      </c>
      <c r="C315" s="166">
        <f>C319+C321+C323</f>
        <v>21771</v>
      </c>
      <c r="D315" s="42"/>
      <c r="E315" s="81"/>
      <c r="F315" s="81"/>
      <c r="G315" s="81"/>
      <c r="H315" s="81"/>
      <c r="I315" s="81"/>
    </row>
    <row r="316" spans="1:9" hidden="1" x14ac:dyDescent="0.35">
      <c r="A316" s="58" t="s">
        <v>37</v>
      </c>
      <c r="B316" s="6" t="s">
        <v>1</v>
      </c>
      <c r="C316" s="180"/>
    </row>
    <row r="317" spans="1:9" hidden="1" x14ac:dyDescent="0.35">
      <c r="A317" s="9"/>
      <c r="B317" s="7" t="s">
        <v>2</v>
      </c>
      <c r="C317" s="180"/>
    </row>
    <row r="318" spans="1:9" x14ac:dyDescent="0.35">
      <c r="A318" s="58" t="s">
        <v>37</v>
      </c>
      <c r="B318" s="55" t="s">
        <v>1</v>
      </c>
      <c r="C318" s="159">
        <f>C427</f>
        <v>7122</v>
      </c>
    </row>
    <row r="319" spans="1:9" x14ac:dyDescent="0.35">
      <c r="A319" s="11"/>
      <c r="B319" s="40" t="s">
        <v>2</v>
      </c>
      <c r="C319" s="159">
        <f>C428</f>
        <v>7122</v>
      </c>
    </row>
    <row r="320" spans="1:9" s="87" customFormat="1" ht="25.75" x14ac:dyDescent="0.35">
      <c r="A320" s="300" t="s">
        <v>71</v>
      </c>
      <c r="B320" s="93" t="s">
        <v>1</v>
      </c>
      <c r="C320" s="159">
        <f>C435</f>
        <v>7837</v>
      </c>
    </row>
    <row r="321" spans="1:45" s="43" customFormat="1" x14ac:dyDescent="0.35">
      <c r="A321" s="11"/>
      <c r="B321" s="40" t="s">
        <v>2</v>
      </c>
      <c r="C321" s="180">
        <f>C436</f>
        <v>7837</v>
      </c>
      <c r="E321" s="87"/>
      <c r="F321" s="87"/>
      <c r="G321" s="87"/>
      <c r="H321" s="87"/>
      <c r="I321" s="87"/>
      <c r="J321" s="87"/>
      <c r="K321" s="87"/>
      <c r="L321" s="87"/>
      <c r="M321" s="87"/>
      <c r="N321" s="87"/>
      <c r="O321" s="87"/>
      <c r="P321" s="87"/>
      <c r="Q321" s="87"/>
      <c r="R321" s="87"/>
      <c r="S321" s="87"/>
      <c r="T321" s="87"/>
      <c r="U321" s="87"/>
      <c r="V321" s="87"/>
      <c r="W321" s="87"/>
      <c r="X321" s="87"/>
      <c r="Y321" s="87"/>
      <c r="Z321" s="87"/>
      <c r="AA321" s="87"/>
      <c r="AB321" s="87"/>
      <c r="AC321" s="87"/>
      <c r="AD321" s="87"/>
      <c r="AE321" s="87"/>
      <c r="AF321" s="87"/>
      <c r="AG321" s="87"/>
      <c r="AH321" s="87"/>
      <c r="AI321" s="87"/>
      <c r="AJ321" s="87"/>
      <c r="AK321" s="87"/>
      <c r="AL321" s="87"/>
      <c r="AM321" s="87"/>
      <c r="AN321" s="87"/>
      <c r="AO321" s="87"/>
      <c r="AP321" s="87"/>
      <c r="AQ321" s="87"/>
      <c r="AR321" s="87"/>
      <c r="AS321" s="87"/>
    </row>
    <row r="322" spans="1:45" x14ac:dyDescent="0.35">
      <c r="A322" s="12" t="s">
        <v>10</v>
      </c>
      <c r="B322" s="6" t="s">
        <v>1</v>
      </c>
      <c r="C322" s="180">
        <f>C324</f>
        <v>6812</v>
      </c>
      <c r="D322" s="42"/>
      <c r="E322" s="81"/>
      <c r="F322" s="81"/>
      <c r="G322" s="81"/>
      <c r="H322" s="81"/>
      <c r="I322" s="81"/>
    </row>
    <row r="323" spans="1:45" x14ac:dyDescent="0.35">
      <c r="A323" s="11"/>
      <c r="B323" s="7" t="s">
        <v>2</v>
      </c>
      <c r="C323" s="180">
        <f>C325</f>
        <v>6812</v>
      </c>
      <c r="D323" s="42"/>
      <c r="E323" s="81"/>
      <c r="F323" s="81"/>
      <c r="G323" s="81"/>
      <c r="H323" s="81"/>
      <c r="I323" s="81"/>
    </row>
    <row r="324" spans="1:45" x14ac:dyDescent="0.35">
      <c r="A324" s="35" t="s">
        <v>23</v>
      </c>
      <c r="B324" s="13" t="s">
        <v>1</v>
      </c>
      <c r="C324" s="180">
        <f>C326+C328+C330</f>
        <v>6812</v>
      </c>
    </row>
    <row r="325" spans="1:45" x14ac:dyDescent="0.35">
      <c r="A325" s="10"/>
      <c r="B325" s="14" t="s">
        <v>2</v>
      </c>
      <c r="C325" s="180">
        <f>C327+C329+C331</f>
        <v>6812</v>
      </c>
    </row>
    <row r="326" spans="1:45" x14ac:dyDescent="0.35">
      <c r="A326" s="27" t="s">
        <v>16</v>
      </c>
      <c r="B326" s="6" t="s">
        <v>1</v>
      </c>
      <c r="C326" s="180">
        <f>C455+C572+C643</f>
        <v>6707</v>
      </c>
    </row>
    <row r="327" spans="1:45" x14ac:dyDescent="0.35">
      <c r="A327" s="9"/>
      <c r="B327" s="7" t="s">
        <v>2</v>
      </c>
      <c r="C327" s="180">
        <f>C456+C573+C644</f>
        <v>6707</v>
      </c>
    </row>
    <row r="328" spans="1:45" x14ac:dyDescent="0.35">
      <c r="A328" s="31" t="s">
        <v>54</v>
      </c>
      <c r="B328" s="5" t="s">
        <v>1</v>
      </c>
      <c r="C328" s="256">
        <f>C657</f>
        <v>73</v>
      </c>
    </row>
    <row r="329" spans="1:45" x14ac:dyDescent="0.35">
      <c r="A329" s="10"/>
      <c r="B329" s="7" t="s">
        <v>2</v>
      </c>
      <c r="C329" s="256">
        <f>C658</f>
        <v>73</v>
      </c>
    </row>
    <row r="330" spans="1:45" s="43" customFormat="1" x14ac:dyDescent="0.35">
      <c r="A330" s="31" t="s">
        <v>24</v>
      </c>
      <c r="B330" s="54" t="s">
        <v>1</v>
      </c>
      <c r="C330" s="180">
        <f>C382+C557+C622</f>
        <v>32</v>
      </c>
      <c r="E330" s="87"/>
      <c r="F330" s="87"/>
      <c r="G330" s="87"/>
      <c r="H330" s="87"/>
      <c r="I330" s="87"/>
      <c r="J330" s="87"/>
      <c r="K330" s="87"/>
      <c r="L330" s="87"/>
      <c r="M330" s="87"/>
      <c r="N330" s="87"/>
      <c r="O330" s="87"/>
      <c r="P330" s="87"/>
      <c r="Q330" s="87"/>
      <c r="R330" s="87"/>
      <c r="S330" s="87"/>
      <c r="T330" s="87"/>
      <c r="U330" s="87"/>
      <c r="V330" s="87"/>
      <c r="W330" s="87"/>
      <c r="X330" s="87"/>
      <c r="Y330" s="87"/>
      <c r="Z330" s="87"/>
      <c r="AA330" s="87"/>
      <c r="AB330" s="87"/>
      <c r="AC330" s="87"/>
      <c r="AD330" s="87"/>
      <c r="AE330" s="87"/>
      <c r="AF330" s="87"/>
      <c r="AG330" s="87"/>
      <c r="AH330" s="87"/>
      <c r="AI330" s="87"/>
      <c r="AJ330" s="87"/>
      <c r="AK330" s="87"/>
      <c r="AL330" s="87"/>
      <c r="AM330" s="87"/>
      <c r="AN330" s="87"/>
      <c r="AO330" s="87"/>
      <c r="AP330" s="87"/>
      <c r="AQ330" s="87"/>
      <c r="AR330" s="87"/>
      <c r="AS330" s="87"/>
    </row>
    <row r="331" spans="1:45" s="43" customFormat="1" x14ac:dyDescent="0.35">
      <c r="A331" s="10"/>
      <c r="B331" s="40" t="s">
        <v>2</v>
      </c>
      <c r="C331" s="180">
        <f>C383+C558+C623</f>
        <v>32</v>
      </c>
      <c r="E331" s="87"/>
      <c r="F331" s="87"/>
      <c r="G331" s="87"/>
      <c r="H331" s="87"/>
      <c r="I331" s="87"/>
      <c r="J331" s="87"/>
      <c r="K331" s="87"/>
      <c r="L331" s="87"/>
      <c r="M331" s="87"/>
      <c r="N331" s="87"/>
      <c r="O331" s="87"/>
      <c r="P331" s="87"/>
      <c r="Q331" s="87"/>
      <c r="R331" s="87"/>
      <c r="S331" s="87"/>
      <c r="T331" s="87"/>
      <c r="U331" s="87"/>
      <c r="V331" s="87"/>
      <c r="W331" s="87"/>
      <c r="X331" s="87"/>
      <c r="Y331" s="87"/>
      <c r="Z331" s="87"/>
      <c r="AA331" s="87"/>
      <c r="AB331" s="87"/>
      <c r="AC331" s="87"/>
      <c r="AD331" s="87"/>
      <c r="AE331" s="87"/>
      <c r="AF331" s="87"/>
      <c r="AG331" s="87"/>
      <c r="AH331" s="87"/>
      <c r="AI331" s="87"/>
      <c r="AJ331" s="87"/>
      <c r="AK331" s="87"/>
      <c r="AL331" s="87"/>
      <c r="AM331" s="87"/>
      <c r="AN331" s="87"/>
      <c r="AO331" s="87"/>
      <c r="AP331" s="87"/>
      <c r="AQ331" s="87"/>
      <c r="AR331" s="87"/>
      <c r="AS331" s="87"/>
    </row>
    <row r="332" spans="1:45" x14ac:dyDescent="0.35">
      <c r="A332" s="141" t="s">
        <v>18</v>
      </c>
      <c r="B332" s="142"/>
      <c r="C332" s="261"/>
      <c r="D332" s="102"/>
      <c r="E332" s="103"/>
      <c r="F332" s="103"/>
      <c r="G332" s="103"/>
      <c r="H332" s="103"/>
      <c r="I332" s="103"/>
    </row>
    <row r="333" spans="1:45" x14ac:dyDescent="0.35">
      <c r="A333" s="122" t="s">
        <v>14</v>
      </c>
      <c r="B333" s="54" t="s">
        <v>1</v>
      </c>
      <c r="C333" s="180">
        <f t="shared" ref="C333:C344" si="16">C335</f>
        <v>68781</v>
      </c>
      <c r="D333" s="104"/>
      <c r="E333" s="91"/>
      <c r="F333" s="91"/>
      <c r="G333" s="91"/>
      <c r="H333" s="91"/>
      <c r="I333" s="91"/>
    </row>
    <row r="334" spans="1:45" x14ac:dyDescent="0.35">
      <c r="A334" s="22" t="s">
        <v>47</v>
      </c>
      <c r="B334" s="14" t="s">
        <v>2</v>
      </c>
      <c r="C334" s="180">
        <f t="shared" si="16"/>
        <v>68781</v>
      </c>
    </row>
    <row r="335" spans="1:45" x14ac:dyDescent="0.35">
      <c r="A335" s="117" t="s">
        <v>28</v>
      </c>
      <c r="B335" s="13" t="s">
        <v>1</v>
      </c>
      <c r="C335" s="166">
        <f>C337+C343</f>
        <v>68781</v>
      </c>
    </row>
    <row r="336" spans="1:45" x14ac:dyDescent="0.35">
      <c r="A336" s="22" t="s">
        <v>48</v>
      </c>
      <c r="B336" s="14" t="s">
        <v>2</v>
      </c>
      <c r="C336" s="166">
        <f>C338+C344</f>
        <v>68781</v>
      </c>
    </row>
    <row r="337" spans="1:45" x14ac:dyDescent="0.35">
      <c r="A337" s="58" t="s">
        <v>37</v>
      </c>
      <c r="B337" s="55" t="s">
        <v>1</v>
      </c>
      <c r="C337" s="159">
        <f>C339+C341</f>
        <v>68524</v>
      </c>
    </row>
    <row r="338" spans="1:45" x14ac:dyDescent="0.35">
      <c r="A338" s="11"/>
      <c r="B338" s="40" t="s">
        <v>2</v>
      </c>
      <c r="C338" s="159">
        <f>C340+C342</f>
        <v>68524</v>
      </c>
    </row>
    <row r="339" spans="1:45" s="87" customFormat="1" ht="30" customHeight="1" x14ac:dyDescent="0.35">
      <c r="A339" s="371" t="s">
        <v>271</v>
      </c>
      <c r="B339" s="181" t="s">
        <v>1</v>
      </c>
      <c r="C339" s="159">
        <v>4805</v>
      </c>
    </row>
    <row r="340" spans="1:45" s="87" customFormat="1" x14ac:dyDescent="0.35">
      <c r="A340" s="185"/>
      <c r="B340" s="182" t="s">
        <v>2</v>
      </c>
      <c r="C340" s="248">
        <v>4805</v>
      </c>
    </row>
    <row r="341" spans="1:45" s="87" customFormat="1" ht="30" customHeight="1" x14ac:dyDescent="0.35">
      <c r="A341" s="370" t="s">
        <v>73</v>
      </c>
      <c r="B341" s="181" t="s">
        <v>1</v>
      </c>
      <c r="C341" s="159">
        <v>63719</v>
      </c>
    </row>
    <row r="342" spans="1:45" s="87" customFormat="1" x14ac:dyDescent="0.35">
      <c r="A342" s="185"/>
      <c r="B342" s="182" t="s">
        <v>2</v>
      </c>
      <c r="C342" s="248">
        <v>63719</v>
      </c>
    </row>
    <row r="343" spans="1:45" s="43" customFormat="1" x14ac:dyDescent="0.35">
      <c r="A343" s="12" t="s">
        <v>10</v>
      </c>
      <c r="B343" s="55" t="s">
        <v>1</v>
      </c>
      <c r="C343" s="180">
        <f t="shared" si="16"/>
        <v>257</v>
      </c>
      <c r="D343" s="42"/>
      <c r="E343" s="81"/>
      <c r="F343" s="81"/>
      <c r="G343" s="81"/>
      <c r="H343" s="81"/>
      <c r="I343" s="81"/>
      <c r="J343" s="87"/>
      <c r="K343" s="87"/>
      <c r="L343" s="87"/>
      <c r="M343" s="87"/>
      <c r="N343" s="87"/>
      <c r="O343" s="87"/>
      <c r="P343" s="87"/>
      <c r="Q343" s="87"/>
      <c r="R343" s="87"/>
      <c r="S343" s="87"/>
      <c r="T343" s="87"/>
      <c r="U343" s="87"/>
      <c r="V343" s="87"/>
      <c r="W343" s="87"/>
      <c r="X343" s="87"/>
      <c r="Y343" s="87"/>
      <c r="Z343" s="87"/>
      <c r="AA343" s="87"/>
      <c r="AB343" s="87"/>
      <c r="AC343" s="87"/>
      <c r="AD343" s="87"/>
      <c r="AE343" s="87"/>
      <c r="AF343" s="87"/>
      <c r="AG343" s="87"/>
      <c r="AH343" s="87"/>
      <c r="AI343" s="87"/>
      <c r="AJ343" s="87"/>
      <c r="AK343" s="87"/>
      <c r="AL343" s="87"/>
      <c r="AM343" s="87"/>
      <c r="AN343" s="87"/>
      <c r="AO343" s="87"/>
      <c r="AP343" s="87"/>
      <c r="AQ343" s="87"/>
      <c r="AR343" s="87"/>
      <c r="AS343" s="87"/>
    </row>
    <row r="344" spans="1:45" s="43" customFormat="1" x14ac:dyDescent="0.35">
      <c r="A344" s="11"/>
      <c r="B344" s="40" t="s">
        <v>2</v>
      </c>
      <c r="C344" s="180">
        <f t="shared" si="16"/>
        <v>257</v>
      </c>
      <c r="D344" s="42"/>
      <c r="E344" s="81"/>
      <c r="F344" s="81"/>
      <c r="G344" s="81"/>
      <c r="H344" s="81"/>
      <c r="I344" s="81"/>
      <c r="J344" s="87"/>
      <c r="K344" s="87"/>
      <c r="L344" s="87"/>
      <c r="M344" s="87"/>
      <c r="N344" s="87"/>
      <c r="O344" s="87"/>
      <c r="P344" s="87"/>
      <c r="Q344" s="87"/>
      <c r="R344" s="87"/>
      <c r="S344" s="87"/>
      <c r="T344" s="87"/>
      <c r="U344" s="87"/>
      <c r="V344" s="87"/>
      <c r="W344" s="87"/>
      <c r="X344" s="87"/>
      <c r="Y344" s="87"/>
      <c r="Z344" s="87"/>
      <c r="AA344" s="87"/>
      <c r="AB344" s="87"/>
      <c r="AC344" s="87"/>
      <c r="AD344" s="87"/>
      <c r="AE344" s="87"/>
      <c r="AF344" s="87"/>
      <c r="AG344" s="87"/>
      <c r="AH344" s="87"/>
      <c r="AI344" s="87"/>
      <c r="AJ344" s="87"/>
      <c r="AK344" s="87"/>
      <c r="AL344" s="87"/>
      <c r="AM344" s="87"/>
      <c r="AN344" s="87"/>
      <c r="AO344" s="87"/>
      <c r="AP344" s="87"/>
      <c r="AQ344" s="87"/>
      <c r="AR344" s="87"/>
      <c r="AS344" s="87"/>
    </row>
    <row r="345" spans="1:45" s="43" customFormat="1" x14ac:dyDescent="0.35">
      <c r="A345" s="35" t="s">
        <v>23</v>
      </c>
      <c r="B345" s="13" t="s">
        <v>1</v>
      </c>
      <c r="C345" s="180">
        <f>C347+C365</f>
        <v>257</v>
      </c>
      <c r="E345" s="87"/>
      <c r="F345" s="87"/>
      <c r="G345" s="87"/>
      <c r="H345" s="87"/>
      <c r="I345" s="87"/>
      <c r="J345" s="87"/>
      <c r="K345" s="87"/>
      <c r="L345" s="87"/>
      <c r="M345" s="87"/>
      <c r="N345" s="87"/>
      <c r="O345" s="87"/>
      <c r="P345" s="87"/>
      <c r="Q345" s="87"/>
      <c r="R345" s="87"/>
      <c r="S345" s="87"/>
      <c r="T345" s="87"/>
      <c r="U345" s="87"/>
      <c r="V345" s="87"/>
      <c r="W345" s="87"/>
      <c r="X345" s="87"/>
      <c r="Y345" s="87"/>
      <c r="Z345" s="87"/>
      <c r="AA345" s="87"/>
      <c r="AB345" s="87"/>
      <c r="AC345" s="87"/>
      <c r="AD345" s="87"/>
      <c r="AE345" s="87"/>
      <c r="AF345" s="87"/>
      <c r="AG345" s="87"/>
      <c r="AH345" s="87"/>
      <c r="AI345" s="87"/>
      <c r="AJ345" s="87"/>
      <c r="AK345" s="87"/>
      <c r="AL345" s="87"/>
      <c r="AM345" s="87"/>
      <c r="AN345" s="87"/>
      <c r="AO345" s="87"/>
      <c r="AP345" s="87"/>
      <c r="AQ345" s="87"/>
      <c r="AR345" s="87"/>
      <c r="AS345" s="87"/>
    </row>
    <row r="346" spans="1:45" s="43" customFormat="1" x14ac:dyDescent="0.35">
      <c r="A346" s="10"/>
      <c r="B346" s="14" t="s">
        <v>2</v>
      </c>
      <c r="C346" s="180">
        <f>C348+C366</f>
        <v>257</v>
      </c>
      <c r="E346" s="87"/>
      <c r="F346" s="87"/>
      <c r="G346" s="87"/>
      <c r="H346" s="87"/>
      <c r="I346" s="87"/>
      <c r="J346" s="87"/>
      <c r="K346" s="87"/>
      <c r="L346" s="87"/>
      <c r="M346" s="87"/>
      <c r="N346" s="87"/>
      <c r="O346" s="87"/>
      <c r="P346" s="87"/>
      <c r="Q346" s="87"/>
      <c r="R346" s="87"/>
      <c r="S346" s="87"/>
      <c r="T346" s="87"/>
      <c r="U346" s="87"/>
      <c r="V346" s="87"/>
      <c r="W346" s="87"/>
      <c r="X346" s="87"/>
      <c r="Y346" s="87"/>
      <c r="Z346" s="87"/>
      <c r="AA346" s="87"/>
      <c r="AB346" s="87"/>
      <c r="AC346" s="87"/>
      <c r="AD346" s="87"/>
      <c r="AE346" s="87"/>
      <c r="AF346" s="87"/>
      <c r="AG346" s="87"/>
      <c r="AH346" s="87"/>
      <c r="AI346" s="87"/>
      <c r="AJ346" s="87"/>
      <c r="AK346" s="87"/>
      <c r="AL346" s="87"/>
      <c r="AM346" s="87"/>
      <c r="AN346" s="87"/>
      <c r="AO346" s="87"/>
      <c r="AP346" s="87"/>
      <c r="AQ346" s="87"/>
      <c r="AR346" s="87"/>
      <c r="AS346" s="87"/>
    </row>
    <row r="347" spans="1:45" s="43" customFormat="1" x14ac:dyDescent="0.35">
      <c r="A347" s="27" t="s">
        <v>16</v>
      </c>
      <c r="B347" s="55" t="s">
        <v>1</v>
      </c>
      <c r="C347" s="180">
        <f>C349+C351+C353+C355+C357+C359+C361+C363</f>
        <v>245</v>
      </c>
      <c r="E347" s="87"/>
      <c r="F347" s="87"/>
      <c r="G347" s="87"/>
      <c r="H347" s="87"/>
      <c r="I347" s="87"/>
      <c r="J347" s="87"/>
      <c r="K347" s="87"/>
      <c r="L347" s="87"/>
      <c r="M347" s="87"/>
      <c r="N347" s="87"/>
      <c r="O347" s="87"/>
      <c r="P347" s="87"/>
      <c r="Q347" s="87"/>
      <c r="R347" s="87"/>
      <c r="S347" s="87"/>
      <c r="T347" s="87"/>
      <c r="U347" s="87"/>
      <c r="V347" s="87"/>
      <c r="W347" s="87"/>
      <c r="X347" s="87"/>
      <c r="Y347" s="87"/>
      <c r="Z347" s="87"/>
      <c r="AA347" s="87"/>
      <c r="AB347" s="87"/>
      <c r="AC347" s="87"/>
      <c r="AD347" s="87"/>
      <c r="AE347" s="87"/>
      <c r="AF347" s="87"/>
      <c r="AG347" s="87"/>
      <c r="AH347" s="87"/>
      <c r="AI347" s="87"/>
      <c r="AJ347" s="87"/>
      <c r="AK347" s="87"/>
      <c r="AL347" s="87"/>
      <c r="AM347" s="87"/>
      <c r="AN347" s="87"/>
      <c r="AO347" s="87"/>
      <c r="AP347" s="87"/>
      <c r="AQ347" s="87"/>
      <c r="AR347" s="87"/>
      <c r="AS347" s="87"/>
    </row>
    <row r="348" spans="1:45" s="43" customFormat="1" x14ac:dyDescent="0.35">
      <c r="A348" s="10"/>
      <c r="B348" s="40" t="s">
        <v>2</v>
      </c>
      <c r="C348" s="180">
        <f>C350+C352+C354+C356+C358+C360+C362+C364</f>
        <v>245</v>
      </c>
      <c r="E348" s="87"/>
      <c r="F348" s="87"/>
      <c r="G348" s="87"/>
      <c r="H348" s="87"/>
      <c r="I348" s="87"/>
      <c r="J348" s="87"/>
      <c r="K348" s="87"/>
      <c r="L348" s="87"/>
      <c r="M348" s="87"/>
      <c r="N348" s="213"/>
      <c r="O348" s="87"/>
      <c r="P348" s="87"/>
      <c r="Q348" s="87"/>
      <c r="R348" s="87"/>
      <c r="S348" s="87"/>
      <c r="T348" s="87"/>
      <c r="U348" s="87"/>
      <c r="V348" s="87"/>
      <c r="W348" s="87"/>
      <c r="X348" s="87"/>
      <c r="Y348" s="87"/>
      <c r="Z348" s="87"/>
      <c r="AA348" s="87"/>
      <c r="AB348" s="87"/>
      <c r="AC348" s="87"/>
      <c r="AD348" s="87"/>
      <c r="AE348" s="87"/>
      <c r="AF348" s="87"/>
      <c r="AG348" s="87"/>
      <c r="AH348" s="87"/>
      <c r="AI348" s="87"/>
      <c r="AJ348" s="87"/>
      <c r="AK348" s="87"/>
      <c r="AL348" s="87"/>
      <c r="AM348" s="87"/>
      <c r="AN348" s="87"/>
      <c r="AO348" s="87"/>
      <c r="AP348" s="87"/>
      <c r="AQ348" s="87"/>
      <c r="AR348" s="87"/>
      <c r="AS348" s="87"/>
    </row>
    <row r="349" spans="1:45" s="87" customFormat="1" ht="15.45" x14ac:dyDescent="0.35">
      <c r="A349" s="301" t="s">
        <v>98</v>
      </c>
      <c r="B349" s="88" t="s">
        <v>1</v>
      </c>
      <c r="C349" s="159">
        <v>46</v>
      </c>
    </row>
    <row r="350" spans="1:45" s="87" customFormat="1" x14ac:dyDescent="0.35">
      <c r="A350" s="129"/>
      <c r="B350" s="78" t="s">
        <v>2</v>
      </c>
      <c r="C350" s="159">
        <v>46</v>
      </c>
    </row>
    <row r="351" spans="1:45" s="87" customFormat="1" ht="15.45" x14ac:dyDescent="0.4">
      <c r="A351" s="302" t="s">
        <v>135</v>
      </c>
      <c r="B351" s="88" t="s">
        <v>1</v>
      </c>
      <c r="C351" s="159">
        <v>7</v>
      </c>
    </row>
    <row r="352" spans="1:45" s="87" customFormat="1" x14ac:dyDescent="0.35">
      <c r="A352" s="129"/>
      <c r="B352" s="78" t="s">
        <v>2</v>
      </c>
      <c r="C352" s="159">
        <v>7</v>
      </c>
    </row>
    <row r="353" spans="1:3" s="87" customFormat="1" ht="15.45" x14ac:dyDescent="0.35">
      <c r="A353" s="303" t="s">
        <v>136</v>
      </c>
      <c r="B353" s="88" t="s">
        <v>1</v>
      </c>
      <c r="C353" s="159">
        <v>19</v>
      </c>
    </row>
    <row r="354" spans="1:3" s="87" customFormat="1" x14ac:dyDescent="0.35">
      <c r="A354" s="129"/>
      <c r="B354" s="78" t="s">
        <v>2</v>
      </c>
      <c r="C354" s="159">
        <v>19</v>
      </c>
    </row>
    <row r="355" spans="1:3" s="87" customFormat="1" ht="15.45" x14ac:dyDescent="0.4">
      <c r="A355" s="304" t="s">
        <v>136</v>
      </c>
      <c r="B355" s="88" t="s">
        <v>1</v>
      </c>
      <c r="C355" s="159">
        <v>18</v>
      </c>
    </row>
    <row r="356" spans="1:3" s="87" customFormat="1" x14ac:dyDescent="0.35">
      <c r="A356" s="129"/>
      <c r="B356" s="78" t="s">
        <v>2</v>
      </c>
      <c r="C356" s="159">
        <v>18</v>
      </c>
    </row>
    <row r="357" spans="1:3" s="87" customFormat="1" ht="17.25" customHeight="1" x14ac:dyDescent="0.4">
      <c r="A357" s="302" t="s">
        <v>137</v>
      </c>
      <c r="B357" s="88" t="s">
        <v>1</v>
      </c>
      <c r="C357" s="159">
        <v>75</v>
      </c>
    </row>
    <row r="358" spans="1:3" s="87" customFormat="1" x14ac:dyDescent="0.35">
      <c r="A358" s="129"/>
      <c r="B358" s="78" t="s">
        <v>2</v>
      </c>
      <c r="C358" s="159">
        <v>75</v>
      </c>
    </row>
    <row r="359" spans="1:3" s="87" customFormat="1" ht="15.45" x14ac:dyDescent="0.4">
      <c r="A359" s="304" t="s">
        <v>138</v>
      </c>
      <c r="B359" s="88" t="s">
        <v>1</v>
      </c>
      <c r="C359" s="159">
        <v>50</v>
      </c>
    </row>
    <row r="360" spans="1:3" s="87" customFormat="1" x14ac:dyDescent="0.35">
      <c r="A360" s="129"/>
      <c r="B360" s="78" t="s">
        <v>2</v>
      </c>
      <c r="C360" s="159">
        <v>50</v>
      </c>
    </row>
    <row r="361" spans="1:3" s="87" customFormat="1" ht="15.45" x14ac:dyDescent="0.35">
      <c r="A361" s="305" t="s">
        <v>139</v>
      </c>
      <c r="B361" s="93" t="s">
        <v>1</v>
      </c>
      <c r="C361" s="159">
        <v>19</v>
      </c>
    </row>
    <row r="362" spans="1:3" s="87" customFormat="1" x14ac:dyDescent="0.35">
      <c r="A362" s="188"/>
      <c r="B362" s="78" t="s">
        <v>2</v>
      </c>
      <c r="C362" s="159">
        <v>19</v>
      </c>
    </row>
    <row r="363" spans="1:3" s="87" customFormat="1" ht="15.45" x14ac:dyDescent="0.35">
      <c r="A363" s="306" t="s">
        <v>98</v>
      </c>
      <c r="B363" s="93" t="s">
        <v>1</v>
      </c>
      <c r="C363" s="159">
        <v>11</v>
      </c>
    </row>
    <row r="364" spans="1:3" s="87" customFormat="1" x14ac:dyDescent="0.35">
      <c r="A364" s="188"/>
      <c r="B364" s="78" t="s">
        <v>2</v>
      </c>
      <c r="C364" s="159">
        <v>11</v>
      </c>
    </row>
    <row r="365" spans="1:3" s="87" customFormat="1" x14ac:dyDescent="0.35">
      <c r="A365" s="222" t="s">
        <v>24</v>
      </c>
      <c r="B365" s="93" t="s">
        <v>1</v>
      </c>
      <c r="C365" s="159">
        <f>C367+C369+C371</f>
        <v>12</v>
      </c>
    </row>
    <row r="366" spans="1:3" s="87" customFormat="1" x14ac:dyDescent="0.35">
      <c r="A366" s="129"/>
      <c r="B366" s="78" t="s">
        <v>2</v>
      </c>
      <c r="C366" s="159">
        <f>C368+C370+C372</f>
        <v>12</v>
      </c>
    </row>
    <row r="367" spans="1:3" s="87" customFormat="1" ht="15.45" x14ac:dyDescent="0.4">
      <c r="A367" s="352" t="s">
        <v>134</v>
      </c>
      <c r="B367" s="88" t="s">
        <v>1</v>
      </c>
      <c r="C367" s="159">
        <v>6</v>
      </c>
    </row>
    <row r="368" spans="1:3" s="87" customFormat="1" x14ac:dyDescent="0.35">
      <c r="A368" s="129"/>
      <c r="B368" s="78" t="s">
        <v>2</v>
      </c>
      <c r="C368" s="159">
        <v>6</v>
      </c>
    </row>
    <row r="369" spans="1:45" s="87" customFormat="1" ht="15.45" x14ac:dyDescent="0.4">
      <c r="A369" s="307" t="s">
        <v>134</v>
      </c>
      <c r="B369" s="88" t="s">
        <v>1</v>
      </c>
      <c r="C369" s="159">
        <v>2</v>
      </c>
    </row>
    <row r="370" spans="1:45" s="87" customFormat="1" x14ac:dyDescent="0.35">
      <c r="A370" s="129"/>
      <c r="B370" s="78" t="s">
        <v>2</v>
      </c>
      <c r="C370" s="159">
        <v>2</v>
      </c>
    </row>
    <row r="371" spans="1:45" s="87" customFormat="1" ht="15.45" x14ac:dyDescent="0.4">
      <c r="A371" s="307" t="s">
        <v>134</v>
      </c>
      <c r="B371" s="88" t="s">
        <v>1</v>
      </c>
      <c r="C371" s="159">
        <v>4</v>
      </c>
    </row>
    <row r="372" spans="1:45" s="87" customFormat="1" x14ac:dyDescent="0.35">
      <c r="A372" s="129"/>
      <c r="B372" s="78" t="s">
        <v>2</v>
      </c>
      <c r="C372" s="159">
        <v>4</v>
      </c>
    </row>
    <row r="373" spans="1:45" ht="12.45" x14ac:dyDescent="0.3">
      <c r="A373" s="402" t="s">
        <v>77</v>
      </c>
      <c r="B373" s="403"/>
      <c r="C373" s="404"/>
      <c r="D373" s="161"/>
      <c r="E373" s="162"/>
      <c r="F373" s="162"/>
      <c r="G373" s="162"/>
      <c r="H373" s="162"/>
      <c r="I373" s="162"/>
    </row>
    <row r="374" spans="1:45" x14ac:dyDescent="0.35">
      <c r="A374" s="122" t="s">
        <v>14</v>
      </c>
      <c r="B374" s="54" t="s">
        <v>1</v>
      </c>
      <c r="C374" s="180">
        <f t="shared" ref="C374:C385" si="17">C376</f>
        <v>1</v>
      </c>
      <c r="D374" s="104"/>
      <c r="E374" s="91"/>
      <c r="F374" s="91"/>
      <c r="G374" s="91"/>
      <c r="H374" s="91"/>
      <c r="I374" s="91"/>
    </row>
    <row r="375" spans="1:45" x14ac:dyDescent="0.35">
      <c r="A375" s="22" t="s">
        <v>47</v>
      </c>
      <c r="B375" s="14" t="s">
        <v>2</v>
      </c>
      <c r="C375" s="180">
        <f t="shared" si="17"/>
        <v>1</v>
      </c>
    </row>
    <row r="376" spans="1:45" x14ac:dyDescent="0.35">
      <c r="A376" s="33" t="s">
        <v>17</v>
      </c>
      <c r="B376" s="13" t="s">
        <v>1</v>
      </c>
      <c r="C376" s="166">
        <f t="shared" si="17"/>
        <v>1</v>
      </c>
    </row>
    <row r="377" spans="1:45" x14ac:dyDescent="0.35">
      <c r="A377" s="22" t="s">
        <v>48</v>
      </c>
      <c r="B377" s="14" t="s">
        <v>2</v>
      </c>
      <c r="C377" s="166">
        <f t="shared" si="17"/>
        <v>1</v>
      </c>
    </row>
    <row r="378" spans="1:45" x14ac:dyDescent="0.35">
      <c r="A378" s="12" t="s">
        <v>10</v>
      </c>
      <c r="B378" s="6" t="s">
        <v>1</v>
      </c>
      <c r="C378" s="180">
        <f t="shared" si="17"/>
        <v>1</v>
      </c>
      <c r="D378" s="42"/>
      <c r="E378" s="81"/>
      <c r="F378" s="81"/>
      <c r="G378" s="81"/>
      <c r="H378" s="81"/>
      <c r="I378" s="81"/>
    </row>
    <row r="379" spans="1:45" x14ac:dyDescent="0.35">
      <c r="A379" s="11"/>
      <c r="B379" s="7" t="s">
        <v>2</v>
      </c>
      <c r="C379" s="180">
        <f t="shared" si="17"/>
        <v>1</v>
      </c>
      <c r="D379" s="42"/>
      <c r="E379" s="81"/>
      <c r="F379" s="81"/>
      <c r="G379" s="81"/>
      <c r="H379" s="81"/>
      <c r="I379" s="81"/>
    </row>
    <row r="380" spans="1:45" x14ac:dyDescent="0.35">
      <c r="A380" s="35" t="s">
        <v>23</v>
      </c>
      <c r="B380" s="13" t="s">
        <v>1</v>
      </c>
      <c r="C380" s="180">
        <f t="shared" si="17"/>
        <v>1</v>
      </c>
    </row>
    <row r="381" spans="1:45" x14ac:dyDescent="0.35">
      <c r="A381" s="10"/>
      <c r="B381" s="14" t="s">
        <v>2</v>
      </c>
      <c r="C381" s="180">
        <f t="shared" si="17"/>
        <v>1</v>
      </c>
    </row>
    <row r="382" spans="1:45" s="43" customFormat="1" x14ac:dyDescent="0.35">
      <c r="A382" s="31" t="s">
        <v>24</v>
      </c>
      <c r="B382" s="54" t="s">
        <v>1</v>
      </c>
      <c r="C382" s="180">
        <f t="shared" si="17"/>
        <v>1</v>
      </c>
      <c r="E382" s="87"/>
      <c r="F382" s="87"/>
      <c r="G382" s="87"/>
      <c r="H382" s="87"/>
      <c r="I382" s="87"/>
      <c r="J382" s="87"/>
      <c r="K382" s="87"/>
      <c r="L382" s="87"/>
      <c r="M382" s="87"/>
      <c r="N382" s="87"/>
      <c r="O382" s="87"/>
      <c r="P382" s="87"/>
      <c r="Q382" s="87"/>
      <c r="R382" s="87"/>
      <c r="S382" s="87"/>
      <c r="T382" s="87"/>
      <c r="U382" s="87"/>
      <c r="V382" s="87"/>
      <c r="W382" s="87"/>
      <c r="X382" s="87"/>
      <c r="Y382" s="87"/>
      <c r="Z382" s="87"/>
      <c r="AA382" s="87"/>
      <c r="AB382" s="87"/>
      <c r="AC382" s="87"/>
      <c r="AD382" s="87"/>
      <c r="AE382" s="87"/>
      <c r="AF382" s="87"/>
      <c r="AG382" s="87"/>
      <c r="AH382" s="87"/>
      <c r="AI382" s="87"/>
      <c r="AJ382" s="87"/>
      <c r="AK382" s="87"/>
      <c r="AL382" s="87"/>
      <c r="AM382" s="87"/>
      <c r="AN382" s="87"/>
      <c r="AO382" s="87"/>
      <c r="AP382" s="87"/>
      <c r="AQ382" s="87"/>
      <c r="AR382" s="87"/>
      <c r="AS382" s="87"/>
    </row>
    <row r="383" spans="1:45" s="43" customFormat="1" x14ac:dyDescent="0.35">
      <c r="A383" s="10"/>
      <c r="B383" s="40" t="s">
        <v>2</v>
      </c>
      <c r="C383" s="180">
        <f t="shared" si="17"/>
        <v>1</v>
      </c>
      <c r="E383" s="87"/>
      <c r="F383" s="87"/>
      <c r="G383" s="87"/>
      <c r="H383" s="87"/>
      <c r="I383" s="87"/>
      <c r="J383" s="87"/>
      <c r="K383" s="87"/>
      <c r="L383" s="87"/>
      <c r="M383" s="87"/>
      <c r="N383" s="87"/>
      <c r="O383" s="87"/>
      <c r="P383" s="87"/>
      <c r="Q383" s="87"/>
      <c r="R383" s="87"/>
      <c r="S383" s="87"/>
      <c r="T383" s="87"/>
      <c r="U383" s="87"/>
      <c r="V383" s="87"/>
      <c r="W383" s="87"/>
      <c r="X383" s="87"/>
      <c r="Y383" s="87"/>
      <c r="Z383" s="87"/>
      <c r="AA383" s="87"/>
      <c r="AB383" s="87"/>
      <c r="AC383" s="87"/>
      <c r="AD383" s="87"/>
      <c r="AE383" s="87"/>
      <c r="AF383" s="87"/>
      <c r="AG383" s="87"/>
      <c r="AH383" s="87"/>
      <c r="AI383" s="87"/>
      <c r="AJ383" s="87"/>
      <c r="AK383" s="87"/>
      <c r="AL383" s="87"/>
      <c r="AM383" s="87"/>
      <c r="AN383" s="87"/>
      <c r="AO383" s="87"/>
      <c r="AP383" s="87"/>
      <c r="AQ383" s="87"/>
      <c r="AR383" s="87"/>
      <c r="AS383" s="87"/>
    </row>
    <row r="384" spans="1:45" s="43" customFormat="1" x14ac:dyDescent="0.35">
      <c r="A384" s="57" t="s">
        <v>78</v>
      </c>
      <c r="B384" s="55" t="s">
        <v>1</v>
      </c>
      <c r="C384" s="180">
        <f t="shared" si="17"/>
        <v>1</v>
      </c>
      <c r="E384" s="87"/>
      <c r="F384" s="87"/>
      <c r="G384" s="87"/>
      <c r="H384" s="87"/>
      <c r="I384" s="87"/>
      <c r="J384" s="87"/>
      <c r="K384" s="87"/>
      <c r="L384" s="87"/>
      <c r="M384" s="87"/>
      <c r="N384" s="87"/>
      <c r="O384" s="87"/>
      <c r="P384" s="87"/>
      <c r="Q384" s="87"/>
      <c r="R384" s="87"/>
      <c r="S384" s="87"/>
      <c r="T384" s="87"/>
      <c r="U384" s="87"/>
      <c r="V384" s="87"/>
      <c r="W384" s="87"/>
      <c r="X384" s="87"/>
      <c r="Y384" s="87"/>
      <c r="Z384" s="87"/>
      <c r="AA384" s="87"/>
      <c r="AB384" s="87"/>
      <c r="AC384" s="87"/>
      <c r="AD384" s="87"/>
      <c r="AE384" s="87"/>
      <c r="AF384" s="87"/>
      <c r="AG384" s="87"/>
      <c r="AH384" s="87"/>
      <c r="AI384" s="87"/>
      <c r="AJ384" s="87"/>
      <c r="AK384" s="87"/>
      <c r="AL384" s="87"/>
      <c r="AM384" s="87"/>
      <c r="AN384" s="87"/>
      <c r="AO384" s="87"/>
      <c r="AP384" s="87"/>
      <c r="AQ384" s="87"/>
      <c r="AR384" s="87"/>
      <c r="AS384" s="87"/>
    </row>
    <row r="385" spans="1:45" s="43" customFormat="1" x14ac:dyDescent="0.35">
      <c r="A385" s="10"/>
      <c r="B385" s="40" t="s">
        <v>2</v>
      </c>
      <c r="C385" s="180">
        <f t="shared" si="17"/>
        <v>1</v>
      </c>
      <c r="E385" s="87"/>
      <c r="F385" s="87"/>
      <c r="G385" s="87"/>
      <c r="H385" s="87"/>
      <c r="I385" s="87"/>
      <c r="J385" s="87"/>
      <c r="K385" s="87"/>
      <c r="L385" s="87"/>
      <c r="M385" s="87"/>
      <c r="N385" s="87"/>
      <c r="O385" s="87"/>
      <c r="P385" s="87"/>
      <c r="Q385" s="87"/>
      <c r="R385" s="87"/>
      <c r="S385" s="87"/>
      <c r="T385" s="87"/>
      <c r="U385" s="87"/>
      <c r="V385" s="87"/>
      <c r="W385" s="87"/>
      <c r="X385" s="87"/>
      <c r="Y385" s="87"/>
      <c r="Z385" s="87"/>
      <c r="AA385" s="87"/>
      <c r="AB385" s="87"/>
      <c r="AC385" s="87"/>
      <c r="AD385" s="87"/>
      <c r="AE385" s="87"/>
      <c r="AF385" s="87"/>
      <c r="AG385" s="87"/>
      <c r="AH385" s="87"/>
      <c r="AI385" s="87"/>
      <c r="AJ385" s="87"/>
      <c r="AK385" s="87"/>
      <c r="AL385" s="87"/>
      <c r="AM385" s="87"/>
      <c r="AN385" s="87"/>
      <c r="AO385" s="87"/>
      <c r="AP385" s="87"/>
      <c r="AQ385" s="87"/>
      <c r="AR385" s="87"/>
      <c r="AS385" s="87"/>
    </row>
    <row r="386" spans="1:45" s="310" customFormat="1" ht="28.3" x14ac:dyDescent="0.35">
      <c r="A386" s="308" t="s">
        <v>141</v>
      </c>
      <c r="B386" s="309" t="s">
        <v>1</v>
      </c>
      <c r="C386" s="159">
        <v>1</v>
      </c>
    </row>
    <row r="387" spans="1:45" s="87" customFormat="1" x14ac:dyDescent="0.35">
      <c r="A387" s="129"/>
      <c r="B387" s="78" t="s">
        <v>2</v>
      </c>
      <c r="C387" s="159">
        <v>1</v>
      </c>
    </row>
    <row r="388" spans="1:45" x14ac:dyDescent="0.35">
      <c r="A388" s="141" t="s">
        <v>35</v>
      </c>
      <c r="B388" s="142"/>
      <c r="C388" s="261"/>
      <c r="D388" s="102"/>
      <c r="E388" s="103"/>
      <c r="F388" s="103"/>
      <c r="G388" s="103"/>
      <c r="H388" s="103"/>
      <c r="I388" s="103"/>
    </row>
    <row r="389" spans="1:45" x14ac:dyDescent="0.35">
      <c r="A389" s="122" t="s">
        <v>14</v>
      </c>
      <c r="B389" s="54" t="s">
        <v>1</v>
      </c>
      <c r="C389" s="180">
        <f t="shared" ref="C389:C394" si="18">C391</f>
        <v>620</v>
      </c>
      <c r="D389" s="104"/>
      <c r="E389" s="91"/>
      <c r="F389" s="91"/>
      <c r="G389" s="91"/>
      <c r="H389" s="91"/>
      <c r="I389" s="91"/>
    </row>
    <row r="390" spans="1:45" x14ac:dyDescent="0.35">
      <c r="A390" s="22" t="s">
        <v>47</v>
      </c>
      <c r="B390" s="14" t="s">
        <v>2</v>
      </c>
      <c r="C390" s="180">
        <f t="shared" si="18"/>
        <v>620</v>
      </c>
    </row>
    <row r="391" spans="1:45" x14ac:dyDescent="0.35">
      <c r="A391" s="117" t="s">
        <v>28</v>
      </c>
      <c r="B391" s="13" t="s">
        <v>1</v>
      </c>
      <c r="C391" s="166">
        <f t="shared" si="18"/>
        <v>620</v>
      </c>
    </row>
    <row r="392" spans="1:45" x14ac:dyDescent="0.35">
      <c r="A392" s="22" t="s">
        <v>48</v>
      </c>
      <c r="B392" s="14" t="s">
        <v>2</v>
      </c>
      <c r="C392" s="166">
        <f t="shared" si="18"/>
        <v>620</v>
      </c>
    </row>
    <row r="393" spans="1:45" x14ac:dyDescent="0.35">
      <c r="A393" s="12" t="s">
        <v>10</v>
      </c>
      <c r="B393" s="6" t="s">
        <v>1</v>
      </c>
      <c r="C393" s="180">
        <f t="shared" si="18"/>
        <v>620</v>
      </c>
      <c r="D393" s="42"/>
      <c r="E393" s="81"/>
      <c r="F393" s="81"/>
      <c r="G393" s="81"/>
      <c r="H393" s="81"/>
      <c r="I393" s="81"/>
    </row>
    <row r="394" spans="1:45" x14ac:dyDescent="0.35">
      <c r="A394" s="11"/>
      <c r="B394" s="7" t="s">
        <v>2</v>
      </c>
      <c r="C394" s="180">
        <f t="shared" si="18"/>
        <v>620</v>
      </c>
      <c r="D394" s="42"/>
      <c r="E394" s="81"/>
      <c r="F394" s="81"/>
      <c r="G394" s="81"/>
      <c r="H394" s="81"/>
      <c r="I394" s="81"/>
    </row>
    <row r="395" spans="1:45" x14ac:dyDescent="0.35">
      <c r="A395" s="35" t="s">
        <v>23</v>
      </c>
      <c r="B395" s="13" t="s">
        <v>1</v>
      </c>
      <c r="C395" s="180">
        <f>C397+C403</f>
        <v>620</v>
      </c>
    </row>
    <row r="396" spans="1:45" x14ac:dyDescent="0.35">
      <c r="A396" s="10"/>
      <c r="B396" s="14" t="s">
        <v>2</v>
      </c>
      <c r="C396" s="180">
        <f>C398+C404</f>
        <v>620</v>
      </c>
    </row>
    <row r="397" spans="1:45" x14ac:dyDescent="0.35">
      <c r="A397" s="27" t="s">
        <v>16</v>
      </c>
      <c r="B397" s="6" t="s">
        <v>1</v>
      </c>
      <c r="C397" s="180">
        <f>C399</f>
        <v>420</v>
      </c>
    </row>
    <row r="398" spans="1:45" x14ac:dyDescent="0.35">
      <c r="A398" s="9"/>
      <c r="B398" s="7" t="s">
        <v>2</v>
      </c>
      <c r="C398" s="180">
        <f>C400</f>
        <v>420</v>
      </c>
    </row>
    <row r="399" spans="1:45" x14ac:dyDescent="0.35">
      <c r="A399" s="57" t="s">
        <v>143</v>
      </c>
      <c r="B399" s="6" t="s">
        <v>1</v>
      </c>
      <c r="C399" s="180">
        <f>C401</f>
        <v>420</v>
      </c>
    </row>
    <row r="400" spans="1:45" x14ac:dyDescent="0.35">
      <c r="A400" s="9"/>
      <c r="B400" s="7" t="s">
        <v>2</v>
      </c>
      <c r="C400" s="180">
        <f>C402</f>
        <v>420</v>
      </c>
    </row>
    <row r="401" spans="1:45" s="87" customFormat="1" ht="15" customHeight="1" x14ac:dyDescent="0.35">
      <c r="A401" s="311" t="s">
        <v>142</v>
      </c>
      <c r="B401" s="88" t="s">
        <v>1</v>
      </c>
      <c r="C401" s="159">
        <v>420</v>
      </c>
    </row>
    <row r="402" spans="1:45" s="87" customFormat="1" x14ac:dyDescent="0.35">
      <c r="A402" s="129"/>
      <c r="B402" s="78" t="s">
        <v>2</v>
      </c>
      <c r="C402" s="159">
        <v>420</v>
      </c>
    </row>
    <row r="403" spans="1:45" s="87" customFormat="1" x14ac:dyDescent="0.35">
      <c r="A403" s="222" t="s">
        <v>54</v>
      </c>
      <c r="B403" s="93" t="s">
        <v>1</v>
      </c>
      <c r="C403" s="204">
        <f>C405</f>
        <v>200</v>
      </c>
    </row>
    <row r="404" spans="1:45" s="87" customFormat="1" x14ac:dyDescent="0.35">
      <c r="A404" s="129"/>
      <c r="B404" s="78" t="s">
        <v>2</v>
      </c>
      <c r="C404" s="204">
        <f>C406</f>
        <v>200</v>
      </c>
    </row>
    <row r="405" spans="1:45" s="87" customFormat="1" x14ac:dyDescent="0.35">
      <c r="A405" s="75" t="s">
        <v>63</v>
      </c>
      <c r="B405" s="88" t="s">
        <v>1</v>
      </c>
      <c r="C405" s="159">
        <f>C407</f>
        <v>200</v>
      </c>
    </row>
    <row r="406" spans="1:45" s="87" customFormat="1" x14ac:dyDescent="0.35">
      <c r="A406" s="129"/>
      <c r="B406" s="78" t="s">
        <v>2</v>
      </c>
      <c r="C406" s="159">
        <f>C408</f>
        <v>200</v>
      </c>
    </row>
    <row r="407" spans="1:45" s="87" customFormat="1" ht="30.9" x14ac:dyDescent="0.4">
      <c r="A407" s="312" t="s">
        <v>144</v>
      </c>
      <c r="B407" s="88" t="s">
        <v>1</v>
      </c>
      <c r="C407" s="159">
        <v>200</v>
      </c>
    </row>
    <row r="408" spans="1:45" s="43" customFormat="1" x14ac:dyDescent="0.35">
      <c r="A408" s="10"/>
      <c r="B408" s="40" t="s">
        <v>2</v>
      </c>
      <c r="C408" s="180">
        <v>200</v>
      </c>
      <c r="E408" s="87"/>
      <c r="F408" s="87"/>
      <c r="G408" s="87"/>
      <c r="H408" s="87"/>
      <c r="I408" s="87"/>
      <c r="J408" s="87"/>
      <c r="K408" s="87"/>
      <c r="L408" s="87"/>
      <c r="M408" s="87"/>
      <c r="N408" s="87"/>
      <c r="O408" s="87"/>
      <c r="P408" s="87"/>
      <c r="Q408" s="87"/>
      <c r="R408" s="87"/>
      <c r="S408" s="87"/>
      <c r="T408" s="87"/>
      <c r="U408" s="87"/>
      <c r="V408" s="87"/>
      <c r="W408" s="87"/>
      <c r="X408" s="87"/>
      <c r="Y408" s="87"/>
      <c r="Z408" s="87"/>
      <c r="AA408" s="87"/>
      <c r="AB408" s="87"/>
      <c r="AC408" s="87"/>
      <c r="AD408" s="87"/>
      <c r="AE408" s="87"/>
      <c r="AF408" s="87"/>
      <c r="AG408" s="87"/>
      <c r="AH408" s="87"/>
      <c r="AI408" s="87"/>
      <c r="AJ408" s="87"/>
      <c r="AK408" s="87"/>
      <c r="AL408" s="87"/>
      <c r="AM408" s="87"/>
      <c r="AN408" s="87"/>
      <c r="AO408" s="87"/>
      <c r="AP408" s="87"/>
      <c r="AQ408" s="87"/>
      <c r="AR408" s="87"/>
      <c r="AS408" s="87"/>
    </row>
    <row r="409" spans="1:45" ht="12.45" x14ac:dyDescent="0.3">
      <c r="A409" s="157" t="s">
        <v>80</v>
      </c>
      <c r="B409" s="158"/>
      <c r="C409" s="252"/>
      <c r="D409" s="162"/>
      <c r="E409" s="162"/>
      <c r="F409" s="162"/>
      <c r="G409" s="162"/>
      <c r="H409" s="162"/>
      <c r="I409" s="162"/>
    </row>
    <row r="410" spans="1:45" x14ac:dyDescent="0.35">
      <c r="A410" s="122" t="s">
        <v>14</v>
      </c>
      <c r="B410" s="54" t="s">
        <v>1</v>
      </c>
      <c r="C410" s="180">
        <f t="shared" ref="C410:C411" si="19">C412</f>
        <v>99</v>
      </c>
      <c r="D410" s="104"/>
      <c r="E410" s="91"/>
      <c r="F410" s="91"/>
      <c r="G410" s="91"/>
      <c r="H410" s="91"/>
      <c r="I410" s="91"/>
    </row>
    <row r="411" spans="1:45" x14ac:dyDescent="0.35">
      <c r="A411" s="22" t="s">
        <v>47</v>
      </c>
      <c r="B411" s="14" t="s">
        <v>2</v>
      </c>
      <c r="C411" s="180">
        <f t="shared" si="19"/>
        <v>99</v>
      </c>
      <c r="D411" s="45">
        <f>D413</f>
        <v>0</v>
      </c>
    </row>
    <row r="412" spans="1:45" x14ac:dyDescent="0.35">
      <c r="A412" s="117" t="s">
        <v>28</v>
      </c>
      <c r="B412" s="13" t="s">
        <v>1</v>
      </c>
      <c r="C412" s="166">
        <f>C414</f>
        <v>99</v>
      </c>
    </row>
    <row r="413" spans="1:45" x14ac:dyDescent="0.35">
      <c r="A413" s="22" t="s">
        <v>48</v>
      </c>
      <c r="B413" s="14" t="s">
        <v>2</v>
      </c>
      <c r="C413" s="166">
        <f>C415</f>
        <v>99</v>
      </c>
    </row>
    <row r="414" spans="1:45" ht="29.25" customHeight="1" x14ac:dyDescent="0.35">
      <c r="A414" s="275" t="s">
        <v>37</v>
      </c>
      <c r="B414" s="55" t="s">
        <v>1</v>
      </c>
      <c r="C414" s="159">
        <f t="shared" ref="C414:C415" si="20">C416</f>
        <v>99</v>
      </c>
    </row>
    <row r="415" spans="1:45" ht="18" customHeight="1" x14ac:dyDescent="0.35">
      <c r="A415" s="11"/>
      <c r="B415" s="40" t="s">
        <v>2</v>
      </c>
      <c r="C415" s="159">
        <f t="shared" si="20"/>
        <v>99</v>
      </c>
    </row>
    <row r="416" spans="1:45" s="279" customFormat="1" ht="24" customHeight="1" x14ac:dyDescent="0.35">
      <c r="A416" s="276" t="s">
        <v>146</v>
      </c>
      <c r="B416" s="277" t="s">
        <v>1</v>
      </c>
      <c r="C416" s="166">
        <f>C418+C420</f>
        <v>99</v>
      </c>
      <c r="D416" s="278"/>
      <c r="E416" s="278"/>
      <c r="F416" s="278"/>
      <c r="G416" s="278"/>
      <c r="H416" s="278"/>
      <c r="I416" s="278"/>
    </row>
    <row r="417" spans="1:9" s="61" customFormat="1" x14ac:dyDescent="0.35">
      <c r="A417" s="32"/>
      <c r="B417" s="30" t="s">
        <v>2</v>
      </c>
      <c r="C417" s="166">
        <f>C419+C421</f>
        <v>99</v>
      </c>
      <c r="D417" s="65"/>
      <c r="E417" s="65"/>
      <c r="F417" s="65"/>
      <c r="G417" s="65"/>
      <c r="H417" s="65"/>
      <c r="I417" s="65"/>
    </row>
    <row r="418" spans="1:9" s="85" customFormat="1" ht="28.3" x14ac:dyDescent="0.35">
      <c r="A418" s="372" t="s">
        <v>147</v>
      </c>
      <c r="B418" s="121" t="s">
        <v>1</v>
      </c>
      <c r="C418" s="290">
        <v>48</v>
      </c>
      <c r="D418" s="77"/>
      <c r="E418" s="77"/>
      <c r="F418" s="77"/>
      <c r="G418" s="77"/>
      <c r="H418" s="77"/>
      <c r="I418" s="77"/>
    </row>
    <row r="419" spans="1:9" s="85" customFormat="1" x14ac:dyDescent="0.35">
      <c r="A419" s="71"/>
      <c r="B419" s="64" t="s">
        <v>2</v>
      </c>
      <c r="C419" s="290">
        <v>48</v>
      </c>
      <c r="D419" s="77"/>
      <c r="E419" s="77"/>
      <c r="F419" s="77"/>
      <c r="G419" s="77"/>
      <c r="H419" s="77"/>
      <c r="I419" s="77"/>
    </row>
    <row r="420" spans="1:9" s="85" customFormat="1" ht="28.3" x14ac:dyDescent="0.35">
      <c r="A420" s="372" t="s">
        <v>148</v>
      </c>
      <c r="B420" s="121" t="s">
        <v>1</v>
      </c>
      <c r="C420" s="290">
        <v>51</v>
      </c>
      <c r="D420" s="77"/>
      <c r="E420" s="77"/>
      <c r="F420" s="77"/>
      <c r="G420" s="77"/>
      <c r="H420" s="77"/>
      <c r="I420" s="77"/>
    </row>
    <row r="421" spans="1:9" s="85" customFormat="1" x14ac:dyDescent="0.35">
      <c r="A421" s="71"/>
      <c r="B421" s="64" t="s">
        <v>2</v>
      </c>
      <c r="C421" s="290">
        <v>51</v>
      </c>
      <c r="D421" s="77"/>
      <c r="E421" s="77"/>
      <c r="F421" s="77"/>
      <c r="G421" s="77"/>
      <c r="H421" s="77"/>
      <c r="I421" s="77"/>
    </row>
    <row r="422" spans="1:9" s="87" customFormat="1" ht="12.45" x14ac:dyDescent="0.3">
      <c r="A422" s="405" t="s">
        <v>40</v>
      </c>
      <c r="B422" s="406"/>
      <c r="C422" s="407"/>
    </row>
    <row r="423" spans="1:9" s="61" customFormat="1" x14ac:dyDescent="0.35">
      <c r="A423" s="75" t="s">
        <v>14</v>
      </c>
      <c r="B423" s="28" t="s">
        <v>1</v>
      </c>
      <c r="C423" s="184">
        <f t="shared" ref="C423:C452" si="21">C425</f>
        <v>19622</v>
      </c>
    </row>
    <row r="424" spans="1:9" s="61" customFormat="1" x14ac:dyDescent="0.35">
      <c r="A424" s="32" t="s">
        <v>15</v>
      </c>
      <c r="B424" s="30" t="s">
        <v>2</v>
      </c>
      <c r="C424" s="184">
        <f t="shared" si="21"/>
        <v>19622</v>
      </c>
    </row>
    <row r="425" spans="1:9" s="87" customFormat="1" x14ac:dyDescent="0.35">
      <c r="A425" s="72" t="s">
        <v>17</v>
      </c>
      <c r="B425" s="121" t="s">
        <v>1</v>
      </c>
      <c r="C425" s="159">
        <f>C427+C435+C451</f>
        <v>19622</v>
      </c>
    </row>
    <row r="426" spans="1:9" s="87" customFormat="1" x14ac:dyDescent="0.35">
      <c r="A426" s="129" t="s">
        <v>9</v>
      </c>
      <c r="B426" s="64" t="s">
        <v>2</v>
      </c>
      <c r="C426" s="159">
        <f>C428+C436+C452</f>
        <v>19622</v>
      </c>
    </row>
    <row r="427" spans="1:9" s="62" customFormat="1" ht="29.25" customHeight="1" x14ac:dyDescent="0.35">
      <c r="A427" s="373" t="s">
        <v>37</v>
      </c>
      <c r="B427" s="88" t="s">
        <v>1</v>
      </c>
      <c r="C427" s="159">
        <f>C429</f>
        <v>7122</v>
      </c>
    </row>
    <row r="428" spans="1:9" s="62" customFormat="1" ht="18" customHeight="1" x14ac:dyDescent="0.35">
      <c r="A428" s="74"/>
      <c r="B428" s="78" t="s">
        <v>2</v>
      </c>
      <c r="C428" s="159">
        <f>C430</f>
        <v>7122</v>
      </c>
    </row>
    <row r="429" spans="1:9" s="82" customFormat="1" x14ac:dyDescent="0.35">
      <c r="A429" s="206" t="s">
        <v>100</v>
      </c>
      <c r="B429" s="148" t="s">
        <v>1</v>
      </c>
      <c r="C429" s="184">
        <f>C431+C433</f>
        <v>7122</v>
      </c>
    </row>
    <row r="430" spans="1:9" s="87" customFormat="1" x14ac:dyDescent="0.35">
      <c r="A430" s="129"/>
      <c r="B430" s="78" t="s">
        <v>2</v>
      </c>
      <c r="C430" s="184">
        <f>C432+C434</f>
        <v>7122</v>
      </c>
    </row>
    <row r="431" spans="1:9" s="87" customFormat="1" ht="46.3" x14ac:dyDescent="0.4">
      <c r="A431" s="374" t="s">
        <v>149</v>
      </c>
      <c r="B431" s="93" t="s">
        <v>1</v>
      </c>
      <c r="C431" s="159">
        <v>2315</v>
      </c>
    </row>
    <row r="432" spans="1:9" s="87" customFormat="1" x14ac:dyDescent="0.35">
      <c r="A432" s="129"/>
      <c r="B432" s="78" t="s">
        <v>2</v>
      </c>
      <c r="C432" s="159">
        <v>2315</v>
      </c>
    </row>
    <row r="433" spans="1:45" s="87" customFormat="1" ht="32.25" customHeight="1" x14ac:dyDescent="0.35">
      <c r="A433" s="356" t="s">
        <v>150</v>
      </c>
      <c r="B433" s="93" t="s">
        <v>1</v>
      </c>
      <c r="C433" s="159">
        <v>4807</v>
      </c>
    </row>
    <row r="434" spans="1:45" s="87" customFormat="1" x14ac:dyDescent="0.35">
      <c r="A434" s="129"/>
      <c r="B434" s="78" t="s">
        <v>2</v>
      </c>
      <c r="C434" s="159">
        <v>4807</v>
      </c>
    </row>
    <row r="435" spans="1:45" s="43" customFormat="1" ht="25.75" x14ac:dyDescent="0.35">
      <c r="A435" s="154" t="s">
        <v>71</v>
      </c>
      <c r="B435" s="54" t="s">
        <v>1</v>
      </c>
      <c r="C435" s="180">
        <f>C437+C441+C447</f>
        <v>7837</v>
      </c>
      <c r="E435" s="87"/>
      <c r="F435" s="87"/>
      <c r="G435" s="87"/>
      <c r="H435" s="87"/>
      <c r="I435" s="87"/>
      <c r="J435" s="87"/>
      <c r="K435" s="87"/>
      <c r="L435" s="87"/>
      <c r="M435" s="87"/>
      <c r="N435" s="87"/>
      <c r="O435" s="87"/>
      <c r="P435" s="87"/>
      <c r="Q435" s="87"/>
      <c r="R435" s="87"/>
      <c r="S435" s="87"/>
      <c r="T435" s="87"/>
      <c r="U435" s="87"/>
      <c r="V435" s="87"/>
      <c r="W435" s="87"/>
      <c r="X435" s="87"/>
      <c r="Y435" s="87"/>
      <c r="Z435" s="87"/>
      <c r="AA435" s="87"/>
      <c r="AB435" s="87"/>
      <c r="AC435" s="87"/>
      <c r="AD435" s="87"/>
      <c r="AE435" s="87"/>
      <c r="AF435" s="87"/>
      <c r="AG435" s="87"/>
      <c r="AH435" s="87"/>
      <c r="AI435" s="87"/>
      <c r="AJ435" s="87"/>
      <c r="AK435" s="87"/>
      <c r="AL435" s="87"/>
      <c r="AM435" s="87"/>
      <c r="AN435" s="87"/>
      <c r="AO435" s="87"/>
      <c r="AP435" s="87"/>
      <c r="AQ435" s="87"/>
      <c r="AR435" s="87"/>
      <c r="AS435" s="87"/>
    </row>
    <row r="436" spans="1:45" s="43" customFormat="1" x14ac:dyDescent="0.35">
      <c r="A436" s="11"/>
      <c r="B436" s="40" t="s">
        <v>2</v>
      </c>
      <c r="C436" s="180">
        <f>C438+C442+C448</f>
        <v>7837</v>
      </c>
      <c r="E436" s="87"/>
      <c r="F436" s="87"/>
      <c r="G436" s="87"/>
      <c r="H436" s="87"/>
      <c r="I436" s="87"/>
      <c r="J436" s="87"/>
      <c r="K436" s="87"/>
      <c r="L436" s="87"/>
      <c r="M436" s="87"/>
      <c r="N436" s="87"/>
      <c r="O436" s="87"/>
      <c r="P436" s="87"/>
      <c r="Q436" s="87"/>
      <c r="R436" s="87"/>
      <c r="S436" s="87"/>
      <c r="T436" s="87"/>
      <c r="U436" s="87"/>
      <c r="V436" s="87"/>
      <c r="W436" s="87"/>
      <c r="X436" s="87"/>
      <c r="Y436" s="87"/>
      <c r="Z436" s="87"/>
      <c r="AA436" s="87"/>
      <c r="AB436" s="87"/>
      <c r="AC436" s="87"/>
      <c r="AD436" s="87"/>
      <c r="AE436" s="87"/>
      <c r="AF436" s="87"/>
      <c r="AG436" s="87"/>
      <c r="AH436" s="87"/>
      <c r="AI436" s="87"/>
      <c r="AJ436" s="87"/>
      <c r="AK436" s="87"/>
      <c r="AL436" s="87"/>
      <c r="AM436" s="87"/>
      <c r="AN436" s="87"/>
      <c r="AO436" s="87"/>
      <c r="AP436" s="87"/>
      <c r="AQ436" s="87"/>
      <c r="AR436" s="87"/>
      <c r="AS436" s="87"/>
    </row>
    <row r="437" spans="1:45" s="132" customFormat="1" x14ac:dyDescent="0.35">
      <c r="A437" s="206" t="s">
        <v>100</v>
      </c>
      <c r="B437" s="203" t="s">
        <v>1</v>
      </c>
      <c r="C437" s="166">
        <f>C439</f>
        <v>3735</v>
      </c>
      <c r="E437" s="82"/>
      <c r="F437" s="82"/>
      <c r="G437" s="82"/>
      <c r="H437" s="82"/>
      <c r="I437" s="82"/>
      <c r="J437" s="82"/>
      <c r="K437" s="82"/>
      <c r="L437" s="82"/>
      <c r="M437" s="82"/>
      <c r="N437" s="82"/>
      <c r="O437" s="82"/>
      <c r="P437" s="82"/>
      <c r="Q437" s="82"/>
      <c r="R437" s="82"/>
      <c r="S437" s="82"/>
      <c r="T437" s="82"/>
      <c r="U437" s="82"/>
      <c r="V437" s="82"/>
      <c r="W437" s="82"/>
      <c r="X437" s="82"/>
      <c r="Y437" s="82"/>
      <c r="Z437" s="82"/>
      <c r="AA437" s="82"/>
      <c r="AB437" s="82"/>
      <c r="AC437" s="82"/>
      <c r="AD437" s="82"/>
      <c r="AE437" s="82"/>
      <c r="AF437" s="82"/>
      <c r="AG437" s="82"/>
      <c r="AH437" s="82"/>
      <c r="AI437" s="82"/>
      <c r="AJ437" s="82"/>
      <c r="AK437" s="82"/>
      <c r="AL437" s="82"/>
      <c r="AM437" s="82"/>
      <c r="AN437" s="82"/>
      <c r="AO437" s="82"/>
      <c r="AP437" s="82"/>
      <c r="AQ437" s="82"/>
      <c r="AR437" s="82"/>
      <c r="AS437" s="82"/>
    </row>
    <row r="438" spans="1:45" s="43" customFormat="1" x14ac:dyDescent="0.35">
      <c r="A438" s="10"/>
      <c r="B438" s="40" t="s">
        <v>2</v>
      </c>
      <c r="C438" s="166">
        <f>C440</f>
        <v>3735</v>
      </c>
      <c r="E438" s="87"/>
      <c r="F438" s="87"/>
      <c r="G438" s="87"/>
      <c r="H438" s="87"/>
      <c r="I438" s="87"/>
      <c r="J438" s="87"/>
      <c r="K438" s="87"/>
      <c r="L438" s="87"/>
      <c r="M438" s="87"/>
      <c r="N438" s="87"/>
      <c r="O438" s="87"/>
      <c r="P438" s="87"/>
      <c r="Q438" s="87"/>
      <c r="R438" s="87"/>
      <c r="S438" s="87"/>
      <c r="T438" s="87"/>
      <c r="U438" s="87"/>
      <c r="V438" s="87"/>
      <c r="W438" s="87"/>
      <c r="X438" s="87"/>
      <c r="Y438" s="87"/>
      <c r="Z438" s="87"/>
      <c r="AA438" s="87"/>
      <c r="AB438" s="87"/>
      <c r="AC438" s="87"/>
      <c r="AD438" s="87"/>
      <c r="AE438" s="87"/>
      <c r="AF438" s="87"/>
      <c r="AG438" s="87"/>
      <c r="AH438" s="87"/>
      <c r="AI438" s="87"/>
      <c r="AJ438" s="87"/>
      <c r="AK438" s="87"/>
      <c r="AL438" s="87"/>
      <c r="AM438" s="87"/>
      <c r="AN438" s="87"/>
      <c r="AO438" s="87"/>
      <c r="AP438" s="87"/>
      <c r="AQ438" s="87"/>
      <c r="AR438" s="87"/>
      <c r="AS438" s="87"/>
    </row>
    <row r="439" spans="1:45" s="360" customFormat="1" x14ac:dyDescent="0.35">
      <c r="A439" s="361" t="s">
        <v>101</v>
      </c>
      <c r="B439" s="358" t="s">
        <v>1</v>
      </c>
      <c r="C439" s="359">
        <v>3735</v>
      </c>
      <c r="E439" s="87"/>
      <c r="F439" s="87"/>
      <c r="G439" s="87"/>
      <c r="H439" s="87"/>
      <c r="I439" s="87"/>
      <c r="J439" s="87"/>
      <c r="K439" s="87"/>
      <c r="L439" s="87"/>
      <c r="M439" s="87"/>
      <c r="N439" s="87"/>
      <c r="O439" s="87"/>
      <c r="P439" s="87"/>
      <c r="Q439" s="87"/>
      <c r="R439" s="87"/>
      <c r="S439" s="87"/>
      <c r="T439" s="87"/>
      <c r="U439" s="87"/>
      <c r="V439" s="87"/>
      <c r="W439" s="87"/>
      <c r="X439" s="87"/>
      <c r="Y439" s="87"/>
      <c r="Z439" s="87"/>
      <c r="AA439" s="87"/>
      <c r="AB439" s="87"/>
      <c r="AC439" s="87"/>
      <c r="AD439" s="87"/>
      <c r="AE439" s="87"/>
      <c r="AF439" s="87"/>
      <c r="AG439" s="87"/>
      <c r="AH439" s="87"/>
      <c r="AI439" s="87"/>
      <c r="AJ439" s="87"/>
      <c r="AK439" s="87"/>
      <c r="AL439" s="87"/>
      <c r="AM439" s="87"/>
      <c r="AN439" s="87"/>
      <c r="AO439" s="87"/>
      <c r="AP439" s="87"/>
      <c r="AQ439" s="87"/>
      <c r="AR439" s="87"/>
      <c r="AS439" s="87"/>
    </row>
    <row r="440" spans="1:45" s="87" customFormat="1" x14ac:dyDescent="0.35">
      <c r="A440" s="129"/>
      <c r="B440" s="78" t="s">
        <v>2</v>
      </c>
      <c r="C440" s="159">
        <v>3735</v>
      </c>
    </row>
    <row r="441" spans="1:45" s="87" customFormat="1" x14ac:dyDescent="0.35">
      <c r="A441" s="197" t="s">
        <v>111</v>
      </c>
      <c r="B441" s="165" t="s">
        <v>1</v>
      </c>
      <c r="C441" s="184">
        <f>C443+C445</f>
        <v>1482</v>
      </c>
    </row>
    <row r="442" spans="1:45" s="87" customFormat="1" x14ac:dyDescent="0.35">
      <c r="A442" s="185"/>
      <c r="B442" s="167" t="s">
        <v>2</v>
      </c>
      <c r="C442" s="184">
        <f>C444+C446</f>
        <v>1482</v>
      </c>
    </row>
    <row r="443" spans="1:45" s="87" customFormat="1" ht="28.3" x14ac:dyDescent="0.35">
      <c r="A443" s="313" t="s">
        <v>112</v>
      </c>
      <c r="B443" s="93" t="s">
        <v>1</v>
      </c>
      <c r="C443" s="159">
        <v>70</v>
      </c>
    </row>
    <row r="444" spans="1:45" s="87" customFormat="1" x14ac:dyDescent="0.35">
      <c r="A444" s="129"/>
      <c r="B444" s="78" t="s">
        <v>2</v>
      </c>
      <c r="C444" s="159">
        <v>70</v>
      </c>
    </row>
    <row r="445" spans="1:45" s="87" customFormat="1" ht="28.3" x14ac:dyDescent="0.35">
      <c r="A445" s="314" t="s">
        <v>113</v>
      </c>
      <c r="B445" s="93" t="s">
        <v>1</v>
      </c>
      <c r="C445" s="159">
        <v>1412</v>
      </c>
    </row>
    <row r="446" spans="1:45" s="87" customFormat="1" x14ac:dyDescent="0.35">
      <c r="A446" s="129"/>
      <c r="B446" s="78" t="s">
        <v>2</v>
      </c>
      <c r="C446" s="159">
        <v>1412</v>
      </c>
    </row>
    <row r="447" spans="1:45" s="132" customFormat="1" x14ac:dyDescent="0.35">
      <c r="A447" s="280" t="s">
        <v>162</v>
      </c>
      <c r="B447" s="203" t="s">
        <v>1</v>
      </c>
      <c r="C447" s="166">
        <f>C449</f>
        <v>2620</v>
      </c>
      <c r="E447" s="82"/>
      <c r="F447" s="82"/>
      <c r="G447" s="82"/>
      <c r="H447" s="82"/>
      <c r="I447" s="82"/>
      <c r="J447" s="82"/>
      <c r="K447" s="82"/>
      <c r="L447" s="82"/>
      <c r="M447" s="82"/>
      <c r="N447" s="82"/>
      <c r="O447" s="82"/>
      <c r="P447" s="82"/>
      <c r="Q447" s="82"/>
      <c r="R447" s="82"/>
      <c r="S447" s="82"/>
      <c r="T447" s="82"/>
      <c r="U447" s="82"/>
      <c r="V447" s="82"/>
      <c r="W447" s="82"/>
      <c r="X447" s="82"/>
      <c r="Y447" s="82"/>
      <c r="Z447" s="82"/>
      <c r="AA447" s="82"/>
      <c r="AB447" s="82"/>
      <c r="AC447" s="82"/>
      <c r="AD447" s="82"/>
      <c r="AE447" s="82"/>
      <c r="AF447" s="82"/>
      <c r="AG447" s="82"/>
      <c r="AH447" s="82"/>
      <c r="AI447" s="82"/>
      <c r="AJ447" s="82"/>
      <c r="AK447" s="82"/>
      <c r="AL447" s="82"/>
      <c r="AM447" s="82"/>
      <c r="AN447" s="82"/>
      <c r="AO447" s="82"/>
      <c r="AP447" s="82"/>
      <c r="AQ447" s="82"/>
      <c r="AR447" s="82"/>
      <c r="AS447" s="82"/>
    </row>
    <row r="448" spans="1:45" s="43" customFormat="1" x14ac:dyDescent="0.35">
      <c r="A448" s="10"/>
      <c r="B448" s="40" t="s">
        <v>2</v>
      </c>
      <c r="C448" s="166">
        <f>C450</f>
        <v>2620</v>
      </c>
      <c r="E448" s="87"/>
      <c r="F448" s="87"/>
      <c r="G448" s="87"/>
      <c r="H448" s="87"/>
      <c r="I448" s="87"/>
      <c r="J448" s="87"/>
      <c r="K448" s="87"/>
      <c r="L448" s="87"/>
      <c r="M448" s="87"/>
      <c r="N448" s="87"/>
      <c r="O448" s="87"/>
      <c r="P448" s="87"/>
      <c r="Q448" s="87"/>
      <c r="R448" s="87"/>
      <c r="S448" s="87"/>
      <c r="T448" s="87"/>
      <c r="U448" s="87"/>
      <c r="V448" s="87"/>
      <c r="W448" s="87"/>
      <c r="X448" s="87"/>
      <c r="Y448" s="87"/>
      <c r="Z448" s="87"/>
      <c r="AA448" s="87"/>
      <c r="AB448" s="87"/>
      <c r="AC448" s="87"/>
      <c r="AD448" s="87"/>
      <c r="AE448" s="87"/>
      <c r="AF448" s="87"/>
      <c r="AG448" s="87"/>
      <c r="AH448" s="87"/>
      <c r="AI448" s="87"/>
      <c r="AJ448" s="87"/>
      <c r="AK448" s="87"/>
      <c r="AL448" s="87"/>
      <c r="AM448" s="87"/>
      <c r="AN448" s="87"/>
      <c r="AO448" s="87"/>
      <c r="AP448" s="87"/>
      <c r="AQ448" s="87"/>
      <c r="AR448" s="87"/>
      <c r="AS448" s="87"/>
    </row>
    <row r="449" spans="1:45" s="87" customFormat="1" ht="24.9" x14ac:dyDescent="0.35">
      <c r="A449" s="315" t="s">
        <v>163</v>
      </c>
      <c r="B449" s="93" t="s">
        <v>1</v>
      </c>
      <c r="C449" s="159">
        <v>2620</v>
      </c>
    </row>
    <row r="450" spans="1:45" s="87" customFormat="1" x14ac:dyDescent="0.35">
      <c r="A450" s="129"/>
      <c r="B450" s="78" t="s">
        <v>2</v>
      </c>
      <c r="C450" s="159">
        <v>2620</v>
      </c>
    </row>
    <row r="451" spans="1:45" s="43" customFormat="1" x14ac:dyDescent="0.35">
      <c r="A451" s="12" t="s">
        <v>10</v>
      </c>
      <c r="B451" s="55" t="s">
        <v>1</v>
      </c>
      <c r="C451" s="166">
        <f t="shared" si="21"/>
        <v>4663</v>
      </c>
      <c r="D451" s="42"/>
      <c r="E451" s="81"/>
      <c r="F451" s="81"/>
      <c r="G451" s="81"/>
      <c r="H451" s="81"/>
      <c r="I451" s="81"/>
      <c r="J451" s="87"/>
      <c r="K451" s="87"/>
      <c r="L451" s="87"/>
      <c r="M451" s="87"/>
      <c r="N451" s="87"/>
      <c r="O451" s="87"/>
      <c r="P451" s="87"/>
      <c r="Q451" s="87"/>
      <c r="R451" s="87"/>
      <c r="S451" s="87"/>
      <c r="T451" s="87"/>
      <c r="U451" s="87"/>
      <c r="V451" s="87"/>
      <c r="W451" s="87"/>
      <c r="X451" s="87"/>
      <c r="Y451" s="87"/>
      <c r="Z451" s="87"/>
      <c r="AA451" s="87"/>
      <c r="AB451" s="87"/>
      <c r="AC451" s="87"/>
      <c r="AD451" s="87"/>
      <c r="AE451" s="87"/>
      <c r="AF451" s="87"/>
      <c r="AG451" s="87"/>
      <c r="AH451" s="87"/>
      <c r="AI451" s="87"/>
      <c r="AJ451" s="87"/>
      <c r="AK451" s="87"/>
      <c r="AL451" s="87"/>
      <c r="AM451" s="87"/>
      <c r="AN451" s="87"/>
      <c r="AO451" s="87"/>
      <c r="AP451" s="87"/>
      <c r="AQ451" s="87"/>
      <c r="AR451" s="87"/>
      <c r="AS451" s="87"/>
    </row>
    <row r="452" spans="1:45" s="43" customFormat="1" x14ac:dyDescent="0.35">
      <c r="A452" s="11"/>
      <c r="B452" s="40" t="s">
        <v>2</v>
      </c>
      <c r="C452" s="166">
        <f t="shared" si="21"/>
        <v>4663</v>
      </c>
      <c r="D452" s="42"/>
      <c r="E452" s="81"/>
      <c r="F452" s="81"/>
      <c r="G452" s="81"/>
      <c r="H452" s="81"/>
      <c r="I452" s="81"/>
      <c r="J452" s="87"/>
      <c r="K452" s="87"/>
      <c r="L452" s="87"/>
      <c r="M452" s="87"/>
      <c r="N452" s="87"/>
      <c r="O452" s="87"/>
      <c r="P452" s="87"/>
      <c r="Q452" s="87"/>
      <c r="R452" s="87"/>
      <c r="S452" s="87"/>
      <c r="T452" s="87"/>
      <c r="U452" s="87"/>
      <c r="V452" s="87"/>
      <c r="W452" s="87"/>
      <c r="X452" s="87"/>
      <c r="Y452" s="87"/>
      <c r="Z452" s="87"/>
      <c r="AA452" s="87"/>
      <c r="AB452" s="87"/>
      <c r="AC452" s="87"/>
      <c r="AD452" s="87"/>
      <c r="AE452" s="87"/>
      <c r="AF452" s="87"/>
      <c r="AG452" s="87"/>
      <c r="AH452" s="87"/>
      <c r="AI452" s="87"/>
      <c r="AJ452" s="87"/>
      <c r="AK452" s="87"/>
      <c r="AL452" s="87"/>
      <c r="AM452" s="87"/>
      <c r="AN452" s="87"/>
      <c r="AO452" s="87"/>
      <c r="AP452" s="87"/>
      <c r="AQ452" s="87"/>
      <c r="AR452" s="87"/>
      <c r="AS452" s="87"/>
    </row>
    <row r="453" spans="1:45" s="43" customFormat="1" x14ac:dyDescent="0.35">
      <c r="A453" s="35" t="s">
        <v>23</v>
      </c>
      <c r="B453" s="13" t="s">
        <v>1</v>
      </c>
      <c r="C453" s="180">
        <f>C455+C557</f>
        <v>4663</v>
      </c>
      <c r="E453" s="87"/>
      <c r="F453" s="87"/>
      <c r="G453" s="87"/>
      <c r="H453" s="87"/>
      <c r="I453" s="87"/>
      <c r="J453" s="87"/>
      <c r="K453" s="87"/>
      <c r="L453" s="87"/>
      <c r="M453" s="87"/>
      <c r="N453" s="87"/>
      <c r="O453" s="87"/>
      <c r="P453" s="87"/>
      <c r="Q453" s="87"/>
      <c r="R453" s="87"/>
      <c r="S453" s="87"/>
      <c r="T453" s="87"/>
      <c r="U453" s="87"/>
      <c r="V453" s="87"/>
      <c r="W453" s="87"/>
      <c r="X453" s="87"/>
      <c r="Y453" s="87"/>
      <c r="Z453" s="87"/>
      <c r="AA453" s="87"/>
      <c r="AB453" s="87"/>
      <c r="AC453" s="87"/>
      <c r="AD453" s="87"/>
      <c r="AE453" s="87"/>
      <c r="AF453" s="87"/>
      <c r="AG453" s="87"/>
      <c r="AH453" s="87"/>
      <c r="AI453" s="87"/>
      <c r="AJ453" s="87"/>
      <c r="AK453" s="87"/>
      <c r="AL453" s="87"/>
      <c r="AM453" s="87"/>
      <c r="AN453" s="87"/>
      <c r="AO453" s="87"/>
      <c r="AP453" s="87"/>
      <c r="AQ453" s="87"/>
      <c r="AR453" s="87"/>
      <c r="AS453" s="87"/>
    </row>
    <row r="454" spans="1:45" s="43" customFormat="1" x14ac:dyDescent="0.35">
      <c r="A454" s="10"/>
      <c r="B454" s="14" t="s">
        <v>2</v>
      </c>
      <c r="C454" s="180">
        <f>C456+C558</f>
        <v>4663</v>
      </c>
      <c r="D454" s="45">
        <f>D456</f>
        <v>0</v>
      </c>
      <c r="E454" s="87"/>
      <c r="F454" s="87"/>
      <c r="G454" s="87"/>
      <c r="H454" s="87"/>
      <c r="I454" s="87"/>
      <c r="J454" s="87"/>
      <c r="K454" s="87"/>
      <c r="L454" s="87"/>
      <c r="M454" s="87"/>
      <c r="N454" s="87"/>
      <c r="O454" s="87"/>
      <c r="P454" s="87"/>
      <c r="Q454" s="87"/>
      <c r="R454" s="87"/>
      <c r="S454" s="87"/>
      <c r="T454" s="87"/>
      <c r="U454" s="87"/>
      <c r="V454" s="87"/>
      <c r="W454" s="87"/>
      <c r="X454" s="87"/>
      <c r="Y454" s="87"/>
      <c r="Z454" s="87"/>
      <c r="AA454" s="87"/>
      <c r="AB454" s="87"/>
      <c r="AC454" s="87"/>
      <c r="AD454" s="87"/>
      <c r="AE454" s="87"/>
      <c r="AF454" s="87"/>
      <c r="AG454" s="87"/>
      <c r="AH454" s="87"/>
      <c r="AI454" s="87"/>
      <c r="AJ454" s="87"/>
      <c r="AK454" s="87"/>
      <c r="AL454" s="87"/>
      <c r="AM454" s="87"/>
      <c r="AN454" s="87"/>
      <c r="AO454" s="87"/>
      <c r="AP454" s="87"/>
      <c r="AQ454" s="87"/>
      <c r="AR454" s="87"/>
      <c r="AS454" s="87"/>
    </row>
    <row r="455" spans="1:45" s="43" customFormat="1" x14ac:dyDescent="0.35">
      <c r="A455" s="27" t="s">
        <v>16</v>
      </c>
      <c r="B455" s="55" t="s">
        <v>1</v>
      </c>
      <c r="C455" s="180">
        <f>C457+C503+C509+C517+C533+C553</f>
        <v>4654</v>
      </c>
      <c r="E455" s="87"/>
      <c r="F455" s="87"/>
      <c r="G455" s="87"/>
      <c r="H455" s="87"/>
      <c r="I455" s="87"/>
      <c r="J455" s="87"/>
      <c r="K455" s="87"/>
      <c r="L455" s="87"/>
      <c r="M455" s="87"/>
      <c r="N455" s="87"/>
      <c r="O455" s="87"/>
      <c r="P455" s="87"/>
      <c r="Q455" s="87"/>
      <c r="R455" s="87"/>
      <c r="S455" s="87"/>
      <c r="T455" s="87"/>
      <c r="U455" s="87"/>
      <c r="V455" s="87"/>
      <c r="W455" s="87"/>
      <c r="X455" s="87"/>
      <c r="Y455" s="87"/>
      <c r="Z455" s="87"/>
      <c r="AA455" s="87"/>
      <c r="AB455" s="87"/>
      <c r="AC455" s="87"/>
      <c r="AD455" s="87"/>
      <c r="AE455" s="87"/>
      <c r="AF455" s="87"/>
      <c r="AG455" s="87"/>
      <c r="AH455" s="87"/>
      <c r="AI455" s="87"/>
      <c r="AJ455" s="87"/>
      <c r="AK455" s="87"/>
      <c r="AL455" s="87"/>
      <c r="AM455" s="87"/>
      <c r="AN455" s="87"/>
      <c r="AO455" s="87"/>
      <c r="AP455" s="87"/>
      <c r="AQ455" s="87"/>
      <c r="AR455" s="87"/>
      <c r="AS455" s="87"/>
    </row>
    <row r="456" spans="1:45" s="43" customFormat="1" x14ac:dyDescent="0.35">
      <c r="A456" s="10"/>
      <c r="B456" s="40" t="s">
        <v>2</v>
      </c>
      <c r="C456" s="180">
        <f>C458+C504+C510+C518+C534+C554</f>
        <v>4654</v>
      </c>
      <c r="E456" s="87"/>
      <c r="F456" s="87"/>
      <c r="G456" s="87"/>
      <c r="H456" s="87"/>
      <c r="I456" s="87"/>
      <c r="J456" s="87"/>
      <c r="K456" s="87"/>
      <c r="L456" s="87"/>
      <c r="M456" s="87"/>
      <c r="N456" s="87"/>
      <c r="O456" s="87"/>
      <c r="P456" s="87"/>
      <c r="Q456" s="87"/>
      <c r="R456" s="87"/>
      <c r="S456" s="87"/>
      <c r="T456" s="87"/>
      <c r="U456" s="87"/>
      <c r="V456" s="87"/>
      <c r="W456" s="87"/>
      <c r="X456" s="87"/>
      <c r="Y456" s="87"/>
      <c r="Z456" s="87"/>
      <c r="AA456" s="87"/>
      <c r="AB456" s="87"/>
      <c r="AC456" s="87"/>
      <c r="AD456" s="87"/>
      <c r="AE456" s="87"/>
      <c r="AF456" s="87"/>
      <c r="AG456" s="87"/>
      <c r="AH456" s="87"/>
      <c r="AI456" s="87"/>
      <c r="AJ456" s="87"/>
      <c r="AK456" s="87"/>
      <c r="AL456" s="87"/>
      <c r="AM456" s="87"/>
      <c r="AN456" s="87"/>
      <c r="AO456" s="87"/>
      <c r="AP456" s="87"/>
      <c r="AQ456" s="87"/>
      <c r="AR456" s="87"/>
      <c r="AS456" s="87"/>
    </row>
    <row r="457" spans="1:45" s="82" customFormat="1" x14ac:dyDescent="0.35">
      <c r="A457" s="153" t="s">
        <v>102</v>
      </c>
      <c r="B457" s="148" t="s">
        <v>1</v>
      </c>
      <c r="C457" s="166">
        <f>C459+C461+C463+C465+C467+C469+C471+C473+C475+C477+C479+C481+C483+C485+C487+C489+C491+C493+C495+C497+C499+C501</f>
        <v>3565</v>
      </c>
    </row>
    <row r="458" spans="1:45" s="87" customFormat="1" x14ac:dyDescent="0.35">
      <c r="A458" s="129"/>
      <c r="B458" s="78" t="s">
        <v>2</v>
      </c>
      <c r="C458" s="166">
        <f>C460+C462+C464+C466+C468+C470+C472+C474+C476+C478+C480+C482+C484+C486+C488+C490+C492+C494+C496+C498+C500+C502</f>
        <v>3565</v>
      </c>
    </row>
    <row r="459" spans="1:45" s="87" customFormat="1" ht="15.45" x14ac:dyDescent="0.35">
      <c r="A459" s="316" t="s">
        <v>164</v>
      </c>
      <c r="B459" s="181" t="s">
        <v>1</v>
      </c>
      <c r="C459" s="159">
        <v>223</v>
      </c>
    </row>
    <row r="460" spans="1:45" s="87" customFormat="1" x14ac:dyDescent="0.35">
      <c r="A460" s="185"/>
      <c r="B460" s="182" t="s">
        <v>2</v>
      </c>
      <c r="C460" s="159">
        <v>223</v>
      </c>
    </row>
    <row r="461" spans="1:45" s="87" customFormat="1" ht="15.45" x14ac:dyDescent="0.35">
      <c r="A461" s="316" t="s">
        <v>165</v>
      </c>
      <c r="B461" s="181" t="s">
        <v>1</v>
      </c>
      <c r="C461" s="159">
        <v>167</v>
      </c>
    </row>
    <row r="462" spans="1:45" s="87" customFormat="1" x14ac:dyDescent="0.35">
      <c r="A462" s="185"/>
      <c r="B462" s="182" t="s">
        <v>2</v>
      </c>
      <c r="C462" s="159">
        <v>167</v>
      </c>
    </row>
    <row r="463" spans="1:45" s="87" customFormat="1" ht="15.45" x14ac:dyDescent="0.35">
      <c r="A463" s="316" t="s">
        <v>166</v>
      </c>
      <c r="B463" s="181" t="s">
        <v>1</v>
      </c>
      <c r="C463" s="159">
        <v>35</v>
      </c>
    </row>
    <row r="464" spans="1:45" s="87" customFormat="1" x14ac:dyDescent="0.35">
      <c r="A464" s="185"/>
      <c r="B464" s="182" t="s">
        <v>2</v>
      </c>
      <c r="C464" s="159">
        <v>35</v>
      </c>
    </row>
    <row r="465" spans="1:3" s="87" customFormat="1" ht="30.9" x14ac:dyDescent="0.35">
      <c r="A465" s="288" t="s">
        <v>167</v>
      </c>
      <c r="B465" s="181" t="s">
        <v>1</v>
      </c>
      <c r="C465" s="159">
        <v>528</v>
      </c>
    </row>
    <row r="466" spans="1:3" s="87" customFormat="1" x14ac:dyDescent="0.35">
      <c r="A466" s="185"/>
      <c r="B466" s="182" t="s">
        <v>2</v>
      </c>
      <c r="C466" s="159">
        <v>528</v>
      </c>
    </row>
    <row r="467" spans="1:3" s="87" customFormat="1" ht="15.45" x14ac:dyDescent="0.35">
      <c r="A467" s="316" t="s">
        <v>168</v>
      </c>
      <c r="B467" s="181" t="s">
        <v>1</v>
      </c>
      <c r="C467" s="159">
        <v>368.5</v>
      </c>
    </row>
    <row r="468" spans="1:3" s="87" customFormat="1" x14ac:dyDescent="0.35">
      <c r="A468" s="185"/>
      <c r="B468" s="182" t="s">
        <v>2</v>
      </c>
      <c r="C468" s="159">
        <v>368.5</v>
      </c>
    </row>
    <row r="469" spans="1:3" s="87" customFormat="1" ht="15.45" x14ac:dyDescent="0.35">
      <c r="A469" s="316" t="s">
        <v>169</v>
      </c>
      <c r="B469" s="181" t="s">
        <v>1</v>
      </c>
      <c r="C469" s="159">
        <v>110</v>
      </c>
    </row>
    <row r="470" spans="1:3" s="87" customFormat="1" x14ac:dyDescent="0.35">
      <c r="A470" s="185"/>
      <c r="B470" s="182" t="s">
        <v>2</v>
      </c>
      <c r="C470" s="159">
        <v>110</v>
      </c>
    </row>
    <row r="471" spans="1:3" s="87" customFormat="1" ht="15.45" x14ac:dyDescent="0.35">
      <c r="A471" s="316" t="s">
        <v>170</v>
      </c>
      <c r="B471" s="181" t="s">
        <v>1</v>
      </c>
      <c r="C471" s="159">
        <v>499</v>
      </c>
    </row>
    <row r="472" spans="1:3" s="87" customFormat="1" x14ac:dyDescent="0.35">
      <c r="A472" s="185"/>
      <c r="B472" s="182" t="s">
        <v>2</v>
      </c>
      <c r="C472" s="159">
        <v>499</v>
      </c>
    </row>
    <row r="473" spans="1:3" s="87" customFormat="1" ht="15.45" x14ac:dyDescent="0.35">
      <c r="A473" s="316" t="s">
        <v>171</v>
      </c>
      <c r="B473" s="181" t="s">
        <v>1</v>
      </c>
      <c r="C473" s="159">
        <v>56</v>
      </c>
    </row>
    <row r="474" spans="1:3" s="85" customFormat="1" x14ac:dyDescent="0.35">
      <c r="A474" s="193"/>
      <c r="B474" s="178" t="s">
        <v>2</v>
      </c>
      <c r="C474" s="159">
        <v>56</v>
      </c>
    </row>
    <row r="475" spans="1:3" s="87" customFormat="1" ht="15.45" x14ac:dyDescent="0.4">
      <c r="A475" s="317" t="s">
        <v>172</v>
      </c>
      <c r="B475" s="181" t="s">
        <v>1</v>
      </c>
      <c r="C475" s="159">
        <v>118</v>
      </c>
    </row>
    <row r="476" spans="1:3" s="87" customFormat="1" x14ac:dyDescent="0.35">
      <c r="A476" s="185"/>
      <c r="B476" s="182" t="s">
        <v>2</v>
      </c>
      <c r="C476" s="159">
        <v>118</v>
      </c>
    </row>
    <row r="477" spans="1:3" s="87" customFormat="1" ht="15.45" x14ac:dyDescent="0.4">
      <c r="A477" s="317" t="s">
        <v>173</v>
      </c>
      <c r="B477" s="181" t="s">
        <v>1</v>
      </c>
      <c r="C477" s="159">
        <v>22</v>
      </c>
    </row>
    <row r="478" spans="1:3" s="87" customFormat="1" x14ac:dyDescent="0.35">
      <c r="A478" s="185"/>
      <c r="B478" s="182" t="s">
        <v>2</v>
      </c>
      <c r="C478" s="159">
        <v>22</v>
      </c>
    </row>
    <row r="479" spans="1:3" s="87" customFormat="1" ht="15.45" x14ac:dyDescent="0.4">
      <c r="A479" s="317" t="s">
        <v>174</v>
      </c>
      <c r="B479" s="181" t="s">
        <v>1</v>
      </c>
      <c r="C479" s="159">
        <v>18</v>
      </c>
    </row>
    <row r="480" spans="1:3" s="87" customFormat="1" x14ac:dyDescent="0.35">
      <c r="A480" s="185"/>
      <c r="B480" s="182" t="s">
        <v>2</v>
      </c>
      <c r="C480" s="159">
        <v>18</v>
      </c>
    </row>
    <row r="481" spans="1:3" s="87" customFormat="1" ht="15.45" x14ac:dyDescent="0.4">
      <c r="A481" s="317" t="s">
        <v>175</v>
      </c>
      <c r="B481" s="181" t="s">
        <v>1</v>
      </c>
      <c r="C481" s="159">
        <v>174</v>
      </c>
    </row>
    <row r="482" spans="1:3" s="87" customFormat="1" x14ac:dyDescent="0.35">
      <c r="A482" s="185"/>
      <c r="B482" s="182" t="s">
        <v>2</v>
      </c>
      <c r="C482" s="159">
        <v>174</v>
      </c>
    </row>
    <row r="483" spans="1:3" s="87" customFormat="1" ht="15.45" x14ac:dyDescent="0.4">
      <c r="A483" s="317" t="s">
        <v>176</v>
      </c>
      <c r="B483" s="181" t="s">
        <v>1</v>
      </c>
      <c r="C483" s="159">
        <v>79</v>
      </c>
    </row>
    <row r="484" spans="1:3" s="87" customFormat="1" x14ac:dyDescent="0.35">
      <c r="A484" s="185"/>
      <c r="B484" s="182" t="s">
        <v>2</v>
      </c>
      <c r="C484" s="159">
        <v>79</v>
      </c>
    </row>
    <row r="485" spans="1:3" s="87" customFormat="1" ht="15.45" x14ac:dyDescent="0.4">
      <c r="A485" s="317" t="s">
        <v>177</v>
      </c>
      <c r="B485" s="181" t="s">
        <v>1</v>
      </c>
      <c r="C485" s="159">
        <v>200</v>
      </c>
    </row>
    <row r="486" spans="1:3" s="87" customFormat="1" x14ac:dyDescent="0.35">
      <c r="A486" s="185"/>
      <c r="B486" s="182" t="s">
        <v>2</v>
      </c>
      <c r="C486" s="159">
        <v>200</v>
      </c>
    </row>
    <row r="487" spans="1:3" s="87" customFormat="1" ht="15.45" x14ac:dyDescent="0.4">
      <c r="A487" s="317" t="s">
        <v>178</v>
      </c>
      <c r="B487" s="181" t="s">
        <v>1</v>
      </c>
      <c r="C487" s="159">
        <v>94</v>
      </c>
    </row>
    <row r="488" spans="1:3" s="87" customFormat="1" x14ac:dyDescent="0.35">
      <c r="A488" s="185"/>
      <c r="B488" s="182" t="s">
        <v>2</v>
      </c>
      <c r="C488" s="159">
        <v>94</v>
      </c>
    </row>
    <row r="489" spans="1:3" s="87" customFormat="1" ht="15.45" x14ac:dyDescent="0.4">
      <c r="A489" s="317" t="s">
        <v>179</v>
      </c>
      <c r="B489" s="181" t="s">
        <v>1</v>
      </c>
      <c r="C489" s="159">
        <v>4.5</v>
      </c>
    </row>
    <row r="490" spans="1:3" s="87" customFormat="1" x14ac:dyDescent="0.35">
      <c r="A490" s="185"/>
      <c r="B490" s="182" t="s">
        <v>2</v>
      </c>
      <c r="C490" s="159">
        <v>4.5</v>
      </c>
    </row>
    <row r="491" spans="1:3" s="87" customFormat="1" ht="15.45" x14ac:dyDescent="0.4">
      <c r="A491" s="317" t="s">
        <v>180</v>
      </c>
      <c r="B491" s="181" t="s">
        <v>1</v>
      </c>
      <c r="C491" s="159">
        <v>33</v>
      </c>
    </row>
    <row r="492" spans="1:3" s="85" customFormat="1" x14ac:dyDescent="0.35">
      <c r="A492" s="193"/>
      <c r="B492" s="178" t="s">
        <v>2</v>
      </c>
      <c r="C492" s="159">
        <v>33</v>
      </c>
    </row>
    <row r="493" spans="1:3" s="87" customFormat="1" ht="15.45" x14ac:dyDescent="0.4">
      <c r="A493" s="317" t="s">
        <v>181</v>
      </c>
      <c r="B493" s="181" t="s">
        <v>1</v>
      </c>
      <c r="C493" s="159">
        <v>255</v>
      </c>
    </row>
    <row r="494" spans="1:3" s="87" customFormat="1" x14ac:dyDescent="0.35">
      <c r="A494" s="185"/>
      <c r="B494" s="182" t="s">
        <v>2</v>
      </c>
      <c r="C494" s="159">
        <v>255</v>
      </c>
    </row>
    <row r="495" spans="1:3" s="87" customFormat="1" ht="15.45" x14ac:dyDescent="0.4">
      <c r="A495" s="317" t="s">
        <v>182</v>
      </c>
      <c r="B495" s="181" t="s">
        <v>1</v>
      </c>
      <c r="C495" s="159">
        <v>35</v>
      </c>
    </row>
    <row r="496" spans="1:3" s="87" customFormat="1" x14ac:dyDescent="0.35">
      <c r="A496" s="185"/>
      <c r="B496" s="182" t="s">
        <v>2</v>
      </c>
      <c r="C496" s="159">
        <v>35</v>
      </c>
    </row>
    <row r="497" spans="1:3" s="87" customFormat="1" ht="15.45" x14ac:dyDescent="0.4">
      <c r="A497" s="317" t="s">
        <v>183</v>
      </c>
      <c r="B497" s="181" t="s">
        <v>1</v>
      </c>
      <c r="C497" s="159">
        <v>109</v>
      </c>
    </row>
    <row r="498" spans="1:3" s="87" customFormat="1" x14ac:dyDescent="0.35">
      <c r="A498" s="185"/>
      <c r="B498" s="182" t="s">
        <v>2</v>
      </c>
      <c r="C498" s="159">
        <v>109</v>
      </c>
    </row>
    <row r="499" spans="1:3" s="87" customFormat="1" ht="15.45" x14ac:dyDescent="0.4">
      <c r="A499" s="317" t="s">
        <v>184</v>
      </c>
      <c r="B499" s="181" t="s">
        <v>1</v>
      </c>
      <c r="C499" s="159">
        <v>288</v>
      </c>
    </row>
    <row r="500" spans="1:3" s="87" customFormat="1" x14ac:dyDescent="0.35">
      <c r="A500" s="185"/>
      <c r="B500" s="182" t="s">
        <v>2</v>
      </c>
      <c r="C500" s="159">
        <v>288</v>
      </c>
    </row>
    <row r="501" spans="1:3" s="87" customFormat="1" ht="15.45" x14ac:dyDescent="0.4">
      <c r="A501" s="317" t="s">
        <v>256</v>
      </c>
      <c r="B501" s="181" t="s">
        <v>1</v>
      </c>
      <c r="C501" s="159">
        <v>149</v>
      </c>
    </row>
    <row r="502" spans="1:3" s="85" customFormat="1" x14ac:dyDescent="0.35">
      <c r="A502" s="193"/>
      <c r="B502" s="178" t="s">
        <v>2</v>
      </c>
      <c r="C502" s="159">
        <v>149</v>
      </c>
    </row>
    <row r="503" spans="1:3" s="87" customFormat="1" x14ac:dyDescent="0.35">
      <c r="A503" s="353" t="s">
        <v>190</v>
      </c>
      <c r="B503" s="121" t="s">
        <v>1</v>
      </c>
      <c r="C503" s="184">
        <f>C505+C507</f>
        <v>55</v>
      </c>
    </row>
    <row r="504" spans="1:3" s="87" customFormat="1" x14ac:dyDescent="0.35">
      <c r="A504" s="188"/>
      <c r="B504" s="64" t="s">
        <v>2</v>
      </c>
      <c r="C504" s="184">
        <f>C506+C508</f>
        <v>55</v>
      </c>
    </row>
    <row r="505" spans="1:3" s="87" customFormat="1" ht="30.9" x14ac:dyDescent="0.4">
      <c r="A505" s="318" t="s">
        <v>192</v>
      </c>
      <c r="B505" s="93" t="s">
        <v>1</v>
      </c>
      <c r="C505" s="159">
        <v>40</v>
      </c>
    </row>
    <row r="506" spans="1:3" s="85" customFormat="1" x14ac:dyDescent="0.35">
      <c r="A506" s="71"/>
      <c r="B506" s="64" t="s">
        <v>2</v>
      </c>
      <c r="C506" s="159">
        <v>40</v>
      </c>
    </row>
    <row r="507" spans="1:3" s="87" customFormat="1" ht="15.45" x14ac:dyDescent="0.4">
      <c r="A507" s="351" t="s">
        <v>268</v>
      </c>
      <c r="B507" s="93" t="s">
        <v>1</v>
      </c>
      <c r="C507" s="159">
        <v>15</v>
      </c>
    </row>
    <row r="508" spans="1:3" s="85" customFormat="1" x14ac:dyDescent="0.35">
      <c r="A508" s="71"/>
      <c r="B508" s="64" t="s">
        <v>2</v>
      </c>
      <c r="C508" s="159">
        <v>15</v>
      </c>
    </row>
    <row r="509" spans="1:3" s="61" customFormat="1" x14ac:dyDescent="0.35">
      <c r="A509" s="183" t="s">
        <v>124</v>
      </c>
      <c r="B509" s="28" t="s">
        <v>1</v>
      </c>
      <c r="C509" s="166">
        <f>C511+C513+C515</f>
        <v>129</v>
      </c>
    </row>
    <row r="510" spans="1:3" s="61" customFormat="1" x14ac:dyDescent="0.35">
      <c r="A510" s="32"/>
      <c r="B510" s="30" t="s">
        <v>2</v>
      </c>
      <c r="C510" s="166">
        <f>C512+C514+C516</f>
        <v>129</v>
      </c>
    </row>
    <row r="511" spans="1:3" s="87" customFormat="1" ht="15.45" x14ac:dyDescent="0.35">
      <c r="A511" s="319" t="s">
        <v>193</v>
      </c>
      <c r="B511" s="93" t="s">
        <v>1</v>
      </c>
      <c r="C511" s="159">
        <v>12</v>
      </c>
    </row>
    <row r="512" spans="1:3" s="87" customFormat="1" x14ac:dyDescent="0.35">
      <c r="A512" s="129"/>
      <c r="B512" s="78" t="s">
        <v>2</v>
      </c>
      <c r="C512" s="159">
        <v>12</v>
      </c>
    </row>
    <row r="513" spans="1:3" s="87" customFormat="1" x14ac:dyDescent="0.35">
      <c r="A513" s="320" t="s">
        <v>69</v>
      </c>
      <c r="B513" s="93" t="s">
        <v>1</v>
      </c>
      <c r="C513" s="159">
        <v>97</v>
      </c>
    </row>
    <row r="514" spans="1:3" s="87" customFormat="1" x14ac:dyDescent="0.35">
      <c r="A514" s="129"/>
      <c r="B514" s="78" t="s">
        <v>2</v>
      </c>
      <c r="C514" s="159">
        <v>97</v>
      </c>
    </row>
    <row r="515" spans="1:3" s="87" customFormat="1" x14ac:dyDescent="0.35">
      <c r="A515" s="292" t="s">
        <v>107</v>
      </c>
      <c r="B515" s="93" t="s">
        <v>1</v>
      </c>
      <c r="C515" s="159">
        <v>20</v>
      </c>
    </row>
    <row r="516" spans="1:3" s="87" customFormat="1" x14ac:dyDescent="0.35">
      <c r="A516" s="129"/>
      <c r="B516" s="78" t="s">
        <v>2</v>
      </c>
      <c r="C516" s="159">
        <v>20</v>
      </c>
    </row>
    <row r="517" spans="1:3" s="61" customFormat="1" ht="28.3" x14ac:dyDescent="0.35">
      <c r="A517" s="357" t="s">
        <v>108</v>
      </c>
      <c r="B517" s="28" t="s">
        <v>1</v>
      </c>
      <c r="C517" s="184">
        <f>C519+C521+C523+C525+C527+C529+C531</f>
        <v>296</v>
      </c>
    </row>
    <row r="518" spans="1:3" s="61" customFormat="1" x14ac:dyDescent="0.35">
      <c r="A518" s="32"/>
      <c r="B518" s="30" t="s">
        <v>2</v>
      </c>
      <c r="C518" s="184">
        <f>C520+C522+C524+C526+C528+C530+C532</f>
        <v>296</v>
      </c>
    </row>
    <row r="519" spans="1:3" s="87" customFormat="1" ht="15.45" x14ac:dyDescent="0.35">
      <c r="A519" s="288" t="s">
        <v>199</v>
      </c>
      <c r="B519" s="93" t="s">
        <v>1</v>
      </c>
      <c r="C519" s="159">
        <v>50</v>
      </c>
    </row>
    <row r="520" spans="1:3" s="87" customFormat="1" x14ac:dyDescent="0.35">
      <c r="A520" s="129"/>
      <c r="B520" s="78" t="s">
        <v>2</v>
      </c>
      <c r="C520" s="159">
        <v>50</v>
      </c>
    </row>
    <row r="521" spans="1:3" s="87" customFormat="1" ht="15.45" x14ac:dyDescent="0.35">
      <c r="A521" s="288" t="s">
        <v>200</v>
      </c>
      <c r="B521" s="93" t="s">
        <v>1</v>
      </c>
      <c r="C521" s="159">
        <v>60</v>
      </c>
    </row>
    <row r="522" spans="1:3" s="87" customFormat="1" x14ac:dyDescent="0.35">
      <c r="A522" s="129"/>
      <c r="B522" s="78" t="s">
        <v>2</v>
      </c>
      <c r="C522" s="159">
        <v>60</v>
      </c>
    </row>
    <row r="523" spans="1:3" s="87" customFormat="1" ht="15.45" x14ac:dyDescent="0.35">
      <c r="A523" s="288" t="s">
        <v>201</v>
      </c>
      <c r="B523" s="93" t="s">
        <v>1</v>
      </c>
      <c r="C523" s="159">
        <v>32</v>
      </c>
    </row>
    <row r="524" spans="1:3" s="87" customFormat="1" x14ac:dyDescent="0.35">
      <c r="A524" s="129"/>
      <c r="B524" s="78" t="s">
        <v>2</v>
      </c>
      <c r="C524" s="159">
        <v>32</v>
      </c>
    </row>
    <row r="525" spans="1:3" s="87" customFormat="1" ht="15.45" x14ac:dyDescent="0.35">
      <c r="A525" s="288" t="s">
        <v>202</v>
      </c>
      <c r="B525" s="93" t="s">
        <v>1</v>
      </c>
      <c r="C525" s="159">
        <v>4</v>
      </c>
    </row>
    <row r="526" spans="1:3" s="87" customFormat="1" x14ac:dyDescent="0.35">
      <c r="A526" s="129"/>
      <c r="B526" s="78" t="s">
        <v>2</v>
      </c>
      <c r="C526" s="159">
        <v>4</v>
      </c>
    </row>
    <row r="527" spans="1:3" s="87" customFormat="1" ht="30.9" x14ac:dyDescent="0.35">
      <c r="A527" s="288" t="s">
        <v>203</v>
      </c>
      <c r="B527" s="93" t="s">
        <v>1</v>
      </c>
      <c r="C527" s="159">
        <v>16</v>
      </c>
    </row>
    <row r="528" spans="1:3" s="87" customFormat="1" x14ac:dyDescent="0.35">
      <c r="A528" s="129"/>
      <c r="B528" s="78" t="s">
        <v>2</v>
      </c>
      <c r="C528" s="159">
        <v>16</v>
      </c>
    </row>
    <row r="529" spans="1:4" s="87" customFormat="1" x14ac:dyDescent="0.35">
      <c r="A529" s="321" t="s">
        <v>110</v>
      </c>
      <c r="B529" s="93" t="s">
        <v>1</v>
      </c>
      <c r="C529" s="159">
        <v>105</v>
      </c>
    </row>
    <row r="530" spans="1:4" s="87" customFormat="1" x14ac:dyDescent="0.35">
      <c r="A530" s="129"/>
      <c r="B530" s="78" t="s">
        <v>2</v>
      </c>
      <c r="C530" s="159">
        <v>105</v>
      </c>
    </row>
    <row r="531" spans="1:4" s="87" customFormat="1" x14ac:dyDescent="0.35">
      <c r="A531" s="321" t="s">
        <v>81</v>
      </c>
      <c r="B531" s="93" t="s">
        <v>1</v>
      </c>
      <c r="C531" s="159">
        <v>29</v>
      </c>
    </row>
    <row r="532" spans="1:4" s="85" customFormat="1" x14ac:dyDescent="0.35">
      <c r="A532" s="71"/>
      <c r="B532" s="64" t="s">
        <v>2</v>
      </c>
      <c r="C532" s="159">
        <v>29</v>
      </c>
    </row>
    <row r="533" spans="1:4" s="61" customFormat="1" x14ac:dyDescent="0.35">
      <c r="A533" s="192" t="s">
        <v>209</v>
      </c>
      <c r="B533" s="28" t="s">
        <v>1</v>
      </c>
      <c r="C533" s="184">
        <f>C535+C537+C539+C541+C543+C545+C547+C549+C551</f>
        <v>594</v>
      </c>
    </row>
    <row r="534" spans="1:4" s="61" customFormat="1" x14ac:dyDescent="0.35">
      <c r="A534" s="32"/>
      <c r="B534" s="30" t="s">
        <v>2</v>
      </c>
      <c r="C534" s="184">
        <f>C536+C538+C540+C542+C544+C546+C548+C550+C552</f>
        <v>594</v>
      </c>
      <c r="D534" s="29" t="e">
        <f>D536+D538+D540+D542+D544+D546+D548+D550+D552+#REF!+#REF!</f>
        <v>#REF!</v>
      </c>
    </row>
    <row r="535" spans="1:4" s="87" customFormat="1" ht="17.25" customHeight="1" x14ac:dyDescent="0.35">
      <c r="A535" s="305" t="s">
        <v>151</v>
      </c>
      <c r="B535" s="93" t="s">
        <v>1</v>
      </c>
      <c r="C535" s="159">
        <v>72</v>
      </c>
    </row>
    <row r="536" spans="1:4" s="87" customFormat="1" x14ac:dyDescent="0.35">
      <c r="A536" s="129"/>
      <c r="B536" s="78" t="s">
        <v>2</v>
      </c>
      <c r="C536" s="159">
        <v>72</v>
      </c>
    </row>
    <row r="537" spans="1:4" s="87" customFormat="1" ht="15.45" x14ac:dyDescent="0.35">
      <c r="A537" s="305" t="s">
        <v>152</v>
      </c>
      <c r="B537" s="93" t="s">
        <v>1</v>
      </c>
      <c r="C537" s="159">
        <v>175</v>
      </c>
    </row>
    <row r="538" spans="1:4" s="87" customFormat="1" x14ac:dyDescent="0.35">
      <c r="A538" s="129"/>
      <c r="B538" s="78" t="s">
        <v>2</v>
      </c>
      <c r="C538" s="159">
        <v>175</v>
      </c>
    </row>
    <row r="539" spans="1:4" s="87" customFormat="1" ht="15.45" x14ac:dyDescent="0.4">
      <c r="A539" s="230" t="s">
        <v>153</v>
      </c>
      <c r="B539" s="93" t="s">
        <v>1</v>
      </c>
      <c r="C539" s="159">
        <v>12</v>
      </c>
    </row>
    <row r="540" spans="1:4" s="87" customFormat="1" x14ac:dyDescent="0.35">
      <c r="A540" s="129"/>
      <c r="B540" s="78" t="s">
        <v>2</v>
      </c>
      <c r="C540" s="159">
        <v>12</v>
      </c>
    </row>
    <row r="541" spans="1:4" s="87" customFormat="1" ht="15.45" x14ac:dyDescent="0.35">
      <c r="A541" s="305" t="s">
        <v>154</v>
      </c>
      <c r="B541" s="93" t="s">
        <v>1</v>
      </c>
      <c r="C541" s="159">
        <v>30</v>
      </c>
    </row>
    <row r="542" spans="1:4" s="87" customFormat="1" x14ac:dyDescent="0.35">
      <c r="A542" s="129"/>
      <c r="B542" s="78" t="s">
        <v>2</v>
      </c>
      <c r="C542" s="159">
        <v>30</v>
      </c>
    </row>
    <row r="543" spans="1:4" s="87" customFormat="1" ht="15.45" x14ac:dyDescent="0.4">
      <c r="A543" s="230" t="s">
        <v>155</v>
      </c>
      <c r="B543" s="93" t="s">
        <v>1</v>
      </c>
      <c r="C543" s="159">
        <v>67</v>
      </c>
    </row>
    <row r="544" spans="1:4" s="87" customFormat="1" x14ac:dyDescent="0.35">
      <c r="A544" s="129"/>
      <c r="B544" s="78" t="s">
        <v>2</v>
      </c>
      <c r="C544" s="159">
        <v>67</v>
      </c>
    </row>
    <row r="545" spans="1:3" s="87" customFormat="1" ht="15.45" x14ac:dyDescent="0.4">
      <c r="A545" s="230" t="s">
        <v>156</v>
      </c>
      <c r="B545" s="93" t="s">
        <v>1</v>
      </c>
      <c r="C545" s="159">
        <v>140</v>
      </c>
    </row>
    <row r="546" spans="1:3" s="87" customFormat="1" x14ac:dyDescent="0.35">
      <c r="A546" s="129"/>
      <c r="B546" s="78" t="s">
        <v>2</v>
      </c>
      <c r="C546" s="159">
        <v>140</v>
      </c>
    </row>
    <row r="547" spans="1:3" s="87" customFormat="1" ht="15.45" x14ac:dyDescent="0.4">
      <c r="A547" s="230" t="s">
        <v>157</v>
      </c>
      <c r="B547" s="93" t="s">
        <v>1</v>
      </c>
      <c r="C547" s="159">
        <v>46</v>
      </c>
    </row>
    <row r="548" spans="1:3" s="87" customFormat="1" x14ac:dyDescent="0.35">
      <c r="A548" s="129"/>
      <c r="B548" s="78" t="s">
        <v>2</v>
      </c>
      <c r="C548" s="159">
        <v>46</v>
      </c>
    </row>
    <row r="549" spans="1:3" s="87" customFormat="1" ht="15.45" x14ac:dyDescent="0.4">
      <c r="A549" s="230" t="s">
        <v>158</v>
      </c>
      <c r="B549" s="93" t="s">
        <v>1</v>
      </c>
      <c r="C549" s="159">
        <v>37</v>
      </c>
    </row>
    <row r="550" spans="1:3" s="87" customFormat="1" x14ac:dyDescent="0.35">
      <c r="A550" s="129"/>
      <c r="B550" s="78" t="s">
        <v>2</v>
      </c>
      <c r="C550" s="159">
        <v>37</v>
      </c>
    </row>
    <row r="551" spans="1:3" s="87" customFormat="1" ht="15.45" x14ac:dyDescent="0.4">
      <c r="A551" s="322" t="s">
        <v>159</v>
      </c>
      <c r="B551" s="93" t="s">
        <v>1</v>
      </c>
      <c r="C551" s="159">
        <v>15</v>
      </c>
    </row>
    <row r="552" spans="1:3" s="87" customFormat="1" x14ac:dyDescent="0.35">
      <c r="A552" s="129"/>
      <c r="B552" s="78" t="s">
        <v>2</v>
      </c>
      <c r="C552" s="159">
        <v>15</v>
      </c>
    </row>
    <row r="553" spans="1:3" s="87" customFormat="1" x14ac:dyDescent="0.35">
      <c r="A553" s="197" t="s">
        <v>126</v>
      </c>
      <c r="B553" s="165" t="s">
        <v>1</v>
      </c>
      <c r="C553" s="184">
        <f>C555</f>
        <v>15</v>
      </c>
    </row>
    <row r="554" spans="1:3" s="87" customFormat="1" x14ac:dyDescent="0.35">
      <c r="A554" s="193"/>
      <c r="B554" s="167" t="s">
        <v>2</v>
      </c>
      <c r="C554" s="184">
        <f>C556</f>
        <v>15</v>
      </c>
    </row>
    <row r="555" spans="1:3" s="87" customFormat="1" ht="15.45" x14ac:dyDescent="0.4">
      <c r="A555" s="323" t="s">
        <v>204</v>
      </c>
      <c r="B555" s="93" t="s">
        <v>1</v>
      </c>
      <c r="C555" s="159">
        <v>15</v>
      </c>
    </row>
    <row r="556" spans="1:3" s="87" customFormat="1" x14ac:dyDescent="0.35">
      <c r="A556" s="129"/>
      <c r="B556" s="78" t="s">
        <v>2</v>
      </c>
      <c r="C556" s="180">
        <v>15</v>
      </c>
    </row>
    <row r="557" spans="1:3" s="87" customFormat="1" x14ac:dyDescent="0.35">
      <c r="A557" s="283" t="s">
        <v>24</v>
      </c>
      <c r="B557" s="93" t="s">
        <v>1</v>
      </c>
      <c r="C557" s="159">
        <f>C559</f>
        <v>9</v>
      </c>
    </row>
    <row r="558" spans="1:3" s="87" customFormat="1" x14ac:dyDescent="0.35">
      <c r="A558" s="129"/>
      <c r="B558" s="78" t="s">
        <v>2</v>
      </c>
      <c r="C558" s="159">
        <f>C560</f>
        <v>9</v>
      </c>
    </row>
    <row r="559" spans="1:3" s="85" customFormat="1" ht="25.3" x14ac:dyDescent="0.35">
      <c r="A559" s="224" t="s">
        <v>109</v>
      </c>
      <c r="B559" s="187" t="s">
        <v>1</v>
      </c>
      <c r="C559" s="184">
        <f>C561+C563</f>
        <v>9</v>
      </c>
    </row>
    <row r="560" spans="1:3" s="85" customFormat="1" x14ac:dyDescent="0.35">
      <c r="A560" s="193"/>
      <c r="B560" s="178" t="s">
        <v>2</v>
      </c>
      <c r="C560" s="184">
        <f>C562+C564</f>
        <v>9</v>
      </c>
    </row>
    <row r="561" spans="1:45" s="87" customFormat="1" ht="30.9" x14ac:dyDescent="0.35">
      <c r="A561" s="288" t="s">
        <v>197</v>
      </c>
      <c r="B561" s="181" t="s">
        <v>1</v>
      </c>
      <c r="C561" s="159">
        <v>4</v>
      </c>
    </row>
    <row r="562" spans="1:45" s="87" customFormat="1" x14ac:dyDescent="0.35">
      <c r="A562" s="185"/>
      <c r="B562" s="182" t="s">
        <v>2</v>
      </c>
      <c r="C562" s="159">
        <v>4</v>
      </c>
    </row>
    <row r="563" spans="1:45" s="87" customFormat="1" ht="18.75" customHeight="1" x14ac:dyDescent="0.35">
      <c r="A563" s="288" t="s">
        <v>198</v>
      </c>
      <c r="B563" s="181" t="s">
        <v>1</v>
      </c>
      <c r="C563" s="159">
        <v>5</v>
      </c>
    </row>
    <row r="564" spans="1:45" s="85" customFormat="1" x14ac:dyDescent="0.35">
      <c r="A564" s="193"/>
      <c r="B564" s="178" t="s">
        <v>2</v>
      </c>
      <c r="C564" s="159">
        <v>5</v>
      </c>
    </row>
    <row r="565" spans="1:45" s="43" customFormat="1" ht="12.45" x14ac:dyDescent="0.3">
      <c r="A565" s="384" t="s">
        <v>36</v>
      </c>
      <c r="B565" s="384"/>
      <c r="C565" s="384"/>
      <c r="E565" s="87"/>
      <c r="F565" s="87"/>
      <c r="G565" s="87"/>
      <c r="H565" s="87"/>
      <c r="I565" s="87"/>
      <c r="J565" s="87"/>
      <c r="K565" s="87"/>
      <c r="L565" s="87"/>
      <c r="M565" s="87"/>
      <c r="N565" s="87"/>
      <c r="O565" s="87"/>
      <c r="P565" s="87"/>
      <c r="Q565" s="87"/>
      <c r="R565" s="87"/>
      <c r="S565" s="87"/>
      <c r="T565" s="87"/>
      <c r="U565" s="87"/>
      <c r="V565" s="87"/>
      <c r="W565" s="87"/>
      <c r="X565" s="87"/>
      <c r="Y565" s="87"/>
      <c r="Z565" s="87"/>
      <c r="AA565" s="87"/>
      <c r="AB565" s="87"/>
      <c r="AC565" s="87"/>
      <c r="AD565" s="87"/>
      <c r="AE565" s="87"/>
      <c r="AF565" s="87"/>
      <c r="AG565" s="87"/>
      <c r="AH565" s="87"/>
      <c r="AI565" s="87"/>
      <c r="AJ565" s="87"/>
      <c r="AK565" s="87"/>
      <c r="AL565" s="87"/>
      <c r="AM565" s="87"/>
      <c r="AN565" s="87"/>
      <c r="AO565" s="87"/>
      <c r="AP565" s="87"/>
      <c r="AQ565" s="87"/>
      <c r="AR565" s="87"/>
      <c r="AS565" s="87"/>
    </row>
    <row r="566" spans="1:45" s="43" customFormat="1" x14ac:dyDescent="0.35">
      <c r="A566" s="21" t="s">
        <v>14</v>
      </c>
      <c r="B566" s="13" t="s">
        <v>1</v>
      </c>
      <c r="C566" s="180">
        <f>C568</f>
        <v>1706</v>
      </c>
      <c r="E566" s="87"/>
      <c r="F566" s="87"/>
      <c r="G566" s="87"/>
      <c r="H566" s="87"/>
      <c r="I566" s="87"/>
      <c r="J566" s="87"/>
      <c r="K566" s="87"/>
      <c r="L566" s="87"/>
      <c r="M566" s="87"/>
      <c r="N566" s="87"/>
      <c r="O566" s="87"/>
      <c r="P566" s="87"/>
      <c r="Q566" s="87"/>
      <c r="R566" s="87"/>
      <c r="S566" s="87"/>
      <c r="T566" s="87"/>
      <c r="U566" s="87"/>
      <c r="V566" s="87"/>
      <c r="W566" s="87"/>
      <c r="X566" s="87"/>
      <c r="Y566" s="87"/>
      <c r="Z566" s="87"/>
      <c r="AA566" s="87"/>
      <c r="AB566" s="87"/>
      <c r="AC566" s="87"/>
      <c r="AD566" s="87"/>
      <c r="AE566" s="87"/>
      <c r="AF566" s="87"/>
      <c r="AG566" s="87"/>
      <c r="AH566" s="87"/>
      <c r="AI566" s="87"/>
      <c r="AJ566" s="87"/>
      <c r="AK566" s="87"/>
      <c r="AL566" s="87"/>
      <c r="AM566" s="87"/>
      <c r="AN566" s="87"/>
      <c r="AO566" s="87"/>
      <c r="AP566" s="87"/>
      <c r="AQ566" s="87"/>
      <c r="AR566" s="87"/>
      <c r="AS566" s="87"/>
    </row>
    <row r="567" spans="1:45" s="43" customFormat="1" x14ac:dyDescent="0.35">
      <c r="A567" s="22" t="s">
        <v>15</v>
      </c>
      <c r="B567" s="14" t="s">
        <v>2</v>
      </c>
      <c r="C567" s="180">
        <f>C569</f>
        <v>1706</v>
      </c>
      <c r="E567" s="87"/>
      <c r="F567" s="87"/>
      <c r="G567" s="87"/>
      <c r="H567" s="87"/>
      <c r="I567" s="87"/>
      <c r="J567" s="87"/>
      <c r="K567" s="87"/>
      <c r="L567" s="87"/>
      <c r="M567" s="87"/>
      <c r="N567" s="87"/>
      <c r="O567" s="87"/>
      <c r="P567" s="87"/>
      <c r="Q567" s="87"/>
      <c r="R567" s="87"/>
      <c r="S567" s="87"/>
      <c r="T567" s="87"/>
      <c r="U567" s="87"/>
      <c r="V567" s="87"/>
      <c r="W567" s="87"/>
      <c r="X567" s="87"/>
      <c r="Y567" s="87"/>
      <c r="Z567" s="87"/>
      <c r="AA567" s="87"/>
      <c r="AB567" s="87"/>
      <c r="AC567" s="87"/>
      <c r="AD567" s="87"/>
      <c r="AE567" s="87"/>
      <c r="AF567" s="87"/>
      <c r="AG567" s="87"/>
      <c r="AH567" s="87"/>
      <c r="AI567" s="87"/>
      <c r="AJ567" s="87"/>
      <c r="AK567" s="87"/>
      <c r="AL567" s="87"/>
      <c r="AM567" s="87"/>
      <c r="AN567" s="87"/>
      <c r="AO567" s="87"/>
      <c r="AP567" s="87"/>
      <c r="AQ567" s="87"/>
      <c r="AR567" s="87"/>
      <c r="AS567" s="87"/>
    </row>
    <row r="568" spans="1:45" s="43" customFormat="1" x14ac:dyDescent="0.35">
      <c r="A568" s="125" t="s">
        <v>17</v>
      </c>
      <c r="B568" s="54" t="s">
        <v>1</v>
      </c>
      <c r="C568" s="166">
        <f>C570</f>
        <v>1706</v>
      </c>
      <c r="E568" s="87"/>
      <c r="F568" s="87"/>
      <c r="G568" s="87"/>
      <c r="H568" s="87"/>
      <c r="I568" s="87"/>
      <c r="J568" s="87"/>
      <c r="K568" s="87"/>
      <c r="L568" s="87"/>
      <c r="M568" s="87"/>
      <c r="N568" s="87"/>
      <c r="O568" s="87"/>
      <c r="P568" s="87"/>
      <c r="Q568" s="87"/>
      <c r="R568" s="87"/>
      <c r="S568" s="87"/>
      <c r="T568" s="87"/>
      <c r="U568" s="87"/>
      <c r="V568" s="87"/>
      <c r="W568" s="87"/>
      <c r="X568" s="87"/>
      <c r="Y568" s="87"/>
      <c r="Z568" s="87"/>
      <c r="AA568" s="87"/>
      <c r="AB568" s="87"/>
      <c r="AC568" s="87"/>
      <c r="AD568" s="87"/>
      <c r="AE568" s="87"/>
      <c r="AF568" s="87"/>
      <c r="AG568" s="87"/>
      <c r="AH568" s="87"/>
      <c r="AI568" s="87"/>
      <c r="AJ568" s="87"/>
      <c r="AK568" s="87"/>
      <c r="AL568" s="87"/>
      <c r="AM568" s="87"/>
      <c r="AN568" s="87"/>
      <c r="AO568" s="87"/>
      <c r="AP568" s="87"/>
      <c r="AQ568" s="87"/>
      <c r="AR568" s="87"/>
      <c r="AS568" s="87"/>
    </row>
    <row r="569" spans="1:45" s="43" customFormat="1" x14ac:dyDescent="0.35">
      <c r="A569" s="10" t="s">
        <v>9</v>
      </c>
      <c r="B569" s="40" t="s">
        <v>2</v>
      </c>
      <c r="C569" s="166">
        <f>C571</f>
        <v>1706</v>
      </c>
      <c r="E569" s="87"/>
      <c r="F569" s="87"/>
      <c r="G569" s="87"/>
      <c r="H569" s="87"/>
      <c r="I569" s="87"/>
      <c r="J569" s="87"/>
      <c r="K569" s="87"/>
      <c r="L569" s="87"/>
      <c r="M569" s="87"/>
      <c r="N569" s="87"/>
      <c r="O569" s="87"/>
      <c r="P569" s="87"/>
      <c r="Q569" s="87"/>
      <c r="R569" s="87"/>
      <c r="S569" s="87"/>
      <c r="T569" s="87"/>
      <c r="U569" s="87"/>
      <c r="V569" s="87"/>
      <c r="W569" s="87"/>
      <c r="X569" s="87"/>
      <c r="Y569" s="87"/>
      <c r="Z569" s="87"/>
      <c r="AA569" s="87"/>
      <c r="AB569" s="87"/>
      <c r="AC569" s="87"/>
      <c r="AD569" s="87"/>
      <c r="AE569" s="87"/>
      <c r="AF569" s="87"/>
      <c r="AG569" s="87"/>
      <c r="AH569" s="87"/>
      <c r="AI569" s="87"/>
      <c r="AJ569" s="87"/>
      <c r="AK569" s="87"/>
      <c r="AL569" s="87"/>
      <c r="AM569" s="87"/>
      <c r="AN569" s="87"/>
      <c r="AO569" s="87"/>
      <c r="AP569" s="87"/>
      <c r="AQ569" s="87"/>
      <c r="AR569" s="87"/>
      <c r="AS569" s="87"/>
    </row>
    <row r="570" spans="1:45" x14ac:dyDescent="0.35">
      <c r="A570" s="12" t="s">
        <v>10</v>
      </c>
      <c r="B570" s="6" t="s">
        <v>1</v>
      </c>
      <c r="C570" s="180">
        <f>C572+C622</f>
        <v>1706</v>
      </c>
    </row>
    <row r="571" spans="1:45" x14ac:dyDescent="0.35">
      <c r="A571" s="11"/>
      <c r="B571" s="7" t="s">
        <v>2</v>
      </c>
      <c r="C571" s="180">
        <f>C573+C623</f>
        <v>1706</v>
      </c>
    </row>
    <row r="572" spans="1:45" s="66" customFormat="1" x14ac:dyDescent="0.35">
      <c r="A572" s="56" t="s">
        <v>16</v>
      </c>
      <c r="B572" s="94" t="s">
        <v>1</v>
      </c>
      <c r="C572" s="166">
        <f>C578+C598+C612+C618</f>
        <v>1684</v>
      </c>
      <c r="E572" s="226"/>
      <c r="F572" s="226"/>
      <c r="G572" s="226"/>
      <c r="H572" s="226"/>
      <c r="I572" s="226"/>
      <c r="J572" s="226"/>
      <c r="K572" s="226"/>
      <c r="L572" s="226"/>
      <c r="M572" s="226"/>
      <c r="N572" s="226"/>
      <c r="O572" s="226"/>
      <c r="P572" s="226"/>
      <c r="Q572" s="226"/>
      <c r="R572" s="226"/>
      <c r="S572" s="226"/>
      <c r="T572" s="226"/>
      <c r="U572" s="226"/>
      <c r="V572" s="226"/>
      <c r="W572" s="226"/>
      <c r="X572" s="226"/>
      <c r="Y572" s="226"/>
      <c r="Z572" s="226"/>
      <c r="AA572" s="226"/>
      <c r="AB572" s="226"/>
      <c r="AC572" s="226"/>
      <c r="AD572" s="226"/>
      <c r="AE572" s="226"/>
      <c r="AF572" s="226"/>
      <c r="AG572" s="226"/>
      <c r="AH572" s="226"/>
      <c r="AI572" s="226"/>
      <c r="AJ572" s="226"/>
      <c r="AK572" s="226"/>
      <c r="AL572" s="226"/>
      <c r="AM572" s="226"/>
      <c r="AN572" s="226"/>
      <c r="AO572" s="226"/>
      <c r="AP572" s="226"/>
      <c r="AQ572" s="226"/>
      <c r="AR572" s="226"/>
      <c r="AS572" s="226"/>
    </row>
    <row r="573" spans="1:45" s="66" customFormat="1" x14ac:dyDescent="0.35">
      <c r="A573" s="39"/>
      <c r="B573" s="95" t="s">
        <v>2</v>
      </c>
      <c r="C573" s="166">
        <f>C579+C599+C613+C619</f>
        <v>1684</v>
      </c>
      <c r="E573" s="226"/>
      <c r="F573" s="226"/>
      <c r="G573" s="226"/>
      <c r="H573" s="226"/>
      <c r="I573" s="226"/>
      <c r="J573" s="226"/>
      <c r="K573" s="226"/>
      <c r="L573" s="226"/>
      <c r="M573" s="226"/>
      <c r="N573" s="226"/>
      <c r="O573" s="226"/>
      <c r="P573" s="226"/>
      <c r="Q573" s="226"/>
      <c r="R573" s="226"/>
      <c r="S573" s="226"/>
      <c r="T573" s="226"/>
      <c r="U573" s="226"/>
      <c r="V573" s="226"/>
      <c r="W573" s="226"/>
      <c r="X573" s="226"/>
      <c r="Y573" s="226"/>
      <c r="Z573" s="226"/>
      <c r="AA573" s="226"/>
      <c r="AB573" s="226"/>
      <c r="AC573" s="226"/>
      <c r="AD573" s="226"/>
      <c r="AE573" s="226"/>
      <c r="AF573" s="226"/>
      <c r="AG573" s="226"/>
      <c r="AH573" s="226"/>
      <c r="AI573" s="226"/>
      <c r="AJ573" s="226"/>
      <c r="AK573" s="226"/>
      <c r="AL573" s="226"/>
      <c r="AM573" s="226"/>
      <c r="AN573" s="226"/>
      <c r="AO573" s="226"/>
      <c r="AP573" s="226"/>
      <c r="AQ573" s="226"/>
      <c r="AR573" s="226"/>
      <c r="AS573" s="226"/>
    </row>
    <row r="574" spans="1:45" s="66" customFormat="1" hidden="1" x14ac:dyDescent="0.35">
      <c r="A574" s="38"/>
      <c r="B574" s="94"/>
      <c r="C574" s="166"/>
      <c r="E574" s="226"/>
      <c r="F574" s="226"/>
      <c r="G574" s="226"/>
      <c r="H574" s="226"/>
      <c r="I574" s="226"/>
      <c r="J574" s="226"/>
      <c r="K574" s="226"/>
      <c r="L574" s="226"/>
      <c r="M574" s="226"/>
      <c r="N574" s="226"/>
      <c r="O574" s="226"/>
      <c r="P574" s="226"/>
      <c r="Q574" s="226"/>
      <c r="R574" s="226"/>
      <c r="S574" s="226"/>
      <c r="T574" s="226"/>
      <c r="U574" s="226"/>
      <c r="V574" s="226"/>
      <c r="W574" s="226"/>
      <c r="X574" s="226"/>
      <c r="Y574" s="226"/>
      <c r="Z574" s="226"/>
      <c r="AA574" s="226"/>
      <c r="AB574" s="226"/>
      <c r="AC574" s="226"/>
      <c r="AD574" s="226"/>
      <c r="AE574" s="226"/>
      <c r="AF574" s="226"/>
      <c r="AG574" s="226"/>
      <c r="AH574" s="226"/>
      <c r="AI574" s="226"/>
      <c r="AJ574" s="226"/>
      <c r="AK574" s="226"/>
      <c r="AL574" s="226"/>
      <c r="AM574" s="226"/>
      <c r="AN574" s="226"/>
      <c r="AO574" s="226"/>
      <c r="AP574" s="226"/>
      <c r="AQ574" s="226"/>
      <c r="AR574" s="226"/>
      <c r="AS574" s="226"/>
    </row>
    <row r="575" spans="1:45" s="66" customFormat="1" hidden="1" x14ac:dyDescent="0.35">
      <c r="A575" s="96"/>
      <c r="B575" s="95"/>
      <c r="C575" s="166"/>
      <c r="E575" s="226"/>
      <c r="F575" s="226"/>
      <c r="G575" s="226"/>
      <c r="H575" s="226"/>
      <c r="I575" s="226"/>
      <c r="J575" s="226"/>
      <c r="K575" s="226"/>
      <c r="L575" s="226"/>
      <c r="M575" s="226"/>
      <c r="N575" s="226"/>
      <c r="O575" s="226"/>
      <c r="P575" s="226"/>
      <c r="Q575" s="226"/>
      <c r="R575" s="226"/>
      <c r="S575" s="226"/>
      <c r="T575" s="226"/>
      <c r="U575" s="226"/>
      <c r="V575" s="226"/>
      <c r="W575" s="226"/>
      <c r="X575" s="226"/>
      <c r="Y575" s="226"/>
      <c r="Z575" s="226"/>
      <c r="AA575" s="226"/>
      <c r="AB575" s="226"/>
      <c r="AC575" s="226"/>
      <c r="AD575" s="226"/>
      <c r="AE575" s="226"/>
      <c r="AF575" s="226"/>
      <c r="AG575" s="226"/>
      <c r="AH575" s="226"/>
      <c r="AI575" s="226"/>
      <c r="AJ575" s="226"/>
      <c r="AK575" s="226"/>
      <c r="AL575" s="226"/>
      <c r="AM575" s="226"/>
      <c r="AN575" s="226"/>
      <c r="AO575" s="226"/>
      <c r="AP575" s="226"/>
      <c r="AQ575" s="226"/>
      <c r="AR575" s="226"/>
      <c r="AS575" s="226"/>
    </row>
    <row r="576" spans="1:45" s="53" customFormat="1" hidden="1" x14ac:dyDescent="0.35">
      <c r="A576" s="98"/>
      <c r="B576" s="123"/>
      <c r="C576" s="268"/>
      <c r="E576" s="246"/>
      <c r="F576" s="246"/>
      <c r="G576" s="246"/>
      <c r="H576" s="246"/>
      <c r="I576" s="246"/>
      <c r="J576" s="246"/>
      <c r="K576" s="246"/>
      <c r="L576" s="246"/>
      <c r="M576" s="246"/>
      <c r="N576" s="246"/>
      <c r="O576" s="246"/>
      <c r="P576" s="246"/>
      <c r="Q576" s="246"/>
      <c r="R576" s="246"/>
      <c r="S576" s="246"/>
      <c r="T576" s="246"/>
      <c r="U576" s="246"/>
      <c r="V576" s="246"/>
      <c r="W576" s="246"/>
      <c r="X576" s="246"/>
      <c r="Y576" s="246"/>
      <c r="Z576" s="246"/>
      <c r="AA576" s="246"/>
      <c r="AB576" s="246"/>
      <c r="AC576" s="246"/>
      <c r="AD576" s="246"/>
      <c r="AE576" s="246"/>
      <c r="AF576" s="246"/>
      <c r="AG576" s="246"/>
      <c r="AH576" s="246"/>
      <c r="AI576" s="246"/>
      <c r="AJ576" s="246"/>
      <c r="AK576" s="246"/>
      <c r="AL576" s="246"/>
      <c r="AM576" s="246"/>
      <c r="AN576" s="246"/>
      <c r="AO576" s="246"/>
      <c r="AP576" s="246"/>
      <c r="AQ576" s="246"/>
      <c r="AR576" s="246"/>
      <c r="AS576" s="246"/>
    </row>
    <row r="577" spans="1:45" s="53" customFormat="1" hidden="1" x14ac:dyDescent="0.35">
      <c r="A577" s="97"/>
      <c r="B577" s="118"/>
      <c r="C577" s="268"/>
      <c r="E577" s="246"/>
      <c r="F577" s="246"/>
      <c r="G577" s="246"/>
      <c r="H577" s="246"/>
      <c r="I577" s="246"/>
      <c r="J577" s="246"/>
      <c r="K577" s="246"/>
      <c r="L577" s="246"/>
      <c r="M577" s="246"/>
      <c r="N577" s="246"/>
      <c r="O577" s="246"/>
      <c r="P577" s="246"/>
      <c r="Q577" s="246"/>
      <c r="R577" s="246"/>
      <c r="S577" s="246"/>
      <c r="T577" s="246"/>
      <c r="U577" s="246"/>
      <c r="V577" s="246"/>
      <c r="W577" s="246"/>
      <c r="X577" s="246"/>
      <c r="Y577" s="246"/>
      <c r="Z577" s="246"/>
      <c r="AA577" s="246"/>
      <c r="AB577" s="246"/>
      <c r="AC577" s="246"/>
      <c r="AD577" s="246"/>
      <c r="AE577" s="246"/>
      <c r="AF577" s="246"/>
      <c r="AG577" s="246"/>
      <c r="AH577" s="246"/>
      <c r="AI577" s="246"/>
      <c r="AJ577" s="246"/>
      <c r="AK577" s="246"/>
      <c r="AL577" s="246"/>
      <c r="AM577" s="246"/>
      <c r="AN577" s="246"/>
      <c r="AO577" s="246"/>
      <c r="AP577" s="246"/>
      <c r="AQ577" s="246"/>
      <c r="AR577" s="246"/>
      <c r="AS577" s="246"/>
    </row>
    <row r="578" spans="1:45" x14ac:dyDescent="0.35">
      <c r="A578" s="59" t="s">
        <v>68</v>
      </c>
      <c r="B578" s="79" t="s">
        <v>1</v>
      </c>
      <c r="C578" s="166">
        <f>C580+C582+C584+C586+C588+C590+C592+C594+C596</f>
        <v>340</v>
      </c>
    </row>
    <row r="579" spans="1:45" x14ac:dyDescent="0.35">
      <c r="A579" s="9"/>
      <c r="B579" s="79" t="s">
        <v>2</v>
      </c>
      <c r="C579" s="166">
        <f>C581+C583+C585+C587+C589+C591+C593+C595+C597</f>
        <v>340</v>
      </c>
    </row>
    <row r="580" spans="1:45" s="87" customFormat="1" ht="15.45" x14ac:dyDescent="0.4">
      <c r="A580" s="324" t="s">
        <v>210</v>
      </c>
      <c r="B580" s="93" t="s">
        <v>1</v>
      </c>
      <c r="C580" s="159">
        <v>5</v>
      </c>
    </row>
    <row r="581" spans="1:45" s="87" customFormat="1" x14ac:dyDescent="0.35">
      <c r="A581" s="129"/>
      <c r="B581" s="78" t="s">
        <v>2</v>
      </c>
      <c r="C581" s="159">
        <v>5</v>
      </c>
    </row>
    <row r="582" spans="1:45" s="87" customFormat="1" ht="15.45" x14ac:dyDescent="0.35">
      <c r="A582" s="325" t="s">
        <v>211</v>
      </c>
      <c r="B582" s="93" t="s">
        <v>1</v>
      </c>
      <c r="C582" s="159">
        <v>22</v>
      </c>
    </row>
    <row r="583" spans="1:45" s="87" customFormat="1" x14ac:dyDescent="0.35">
      <c r="A583" s="129"/>
      <c r="B583" s="78" t="s">
        <v>2</v>
      </c>
      <c r="C583" s="159">
        <v>22</v>
      </c>
    </row>
    <row r="584" spans="1:45" s="87" customFormat="1" x14ac:dyDescent="0.35">
      <c r="A584" s="326" t="s">
        <v>117</v>
      </c>
      <c r="B584" s="93" t="s">
        <v>1</v>
      </c>
      <c r="C584" s="159">
        <v>5</v>
      </c>
    </row>
    <row r="585" spans="1:45" s="87" customFormat="1" x14ac:dyDescent="0.35">
      <c r="A585" s="129"/>
      <c r="B585" s="78" t="s">
        <v>2</v>
      </c>
      <c r="C585" s="159">
        <v>5</v>
      </c>
    </row>
    <row r="586" spans="1:45" s="87" customFormat="1" ht="15.45" x14ac:dyDescent="0.35">
      <c r="A586" s="325" t="s">
        <v>212</v>
      </c>
      <c r="B586" s="93" t="s">
        <v>1</v>
      </c>
      <c r="C586" s="159">
        <v>50</v>
      </c>
    </row>
    <row r="587" spans="1:45" s="87" customFormat="1" x14ac:dyDescent="0.35">
      <c r="A587" s="129"/>
      <c r="B587" s="78" t="s">
        <v>2</v>
      </c>
      <c r="C587" s="159">
        <v>50</v>
      </c>
    </row>
    <row r="588" spans="1:45" s="87" customFormat="1" ht="15.45" x14ac:dyDescent="0.35">
      <c r="A588" s="325" t="s">
        <v>213</v>
      </c>
      <c r="B588" s="93" t="s">
        <v>1</v>
      </c>
      <c r="C588" s="159">
        <v>7</v>
      </c>
    </row>
    <row r="589" spans="1:45" s="87" customFormat="1" x14ac:dyDescent="0.35">
      <c r="A589" s="129"/>
      <c r="B589" s="78" t="s">
        <v>2</v>
      </c>
      <c r="C589" s="159">
        <v>7</v>
      </c>
    </row>
    <row r="590" spans="1:45" s="87" customFormat="1" ht="15.45" x14ac:dyDescent="0.35">
      <c r="A590" s="325" t="s">
        <v>214</v>
      </c>
      <c r="B590" s="93" t="s">
        <v>1</v>
      </c>
      <c r="C590" s="159">
        <v>200</v>
      </c>
    </row>
    <row r="591" spans="1:45" s="87" customFormat="1" x14ac:dyDescent="0.35">
      <c r="A591" s="129"/>
      <c r="B591" s="78" t="s">
        <v>2</v>
      </c>
      <c r="C591" s="159">
        <v>200</v>
      </c>
    </row>
    <row r="592" spans="1:45" s="87" customFormat="1" ht="15.45" x14ac:dyDescent="0.35">
      <c r="A592" s="325" t="s">
        <v>215</v>
      </c>
      <c r="B592" s="93" t="s">
        <v>1</v>
      </c>
      <c r="C592" s="159">
        <v>5</v>
      </c>
    </row>
    <row r="593" spans="1:3" s="87" customFormat="1" x14ac:dyDescent="0.35">
      <c r="A593" s="129"/>
      <c r="B593" s="78" t="s">
        <v>2</v>
      </c>
      <c r="C593" s="159">
        <v>5</v>
      </c>
    </row>
    <row r="594" spans="1:3" s="87" customFormat="1" ht="15.45" x14ac:dyDescent="0.35">
      <c r="A594" s="325" t="s">
        <v>216</v>
      </c>
      <c r="B594" s="93" t="s">
        <v>1</v>
      </c>
      <c r="C594" s="159">
        <v>41</v>
      </c>
    </row>
    <row r="595" spans="1:3" s="87" customFormat="1" x14ac:dyDescent="0.35">
      <c r="A595" s="129"/>
      <c r="B595" s="78" t="s">
        <v>2</v>
      </c>
      <c r="C595" s="159">
        <v>41</v>
      </c>
    </row>
    <row r="596" spans="1:3" s="87" customFormat="1" ht="15.45" x14ac:dyDescent="0.35">
      <c r="A596" s="325" t="s">
        <v>217</v>
      </c>
      <c r="B596" s="93" t="s">
        <v>1</v>
      </c>
      <c r="C596" s="159">
        <v>5</v>
      </c>
    </row>
    <row r="597" spans="1:3" s="87" customFormat="1" x14ac:dyDescent="0.35">
      <c r="A597" s="129"/>
      <c r="B597" s="78" t="s">
        <v>2</v>
      </c>
      <c r="C597" s="159">
        <v>5</v>
      </c>
    </row>
    <row r="598" spans="1:3" s="87" customFormat="1" x14ac:dyDescent="0.35">
      <c r="A598" s="168" t="s">
        <v>66</v>
      </c>
      <c r="B598" s="93" t="s">
        <v>1</v>
      </c>
      <c r="C598" s="159">
        <f>C600+C602+C604+C606+C608+C610</f>
        <v>1271</v>
      </c>
    </row>
    <row r="599" spans="1:3" s="87" customFormat="1" x14ac:dyDescent="0.35">
      <c r="A599" s="129"/>
      <c r="B599" s="78" t="s">
        <v>2</v>
      </c>
      <c r="C599" s="159">
        <f>C601+C603+C605+C607+C609+C611</f>
        <v>1271</v>
      </c>
    </row>
    <row r="600" spans="1:3" s="87" customFormat="1" x14ac:dyDescent="0.35">
      <c r="A600" s="327" t="s">
        <v>82</v>
      </c>
      <c r="B600" s="93" t="s">
        <v>1</v>
      </c>
      <c r="C600" s="159">
        <v>104</v>
      </c>
    </row>
    <row r="601" spans="1:3" s="87" customFormat="1" x14ac:dyDescent="0.35">
      <c r="A601" s="129"/>
      <c r="B601" s="78" t="s">
        <v>2</v>
      </c>
      <c r="C601" s="159">
        <v>104</v>
      </c>
    </row>
    <row r="602" spans="1:3" s="87" customFormat="1" x14ac:dyDescent="0.35">
      <c r="A602" s="327" t="s">
        <v>83</v>
      </c>
      <c r="B602" s="93" t="s">
        <v>1</v>
      </c>
      <c r="C602" s="159">
        <v>102</v>
      </c>
    </row>
    <row r="603" spans="1:3" s="87" customFormat="1" x14ac:dyDescent="0.35">
      <c r="A603" s="129"/>
      <c r="B603" s="78" t="s">
        <v>2</v>
      </c>
      <c r="C603" s="159">
        <v>102</v>
      </c>
    </row>
    <row r="604" spans="1:3" s="87" customFormat="1" x14ac:dyDescent="0.35">
      <c r="A604" s="327" t="s">
        <v>84</v>
      </c>
      <c r="B604" s="93" t="s">
        <v>1</v>
      </c>
      <c r="C604" s="159">
        <v>223</v>
      </c>
    </row>
    <row r="605" spans="1:3" s="87" customFormat="1" x14ac:dyDescent="0.35">
      <c r="A605" s="129"/>
      <c r="B605" s="78" t="s">
        <v>2</v>
      </c>
      <c r="C605" s="159">
        <v>223</v>
      </c>
    </row>
    <row r="606" spans="1:3" s="87" customFormat="1" x14ac:dyDescent="0.35">
      <c r="A606" s="327" t="s">
        <v>85</v>
      </c>
      <c r="B606" s="93" t="s">
        <v>1</v>
      </c>
      <c r="C606" s="159">
        <v>20</v>
      </c>
    </row>
    <row r="607" spans="1:3" s="87" customFormat="1" x14ac:dyDescent="0.35">
      <c r="A607" s="129"/>
      <c r="B607" s="78" t="s">
        <v>2</v>
      </c>
      <c r="C607" s="159">
        <v>20</v>
      </c>
    </row>
    <row r="608" spans="1:3" s="87" customFormat="1" x14ac:dyDescent="0.35">
      <c r="A608" s="326" t="s">
        <v>118</v>
      </c>
      <c r="B608" s="93" t="s">
        <v>1</v>
      </c>
      <c r="C608" s="159">
        <v>818</v>
      </c>
    </row>
    <row r="609" spans="1:45" s="87" customFormat="1" x14ac:dyDescent="0.35">
      <c r="A609" s="129"/>
      <c r="B609" s="78" t="s">
        <v>2</v>
      </c>
      <c r="C609" s="159">
        <v>818</v>
      </c>
    </row>
    <row r="610" spans="1:45" s="87" customFormat="1" x14ac:dyDescent="0.35">
      <c r="A610" s="327" t="s">
        <v>86</v>
      </c>
      <c r="B610" s="93" t="s">
        <v>1</v>
      </c>
      <c r="C610" s="159">
        <v>4</v>
      </c>
    </row>
    <row r="611" spans="1:45" s="43" customFormat="1" x14ac:dyDescent="0.35">
      <c r="A611" s="10"/>
      <c r="B611" s="40" t="s">
        <v>2</v>
      </c>
      <c r="C611" s="159">
        <v>4</v>
      </c>
      <c r="E611" s="87"/>
      <c r="F611" s="87"/>
      <c r="G611" s="87"/>
      <c r="H611" s="87"/>
      <c r="I611" s="87"/>
      <c r="J611" s="87"/>
      <c r="K611" s="87"/>
      <c r="L611" s="87"/>
      <c r="M611" s="87"/>
      <c r="N611" s="87"/>
      <c r="O611" s="87"/>
      <c r="P611" s="87"/>
      <c r="Q611" s="87"/>
      <c r="R611" s="87"/>
      <c r="S611" s="87"/>
      <c r="T611" s="87"/>
      <c r="U611" s="87"/>
      <c r="V611" s="87"/>
      <c r="W611" s="87"/>
      <c r="X611" s="87"/>
      <c r="Y611" s="87"/>
      <c r="Z611" s="87"/>
      <c r="AA611" s="87"/>
      <c r="AB611" s="87"/>
      <c r="AC611" s="87"/>
      <c r="AD611" s="87"/>
      <c r="AE611" s="87"/>
      <c r="AF611" s="87"/>
      <c r="AG611" s="87"/>
      <c r="AH611" s="87"/>
      <c r="AI611" s="87"/>
      <c r="AJ611" s="87"/>
      <c r="AK611" s="87"/>
      <c r="AL611" s="87"/>
      <c r="AM611" s="87"/>
      <c r="AN611" s="87"/>
      <c r="AO611" s="87"/>
      <c r="AP611" s="87"/>
      <c r="AQ611" s="87"/>
      <c r="AR611" s="87"/>
      <c r="AS611" s="87"/>
    </row>
    <row r="612" spans="1:45" s="43" customFormat="1" x14ac:dyDescent="0.35">
      <c r="A612" s="168" t="s">
        <v>222</v>
      </c>
      <c r="B612" s="54" t="s">
        <v>1</v>
      </c>
      <c r="C612" s="180">
        <f>C614+C616</f>
        <v>67</v>
      </c>
      <c r="E612" s="87"/>
      <c r="F612" s="87"/>
      <c r="G612" s="87"/>
      <c r="H612" s="87"/>
      <c r="I612" s="87"/>
      <c r="J612" s="87"/>
      <c r="K612" s="87"/>
      <c r="L612" s="87"/>
      <c r="M612" s="87"/>
      <c r="N612" s="87"/>
      <c r="O612" s="87"/>
      <c r="P612" s="87"/>
      <c r="Q612" s="87"/>
      <c r="R612" s="87"/>
      <c r="S612" s="87"/>
      <c r="T612" s="87"/>
      <c r="U612" s="87"/>
      <c r="V612" s="87"/>
      <c r="W612" s="87"/>
      <c r="X612" s="87"/>
      <c r="Y612" s="87"/>
      <c r="Z612" s="87"/>
      <c r="AA612" s="87"/>
      <c r="AB612" s="87"/>
      <c r="AC612" s="87"/>
      <c r="AD612" s="87"/>
      <c r="AE612" s="87"/>
      <c r="AF612" s="87"/>
      <c r="AG612" s="87"/>
      <c r="AH612" s="87"/>
      <c r="AI612" s="87"/>
      <c r="AJ612" s="87"/>
      <c r="AK612" s="87"/>
      <c r="AL612" s="87"/>
      <c r="AM612" s="87"/>
      <c r="AN612" s="87"/>
      <c r="AO612" s="87"/>
      <c r="AP612" s="87"/>
      <c r="AQ612" s="87"/>
      <c r="AR612" s="87"/>
      <c r="AS612" s="87"/>
    </row>
    <row r="613" spans="1:45" s="43" customFormat="1" x14ac:dyDescent="0.35">
      <c r="A613" s="10"/>
      <c r="B613" s="40" t="s">
        <v>2</v>
      </c>
      <c r="C613" s="180">
        <f>C615+C617</f>
        <v>67</v>
      </c>
      <c r="E613" s="87"/>
      <c r="F613" s="87"/>
      <c r="G613" s="87"/>
      <c r="H613" s="87"/>
      <c r="I613" s="87"/>
      <c r="J613" s="87"/>
      <c r="K613" s="87"/>
      <c r="L613" s="87"/>
      <c r="M613" s="87"/>
      <c r="N613" s="87"/>
      <c r="O613" s="87"/>
      <c r="P613" s="87"/>
      <c r="Q613" s="87"/>
      <c r="R613" s="87"/>
      <c r="S613" s="87"/>
      <c r="T613" s="87"/>
      <c r="U613" s="87"/>
      <c r="V613" s="87"/>
      <c r="W613" s="87"/>
      <c r="X613" s="87"/>
      <c r="Y613" s="87"/>
      <c r="Z613" s="87"/>
      <c r="AA613" s="87"/>
      <c r="AB613" s="87"/>
      <c r="AC613" s="87"/>
      <c r="AD613" s="87"/>
      <c r="AE613" s="87"/>
      <c r="AF613" s="87"/>
      <c r="AG613" s="87"/>
      <c r="AH613" s="87"/>
      <c r="AI613" s="87"/>
      <c r="AJ613" s="87"/>
      <c r="AK613" s="87"/>
      <c r="AL613" s="87"/>
      <c r="AM613" s="87"/>
      <c r="AN613" s="87"/>
      <c r="AO613" s="87"/>
      <c r="AP613" s="87"/>
      <c r="AQ613" s="87"/>
      <c r="AR613" s="87"/>
      <c r="AS613" s="87"/>
    </row>
    <row r="614" spans="1:45" s="87" customFormat="1" ht="15.45" x14ac:dyDescent="0.4">
      <c r="A614" s="328" t="s">
        <v>223</v>
      </c>
      <c r="B614" s="93" t="s">
        <v>1</v>
      </c>
      <c r="C614" s="159">
        <v>59</v>
      </c>
    </row>
    <row r="615" spans="1:45" s="87" customFormat="1" x14ac:dyDescent="0.35">
      <c r="A615" s="129"/>
      <c r="B615" s="78" t="s">
        <v>2</v>
      </c>
      <c r="C615" s="159">
        <v>59</v>
      </c>
    </row>
    <row r="616" spans="1:45" s="87" customFormat="1" ht="15.45" x14ac:dyDescent="0.35">
      <c r="A616" s="329" t="s">
        <v>224</v>
      </c>
      <c r="B616" s="93" t="s">
        <v>1</v>
      </c>
      <c r="C616" s="159">
        <v>8</v>
      </c>
    </row>
    <row r="617" spans="1:45" s="87" customFormat="1" x14ac:dyDescent="0.35">
      <c r="A617" s="129"/>
      <c r="B617" s="78" t="s">
        <v>2</v>
      </c>
      <c r="C617" s="159">
        <v>8</v>
      </c>
    </row>
    <row r="618" spans="1:45" s="43" customFormat="1" x14ac:dyDescent="0.35">
      <c r="A618" s="149" t="s">
        <v>88</v>
      </c>
      <c r="B618" s="54" t="s">
        <v>1</v>
      </c>
      <c r="C618" s="180">
        <f>C620</f>
        <v>6</v>
      </c>
      <c r="E618" s="87"/>
      <c r="F618" s="87"/>
      <c r="G618" s="87"/>
      <c r="H618" s="87"/>
      <c r="I618" s="87"/>
      <c r="J618" s="87"/>
      <c r="K618" s="87"/>
      <c r="L618" s="87"/>
      <c r="M618" s="87"/>
      <c r="N618" s="87"/>
      <c r="O618" s="87"/>
      <c r="P618" s="87"/>
      <c r="Q618" s="87"/>
      <c r="R618" s="87"/>
      <c r="S618" s="87"/>
      <c r="T618" s="87"/>
      <c r="U618" s="87"/>
      <c r="V618" s="87"/>
      <c r="W618" s="87"/>
      <c r="X618" s="87"/>
      <c r="Y618" s="87"/>
      <c r="Z618" s="87"/>
      <c r="AA618" s="87"/>
      <c r="AB618" s="87"/>
      <c r="AC618" s="87"/>
      <c r="AD618" s="87"/>
      <c r="AE618" s="87"/>
      <c r="AF618" s="87"/>
      <c r="AG618" s="87"/>
      <c r="AH618" s="87"/>
      <c r="AI618" s="87"/>
      <c r="AJ618" s="87"/>
      <c r="AK618" s="87"/>
      <c r="AL618" s="87"/>
      <c r="AM618" s="87"/>
      <c r="AN618" s="87"/>
      <c r="AO618" s="87"/>
      <c r="AP618" s="87"/>
      <c r="AQ618" s="87"/>
      <c r="AR618" s="87"/>
      <c r="AS618" s="87"/>
    </row>
    <row r="619" spans="1:45" s="43" customFormat="1" x14ac:dyDescent="0.35">
      <c r="A619" s="10"/>
      <c r="B619" s="40" t="s">
        <v>2</v>
      </c>
      <c r="C619" s="180">
        <f>C621</f>
        <v>6</v>
      </c>
      <c r="E619" s="87"/>
      <c r="F619" s="87"/>
      <c r="G619" s="87"/>
      <c r="H619" s="87"/>
      <c r="I619" s="87"/>
      <c r="J619" s="87"/>
      <c r="K619" s="87"/>
      <c r="L619" s="87"/>
      <c r="M619" s="87"/>
      <c r="N619" s="87"/>
      <c r="O619" s="87"/>
      <c r="P619" s="87"/>
      <c r="Q619" s="87"/>
      <c r="R619" s="87"/>
      <c r="S619" s="87"/>
      <c r="T619" s="87"/>
      <c r="U619" s="87"/>
      <c r="V619" s="87"/>
      <c r="W619" s="87"/>
      <c r="X619" s="87"/>
      <c r="Y619" s="87"/>
      <c r="Z619" s="87"/>
      <c r="AA619" s="87"/>
      <c r="AB619" s="87"/>
      <c r="AC619" s="87"/>
      <c r="AD619" s="87"/>
      <c r="AE619" s="87"/>
      <c r="AF619" s="87"/>
      <c r="AG619" s="87"/>
      <c r="AH619" s="87"/>
      <c r="AI619" s="87"/>
      <c r="AJ619" s="87"/>
      <c r="AK619" s="87"/>
      <c r="AL619" s="87"/>
      <c r="AM619" s="87"/>
      <c r="AN619" s="87"/>
      <c r="AO619" s="87"/>
      <c r="AP619" s="87"/>
      <c r="AQ619" s="87"/>
      <c r="AR619" s="87"/>
      <c r="AS619" s="87"/>
    </row>
    <row r="620" spans="1:45" s="87" customFormat="1" ht="15.45" x14ac:dyDescent="0.4">
      <c r="A620" s="330" t="s">
        <v>225</v>
      </c>
      <c r="B620" s="93" t="s">
        <v>1</v>
      </c>
      <c r="C620" s="159">
        <v>6</v>
      </c>
    </row>
    <row r="621" spans="1:45" s="87" customFormat="1" x14ac:dyDescent="0.35">
      <c r="A621" s="129"/>
      <c r="B621" s="78" t="s">
        <v>2</v>
      </c>
      <c r="C621" s="159">
        <v>6</v>
      </c>
    </row>
    <row r="622" spans="1:45" x14ac:dyDescent="0.35">
      <c r="A622" s="23" t="s">
        <v>24</v>
      </c>
      <c r="B622" s="5" t="s">
        <v>1</v>
      </c>
      <c r="C622" s="180">
        <f>C624</f>
        <v>22</v>
      </c>
    </row>
    <row r="623" spans="1:45" x14ac:dyDescent="0.35">
      <c r="A623" s="9"/>
      <c r="B623" s="7" t="s">
        <v>2</v>
      </c>
      <c r="C623" s="180">
        <f>C625</f>
        <v>22</v>
      </c>
    </row>
    <row r="624" spans="1:45" x14ac:dyDescent="0.35">
      <c r="A624" s="59" t="s">
        <v>53</v>
      </c>
      <c r="B624" s="79" t="s">
        <v>1</v>
      </c>
      <c r="C624" s="166">
        <f>C626+C628+C630+C632+C634</f>
        <v>22</v>
      </c>
    </row>
    <row r="625" spans="1:3" x14ac:dyDescent="0.35">
      <c r="A625" s="9"/>
      <c r="B625" s="79" t="s">
        <v>2</v>
      </c>
      <c r="C625" s="166">
        <f>C627+C629+C631+C633+C635</f>
        <v>22</v>
      </c>
    </row>
    <row r="626" spans="1:3" s="87" customFormat="1" ht="15.45" x14ac:dyDescent="0.35">
      <c r="A626" s="325" t="s">
        <v>218</v>
      </c>
      <c r="B626" s="93" t="s">
        <v>1</v>
      </c>
      <c r="C626" s="159">
        <v>10</v>
      </c>
    </row>
    <row r="627" spans="1:3" s="87" customFormat="1" x14ac:dyDescent="0.35">
      <c r="A627" s="129"/>
      <c r="B627" s="78" t="s">
        <v>2</v>
      </c>
      <c r="C627" s="159">
        <v>10</v>
      </c>
    </row>
    <row r="628" spans="1:3" s="87" customFormat="1" x14ac:dyDescent="0.35">
      <c r="A628" s="331" t="s">
        <v>115</v>
      </c>
      <c r="B628" s="93" t="s">
        <v>1</v>
      </c>
      <c r="C628" s="159">
        <v>5</v>
      </c>
    </row>
    <row r="629" spans="1:3" s="87" customFormat="1" x14ac:dyDescent="0.35">
      <c r="A629" s="129"/>
      <c r="B629" s="78" t="s">
        <v>2</v>
      </c>
      <c r="C629" s="159">
        <v>5</v>
      </c>
    </row>
    <row r="630" spans="1:3" s="87" customFormat="1" ht="15.45" x14ac:dyDescent="0.35">
      <c r="A630" s="325" t="s">
        <v>219</v>
      </c>
      <c r="B630" s="93" t="s">
        <v>1</v>
      </c>
      <c r="C630" s="159">
        <v>2</v>
      </c>
    </row>
    <row r="631" spans="1:3" s="87" customFormat="1" x14ac:dyDescent="0.35">
      <c r="A631" s="129"/>
      <c r="B631" s="78" t="s">
        <v>2</v>
      </c>
      <c r="C631" s="159">
        <v>2</v>
      </c>
    </row>
    <row r="632" spans="1:3" s="87" customFormat="1" x14ac:dyDescent="0.35">
      <c r="A632" s="331" t="s">
        <v>116</v>
      </c>
      <c r="B632" s="93" t="s">
        <v>1</v>
      </c>
      <c r="C632" s="159">
        <v>4</v>
      </c>
    </row>
    <row r="633" spans="1:3" s="87" customFormat="1" x14ac:dyDescent="0.35">
      <c r="A633" s="129"/>
      <c r="B633" s="78" t="s">
        <v>2</v>
      </c>
      <c r="C633" s="159">
        <v>4</v>
      </c>
    </row>
    <row r="634" spans="1:3" s="87" customFormat="1" ht="15.45" x14ac:dyDescent="0.35">
      <c r="A634" s="332" t="s">
        <v>220</v>
      </c>
      <c r="B634" s="93" t="s">
        <v>1</v>
      </c>
      <c r="C634" s="159">
        <v>1</v>
      </c>
    </row>
    <row r="635" spans="1:3" s="87" customFormat="1" x14ac:dyDescent="0.35">
      <c r="A635" s="129"/>
      <c r="B635" s="78" t="s">
        <v>2</v>
      </c>
      <c r="C635" s="159">
        <v>1</v>
      </c>
    </row>
    <row r="636" spans="1:3" ht="12.45" x14ac:dyDescent="0.3">
      <c r="A636" s="384" t="s">
        <v>38</v>
      </c>
      <c r="B636" s="384"/>
      <c r="C636" s="384"/>
    </row>
    <row r="637" spans="1:3" s="62" customFormat="1" x14ac:dyDescent="0.35">
      <c r="A637" s="120" t="s">
        <v>14</v>
      </c>
      <c r="B637" s="121" t="s">
        <v>1</v>
      </c>
      <c r="C637" s="159">
        <f>C639</f>
        <v>442</v>
      </c>
    </row>
    <row r="638" spans="1:3" s="62" customFormat="1" x14ac:dyDescent="0.35">
      <c r="A638" s="71" t="s">
        <v>15</v>
      </c>
      <c r="B638" s="64" t="s">
        <v>2</v>
      </c>
      <c r="C638" s="159">
        <f>C640</f>
        <v>442</v>
      </c>
    </row>
    <row r="639" spans="1:3" s="87" customFormat="1" x14ac:dyDescent="0.35">
      <c r="A639" s="72" t="s">
        <v>17</v>
      </c>
      <c r="B639" s="93" t="s">
        <v>1</v>
      </c>
      <c r="C639" s="159">
        <f t="shared" ref="C639:C640" si="22">C641</f>
        <v>442</v>
      </c>
    </row>
    <row r="640" spans="1:3" s="87" customFormat="1" x14ac:dyDescent="0.35">
      <c r="A640" s="129" t="s">
        <v>9</v>
      </c>
      <c r="B640" s="78" t="s">
        <v>2</v>
      </c>
      <c r="C640" s="159">
        <f t="shared" si="22"/>
        <v>442</v>
      </c>
    </row>
    <row r="641" spans="1:45" s="87" customFormat="1" x14ac:dyDescent="0.35">
      <c r="A641" s="209" t="s">
        <v>10</v>
      </c>
      <c r="B641" s="88" t="s">
        <v>1</v>
      </c>
      <c r="C641" s="159">
        <f>C643+C657</f>
        <v>442</v>
      </c>
    </row>
    <row r="642" spans="1:45" s="87" customFormat="1" x14ac:dyDescent="0.35">
      <c r="A642" s="74"/>
      <c r="B642" s="78" t="s">
        <v>2</v>
      </c>
      <c r="C642" s="159">
        <f>C644+C658</f>
        <v>442</v>
      </c>
    </row>
    <row r="643" spans="1:45" s="87" customFormat="1" ht="16.5" customHeight="1" x14ac:dyDescent="0.35">
      <c r="A643" s="225" t="s">
        <v>16</v>
      </c>
      <c r="B643" s="93" t="s">
        <v>1</v>
      </c>
      <c r="C643" s="159">
        <f>C645+C653</f>
        <v>369</v>
      </c>
    </row>
    <row r="644" spans="1:45" s="87" customFormat="1" x14ac:dyDescent="0.35">
      <c r="A644" s="129"/>
      <c r="B644" s="78" t="s">
        <v>2</v>
      </c>
      <c r="C644" s="159">
        <f>C646+C654</f>
        <v>369</v>
      </c>
    </row>
    <row r="645" spans="1:45" s="66" customFormat="1" x14ac:dyDescent="0.35">
      <c r="A645" s="150" t="s">
        <v>244</v>
      </c>
      <c r="B645" s="54" t="s">
        <v>1</v>
      </c>
      <c r="C645" s="166">
        <f>C647+C649+C651</f>
        <v>339</v>
      </c>
      <c r="E645" s="226"/>
      <c r="F645" s="226"/>
      <c r="G645" s="226"/>
      <c r="H645" s="226"/>
      <c r="I645" s="226"/>
      <c r="J645" s="226"/>
      <c r="K645" s="226"/>
      <c r="L645" s="226"/>
      <c r="M645" s="226"/>
      <c r="N645" s="226"/>
      <c r="O645" s="226"/>
      <c r="P645" s="226"/>
      <c r="Q645" s="226"/>
      <c r="R645" s="226"/>
      <c r="S645" s="226"/>
      <c r="T645" s="226"/>
      <c r="U645" s="226"/>
      <c r="V645" s="226"/>
      <c r="W645" s="226"/>
      <c r="X645" s="226"/>
      <c r="Y645" s="226"/>
      <c r="Z645" s="226"/>
      <c r="AA645" s="226"/>
      <c r="AB645" s="226"/>
      <c r="AC645" s="226"/>
      <c r="AD645" s="226"/>
      <c r="AE645" s="226"/>
      <c r="AF645" s="226"/>
      <c r="AG645" s="226"/>
      <c r="AH645" s="226"/>
      <c r="AI645" s="226"/>
      <c r="AJ645" s="226"/>
      <c r="AK645" s="226"/>
      <c r="AL645" s="226"/>
      <c r="AM645" s="226"/>
      <c r="AN645" s="226"/>
      <c r="AO645" s="226"/>
      <c r="AP645" s="226"/>
      <c r="AQ645" s="226"/>
      <c r="AR645" s="226"/>
      <c r="AS645" s="226"/>
    </row>
    <row r="646" spans="1:45" s="66" customFormat="1" x14ac:dyDescent="0.35">
      <c r="A646" s="96"/>
      <c r="B646" s="40" t="s">
        <v>2</v>
      </c>
      <c r="C646" s="166">
        <f>C648+C650+C652</f>
        <v>339</v>
      </c>
      <c r="E646" s="226"/>
      <c r="F646" s="226"/>
      <c r="G646" s="226"/>
      <c r="H646" s="226"/>
      <c r="I646" s="226"/>
      <c r="J646" s="226"/>
      <c r="K646" s="226"/>
      <c r="L646" s="226"/>
      <c r="M646" s="226"/>
      <c r="N646" s="226"/>
      <c r="O646" s="226"/>
      <c r="P646" s="226"/>
      <c r="Q646" s="226"/>
      <c r="R646" s="226"/>
      <c r="S646" s="226"/>
      <c r="T646" s="226"/>
      <c r="U646" s="226"/>
      <c r="V646" s="226"/>
      <c r="W646" s="226"/>
      <c r="X646" s="226"/>
      <c r="Y646" s="226"/>
      <c r="Z646" s="226"/>
      <c r="AA646" s="226"/>
      <c r="AB646" s="226"/>
      <c r="AC646" s="226"/>
      <c r="AD646" s="226"/>
      <c r="AE646" s="226"/>
      <c r="AF646" s="226"/>
      <c r="AG646" s="226"/>
      <c r="AH646" s="226"/>
      <c r="AI646" s="226"/>
      <c r="AJ646" s="226"/>
      <c r="AK646" s="226"/>
      <c r="AL646" s="226"/>
      <c r="AM646" s="226"/>
      <c r="AN646" s="226"/>
      <c r="AO646" s="226"/>
      <c r="AP646" s="226"/>
      <c r="AQ646" s="226"/>
      <c r="AR646" s="226"/>
      <c r="AS646" s="226"/>
    </row>
    <row r="647" spans="1:45" s="87" customFormat="1" ht="15.45" x14ac:dyDescent="0.35">
      <c r="A647" s="366" t="s">
        <v>227</v>
      </c>
      <c r="B647" s="93" t="s">
        <v>1</v>
      </c>
      <c r="C647" s="159">
        <v>12</v>
      </c>
    </row>
    <row r="648" spans="1:45" s="87" customFormat="1" x14ac:dyDescent="0.35">
      <c r="A648" s="129"/>
      <c r="B648" s="78" t="s">
        <v>2</v>
      </c>
      <c r="C648" s="159">
        <v>12</v>
      </c>
    </row>
    <row r="649" spans="1:45" s="87" customFormat="1" ht="15.45" x14ac:dyDescent="0.4">
      <c r="A649" s="367" t="s">
        <v>228</v>
      </c>
      <c r="B649" s="93" t="s">
        <v>1</v>
      </c>
      <c r="C649" s="159">
        <v>300</v>
      </c>
    </row>
    <row r="650" spans="1:45" s="87" customFormat="1" x14ac:dyDescent="0.35">
      <c r="A650" s="129"/>
      <c r="B650" s="78" t="s">
        <v>2</v>
      </c>
      <c r="C650" s="159">
        <v>300</v>
      </c>
    </row>
    <row r="651" spans="1:45" s="87" customFormat="1" ht="15.45" x14ac:dyDescent="0.4">
      <c r="A651" s="368" t="s">
        <v>236</v>
      </c>
      <c r="B651" s="93" t="s">
        <v>1</v>
      </c>
      <c r="C651" s="159">
        <v>27</v>
      </c>
    </row>
    <row r="652" spans="1:45" s="87" customFormat="1" x14ac:dyDescent="0.35">
      <c r="A652" s="129"/>
      <c r="B652" s="78" t="s">
        <v>2</v>
      </c>
      <c r="C652" s="159">
        <v>27</v>
      </c>
    </row>
    <row r="653" spans="1:45" s="226" customFormat="1" x14ac:dyDescent="0.35">
      <c r="A653" s="150" t="s">
        <v>123</v>
      </c>
      <c r="B653" s="93" t="s">
        <v>1</v>
      </c>
      <c r="C653" s="184">
        <f>C655</f>
        <v>30</v>
      </c>
    </row>
    <row r="654" spans="1:45" s="226" customFormat="1" x14ac:dyDescent="0.35">
      <c r="A654" s="223"/>
      <c r="B654" s="78" t="s">
        <v>2</v>
      </c>
      <c r="C654" s="184">
        <f>C656</f>
        <v>30</v>
      </c>
    </row>
    <row r="655" spans="1:45" s="87" customFormat="1" ht="15.45" x14ac:dyDescent="0.35">
      <c r="A655" s="319" t="s">
        <v>237</v>
      </c>
      <c r="B655" s="93" t="s">
        <v>1</v>
      </c>
      <c r="C655" s="159">
        <v>30</v>
      </c>
    </row>
    <row r="656" spans="1:45" s="87" customFormat="1" x14ac:dyDescent="0.35">
      <c r="A656" s="129"/>
      <c r="B656" s="78" t="s">
        <v>2</v>
      </c>
      <c r="C656" s="159">
        <v>30</v>
      </c>
    </row>
    <row r="657" spans="1:45" s="87" customFormat="1" ht="16.5" customHeight="1" x14ac:dyDescent="0.35">
      <c r="A657" s="188" t="s">
        <v>54</v>
      </c>
      <c r="B657" s="93" t="s">
        <v>1</v>
      </c>
      <c r="C657" s="159">
        <f>C659</f>
        <v>73</v>
      </c>
    </row>
    <row r="658" spans="1:45" s="87" customFormat="1" x14ac:dyDescent="0.35">
      <c r="A658" s="129"/>
      <c r="B658" s="78" t="s">
        <v>2</v>
      </c>
      <c r="C658" s="159">
        <f>C660</f>
        <v>73</v>
      </c>
    </row>
    <row r="659" spans="1:45" s="66" customFormat="1" x14ac:dyDescent="0.35">
      <c r="A659" s="150" t="s">
        <v>89</v>
      </c>
      <c r="B659" s="54" t="s">
        <v>1</v>
      </c>
      <c r="C659" s="166">
        <f>C661+C663+C665+C667+C669+C671+C673+C675</f>
        <v>73</v>
      </c>
      <c r="E659" s="226"/>
      <c r="F659" s="226"/>
      <c r="G659" s="226"/>
      <c r="H659" s="226"/>
      <c r="I659" s="226"/>
      <c r="J659" s="226"/>
      <c r="K659" s="226"/>
      <c r="L659" s="226"/>
      <c r="M659" s="226"/>
      <c r="N659" s="226"/>
      <c r="O659" s="226"/>
      <c r="P659" s="226"/>
      <c r="Q659" s="226"/>
      <c r="R659" s="226"/>
      <c r="S659" s="226"/>
      <c r="T659" s="226"/>
      <c r="U659" s="226"/>
      <c r="V659" s="226"/>
      <c r="W659" s="226"/>
      <c r="X659" s="226"/>
      <c r="Y659" s="226"/>
      <c r="Z659" s="226"/>
      <c r="AA659" s="226"/>
      <c r="AB659" s="226"/>
      <c r="AC659" s="226"/>
      <c r="AD659" s="226"/>
      <c r="AE659" s="226"/>
      <c r="AF659" s="226"/>
      <c r="AG659" s="226"/>
      <c r="AH659" s="226"/>
      <c r="AI659" s="226"/>
      <c r="AJ659" s="226"/>
      <c r="AK659" s="226"/>
      <c r="AL659" s="226"/>
      <c r="AM659" s="226"/>
      <c r="AN659" s="226"/>
      <c r="AO659" s="226"/>
      <c r="AP659" s="226"/>
      <c r="AQ659" s="226"/>
      <c r="AR659" s="226"/>
      <c r="AS659" s="226"/>
    </row>
    <row r="660" spans="1:45" s="66" customFormat="1" x14ac:dyDescent="0.35">
      <c r="A660" s="96"/>
      <c r="B660" s="40" t="s">
        <v>2</v>
      </c>
      <c r="C660" s="166">
        <f>C662+C664+C666+C668+C670+C672+C674+C676</f>
        <v>73</v>
      </c>
      <c r="E660" s="226"/>
      <c r="F660" s="226"/>
      <c r="G660" s="226"/>
      <c r="H660" s="226"/>
      <c r="I660" s="226"/>
      <c r="J660" s="226"/>
      <c r="K660" s="226"/>
      <c r="L660" s="226"/>
      <c r="M660" s="226"/>
      <c r="N660" s="226"/>
      <c r="O660" s="226"/>
      <c r="P660" s="226"/>
      <c r="Q660" s="226"/>
      <c r="R660" s="226"/>
      <c r="S660" s="226"/>
      <c r="T660" s="226"/>
      <c r="U660" s="226"/>
      <c r="V660" s="226"/>
      <c r="W660" s="226"/>
      <c r="X660" s="226"/>
      <c r="Y660" s="226"/>
      <c r="Z660" s="226"/>
      <c r="AA660" s="226"/>
      <c r="AB660" s="226"/>
      <c r="AC660" s="226"/>
      <c r="AD660" s="226"/>
      <c r="AE660" s="226"/>
      <c r="AF660" s="226"/>
      <c r="AG660" s="226"/>
      <c r="AH660" s="226"/>
      <c r="AI660" s="226"/>
      <c r="AJ660" s="226"/>
      <c r="AK660" s="226"/>
      <c r="AL660" s="226"/>
      <c r="AM660" s="226"/>
      <c r="AN660" s="226"/>
      <c r="AO660" s="226"/>
      <c r="AP660" s="226"/>
      <c r="AQ660" s="226"/>
      <c r="AR660" s="226"/>
      <c r="AS660" s="226"/>
    </row>
    <row r="661" spans="1:45" s="87" customFormat="1" ht="15.45" x14ac:dyDescent="0.4">
      <c r="A661" s="333" t="s">
        <v>229</v>
      </c>
      <c r="B661" s="93" t="s">
        <v>1</v>
      </c>
      <c r="C661" s="159">
        <v>5</v>
      </c>
    </row>
    <row r="662" spans="1:45" s="87" customFormat="1" x14ac:dyDescent="0.35">
      <c r="A662" s="129"/>
      <c r="B662" s="78" t="s">
        <v>2</v>
      </c>
      <c r="C662" s="159">
        <v>5</v>
      </c>
    </row>
    <row r="663" spans="1:45" s="87" customFormat="1" ht="15.45" x14ac:dyDescent="0.4">
      <c r="A663" s="333" t="s">
        <v>230</v>
      </c>
      <c r="B663" s="93" t="s">
        <v>1</v>
      </c>
      <c r="C663" s="159">
        <v>10</v>
      </c>
    </row>
    <row r="664" spans="1:45" s="87" customFormat="1" x14ac:dyDescent="0.35">
      <c r="A664" s="129"/>
      <c r="B664" s="78" t="s">
        <v>2</v>
      </c>
      <c r="C664" s="159">
        <v>10</v>
      </c>
    </row>
    <row r="665" spans="1:45" s="87" customFormat="1" ht="15.45" x14ac:dyDescent="0.4">
      <c r="A665" s="333" t="s">
        <v>231</v>
      </c>
      <c r="B665" s="93" t="s">
        <v>1</v>
      </c>
      <c r="C665" s="159">
        <v>5</v>
      </c>
    </row>
    <row r="666" spans="1:45" s="87" customFormat="1" x14ac:dyDescent="0.35">
      <c r="A666" s="129"/>
      <c r="B666" s="78" t="s">
        <v>2</v>
      </c>
      <c r="C666" s="159">
        <v>5</v>
      </c>
    </row>
    <row r="667" spans="1:45" s="87" customFormat="1" ht="15.45" x14ac:dyDescent="0.4">
      <c r="A667" s="333" t="s">
        <v>232</v>
      </c>
      <c r="B667" s="93" t="s">
        <v>1</v>
      </c>
      <c r="C667" s="159">
        <v>15</v>
      </c>
    </row>
    <row r="668" spans="1:45" s="87" customFormat="1" x14ac:dyDescent="0.35">
      <c r="A668" s="129"/>
      <c r="B668" s="78" t="s">
        <v>2</v>
      </c>
      <c r="C668" s="159">
        <v>15</v>
      </c>
    </row>
    <row r="669" spans="1:45" s="87" customFormat="1" ht="15.45" x14ac:dyDescent="0.4">
      <c r="A669" s="333" t="s">
        <v>233</v>
      </c>
      <c r="B669" s="93" t="s">
        <v>1</v>
      </c>
      <c r="C669" s="159">
        <v>5</v>
      </c>
    </row>
    <row r="670" spans="1:45" s="87" customFormat="1" x14ac:dyDescent="0.35">
      <c r="A670" s="129"/>
      <c r="B670" s="78" t="s">
        <v>2</v>
      </c>
      <c r="C670" s="159">
        <v>5</v>
      </c>
    </row>
    <row r="671" spans="1:45" s="87" customFormat="1" ht="15.45" x14ac:dyDescent="0.4">
      <c r="A671" s="333" t="s">
        <v>234</v>
      </c>
      <c r="B671" s="93" t="s">
        <v>1</v>
      </c>
      <c r="C671" s="159">
        <v>7</v>
      </c>
    </row>
    <row r="672" spans="1:45" s="87" customFormat="1" x14ac:dyDescent="0.35">
      <c r="A672" s="129"/>
      <c r="B672" s="78" t="s">
        <v>2</v>
      </c>
      <c r="C672" s="159">
        <v>7</v>
      </c>
    </row>
    <row r="673" spans="1:3" s="87" customFormat="1" ht="15.45" x14ac:dyDescent="0.4">
      <c r="A673" s="333" t="s">
        <v>272</v>
      </c>
      <c r="B673" s="93" t="s">
        <v>1</v>
      </c>
      <c r="C673" s="159">
        <v>12</v>
      </c>
    </row>
    <row r="674" spans="1:3" s="87" customFormat="1" x14ac:dyDescent="0.35">
      <c r="A674" s="129"/>
      <c r="B674" s="78" t="s">
        <v>2</v>
      </c>
      <c r="C674" s="159">
        <v>12</v>
      </c>
    </row>
    <row r="675" spans="1:3" s="87" customFormat="1" ht="15.45" x14ac:dyDescent="0.4">
      <c r="A675" s="230" t="s">
        <v>235</v>
      </c>
      <c r="B675" s="93" t="s">
        <v>1</v>
      </c>
      <c r="C675" s="159">
        <v>14</v>
      </c>
    </row>
    <row r="676" spans="1:3" s="87" customFormat="1" x14ac:dyDescent="0.35">
      <c r="A676" s="129"/>
      <c r="B676" s="78" t="s">
        <v>2</v>
      </c>
      <c r="C676" s="159">
        <v>14</v>
      </c>
    </row>
    <row r="677" spans="1:3" ht="12.45" x14ac:dyDescent="0.3">
      <c r="A677" s="408" t="s">
        <v>39</v>
      </c>
      <c r="B677" s="408"/>
      <c r="C677" s="408"/>
    </row>
    <row r="678" spans="1:3" ht="12.45" x14ac:dyDescent="0.3">
      <c r="A678" s="395" t="s">
        <v>14</v>
      </c>
      <c r="B678" s="395"/>
      <c r="C678" s="395"/>
    </row>
    <row r="679" spans="1:3" x14ac:dyDescent="0.35">
      <c r="A679" s="124" t="s">
        <v>22</v>
      </c>
      <c r="B679" s="5" t="s">
        <v>1</v>
      </c>
      <c r="C679" s="180">
        <f>C681+C689</f>
        <v>5798</v>
      </c>
    </row>
    <row r="680" spans="1:3" x14ac:dyDescent="0.35">
      <c r="A680" s="9"/>
      <c r="B680" s="7" t="s">
        <v>2</v>
      </c>
      <c r="C680" s="180">
        <f>C682+C690</f>
        <v>5798</v>
      </c>
    </row>
    <row r="681" spans="1:3" x14ac:dyDescent="0.35">
      <c r="A681" s="26" t="s">
        <v>19</v>
      </c>
      <c r="B681" s="6" t="s">
        <v>1</v>
      </c>
      <c r="C681" s="166">
        <f t="shared" ref="C681:C686" si="23">C683</f>
        <v>4990</v>
      </c>
    </row>
    <row r="682" spans="1:3" x14ac:dyDescent="0.35">
      <c r="A682" s="9" t="s">
        <v>20</v>
      </c>
      <c r="B682" s="7" t="s">
        <v>2</v>
      </c>
      <c r="C682" s="166">
        <f t="shared" si="23"/>
        <v>4990</v>
      </c>
    </row>
    <row r="683" spans="1:3" x14ac:dyDescent="0.35">
      <c r="A683" s="12" t="s">
        <v>10</v>
      </c>
      <c r="B683" s="6" t="s">
        <v>1</v>
      </c>
      <c r="C683" s="180">
        <f t="shared" si="23"/>
        <v>4990</v>
      </c>
    </row>
    <row r="684" spans="1:3" x14ac:dyDescent="0.35">
      <c r="A684" s="11"/>
      <c r="B684" s="7" t="s">
        <v>2</v>
      </c>
      <c r="C684" s="180">
        <f t="shared" si="23"/>
        <v>4990</v>
      </c>
    </row>
    <row r="685" spans="1:3" x14ac:dyDescent="0.35">
      <c r="A685" s="67" t="s">
        <v>23</v>
      </c>
      <c r="B685" s="13" t="s">
        <v>1</v>
      </c>
      <c r="C685" s="180">
        <f t="shared" si="23"/>
        <v>4990</v>
      </c>
    </row>
    <row r="686" spans="1:3" x14ac:dyDescent="0.35">
      <c r="A686" s="23"/>
      <c r="B686" s="14" t="s">
        <v>2</v>
      </c>
      <c r="C686" s="180">
        <f t="shared" si="23"/>
        <v>4990</v>
      </c>
    </row>
    <row r="687" spans="1:3" x14ac:dyDescent="0.35">
      <c r="A687" s="31" t="s">
        <v>24</v>
      </c>
      <c r="B687" s="13" t="s">
        <v>1</v>
      </c>
      <c r="C687" s="180">
        <f>C706+C768+C791+C804</f>
        <v>4990</v>
      </c>
    </row>
    <row r="688" spans="1:3" x14ac:dyDescent="0.35">
      <c r="A688" s="10"/>
      <c r="B688" s="14" t="s">
        <v>2</v>
      </c>
      <c r="C688" s="180">
        <f>C707+C769+C792+C805</f>
        <v>4990</v>
      </c>
    </row>
    <row r="689" spans="1:9" x14ac:dyDescent="0.35">
      <c r="A689" s="125" t="s">
        <v>17</v>
      </c>
      <c r="B689" s="13" t="s">
        <v>1</v>
      </c>
      <c r="C689" s="166">
        <f t="shared" ref="C689:C694" si="24">C691</f>
        <v>808</v>
      </c>
    </row>
    <row r="690" spans="1:9" x14ac:dyDescent="0.35">
      <c r="A690" s="10" t="s">
        <v>9</v>
      </c>
      <c r="B690" s="14" t="s">
        <v>2</v>
      </c>
      <c r="C690" s="166">
        <f t="shared" si="24"/>
        <v>808</v>
      </c>
    </row>
    <row r="691" spans="1:9" x14ac:dyDescent="0.35">
      <c r="A691" s="12" t="s">
        <v>10</v>
      </c>
      <c r="B691" s="6" t="s">
        <v>1</v>
      </c>
      <c r="C691" s="180">
        <f t="shared" si="24"/>
        <v>808</v>
      </c>
    </row>
    <row r="692" spans="1:9" x14ac:dyDescent="0.35">
      <c r="A692" s="11"/>
      <c r="B692" s="7" t="s">
        <v>2</v>
      </c>
      <c r="C692" s="180">
        <f t="shared" si="24"/>
        <v>808</v>
      </c>
    </row>
    <row r="693" spans="1:9" x14ac:dyDescent="0.35">
      <c r="A693" s="67" t="s">
        <v>23</v>
      </c>
      <c r="B693" s="13" t="s">
        <v>1</v>
      </c>
      <c r="C693" s="180">
        <f t="shared" si="24"/>
        <v>808</v>
      </c>
    </row>
    <row r="694" spans="1:9" x14ac:dyDescent="0.35">
      <c r="A694" s="23"/>
      <c r="B694" s="14" t="s">
        <v>2</v>
      </c>
      <c r="C694" s="180">
        <f t="shared" si="24"/>
        <v>808</v>
      </c>
    </row>
    <row r="695" spans="1:9" x14ac:dyDescent="0.35">
      <c r="A695" s="31" t="s">
        <v>24</v>
      </c>
      <c r="B695" s="13" t="s">
        <v>1</v>
      </c>
      <c r="C695" s="180">
        <f>C733+C778</f>
        <v>808</v>
      </c>
    </row>
    <row r="696" spans="1:9" x14ac:dyDescent="0.35">
      <c r="A696" s="10"/>
      <c r="B696" s="14" t="s">
        <v>2</v>
      </c>
      <c r="C696" s="180">
        <f>C734+C779</f>
        <v>808</v>
      </c>
    </row>
    <row r="697" spans="1:9" x14ac:dyDescent="0.35">
      <c r="A697" s="141" t="s">
        <v>18</v>
      </c>
      <c r="B697" s="142"/>
      <c r="C697" s="261"/>
      <c r="D697" s="102"/>
      <c r="E697" s="103"/>
      <c r="F697" s="103"/>
      <c r="G697" s="103"/>
      <c r="H697" s="103"/>
      <c r="I697" s="103"/>
    </row>
    <row r="698" spans="1:9" x14ac:dyDescent="0.35">
      <c r="A698" s="122" t="s">
        <v>14</v>
      </c>
      <c r="B698" s="54" t="s">
        <v>1</v>
      </c>
      <c r="C698" s="180">
        <f t="shared" ref="C698:C705" si="25">C700</f>
        <v>1321</v>
      </c>
      <c r="D698" s="104"/>
      <c r="E698" s="91"/>
      <c r="F698" s="91"/>
      <c r="G698" s="91"/>
      <c r="H698" s="91"/>
      <c r="I698" s="91"/>
    </row>
    <row r="699" spans="1:9" x14ac:dyDescent="0.35">
      <c r="A699" s="22" t="s">
        <v>47</v>
      </c>
      <c r="B699" s="14" t="s">
        <v>2</v>
      </c>
      <c r="C699" s="180">
        <f t="shared" si="25"/>
        <v>1321</v>
      </c>
    </row>
    <row r="700" spans="1:9" x14ac:dyDescent="0.35">
      <c r="A700" s="117" t="s">
        <v>28</v>
      </c>
      <c r="B700" s="13" t="s">
        <v>1</v>
      </c>
      <c r="C700" s="166">
        <f t="shared" si="25"/>
        <v>1321</v>
      </c>
    </row>
    <row r="701" spans="1:9" x14ac:dyDescent="0.35">
      <c r="A701" s="22" t="s">
        <v>48</v>
      </c>
      <c r="B701" s="14" t="s">
        <v>2</v>
      </c>
      <c r="C701" s="166">
        <f t="shared" si="25"/>
        <v>1321</v>
      </c>
    </row>
    <row r="702" spans="1:9" x14ac:dyDescent="0.35">
      <c r="A702" s="12" t="s">
        <v>10</v>
      </c>
      <c r="B702" s="6" t="s">
        <v>1</v>
      </c>
      <c r="C702" s="180">
        <f t="shared" si="25"/>
        <v>1321</v>
      </c>
      <c r="D702" s="42"/>
      <c r="E702" s="81"/>
      <c r="F702" s="81"/>
      <c r="G702" s="81"/>
      <c r="H702" s="81"/>
      <c r="I702" s="81"/>
    </row>
    <row r="703" spans="1:9" x14ac:dyDescent="0.35">
      <c r="A703" s="11"/>
      <c r="B703" s="7" t="s">
        <v>2</v>
      </c>
      <c r="C703" s="180">
        <f t="shared" si="25"/>
        <v>1321</v>
      </c>
      <c r="D703" s="42"/>
      <c r="E703" s="81"/>
      <c r="F703" s="81"/>
      <c r="G703" s="81"/>
      <c r="H703" s="81"/>
      <c r="I703" s="81"/>
    </row>
    <row r="704" spans="1:9" x14ac:dyDescent="0.35">
      <c r="A704" s="35" t="s">
        <v>23</v>
      </c>
      <c r="B704" s="13" t="s">
        <v>1</v>
      </c>
      <c r="C704" s="180">
        <f t="shared" si="25"/>
        <v>1321</v>
      </c>
    </row>
    <row r="705" spans="1:14" x14ac:dyDescent="0.35">
      <c r="A705" s="10"/>
      <c r="B705" s="14" t="s">
        <v>2</v>
      </c>
      <c r="C705" s="180">
        <f t="shared" si="25"/>
        <v>1321</v>
      </c>
    </row>
    <row r="706" spans="1:14" x14ac:dyDescent="0.35">
      <c r="A706" s="31" t="s">
        <v>24</v>
      </c>
      <c r="B706" s="13" t="s">
        <v>1</v>
      </c>
      <c r="C706" s="180">
        <f>C708+C710+C712+C714+C716+C718+C720+C722</f>
        <v>1321</v>
      </c>
    </row>
    <row r="707" spans="1:14" x14ac:dyDescent="0.35">
      <c r="A707" s="10"/>
      <c r="B707" s="14" t="s">
        <v>2</v>
      </c>
      <c r="C707" s="180">
        <f>C709+C711+C713+C715+C717+C719+C721+C723</f>
        <v>1321</v>
      </c>
    </row>
    <row r="708" spans="1:14" s="87" customFormat="1" ht="32.25" customHeight="1" x14ac:dyDescent="0.35">
      <c r="A708" s="288" t="s">
        <v>140</v>
      </c>
      <c r="B708" s="93" t="s">
        <v>1</v>
      </c>
      <c r="C708" s="159">
        <v>178</v>
      </c>
    </row>
    <row r="709" spans="1:14" s="87" customFormat="1" x14ac:dyDescent="0.35">
      <c r="A709" s="129"/>
      <c r="B709" s="78" t="s">
        <v>2</v>
      </c>
      <c r="C709" s="159">
        <v>178</v>
      </c>
    </row>
    <row r="710" spans="1:14" s="87" customFormat="1" ht="30.75" customHeight="1" x14ac:dyDescent="0.35">
      <c r="A710" s="334" t="s">
        <v>249</v>
      </c>
      <c r="B710" s="93" t="s">
        <v>1</v>
      </c>
      <c r="C710" s="159">
        <v>277</v>
      </c>
      <c r="N710" s="213"/>
    </row>
    <row r="711" spans="1:14" s="87" customFormat="1" x14ac:dyDescent="0.35">
      <c r="A711" s="129"/>
      <c r="B711" s="78" t="s">
        <v>2</v>
      </c>
      <c r="C711" s="159">
        <v>277</v>
      </c>
    </row>
    <row r="712" spans="1:14" s="87" customFormat="1" ht="148.5" customHeight="1" x14ac:dyDescent="0.35">
      <c r="A712" s="335" t="s">
        <v>250</v>
      </c>
      <c r="B712" s="93" t="s">
        <v>1</v>
      </c>
      <c r="C712" s="159">
        <v>67</v>
      </c>
    </row>
    <row r="713" spans="1:14" s="87" customFormat="1" x14ac:dyDescent="0.35">
      <c r="A713" s="129"/>
      <c r="B713" s="78" t="s">
        <v>2</v>
      </c>
      <c r="C713" s="159">
        <v>67</v>
      </c>
    </row>
    <row r="714" spans="1:14" s="87" customFormat="1" ht="149.25" customHeight="1" x14ac:dyDescent="0.35">
      <c r="A714" s="335" t="s">
        <v>251</v>
      </c>
      <c r="B714" s="93" t="s">
        <v>1</v>
      </c>
      <c r="C714" s="159">
        <v>67</v>
      </c>
    </row>
    <row r="715" spans="1:14" s="87" customFormat="1" x14ac:dyDescent="0.35">
      <c r="A715" s="129"/>
      <c r="B715" s="78" t="s">
        <v>2</v>
      </c>
      <c r="C715" s="180">
        <v>67</v>
      </c>
    </row>
    <row r="716" spans="1:14" s="87" customFormat="1" ht="57" customHeight="1" x14ac:dyDescent="0.35">
      <c r="A716" s="336" t="s">
        <v>252</v>
      </c>
      <c r="B716" s="93" t="s">
        <v>1</v>
      </c>
      <c r="C716" s="159">
        <v>149</v>
      </c>
    </row>
    <row r="717" spans="1:14" s="87" customFormat="1" x14ac:dyDescent="0.35">
      <c r="A717" s="129"/>
      <c r="B717" s="78" t="s">
        <v>2</v>
      </c>
      <c r="C717" s="159">
        <v>149</v>
      </c>
    </row>
    <row r="718" spans="1:14" s="87" customFormat="1" ht="58.5" customHeight="1" x14ac:dyDescent="0.35">
      <c r="A718" s="337" t="s">
        <v>253</v>
      </c>
      <c r="B718" s="93" t="s">
        <v>1</v>
      </c>
      <c r="C718" s="159">
        <v>58</v>
      </c>
    </row>
    <row r="719" spans="1:14" s="87" customFormat="1" x14ac:dyDescent="0.35">
      <c r="A719" s="129"/>
      <c r="B719" s="78" t="s">
        <v>2</v>
      </c>
      <c r="C719" s="159">
        <v>58</v>
      </c>
    </row>
    <row r="720" spans="1:14" s="87" customFormat="1" ht="144" customHeight="1" x14ac:dyDescent="0.35">
      <c r="A720" s="336" t="s">
        <v>254</v>
      </c>
      <c r="B720" s="93" t="s">
        <v>1</v>
      </c>
      <c r="C720" s="159">
        <v>210</v>
      </c>
    </row>
    <row r="721" spans="1:5" s="87" customFormat="1" x14ac:dyDescent="0.35">
      <c r="A721" s="129"/>
      <c r="B721" s="78" t="s">
        <v>2</v>
      </c>
      <c r="C721" s="180">
        <v>210</v>
      </c>
    </row>
    <row r="722" spans="1:5" s="87" customFormat="1" ht="114.75" customHeight="1" x14ac:dyDescent="0.35">
      <c r="A722" s="336" t="s">
        <v>255</v>
      </c>
      <c r="B722" s="93" t="s">
        <v>1</v>
      </c>
      <c r="C722" s="159">
        <v>315</v>
      </c>
    </row>
    <row r="723" spans="1:5" s="87" customFormat="1" x14ac:dyDescent="0.35">
      <c r="A723" s="129"/>
      <c r="B723" s="78" t="s">
        <v>2</v>
      </c>
      <c r="C723" s="180">
        <v>315</v>
      </c>
    </row>
    <row r="724" spans="1:5" ht="12.45" x14ac:dyDescent="0.3">
      <c r="A724" s="396" t="s">
        <v>40</v>
      </c>
      <c r="B724" s="397"/>
      <c r="C724" s="398"/>
      <c r="E724" s="87"/>
    </row>
    <row r="725" spans="1:5" x14ac:dyDescent="0.35">
      <c r="A725" s="20" t="s">
        <v>14</v>
      </c>
      <c r="B725" s="5" t="s">
        <v>1</v>
      </c>
      <c r="C725" s="159">
        <f t="shared" ref="C725:C732" si="26">C727</f>
        <v>567</v>
      </c>
    </row>
    <row r="726" spans="1:5" x14ac:dyDescent="0.35">
      <c r="A726" s="22" t="s">
        <v>15</v>
      </c>
      <c r="B726" s="7" t="s">
        <v>2</v>
      </c>
      <c r="C726" s="159">
        <f t="shared" si="26"/>
        <v>567</v>
      </c>
    </row>
    <row r="727" spans="1:5" x14ac:dyDescent="0.35">
      <c r="A727" s="26" t="s">
        <v>55</v>
      </c>
      <c r="B727" s="13" t="s">
        <v>1</v>
      </c>
      <c r="C727" s="184">
        <f t="shared" si="26"/>
        <v>567</v>
      </c>
    </row>
    <row r="728" spans="1:5" x14ac:dyDescent="0.35">
      <c r="A728" s="9" t="s">
        <v>20</v>
      </c>
      <c r="B728" s="14" t="s">
        <v>2</v>
      </c>
      <c r="C728" s="184">
        <f t="shared" si="26"/>
        <v>567</v>
      </c>
    </row>
    <row r="729" spans="1:5" x14ac:dyDescent="0.35">
      <c r="A729" s="12" t="s">
        <v>10</v>
      </c>
      <c r="B729" s="6" t="s">
        <v>1</v>
      </c>
      <c r="C729" s="159">
        <f t="shared" si="26"/>
        <v>567</v>
      </c>
    </row>
    <row r="730" spans="1:5" x14ac:dyDescent="0.35">
      <c r="A730" s="11"/>
      <c r="B730" s="7" t="s">
        <v>2</v>
      </c>
      <c r="C730" s="159">
        <f t="shared" si="26"/>
        <v>567</v>
      </c>
    </row>
    <row r="731" spans="1:5" x14ac:dyDescent="0.35">
      <c r="A731" s="67" t="s">
        <v>23</v>
      </c>
      <c r="B731" s="6" t="s">
        <v>1</v>
      </c>
      <c r="C731" s="159">
        <f t="shared" si="26"/>
        <v>567</v>
      </c>
    </row>
    <row r="732" spans="1:5" x14ac:dyDescent="0.35">
      <c r="A732" s="10"/>
      <c r="B732" s="7" t="s">
        <v>2</v>
      </c>
      <c r="C732" s="159">
        <f t="shared" si="26"/>
        <v>567</v>
      </c>
    </row>
    <row r="733" spans="1:5" s="61" customFormat="1" ht="15.75" customHeight="1" x14ac:dyDescent="0.35">
      <c r="A733" s="281" t="s">
        <v>24</v>
      </c>
      <c r="B733" s="28" t="s">
        <v>1</v>
      </c>
      <c r="C733" s="184">
        <f>C735+C743+C751+C755</f>
        <v>567</v>
      </c>
    </row>
    <row r="734" spans="1:5" s="61" customFormat="1" ht="16.5" customHeight="1" x14ac:dyDescent="0.35">
      <c r="A734" s="32"/>
      <c r="B734" s="30" t="s">
        <v>2</v>
      </c>
      <c r="C734" s="184">
        <f>C736+C744+C752+C756</f>
        <v>567</v>
      </c>
    </row>
    <row r="735" spans="1:5" s="61" customFormat="1" x14ac:dyDescent="0.35">
      <c r="A735" s="75" t="s">
        <v>102</v>
      </c>
      <c r="B735" s="28" t="s">
        <v>1</v>
      </c>
      <c r="C735" s="166">
        <f>C737+C739+C741</f>
        <v>291</v>
      </c>
    </row>
    <row r="736" spans="1:5" s="61" customFormat="1" x14ac:dyDescent="0.35">
      <c r="A736" s="32"/>
      <c r="B736" s="30" t="s">
        <v>2</v>
      </c>
      <c r="C736" s="166">
        <f>C738+C740+C742</f>
        <v>291</v>
      </c>
    </row>
    <row r="737" spans="1:3" s="87" customFormat="1" x14ac:dyDescent="0.35">
      <c r="A737" s="321" t="s">
        <v>103</v>
      </c>
      <c r="B737" s="93" t="s">
        <v>1</v>
      </c>
      <c r="C737" s="159">
        <v>97</v>
      </c>
    </row>
    <row r="738" spans="1:3" s="87" customFormat="1" x14ac:dyDescent="0.35">
      <c r="A738" s="129"/>
      <c r="B738" s="78" t="s">
        <v>2</v>
      </c>
      <c r="C738" s="159">
        <v>97</v>
      </c>
    </row>
    <row r="739" spans="1:3" s="87" customFormat="1" x14ac:dyDescent="0.35">
      <c r="A739" s="321" t="s">
        <v>104</v>
      </c>
      <c r="B739" s="93" t="s">
        <v>1</v>
      </c>
      <c r="C739" s="159">
        <v>97</v>
      </c>
    </row>
    <row r="740" spans="1:3" s="87" customFormat="1" x14ac:dyDescent="0.35">
      <c r="A740" s="129"/>
      <c r="B740" s="78" t="s">
        <v>2</v>
      </c>
      <c r="C740" s="159">
        <v>97</v>
      </c>
    </row>
    <row r="741" spans="1:3" s="87" customFormat="1" x14ac:dyDescent="0.35">
      <c r="A741" s="321" t="s">
        <v>105</v>
      </c>
      <c r="B741" s="93" t="s">
        <v>1</v>
      </c>
      <c r="C741" s="159">
        <v>97</v>
      </c>
    </row>
    <row r="742" spans="1:3" s="87" customFormat="1" x14ac:dyDescent="0.35">
      <c r="A742" s="129"/>
      <c r="B742" s="78" t="s">
        <v>2</v>
      </c>
      <c r="C742" s="159">
        <v>97</v>
      </c>
    </row>
    <row r="743" spans="1:3" s="61" customFormat="1" x14ac:dyDescent="0.35">
      <c r="A743" s="75" t="s">
        <v>246</v>
      </c>
      <c r="B743" s="28" t="s">
        <v>1</v>
      </c>
      <c r="C743" s="184">
        <f>C745+C747+C749</f>
        <v>163</v>
      </c>
    </row>
    <row r="744" spans="1:3" s="61" customFormat="1" x14ac:dyDescent="0.35">
      <c r="A744" s="32"/>
      <c r="B744" s="30" t="s">
        <v>2</v>
      </c>
      <c r="C744" s="184">
        <f>C746+C748+C750</f>
        <v>163</v>
      </c>
    </row>
    <row r="745" spans="1:3" s="87" customFormat="1" ht="30.75" customHeight="1" x14ac:dyDescent="0.35">
      <c r="A745" s="299" t="s">
        <v>56</v>
      </c>
      <c r="B745" s="93" t="s">
        <v>1</v>
      </c>
      <c r="C745" s="159">
        <v>72</v>
      </c>
    </row>
    <row r="746" spans="1:3" s="87" customFormat="1" x14ac:dyDescent="0.35">
      <c r="A746" s="129"/>
      <c r="B746" s="78" t="s">
        <v>2</v>
      </c>
      <c r="C746" s="159">
        <v>72</v>
      </c>
    </row>
    <row r="747" spans="1:3" s="87" customFormat="1" ht="28.3" x14ac:dyDescent="0.35">
      <c r="A747" s="299" t="s">
        <v>57</v>
      </c>
      <c r="B747" s="93" t="s">
        <v>1</v>
      </c>
      <c r="C747" s="159">
        <v>54</v>
      </c>
    </row>
    <row r="748" spans="1:3" s="87" customFormat="1" x14ac:dyDescent="0.35">
      <c r="A748" s="129"/>
      <c r="B748" s="78" t="s">
        <v>2</v>
      </c>
      <c r="C748" s="159">
        <v>54</v>
      </c>
    </row>
    <row r="749" spans="1:3" s="87" customFormat="1" ht="46.3" x14ac:dyDescent="0.4">
      <c r="A749" s="333" t="s">
        <v>194</v>
      </c>
      <c r="B749" s="338" t="s">
        <v>1</v>
      </c>
      <c r="C749" s="159">
        <v>37</v>
      </c>
    </row>
    <row r="750" spans="1:3" s="87" customFormat="1" ht="14.25" customHeight="1" x14ac:dyDescent="0.35">
      <c r="A750" s="129"/>
      <c r="B750" s="78" t="s">
        <v>2</v>
      </c>
      <c r="C750" s="159">
        <v>37</v>
      </c>
    </row>
    <row r="751" spans="1:3" s="85" customFormat="1" x14ac:dyDescent="0.35">
      <c r="A751" s="183" t="s">
        <v>247</v>
      </c>
      <c r="B751" s="181" t="s">
        <v>1</v>
      </c>
      <c r="C751" s="184">
        <f>C753</f>
        <v>3</v>
      </c>
    </row>
    <row r="752" spans="1:3" s="85" customFormat="1" x14ac:dyDescent="0.35">
      <c r="A752" s="185"/>
      <c r="B752" s="182" t="s">
        <v>2</v>
      </c>
      <c r="C752" s="184">
        <f>C754</f>
        <v>3</v>
      </c>
    </row>
    <row r="753" spans="1:4" s="87" customFormat="1" ht="15.45" x14ac:dyDescent="0.35">
      <c r="A753" s="288" t="s">
        <v>205</v>
      </c>
      <c r="B753" s="93" t="s">
        <v>1</v>
      </c>
      <c r="C753" s="159">
        <v>3</v>
      </c>
    </row>
    <row r="754" spans="1:4" s="85" customFormat="1" x14ac:dyDescent="0.35">
      <c r="A754" s="71"/>
      <c r="B754" s="64" t="s">
        <v>2</v>
      </c>
      <c r="C754" s="159">
        <v>3</v>
      </c>
    </row>
    <row r="755" spans="1:4" s="85" customFormat="1" x14ac:dyDescent="0.35">
      <c r="A755" s="183" t="s">
        <v>248</v>
      </c>
      <c r="B755" s="181" t="s">
        <v>1</v>
      </c>
      <c r="C755" s="184">
        <f>C757+C759</f>
        <v>110</v>
      </c>
    </row>
    <row r="756" spans="1:4" s="85" customFormat="1" x14ac:dyDescent="0.35">
      <c r="A756" s="185"/>
      <c r="B756" s="182" t="s">
        <v>2</v>
      </c>
      <c r="C756" s="184">
        <f>C758+C760</f>
        <v>110</v>
      </c>
    </row>
    <row r="757" spans="1:4" s="87" customFormat="1" ht="61.75" x14ac:dyDescent="0.35">
      <c r="A757" s="339" t="s">
        <v>160</v>
      </c>
      <c r="B757" s="93" t="s">
        <v>1</v>
      </c>
      <c r="C757" s="159">
        <v>55</v>
      </c>
    </row>
    <row r="758" spans="1:4" s="87" customFormat="1" x14ac:dyDescent="0.35">
      <c r="A758" s="129"/>
      <c r="B758" s="78" t="s">
        <v>2</v>
      </c>
      <c r="C758" s="159">
        <v>55</v>
      </c>
    </row>
    <row r="759" spans="1:4" s="87" customFormat="1" ht="61.75" x14ac:dyDescent="0.35">
      <c r="A759" s="339" t="s">
        <v>161</v>
      </c>
      <c r="B759" s="93" t="s">
        <v>1</v>
      </c>
      <c r="C759" s="159">
        <v>55</v>
      </c>
    </row>
    <row r="760" spans="1:4" s="85" customFormat="1" x14ac:dyDescent="0.35">
      <c r="A760" s="71"/>
      <c r="B760" s="64" t="s">
        <v>2</v>
      </c>
      <c r="C760" s="159">
        <v>55</v>
      </c>
    </row>
    <row r="761" spans="1:4" ht="12.45" x14ac:dyDescent="0.3">
      <c r="A761" s="384" t="s">
        <v>36</v>
      </c>
      <c r="B761" s="384"/>
      <c r="C761" s="384"/>
    </row>
    <row r="762" spans="1:4" x14ac:dyDescent="0.35">
      <c r="A762" s="21" t="s">
        <v>14</v>
      </c>
      <c r="B762" s="13" t="s">
        <v>1</v>
      </c>
      <c r="C762" s="180">
        <f>C764+C774</f>
        <v>358</v>
      </c>
    </row>
    <row r="763" spans="1:4" x14ac:dyDescent="0.35">
      <c r="A763" s="22" t="s">
        <v>15</v>
      </c>
      <c r="B763" s="14" t="s">
        <v>2</v>
      </c>
      <c r="C763" s="180">
        <f>C765+C775</f>
        <v>358</v>
      </c>
    </row>
    <row r="764" spans="1:4" s="62" customFormat="1" x14ac:dyDescent="0.35">
      <c r="A764" s="72" t="s">
        <v>19</v>
      </c>
      <c r="B764" s="127" t="s">
        <v>1</v>
      </c>
      <c r="C764" s="166">
        <f t="shared" ref="C764:C769" si="27">C766</f>
        <v>117</v>
      </c>
      <c r="D764"/>
    </row>
    <row r="765" spans="1:4" s="62" customFormat="1" x14ac:dyDescent="0.35">
      <c r="A765" s="63" t="s">
        <v>20</v>
      </c>
      <c r="B765" s="70" t="s">
        <v>2</v>
      </c>
      <c r="C765" s="166">
        <f t="shared" si="27"/>
        <v>117</v>
      </c>
    </row>
    <row r="766" spans="1:4" x14ac:dyDescent="0.35">
      <c r="A766" s="12" t="s">
        <v>10</v>
      </c>
      <c r="B766" s="6" t="s">
        <v>1</v>
      </c>
      <c r="C766" s="180">
        <f t="shared" si="27"/>
        <v>117</v>
      </c>
    </row>
    <row r="767" spans="1:4" x14ac:dyDescent="0.35">
      <c r="A767" s="11"/>
      <c r="B767" s="7" t="s">
        <v>2</v>
      </c>
      <c r="C767" s="180">
        <f t="shared" si="27"/>
        <v>117</v>
      </c>
    </row>
    <row r="768" spans="1:4" s="62" customFormat="1" x14ac:dyDescent="0.35">
      <c r="A768" s="139" t="s">
        <v>24</v>
      </c>
      <c r="B768" s="54" t="s">
        <v>1</v>
      </c>
      <c r="C768" s="180">
        <f t="shared" si="27"/>
        <v>117</v>
      </c>
    </row>
    <row r="769" spans="1:8" s="62" customFormat="1" x14ac:dyDescent="0.35">
      <c r="A769" s="135"/>
      <c r="B769" s="40" t="s">
        <v>2</v>
      </c>
      <c r="C769" s="180">
        <f t="shared" si="27"/>
        <v>117</v>
      </c>
    </row>
    <row r="770" spans="1:8" s="200" customFormat="1" x14ac:dyDescent="0.35">
      <c r="A770" s="60" t="s">
        <v>120</v>
      </c>
      <c r="B770" s="198" t="s">
        <v>1</v>
      </c>
      <c r="C770" s="269">
        <f>C772</f>
        <v>117</v>
      </c>
    </row>
    <row r="771" spans="1:8" s="200" customFormat="1" x14ac:dyDescent="0.35">
      <c r="A771" s="201"/>
      <c r="B771" s="202" t="s">
        <v>2</v>
      </c>
      <c r="C771" s="269">
        <f>C773</f>
        <v>117</v>
      </c>
    </row>
    <row r="772" spans="1:8" s="87" customFormat="1" ht="30" customHeight="1" x14ac:dyDescent="0.35">
      <c r="A772" s="292" t="s">
        <v>114</v>
      </c>
      <c r="B772" s="93" t="s">
        <v>1</v>
      </c>
      <c r="C772" s="159">
        <v>117</v>
      </c>
      <c r="D772" s="81"/>
      <c r="E772" s="81"/>
      <c r="F772" s="340"/>
      <c r="G772" s="80"/>
      <c r="H772" s="80"/>
    </row>
    <row r="773" spans="1:8" s="85" customFormat="1" ht="16.5" customHeight="1" x14ac:dyDescent="0.35">
      <c r="A773" s="140"/>
      <c r="B773" s="64" t="s">
        <v>2</v>
      </c>
      <c r="C773" s="159">
        <v>117</v>
      </c>
      <c r="D773" s="77"/>
      <c r="E773" s="77"/>
      <c r="F773" s="138"/>
      <c r="G773" s="83"/>
      <c r="H773" s="83"/>
    </row>
    <row r="774" spans="1:8" s="87" customFormat="1" x14ac:dyDescent="0.35">
      <c r="A774" s="72" t="s">
        <v>17</v>
      </c>
      <c r="B774" s="93" t="s">
        <v>1</v>
      </c>
      <c r="C774" s="184">
        <f t="shared" ref="C774:C777" si="28">C776</f>
        <v>241</v>
      </c>
    </row>
    <row r="775" spans="1:8" s="87" customFormat="1" x14ac:dyDescent="0.35">
      <c r="A775" s="129" t="s">
        <v>9</v>
      </c>
      <c r="B775" s="78" t="s">
        <v>2</v>
      </c>
      <c r="C775" s="184">
        <f t="shared" si="28"/>
        <v>241</v>
      </c>
    </row>
    <row r="776" spans="1:8" s="87" customFormat="1" x14ac:dyDescent="0.35">
      <c r="A776" s="209" t="s">
        <v>10</v>
      </c>
      <c r="B776" s="88" t="s">
        <v>1</v>
      </c>
      <c r="C776" s="159">
        <f t="shared" si="28"/>
        <v>241</v>
      </c>
    </row>
    <row r="777" spans="1:8" s="87" customFormat="1" x14ac:dyDescent="0.35">
      <c r="A777" s="74"/>
      <c r="B777" s="78" t="s">
        <v>2</v>
      </c>
      <c r="C777" s="159">
        <f t="shared" si="28"/>
        <v>241</v>
      </c>
    </row>
    <row r="778" spans="1:8" s="87" customFormat="1" ht="15" customHeight="1" x14ac:dyDescent="0.35">
      <c r="A778" s="227" t="s">
        <v>24</v>
      </c>
      <c r="B778" s="93" t="s">
        <v>1</v>
      </c>
      <c r="C778" s="159">
        <f>C780</f>
        <v>241</v>
      </c>
    </row>
    <row r="779" spans="1:8" s="87" customFormat="1" ht="15" customHeight="1" x14ac:dyDescent="0.35">
      <c r="A779" s="201"/>
      <c r="B779" s="78" t="s">
        <v>2</v>
      </c>
      <c r="C779" s="159">
        <f>C781</f>
        <v>241</v>
      </c>
    </row>
    <row r="780" spans="1:8" s="200" customFormat="1" x14ac:dyDescent="0.35">
      <c r="A780" s="228" t="s">
        <v>60</v>
      </c>
      <c r="B780" s="198" t="s">
        <v>1</v>
      </c>
      <c r="C780" s="269">
        <f>C782</f>
        <v>241</v>
      </c>
    </row>
    <row r="781" spans="1:8" s="200" customFormat="1" x14ac:dyDescent="0.35">
      <c r="A781" s="201"/>
      <c r="B781" s="202" t="s">
        <v>2</v>
      </c>
      <c r="C781" s="269">
        <f>C783</f>
        <v>241</v>
      </c>
      <c r="D781" s="199">
        <f>D783</f>
        <v>0</v>
      </c>
    </row>
    <row r="782" spans="1:8" s="85" customFormat="1" ht="52.5" customHeight="1" x14ac:dyDescent="0.35">
      <c r="A782" s="289" t="s">
        <v>62</v>
      </c>
      <c r="B782" s="121" t="s">
        <v>1</v>
      </c>
      <c r="C782" s="290">
        <v>241</v>
      </c>
      <c r="D782" s="77"/>
      <c r="E782" s="77"/>
      <c r="F782" s="138"/>
      <c r="G782" s="83"/>
      <c r="H782" s="83"/>
    </row>
    <row r="783" spans="1:8" s="85" customFormat="1" ht="16.5" customHeight="1" x14ac:dyDescent="0.35">
      <c r="A783" s="130"/>
      <c r="B783" s="64" t="s">
        <v>2</v>
      </c>
      <c r="C783" s="159">
        <v>241</v>
      </c>
      <c r="D783" s="77"/>
      <c r="E783" s="77"/>
      <c r="F783" s="138"/>
      <c r="G783" s="83"/>
      <c r="H783" s="83"/>
    </row>
    <row r="784" spans="1:8" ht="12.45" x14ac:dyDescent="0.3">
      <c r="A784" s="384" t="s">
        <v>38</v>
      </c>
      <c r="B784" s="384"/>
      <c r="C784" s="384"/>
    </row>
    <row r="785" spans="1:45" x14ac:dyDescent="0.35">
      <c r="A785" s="21" t="s">
        <v>14</v>
      </c>
      <c r="B785" s="13" t="s">
        <v>1</v>
      </c>
      <c r="C785" s="180">
        <f>C787</f>
        <v>18</v>
      </c>
    </row>
    <row r="786" spans="1:45" x14ac:dyDescent="0.35">
      <c r="A786" s="22" t="s">
        <v>15</v>
      </c>
      <c r="B786" s="14" t="s">
        <v>2</v>
      </c>
      <c r="C786" s="180">
        <f>C788</f>
        <v>18</v>
      </c>
    </row>
    <row r="787" spans="1:45" s="62" customFormat="1" x14ac:dyDescent="0.35">
      <c r="A787" s="72" t="s">
        <v>19</v>
      </c>
      <c r="B787" s="127" t="s">
        <v>1</v>
      </c>
      <c r="C787" s="166">
        <f>C789</f>
        <v>18</v>
      </c>
      <c r="D787"/>
    </row>
    <row r="788" spans="1:45" s="62" customFormat="1" x14ac:dyDescent="0.35">
      <c r="A788" s="63" t="s">
        <v>20</v>
      </c>
      <c r="B788" s="70" t="s">
        <v>2</v>
      </c>
      <c r="C788" s="166">
        <f>C790</f>
        <v>18</v>
      </c>
    </row>
    <row r="789" spans="1:45" x14ac:dyDescent="0.35">
      <c r="A789" s="12" t="s">
        <v>10</v>
      </c>
      <c r="B789" s="6" t="s">
        <v>1</v>
      </c>
      <c r="C789" s="180">
        <f t="shared" ref="C789:C790" si="29">C791</f>
        <v>18</v>
      </c>
    </row>
    <row r="790" spans="1:45" x14ac:dyDescent="0.35">
      <c r="A790" s="11"/>
      <c r="B790" s="7" t="s">
        <v>2</v>
      </c>
      <c r="C790" s="180">
        <f t="shared" si="29"/>
        <v>18</v>
      </c>
    </row>
    <row r="791" spans="1:45" s="62" customFormat="1" x14ac:dyDescent="0.35">
      <c r="A791" s="139" t="s">
        <v>24</v>
      </c>
      <c r="B791" s="54" t="s">
        <v>1</v>
      </c>
      <c r="C791" s="180">
        <f>C793</f>
        <v>18</v>
      </c>
    </row>
    <row r="792" spans="1:45" s="62" customFormat="1" x14ac:dyDescent="0.35">
      <c r="A792" s="135"/>
      <c r="B792" s="40" t="s">
        <v>2</v>
      </c>
      <c r="C792" s="180">
        <f>C794</f>
        <v>18</v>
      </c>
    </row>
    <row r="793" spans="1:45" s="87" customFormat="1" x14ac:dyDescent="0.35">
      <c r="A793" s="170" t="s">
        <v>52</v>
      </c>
      <c r="B793" s="93" t="s">
        <v>1</v>
      </c>
      <c r="C793" s="180">
        <f>C795</f>
        <v>18</v>
      </c>
    </row>
    <row r="794" spans="1:45" s="87" customFormat="1" ht="15.75" customHeight="1" x14ac:dyDescent="0.35">
      <c r="A794" s="129"/>
      <c r="B794" s="78" t="s">
        <v>2</v>
      </c>
      <c r="C794" s="180">
        <f>C796</f>
        <v>18</v>
      </c>
    </row>
    <row r="795" spans="1:45" s="87" customFormat="1" ht="48.75" customHeight="1" x14ac:dyDescent="0.35">
      <c r="A795" s="341" t="s">
        <v>122</v>
      </c>
      <c r="B795" s="93" t="s">
        <v>1</v>
      </c>
      <c r="C795" s="159">
        <v>18</v>
      </c>
    </row>
    <row r="796" spans="1:45" s="87" customFormat="1" ht="18.75" customHeight="1" x14ac:dyDescent="0.35">
      <c r="A796" s="129"/>
      <c r="B796" s="78" t="s">
        <v>2</v>
      </c>
      <c r="C796" s="159">
        <v>18</v>
      </c>
    </row>
    <row r="797" spans="1:45" s="43" customFormat="1" x14ac:dyDescent="0.35">
      <c r="A797" s="49" t="s">
        <v>43</v>
      </c>
      <c r="B797" s="50"/>
      <c r="C797" s="264"/>
      <c r="D797" s="409"/>
      <c r="E797" s="409"/>
      <c r="F797" s="410"/>
      <c r="G797" s="410"/>
      <c r="H797" s="410"/>
      <c r="I797" s="410"/>
      <c r="J797" s="87"/>
      <c r="K797" s="87"/>
      <c r="L797" s="87"/>
      <c r="M797" s="87"/>
      <c r="N797" s="87"/>
      <c r="O797" s="87"/>
      <c r="P797" s="87"/>
      <c r="Q797" s="87"/>
      <c r="R797" s="87"/>
      <c r="S797" s="87"/>
      <c r="T797" s="87"/>
      <c r="U797" s="87"/>
      <c r="V797" s="87"/>
      <c r="W797" s="87"/>
      <c r="X797" s="87"/>
      <c r="Y797" s="87"/>
      <c r="Z797" s="87"/>
      <c r="AA797" s="87"/>
      <c r="AB797" s="87"/>
      <c r="AC797" s="87"/>
      <c r="AD797" s="87"/>
      <c r="AE797" s="87"/>
      <c r="AF797" s="87"/>
      <c r="AG797" s="87"/>
      <c r="AH797" s="87"/>
      <c r="AI797" s="87"/>
      <c r="AJ797" s="87"/>
      <c r="AK797" s="87"/>
      <c r="AL797" s="87"/>
      <c r="AM797" s="87"/>
      <c r="AN797" s="87"/>
      <c r="AO797" s="87"/>
      <c r="AP797" s="87"/>
      <c r="AQ797" s="87"/>
      <c r="AR797" s="87"/>
      <c r="AS797" s="87"/>
    </row>
    <row r="798" spans="1:45" s="87" customFormat="1" x14ac:dyDescent="0.35">
      <c r="A798" s="126" t="s">
        <v>14</v>
      </c>
      <c r="B798" s="194" t="s">
        <v>1</v>
      </c>
      <c r="C798" s="180">
        <f t="shared" ref="C798:C799" si="30">C800</f>
        <v>3534</v>
      </c>
      <c r="D798" s="43"/>
    </row>
    <row r="799" spans="1:45" s="87" customFormat="1" x14ac:dyDescent="0.35">
      <c r="A799" s="71" t="s">
        <v>15</v>
      </c>
      <c r="B799" s="195" t="s">
        <v>2</v>
      </c>
      <c r="C799" s="180">
        <f t="shared" si="30"/>
        <v>3534</v>
      </c>
      <c r="D799" s="43"/>
    </row>
    <row r="800" spans="1:45" s="87" customFormat="1" x14ac:dyDescent="0.35">
      <c r="A800" s="72" t="s">
        <v>19</v>
      </c>
      <c r="B800" s="196" t="s">
        <v>1</v>
      </c>
      <c r="C800" s="166">
        <f>C802</f>
        <v>3534</v>
      </c>
      <c r="D800" s="43"/>
    </row>
    <row r="801" spans="1:9" s="87" customFormat="1" x14ac:dyDescent="0.35">
      <c r="A801" s="129" t="s">
        <v>20</v>
      </c>
      <c r="B801" s="78" t="s">
        <v>2</v>
      </c>
      <c r="C801" s="166">
        <f>C803</f>
        <v>3534</v>
      </c>
    </row>
    <row r="802" spans="1:9" x14ac:dyDescent="0.35">
      <c r="A802" s="12" t="s">
        <v>10</v>
      </c>
      <c r="B802" s="6" t="s">
        <v>1</v>
      </c>
      <c r="C802" s="180">
        <f>C804</f>
        <v>3534</v>
      </c>
    </row>
    <row r="803" spans="1:9" x14ac:dyDescent="0.35">
      <c r="A803" s="11"/>
      <c r="B803" s="7" t="s">
        <v>2</v>
      </c>
      <c r="C803" s="180">
        <f>C805</f>
        <v>3534</v>
      </c>
    </row>
    <row r="804" spans="1:9" s="62" customFormat="1" ht="15" customHeight="1" x14ac:dyDescent="0.35">
      <c r="A804" s="139" t="s">
        <v>24</v>
      </c>
      <c r="B804" s="54" t="s">
        <v>1</v>
      </c>
      <c r="C804" s="180">
        <f>C806+C808+C810+C812</f>
        <v>3534</v>
      </c>
    </row>
    <row r="805" spans="1:9" s="62" customFormat="1" ht="15" customHeight="1" x14ac:dyDescent="0.35">
      <c r="A805" s="135"/>
      <c r="B805" s="40" t="s">
        <v>2</v>
      </c>
      <c r="C805" s="180">
        <f>C807+C809+C811+C813</f>
        <v>3534</v>
      </c>
    </row>
    <row r="806" spans="1:9" s="87" customFormat="1" ht="58.5" customHeight="1" x14ac:dyDescent="0.35">
      <c r="A806" s="342" t="s">
        <v>125</v>
      </c>
      <c r="B806" s="93" t="s">
        <v>1</v>
      </c>
      <c r="C806" s="159">
        <v>19</v>
      </c>
    </row>
    <row r="807" spans="1:9" s="87" customFormat="1" x14ac:dyDescent="0.35">
      <c r="A807" s="129"/>
      <c r="B807" s="78" t="s">
        <v>2</v>
      </c>
      <c r="C807" s="159">
        <v>19</v>
      </c>
    </row>
    <row r="808" spans="1:9" s="87" customFormat="1" ht="129.75" customHeight="1" x14ac:dyDescent="0.35">
      <c r="A808" s="336" t="s">
        <v>266</v>
      </c>
      <c r="B808" s="93" t="s">
        <v>1</v>
      </c>
      <c r="C808" s="247">
        <v>465</v>
      </c>
    </row>
    <row r="809" spans="1:9" s="87" customFormat="1" x14ac:dyDescent="0.35">
      <c r="A809" s="129"/>
      <c r="B809" s="78" t="s">
        <v>2</v>
      </c>
      <c r="C809" s="247">
        <v>465</v>
      </c>
    </row>
    <row r="810" spans="1:9" s="87" customFormat="1" ht="84.9" x14ac:dyDescent="0.35">
      <c r="A810" s="292" t="s">
        <v>267</v>
      </c>
      <c r="B810" s="93" t="s">
        <v>1</v>
      </c>
      <c r="C810" s="159">
        <v>300</v>
      </c>
    </row>
    <row r="811" spans="1:9" s="87" customFormat="1" x14ac:dyDescent="0.35">
      <c r="A811" s="129"/>
      <c r="B811" s="78" t="s">
        <v>2</v>
      </c>
      <c r="C811" s="180">
        <v>300</v>
      </c>
    </row>
    <row r="812" spans="1:9" s="87" customFormat="1" ht="28.3" x14ac:dyDescent="0.35">
      <c r="A812" s="229" t="s">
        <v>269</v>
      </c>
      <c r="B812" s="93" t="s">
        <v>1</v>
      </c>
      <c r="C812" s="159">
        <v>2750</v>
      </c>
    </row>
    <row r="813" spans="1:9" s="87" customFormat="1" x14ac:dyDescent="0.35">
      <c r="A813" s="129"/>
      <c r="B813" s="78" t="s">
        <v>2</v>
      </c>
      <c r="C813" s="159">
        <v>2750</v>
      </c>
    </row>
    <row r="814" spans="1:9" s="62" customFormat="1" ht="14.25" customHeight="1" x14ac:dyDescent="0.35">
      <c r="A814" s="100" t="s">
        <v>50</v>
      </c>
      <c r="B814" s="101"/>
      <c r="C814" s="270"/>
      <c r="D814" s="109"/>
      <c r="E814" s="91"/>
      <c r="F814" s="91"/>
      <c r="G814" s="91"/>
      <c r="H814" s="91"/>
      <c r="I814" s="91"/>
    </row>
    <row r="815" spans="1:9" s="62" customFormat="1" ht="15.75" customHeight="1" x14ac:dyDescent="0.35">
      <c r="A815" s="107" t="s">
        <v>14</v>
      </c>
      <c r="B815" s="108" t="s">
        <v>1</v>
      </c>
      <c r="C815" s="256">
        <f t="shared" ref="C815:C820" si="31">C817</f>
        <v>16000</v>
      </c>
      <c r="D815" s="104"/>
      <c r="E815" s="128"/>
      <c r="F815" s="91"/>
      <c r="G815" s="91"/>
      <c r="H815" s="91"/>
      <c r="I815" s="91"/>
    </row>
    <row r="816" spans="1:9" s="62" customFormat="1" ht="15.75" customHeight="1" x14ac:dyDescent="0.35">
      <c r="A816" s="9" t="s">
        <v>22</v>
      </c>
      <c r="B816" s="40" t="s">
        <v>2</v>
      </c>
      <c r="C816" s="256">
        <f t="shared" si="31"/>
        <v>16000</v>
      </c>
      <c r="D816" s="42"/>
      <c r="E816" s="81"/>
      <c r="F816" s="81" t="e">
        <f>F818+#REF!</f>
        <v>#REF!</v>
      </c>
      <c r="G816" s="81" t="e">
        <f>G818+#REF!</f>
        <v>#REF!</v>
      </c>
      <c r="H816" s="81" t="e">
        <f>H818+#REF!</f>
        <v>#REF!</v>
      </c>
      <c r="I816" s="81" t="e">
        <f>I818+#REF!</f>
        <v>#REF!</v>
      </c>
    </row>
    <row r="817" spans="1:9" s="62" customFormat="1" ht="15" customHeight="1" x14ac:dyDescent="0.35">
      <c r="A817" s="33" t="s">
        <v>19</v>
      </c>
      <c r="B817" s="54" t="s">
        <v>1</v>
      </c>
      <c r="C817" s="271">
        <f t="shared" si="31"/>
        <v>16000</v>
      </c>
    </row>
    <row r="818" spans="1:9" s="62" customFormat="1" ht="15" customHeight="1" x14ac:dyDescent="0.35">
      <c r="A818" s="9" t="s">
        <v>20</v>
      </c>
      <c r="B818" s="40" t="s">
        <v>2</v>
      </c>
      <c r="C818" s="271">
        <f t="shared" si="31"/>
        <v>16000</v>
      </c>
    </row>
    <row r="819" spans="1:9" s="62" customFormat="1" ht="13.5" customHeight="1" x14ac:dyDescent="0.35">
      <c r="A819" s="12" t="s">
        <v>10</v>
      </c>
      <c r="B819" s="54" t="s">
        <v>1</v>
      </c>
      <c r="C819" s="256">
        <f t="shared" si="31"/>
        <v>16000</v>
      </c>
    </row>
    <row r="820" spans="1:9" s="62" customFormat="1" ht="14.25" customHeight="1" x14ac:dyDescent="0.35">
      <c r="A820" s="11"/>
      <c r="B820" s="40" t="s">
        <v>2</v>
      </c>
      <c r="C820" s="256">
        <f t="shared" si="31"/>
        <v>16000</v>
      </c>
    </row>
    <row r="821" spans="1:9" s="62" customFormat="1" ht="15" customHeight="1" x14ac:dyDescent="0.35">
      <c r="A821" s="411" t="s">
        <v>49</v>
      </c>
      <c r="B821" s="54" t="s">
        <v>1</v>
      </c>
      <c r="C821" s="256">
        <f>C830</f>
        <v>16000</v>
      </c>
    </row>
    <row r="822" spans="1:9" s="62" customFormat="1" ht="15" customHeight="1" x14ac:dyDescent="0.35">
      <c r="A822" s="412"/>
      <c r="B822" s="40" t="s">
        <v>2</v>
      </c>
      <c r="C822" s="256">
        <f>C831</f>
        <v>16000</v>
      </c>
    </row>
    <row r="823" spans="1:9" x14ac:dyDescent="0.35">
      <c r="A823" s="141" t="s">
        <v>18</v>
      </c>
      <c r="B823" s="142"/>
      <c r="C823" s="261"/>
      <c r="D823" s="106"/>
      <c r="E823" s="378"/>
      <c r="F823" s="379"/>
      <c r="G823" s="379"/>
      <c r="H823" s="379"/>
      <c r="I823" s="380"/>
    </row>
    <row r="824" spans="1:9" s="62" customFormat="1" ht="15.75" customHeight="1" x14ac:dyDescent="0.35">
      <c r="A824" s="110" t="s">
        <v>14</v>
      </c>
      <c r="B824" s="54" t="s">
        <v>1</v>
      </c>
      <c r="C824" s="256">
        <f t="shared" ref="C824:C829" si="32">C826</f>
        <v>16000</v>
      </c>
    </row>
    <row r="825" spans="1:9" s="62" customFormat="1" ht="15.75" customHeight="1" x14ac:dyDescent="0.35">
      <c r="A825" s="111" t="s">
        <v>15</v>
      </c>
      <c r="B825" s="40" t="s">
        <v>2</v>
      </c>
      <c r="C825" s="256">
        <f t="shared" si="32"/>
        <v>16000</v>
      </c>
    </row>
    <row r="826" spans="1:9" s="62" customFormat="1" ht="15" customHeight="1" x14ac:dyDescent="0.35">
      <c r="A826" s="112" t="s">
        <v>19</v>
      </c>
      <c r="B826" s="54" t="s">
        <v>1</v>
      </c>
      <c r="C826" s="271">
        <f t="shared" si="32"/>
        <v>16000</v>
      </c>
    </row>
    <row r="827" spans="1:9" s="62" customFormat="1" ht="15" customHeight="1" x14ac:dyDescent="0.35">
      <c r="A827" s="113" t="s">
        <v>20</v>
      </c>
      <c r="B827" s="40" t="s">
        <v>2</v>
      </c>
      <c r="C827" s="271">
        <f t="shared" si="32"/>
        <v>16000</v>
      </c>
    </row>
    <row r="828" spans="1:9" s="62" customFormat="1" ht="13.5" customHeight="1" x14ac:dyDescent="0.35">
      <c r="A828" s="411" t="s">
        <v>10</v>
      </c>
      <c r="B828" s="54" t="s">
        <v>1</v>
      </c>
      <c r="C828" s="256">
        <f t="shared" si="32"/>
        <v>16000</v>
      </c>
    </row>
    <row r="829" spans="1:9" s="62" customFormat="1" ht="14.25" customHeight="1" x14ac:dyDescent="0.35">
      <c r="A829" s="412"/>
      <c r="B829" s="40" t="s">
        <v>2</v>
      </c>
      <c r="C829" s="256">
        <f t="shared" si="32"/>
        <v>16000</v>
      </c>
    </row>
    <row r="830" spans="1:9" s="62" customFormat="1" ht="15.75" customHeight="1" x14ac:dyDescent="0.35">
      <c r="A830" s="415" t="s">
        <v>31</v>
      </c>
      <c r="B830" s="54" t="s">
        <v>1</v>
      </c>
      <c r="C830" s="256">
        <f>C832+C834</f>
        <v>16000</v>
      </c>
    </row>
    <row r="831" spans="1:9" s="62" customFormat="1" ht="15.75" customHeight="1" x14ac:dyDescent="0.35">
      <c r="A831" s="416"/>
      <c r="B831" s="40" t="s">
        <v>2</v>
      </c>
      <c r="C831" s="256">
        <f>C833+C835</f>
        <v>16000</v>
      </c>
    </row>
    <row r="832" spans="1:9" s="87" customFormat="1" ht="14.25" customHeight="1" x14ac:dyDescent="0.35">
      <c r="A832" s="417" t="s">
        <v>46</v>
      </c>
      <c r="B832" s="181" t="s">
        <v>1</v>
      </c>
      <c r="C832" s="249">
        <v>1000</v>
      </c>
    </row>
    <row r="833" spans="1:11" s="87" customFormat="1" ht="14.25" customHeight="1" x14ac:dyDescent="0.35">
      <c r="A833" s="418"/>
      <c r="B833" s="182" t="s">
        <v>2</v>
      </c>
      <c r="C833" s="249">
        <v>1000</v>
      </c>
    </row>
    <row r="834" spans="1:11" s="87" customFormat="1" ht="28.5" customHeight="1" x14ac:dyDescent="0.35">
      <c r="A834" s="364" t="s">
        <v>76</v>
      </c>
      <c r="B834" s="181" t="s">
        <v>1</v>
      </c>
      <c r="C834" s="204">
        <v>15000</v>
      </c>
    </row>
    <row r="835" spans="1:11" s="87" customFormat="1" ht="13.5" customHeight="1" x14ac:dyDescent="0.35">
      <c r="A835" s="160"/>
      <c r="B835" s="182" t="s">
        <v>2</v>
      </c>
      <c r="C835" s="204">
        <v>15000</v>
      </c>
    </row>
    <row r="836" spans="1:11" x14ac:dyDescent="0.35">
      <c r="A836" s="84" t="s">
        <v>30</v>
      </c>
      <c r="B836" s="47"/>
      <c r="C836" s="267"/>
      <c r="D836" s="44"/>
      <c r="E836" s="61"/>
      <c r="F836" s="61"/>
      <c r="G836" s="61"/>
      <c r="H836" s="61"/>
      <c r="I836" s="61"/>
      <c r="K836" s="87"/>
    </row>
    <row r="837" spans="1:11" x14ac:dyDescent="0.35">
      <c r="A837" s="68" t="s">
        <v>14</v>
      </c>
      <c r="B837" s="54" t="s">
        <v>1</v>
      </c>
      <c r="C837" s="180">
        <f>C839+C847</f>
        <v>44750</v>
      </c>
      <c r="D837" s="44"/>
      <c r="E837" s="61"/>
      <c r="F837" s="61"/>
      <c r="G837" s="61"/>
      <c r="H837" s="61"/>
      <c r="I837" s="377"/>
    </row>
    <row r="838" spans="1:11" x14ac:dyDescent="0.35">
      <c r="A838" s="10" t="s">
        <v>22</v>
      </c>
      <c r="B838" s="40" t="s">
        <v>2</v>
      </c>
      <c r="C838" s="180">
        <f>C840+C848</f>
        <v>44750</v>
      </c>
      <c r="D838" s="42"/>
      <c r="E838" s="81"/>
      <c r="F838" s="81"/>
      <c r="G838" s="81"/>
      <c r="H838" s="81"/>
      <c r="I838" s="81"/>
    </row>
    <row r="839" spans="1:11" x14ac:dyDescent="0.35">
      <c r="A839" s="26" t="s">
        <v>19</v>
      </c>
      <c r="B839" s="55" t="s">
        <v>1</v>
      </c>
      <c r="C839" s="166">
        <f>C841</f>
        <v>1134</v>
      </c>
      <c r="D839" s="42"/>
      <c r="E839" s="81"/>
      <c r="F839" s="81"/>
      <c r="G839" s="81"/>
      <c r="H839" s="81"/>
      <c r="I839" s="81"/>
    </row>
    <row r="840" spans="1:11" x14ac:dyDescent="0.35">
      <c r="A840" s="10" t="s">
        <v>20</v>
      </c>
      <c r="B840" s="40" t="s">
        <v>2</v>
      </c>
      <c r="C840" s="166">
        <f>C842</f>
        <v>1134</v>
      </c>
      <c r="D840" s="42"/>
      <c r="E840" s="81"/>
      <c r="F840" s="81"/>
      <c r="G840" s="81"/>
      <c r="H840" s="81"/>
      <c r="I840" s="81"/>
    </row>
    <row r="841" spans="1:11" x14ac:dyDescent="0.35">
      <c r="A841" s="12" t="s">
        <v>10</v>
      </c>
      <c r="B841" s="6" t="s">
        <v>1</v>
      </c>
      <c r="C841" s="180">
        <f>C843+C845</f>
        <v>1134</v>
      </c>
      <c r="D841" s="42"/>
      <c r="E841" s="81"/>
      <c r="F841" s="81"/>
      <c r="G841" s="81"/>
      <c r="H841" s="81"/>
      <c r="I841" s="81"/>
    </row>
    <row r="842" spans="1:11" x14ac:dyDescent="0.35">
      <c r="A842" s="11"/>
      <c r="B842" s="7" t="s">
        <v>2</v>
      </c>
      <c r="C842" s="180">
        <f>C844+C846</f>
        <v>1134</v>
      </c>
      <c r="D842" s="42"/>
      <c r="E842" s="81"/>
      <c r="F842" s="81"/>
      <c r="G842" s="81"/>
      <c r="H842" s="81"/>
      <c r="I842" s="81"/>
    </row>
    <row r="843" spans="1:11" x14ac:dyDescent="0.35">
      <c r="A843" s="12" t="s">
        <v>44</v>
      </c>
      <c r="B843" s="55" t="s">
        <v>1</v>
      </c>
      <c r="C843" s="180">
        <f>C864+C890</f>
        <v>593</v>
      </c>
      <c r="D843" s="42"/>
      <c r="E843" s="81"/>
      <c r="F843" s="81"/>
      <c r="G843" s="81"/>
      <c r="H843" s="81"/>
      <c r="I843" s="81"/>
    </row>
    <row r="844" spans="1:11" x14ac:dyDescent="0.35">
      <c r="A844" s="11"/>
      <c r="B844" s="40" t="s">
        <v>2</v>
      </c>
      <c r="C844" s="180">
        <f>C865+C891</f>
        <v>593</v>
      </c>
      <c r="D844" s="42"/>
      <c r="E844" s="81"/>
      <c r="F844" s="81"/>
      <c r="G844" s="81"/>
      <c r="H844" s="81"/>
      <c r="I844" s="81"/>
    </row>
    <row r="845" spans="1:11" x14ac:dyDescent="0.35">
      <c r="A845" s="12" t="s">
        <v>31</v>
      </c>
      <c r="B845" s="55" t="s">
        <v>1</v>
      </c>
      <c r="C845" s="180">
        <f>C875</f>
        <v>541</v>
      </c>
      <c r="D845" s="42"/>
      <c r="E845" s="81"/>
      <c r="F845" s="81"/>
      <c r="G845" s="81"/>
      <c r="H845" s="81"/>
      <c r="I845" s="81"/>
    </row>
    <row r="846" spans="1:11" x14ac:dyDescent="0.35">
      <c r="A846" s="11"/>
      <c r="B846" s="40" t="s">
        <v>2</v>
      </c>
      <c r="C846" s="180">
        <f>C876</f>
        <v>541</v>
      </c>
      <c r="D846" s="42"/>
      <c r="E846" s="81"/>
      <c r="F846" s="81"/>
      <c r="G846" s="81"/>
      <c r="H846" s="81"/>
      <c r="I846" s="81"/>
    </row>
    <row r="847" spans="1:11" x14ac:dyDescent="0.35">
      <c r="A847" s="33" t="s">
        <v>17</v>
      </c>
      <c r="B847" s="55" t="s">
        <v>1</v>
      </c>
      <c r="C847" s="166">
        <f>C849+C851</f>
        <v>43616</v>
      </c>
      <c r="D847" s="42"/>
      <c r="E847" s="81"/>
      <c r="F847" s="81"/>
      <c r="G847" s="81"/>
      <c r="H847" s="81"/>
      <c r="I847" s="81"/>
    </row>
    <row r="848" spans="1:11" x14ac:dyDescent="0.35">
      <c r="A848" s="10" t="s">
        <v>9</v>
      </c>
      <c r="B848" s="40" t="s">
        <v>2</v>
      </c>
      <c r="C848" s="166">
        <f>C850+C852</f>
        <v>43616</v>
      </c>
      <c r="D848" s="42"/>
      <c r="E848" s="81"/>
      <c r="F848" s="81"/>
      <c r="G848" s="81"/>
      <c r="H848" s="81"/>
      <c r="I848" s="81"/>
    </row>
    <row r="849" spans="1:45" s="87" customFormat="1" ht="28.3" x14ac:dyDescent="0.35">
      <c r="A849" s="251" t="s">
        <v>37</v>
      </c>
      <c r="B849" s="88" t="s">
        <v>1</v>
      </c>
      <c r="C849" s="159">
        <f>C901</f>
        <v>20676</v>
      </c>
    </row>
    <row r="850" spans="1:45" s="87" customFormat="1" x14ac:dyDescent="0.35">
      <c r="A850" s="74"/>
      <c r="B850" s="78" t="s">
        <v>2</v>
      </c>
      <c r="C850" s="159">
        <f>C902</f>
        <v>20676</v>
      </c>
    </row>
    <row r="851" spans="1:45" x14ac:dyDescent="0.35">
      <c r="A851" s="12" t="s">
        <v>10</v>
      </c>
      <c r="B851" s="6" t="s">
        <v>1</v>
      </c>
      <c r="C851" s="180">
        <f>C853+C855</f>
        <v>22940</v>
      </c>
      <c r="D851" s="42"/>
      <c r="E851" s="81"/>
      <c r="F851" s="81"/>
      <c r="G851" s="81"/>
      <c r="H851" s="81"/>
      <c r="I851" s="81"/>
    </row>
    <row r="852" spans="1:45" x14ac:dyDescent="0.35">
      <c r="A852" s="11"/>
      <c r="B852" s="7" t="s">
        <v>2</v>
      </c>
      <c r="C852" s="180">
        <f>C854+C856</f>
        <v>22940</v>
      </c>
      <c r="D852" s="42"/>
      <c r="E852" s="81"/>
      <c r="F852" s="81"/>
      <c r="G852" s="81"/>
      <c r="H852" s="81"/>
      <c r="I852" s="81"/>
    </row>
    <row r="853" spans="1:45" s="44" customFormat="1" x14ac:dyDescent="0.35">
      <c r="A853" s="12" t="s">
        <v>44</v>
      </c>
      <c r="B853" s="55" t="s">
        <v>1</v>
      </c>
      <c r="C853" s="159">
        <f>C911+C962+C979</f>
        <v>15132</v>
      </c>
      <c r="E853" s="61"/>
      <c r="F853" s="61"/>
      <c r="G853" s="61"/>
      <c r="H853" s="61"/>
      <c r="I853" s="61"/>
      <c r="J853" s="61"/>
      <c r="K853" s="61"/>
      <c r="L853" s="61"/>
      <c r="M853" s="61"/>
      <c r="N853" s="61"/>
      <c r="O853" s="61"/>
      <c r="P853" s="61"/>
      <c r="Q853" s="61"/>
      <c r="R853" s="61"/>
      <c r="S853" s="61"/>
      <c r="T853" s="61"/>
      <c r="U853" s="61"/>
      <c r="V853" s="61"/>
      <c r="W853" s="61"/>
      <c r="X853" s="61"/>
      <c r="Y853" s="61"/>
      <c r="Z853" s="61"/>
      <c r="AA853" s="61"/>
      <c r="AB853" s="61"/>
      <c r="AC853" s="61"/>
      <c r="AD853" s="61"/>
      <c r="AE853" s="61"/>
      <c r="AF853" s="61"/>
      <c r="AG853" s="61"/>
      <c r="AH853" s="61"/>
      <c r="AI853" s="61"/>
      <c r="AJ853" s="61"/>
      <c r="AK853" s="61"/>
      <c r="AL853" s="61"/>
      <c r="AM853" s="61"/>
      <c r="AN853" s="61"/>
      <c r="AO853" s="61"/>
      <c r="AP853" s="61"/>
      <c r="AQ853" s="61"/>
      <c r="AR853" s="61"/>
      <c r="AS853" s="61"/>
    </row>
    <row r="854" spans="1:45" s="44" customFormat="1" x14ac:dyDescent="0.35">
      <c r="A854" s="86"/>
      <c r="B854" s="40" t="s">
        <v>2</v>
      </c>
      <c r="C854" s="159">
        <f>C912+C963+C980</f>
        <v>15132</v>
      </c>
      <c r="E854" s="61"/>
      <c r="F854" s="61"/>
      <c r="G854" s="61"/>
      <c r="H854" s="61"/>
      <c r="I854" s="61"/>
      <c r="J854" s="61"/>
      <c r="K854" s="61"/>
      <c r="L854" s="61"/>
      <c r="M854" s="61"/>
      <c r="N854" s="61"/>
      <c r="O854" s="61"/>
      <c r="P854" s="61"/>
      <c r="Q854" s="61"/>
      <c r="R854" s="61"/>
      <c r="S854" s="61"/>
      <c r="T854" s="61"/>
      <c r="U854" s="61"/>
      <c r="V854" s="61"/>
      <c r="W854" s="61"/>
      <c r="X854" s="61"/>
      <c r="Y854" s="61"/>
      <c r="Z854" s="61"/>
      <c r="AA854" s="61"/>
      <c r="AB854" s="61"/>
      <c r="AC854" s="61"/>
      <c r="AD854" s="61"/>
      <c r="AE854" s="61"/>
      <c r="AF854" s="61"/>
      <c r="AG854" s="61"/>
      <c r="AH854" s="61"/>
      <c r="AI854" s="61"/>
      <c r="AJ854" s="61"/>
      <c r="AK854" s="61"/>
      <c r="AL854" s="61"/>
      <c r="AM854" s="61"/>
      <c r="AN854" s="61"/>
      <c r="AO854" s="61"/>
      <c r="AP854" s="61"/>
      <c r="AQ854" s="61"/>
      <c r="AR854" s="61"/>
      <c r="AS854" s="61"/>
    </row>
    <row r="855" spans="1:45" x14ac:dyDescent="0.35">
      <c r="A855" s="12" t="s">
        <v>31</v>
      </c>
      <c r="B855" s="55" t="s">
        <v>1</v>
      </c>
      <c r="C855" s="180">
        <f>C945</f>
        <v>7808</v>
      </c>
      <c r="D855" s="42"/>
      <c r="E855" s="81"/>
      <c r="F855" s="81"/>
      <c r="G855" s="81"/>
      <c r="H855" s="81"/>
      <c r="I855" s="81"/>
    </row>
    <row r="856" spans="1:45" x14ac:dyDescent="0.35">
      <c r="A856" s="11"/>
      <c r="B856" s="40" t="s">
        <v>2</v>
      </c>
      <c r="C856" s="180">
        <f>C946</f>
        <v>7808</v>
      </c>
      <c r="D856" s="42"/>
      <c r="E856" s="81"/>
      <c r="F856" s="81"/>
      <c r="G856" s="81"/>
      <c r="H856" s="81"/>
      <c r="I856" s="81"/>
    </row>
    <row r="857" spans="1:45" x14ac:dyDescent="0.35">
      <c r="A857" s="141" t="s">
        <v>18</v>
      </c>
      <c r="B857" s="142"/>
      <c r="C857" s="261"/>
      <c r="D857" s="106"/>
      <c r="E857" s="378"/>
      <c r="F857" s="379"/>
      <c r="G857" s="379"/>
      <c r="H857" s="379"/>
      <c r="I857" s="380"/>
    </row>
    <row r="858" spans="1:45" s="62" customFormat="1" ht="15.75" customHeight="1" x14ac:dyDescent="0.35">
      <c r="A858" s="110" t="s">
        <v>14</v>
      </c>
      <c r="B858" s="54" t="s">
        <v>1</v>
      </c>
      <c r="C858" s="256">
        <f t="shared" ref="C858:C863" si="33">C860</f>
        <v>350</v>
      </c>
    </row>
    <row r="859" spans="1:45" s="62" customFormat="1" ht="15.75" customHeight="1" x14ac:dyDescent="0.35">
      <c r="A859" s="111" t="s">
        <v>15</v>
      </c>
      <c r="B859" s="40" t="s">
        <v>2</v>
      </c>
      <c r="C859" s="256">
        <f t="shared" si="33"/>
        <v>350</v>
      </c>
    </row>
    <row r="860" spans="1:45" s="62" customFormat="1" ht="15" customHeight="1" x14ac:dyDescent="0.35">
      <c r="A860" s="112" t="s">
        <v>19</v>
      </c>
      <c r="B860" s="54" t="s">
        <v>1</v>
      </c>
      <c r="C860" s="271">
        <f t="shared" si="33"/>
        <v>350</v>
      </c>
    </row>
    <row r="861" spans="1:45" s="62" customFormat="1" ht="15" customHeight="1" x14ac:dyDescent="0.35">
      <c r="A861" s="113" t="s">
        <v>20</v>
      </c>
      <c r="B861" s="40" t="s">
        <v>2</v>
      </c>
      <c r="C861" s="271">
        <f t="shared" si="33"/>
        <v>350</v>
      </c>
    </row>
    <row r="862" spans="1:45" s="62" customFormat="1" ht="13.5" customHeight="1" x14ac:dyDescent="0.35">
      <c r="A862" s="411" t="s">
        <v>10</v>
      </c>
      <c r="B862" s="54" t="s">
        <v>1</v>
      </c>
      <c r="C862" s="256">
        <f t="shared" si="33"/>
        <v>350</v>
      </c>
    </row>
    <row r="863" spans="1:45" s="62" customFormat="1" ht="14.25" customHeight="1" x14ac:dyDescent="0.35">
      <c r="A863" s="412"/>
      <c r="B863" s="40" t="s">
        <v>2</v>
      </c>
      <c r="C863" s="256">
        <f t="shared" si="33"/>
        <v>350</v>
      </c>
    </row>
    <row r="864" spans="1:45" s="62" customFormat="1" ht="15.75" customHeight="1" x14ac:dyDescent="0.35">
      <c r="A864" s="12" t="s">
        <v>44</v>
      </c>
      <c r="B864" s="54" t="s">
        <v>1</v>
      </c>
      <c r="C864" s="256">
        <f>C866</f>
        <v>350</v>
      </c>
    </row>
    <row r="865" spans="1:45" s="62" customFormat="1" ht="15.75" customHeight="1" x14ac:dyDescent="0.35">
      <c r="A865" s="11"/>
      <c r="B865" s="40" t="s">
        <v>2</v>
      </c>
      <c r="C865" s="256">
        <f>C867</f>
        <v>350</v>
      </c>
    </row>
    <row r="866" spans="1:45" s="87" customFormat="1" ht="32.25" customHeight="1" x14ac:dyDescent="0.35">
      <c r="A866" s="363" t="s">
        <v>95</v>
      </c>
      <c r="B866" s="181" t="s">
        <v>1</v>
      </c>
      <c r="C866" s="204">
        <v>350</v>
      </c>
    </row>
    <row r="867" spans="1:45" s="87" customFormat="1" ht="14.25" customHeight="1" x14ac:dyDescent="0.35">
      <c r="A867" s="205"/>
      <c r="B867" s="182" t="s">
        <v>2</v>
      </c>
      <c r="C867" s="204">
        <v>350</v>
      </c>
    </row>
    <row r="868" spans="1:45" x14ac:dyDescent="0.35">
      <c r="A868" s="141" t="s">
        <v>35</v>
      </c>
      <c r="B868" s="142"/>
      <c r="C868" s="261"/>
      <c r="D868" s="102"/>
      <c r="E868" s="103"/>
      <c r="F868" s="103"/>
      <c r="G868" s="103"/>
      <c r="H868" s="103"/>
      <c r="I868" s="103"/>
    </row>
    <row r="869" spans="1:45" x14ac:dyDescent="0.35">
      <c r="A869" s="122" t="s">
        <v>14</v>
      </c>
      <c r="B869" s="54" t="s">
        <v>1</v>
      </c>
      <c r="C869" s="180">
        <f t="shared" ref="C869:C878" si="34">C871</f>
        <v>541</v>
      </c>
      <c r="D869" s="104"/>
      <c r="E869" s="91"/>
      <c r="F869" s="91"/>
      <c r="G869" s="91"/>
      <c r="H869" s="91"/>
      <c r="I869" s="91"/>
    </row>
    <row r="870" spans="1:45" x14ac:dyDescent="0.35">
      <c r="A870" s="22" t="s">
        <v>47</v>
      </c>
      <c r="B870" s="14" t="s">
        <v>2</v>
      </c>
      <c r="C870" s="180">
        <f t="shared" si="34"/>
        <v>541</v>
      </c>
    </row>
    <row r="871" spans="1:45" x14ac:dyDescent="0.35">
      <c r="A871" s="117" t="s">
        <v>28</v>
      </c>
      <c r="B871" s="13" t="s">
        <v>1</v>
      </c>
      <c r="C871" s="166">
        <f t="shared" si="34"/>
        <v>541</v>
      </c>
    </row>
    <row r="872" spans="1:45" x14ac:dyDescent="0.35">
      <c r="A872" s="22" t="s">
        <v>48</v>
      </c>
      <c r="B872" s="14" t="s">
        <v>2</v>
      </c>
      <c r="C872" s="166">
        <f t="shared" si="34"/>
        <v>541</v>
      </c>
    </row>
    <row r="873" spans="1:45" x14ac:dyDescent="0.35">
      <c r="A873" s="12" t="s">
        <v>10</v>
      </c>
      <c r="B873" s="6" t="s">
        <v>1</v>
      </c>
      <c r="C873" s="184">
        <f t="shared" si="34"/>
        <v>541</v>
      </c>
      <c r="D873" s="42"/>
      <c r="E873" s="81"/>
      <c r="F873" s="81"/>
      <c r="G873" s="81"/>
      <c r="H873" s="81"/>
      <c r="I873" s="81"/>
    </row>
    <row r="874" spans="1:45" x14ac:dyDescent="0.35">
      <c r="A874" s="11"/>
      <c r="B874" s="7" t="s">
        <v>2</v>
      </c>
      <c r="C874" s="184">
        <f t="shared" si="34"/>
        <v>541</v>
      </c>
      <c r="D874" s="42"/>
      <c r="E874" s="81"/>
      <c r="F874" s="81"/>
      <c r="G874" s="81"/>
      <c r="H874" s="81"/>
      <c r="I874" s="81"/>
    </row>
    <row r="875" spans="1:45" s="61" customFormat="1" x14ac:dyDescent="0.35">
      <c r="A875" s="186" t="s">
        <v>31</v>
      </c>
      <c r="B875" s="28" t="s">
        <v>1</v>
      </c>
      <c r="C875" s="184">
        <f t="shared" si="34"/>
        <v>541</v>
      </c>
      <c r="D875" s="65"/>
      <c r="E875" s="65"/>
      <c r="F875" s="65"/>
      <c r="G875" s="65"/>
      <c r="H875" s="65"/>
      <c r="I875" s="65"/>
    </row>
    <row r="876" spans="1:45" s="61" customFormat="1" x14ac:dyDescent="0.35">
      <c r="A876" s="32"/>
      <c r="B876" s="30" t="s">
        <v>2</v>
      </c>
      <c r="C876" s="184">
        <f>C878</f>
        <v>541</v>
      </c>
      <c r="D876" s="65"/>
      <c r="E876" s="65"/>
      <c r="F876" s="65"/>
      <c r="G876" s="65"/>
      <c r="H876" s="65"/>
      <c r="I876" s="65"/>
    </row>
    <row r="877" spans="1:45" s="61" customFormat="1" x14ac:dyDescent="0.35">
      <c r="A877" s="75" t="s">
        <v>63</v>
      </c>
      <c r="B877" s="28" t="s">
        <v>1</v>
      </c>
      <c r="C877" s="184">
        <f t="shared" si="34"/>
        <v>541</v>
      </c>
      <c r="D877" s="65"/>
      <c r="E877" s="65"/>
      <c r="F877" s="65"/>
      <c r="G877" s="65"/>
      <c r="H877" s="65"/>
      <c r="I877" s="65"/>
    </row>
    <row r="878" spans="1:45" s="61" customFormat="1" x14ac:dyDescent="0.35">
      <c r="A878" s="32"/>
      <c r="B878" s="30" t="s">
        <v>2</v>
      </c>
      <c r="C878" s="184">
        <f t="shared" si="34"/>
        <v>541</v>
      </c>
      <c r="D878" s="65"/>
      <c r="E878" s="65"/>
      <c r="F878" s="65"/>
      <c r="G878" s="65"/>
      <c r="H878" s="65"/>
      <c r="I878" s="65"/>
    </row>
    <row r="879" spans="1:45" s="87" customFormat="1" ht="30.75" customHeight="1" x14ac:dyDescent="0.35">
      <c r="A879" s="343" t="s">
        <v>79</v>
      </c>
      <c r="B879" s="93" t="s">
        <v>1</v>
      </c>
      <c r="C879" s="159">
        <v>541</v>
      </c>
      <c r="D879" s="81"/>
      <c r="E879" s="81"/>
      <c r="F879" s="81"/>
      <c r="G879" s="81"/>
      <c r="H879" s="81"/>
      <c r="I879" s="81"/>
    </row>
    <row r="880" spans="1:45" s="15" customFormat="1" x14ac:dyDescent="0.35">
      <c r="A880" s="22"/>
      <c r="B880" s="14" t="s">
        <v>2</v>
      </c>
      <c r="C880" s="180">
        <v>541</v>
      </c>
      <c r="D880" s="41"/>
      <c r="E880" s="77"/>
      <c r="F880" s="77"/>
      <c r="G880" s="77"/>
      <c r="H880" s="77"/>
      <c r="I880" s="77"/>
      <c r="J880" s="85"/>
      <c r="K880" s="85"/>
      <c r="L880" s="85"/>
      <c r="M880" s="85"/>
      <c r="N880" s="85"/>
      <c r="O880" s="85"/>
      <c r="P880" s="85"/>
      <c r="Q880" s="85"/>
      <c r="R880" s="85"/>
      <c r="S880" s="85"/>
      <c r="T880" s="85"/>
      <c r="U880" s="85"/>
      <c r="V880" s="85"/>
      <c r="W880" s="85"/>
      <c r="X880" s="85"/>
      <c r="Y880" s="85"/>
      <c r="Z880" s="85"/>
      <c r="AA880" s="85"/>
      <c r="AB880" s="85"/>
      <c r="AC880" s="85"/>
      <c r="AD880" s="85"/>
      <c r="AE880" s="85"/>
      <c r="AF880" s="85"/>
      <c r="AG880" s="85"/>
      <c r="AH880" s="85"/>
      <c r="AI880" s="85"/>
      <c r="AJ880" s="85"/>
      <c r="AK880" s="85"/>
      <c r="AL880" s="85"/>
      <c r="AM880" s="85"/>
      <c r="AN880" s="85"/>
      <c r="AO880" s="85"/>
      <c r="AP880" s="85"/>
      <c r="AQ880" s="85"/>
      <c r="AR880" s="85"/>
      <c r="AS880" s="85"/>
    </row>
    <row r="881" spans="1:9" x14ac:dyDescent="0.35">
      <c r="A881" s="157" t="s">
        <v>80</v>
      </c>
      <c r="B881" s="158"/>
      <c r="C881" s="272"/>
      <c r="D881" s="162"/>
      <c r="E881" s="162"/>
      <c r="F881" s="162"/>
      <c r="G881" s="162"/>
      <c r="H881" s="162"/>
      <c r="I881" s="162"/>
    </row>
    <row r="882" spans="1:9" x14ac:dyDescent="0.35">
      <c r="A882" s="122" t="s">
        <v>14</v>
      </c>
      <c r="B882" s="54" t="s">
        <v>1</v>
      </c>
      <c r="C882" s="180">
        <f t="shared" ref="C882:C889" si="35">C884</f>
        <v>243</v>
      </c>
      <c r="D882" s="104"/>
      <c r="E882" s="91"/>
      <c r="F882" s="91"/>
      <c r="G882" s="91"/>
      <c r="H882" s="91"/>
      <c r="I882" s="91"/>
    </row>
    <row r="883" spans="1:9" x14ac:dyDescent="0.35">
      <c r="A883" s="22" t="s">
        <v>47</v>
      </c>
      <c r="B883" s="14" t="s">
        <v>2</v>
      </c>
      <c r="C883" s="180">
        <f t="shared" si="35"/>
        <v>243</v>
      </c>
      <c r="D883" s="45">
        <f>D885</f>
        <v>0</v>
      </c>
    </row>
    <row r="884" spans="1:9" x14ac:dyDescent="0.35">
      <c r="A884" s="117" t="s">
        <v>28</v>
      </c>
      <c r="B884" s="13" t="s">
        <v>1</v>
      </c>
      <c r="C884" s="166">
        <f t="shared" si="35"/>
        <v>243</v>
      </c>
    </row>
    <row r="885" spans="1:9" x14ac:dyDescent="0.35">
      <c r="A885" s="22" t="s">
        <v>48</v>
      </c>
      <c r="B885" s="14" t="s">
        <v>2</v>
      </c>
      <c r="C885" s="166">
        <f t="shared" si="35"/>
        <v>243</v>
      </c>
    </row>
    <row r="886" spans="1:9" x14ac:dyDescent="0.35">
      <c r="A886" s="12" t="s">
        <v>10</v>
      </c>
      <c r="B886" s="6" t="s">
        <v>1</v>
      </c>
      <c r="C886" s="180">
        <f t="shared" si="35"/>
        <v>243</v>
      </c>
      <c r="D886" s="42"/>
      <c r="E886" s="81"/>
      <c r="F886" s="81"/>
      <c r="G886" s="81"/>
      <c r="H886" s="81"/>
      <c r="I886" s="81"/>
    </row>
    <row r="887" spans="1:9" x14ac:dyDescent="0.35">
      <c r="A887" s="11"/>
      <c r="B887" s="7" t="s">
        <v>2</v>
      </c>
      <c r="C887" s="180">
        <f t="shared" si="35"/>
        <v>243</v>
      </c>
      <c r="D887" s="42"/>
      <c r="E887" s="81"/>
      <c r="F887" s="81"/>
      <c r="G887" s="81"/>
      <c r="H887" s="81"/>
      <c r="I887" s="81"/>
    </row>
    <row r="888" spans="1:9" x14ac:dyDescent="0.35">
      <c r="A888" s="35" t="s">
        <v>23</v>
      </c>
      <c r="B888" s="13" t="s">
        <v>1</v>
      </c>
      <c r="C888" s="180">
        <f t="shared" si="35"/>
        <v>243</v>
      </c>
    </row>
    <row r="889" spans="1:9" x14ac:dyDescent="0.35">
      <c r="A889" s="10"/>
      <c r="B889" s="14" t="s">
        <v>2</v>
      </c>
      <c r="C889" s="180">
        <f t="shared" si="35"/>
        <v>243</v>
      </c>
    </row>
    <row r="890" spans="1:9" x14ac:dyDescent="0.35">
      <c r="A890" s="12" t="s">
        <v>44</v>
      </c>
      <c r="B890" s="6" t="s">
        <v>1</v>
      </c>
      <c r="C890" s="180">
        <f>C892</f>
        <v>243</v>
      </c>
    </row>
    <row r="891" spans="1:9" x14ac:dyDescent="0.35">
      <c r="A891" s="9"/>
      <c r="B891" s="7" t="s">
        <v>2</v>
      </c>
      <c r="C891" s="180">
        <f>C893</f>
        <v>243</v>
      </c>
    </row>
    <row r="892" spans="1:9" s="61" customFormat="1" ht="28.3" x14ac:dyDescent="0.35">
      <c r="A892" s="164" t="s">
        <v>99</v>
      </c>
      <c r="B892" s="28" t="s">
        <v>1</v>
      </c>
      <c r="C892" s="166">
        <f>C894</f>
        <v>243</v>
      </c>
      <c r="D892" s="65"/>
      <c r="E892" s="65"/>
      <c r="F892" s="65"/>
      <c r="G892" s="65"/>
      <c r="H892" s="65"/>
      <c r="I892" s="65"/>
    </row>
    <row r="893" spans="1:9" s="61" customFormat="1" x14ac:dyDescent="0.35">
      <c r="A893" s="32"/>
      <c r="B893" s="30" t="s">
        <v>2</v>
      </c>
      <c r="C893" s="166">
        <f>C895</f>
        <v>243</v>
      </c>
      <c r="D893" s="65"/>
      <c r="E893" s="65"/>
      <c r="F893" s="65"/>
      <c r="G893" s="65"/>
      <c r="H893" s="65"/>
      <c r="I893" s="65"/>
    </row>
    <row r="894" spans="1:9" s="87" customFormat="1" ht="28.3" x14ac:dyDescent="0.35">
      <c r="A894" s="326" t="s">
        <v>145</v>
      </c>
      <c r="B894" s="93" t="s">
        <v>1</v>
      </c>
      <c r="C894" s="159">
        <v>243</v>
      </c>
      <c r="D894" s="81"/>
      <c r="E894" s="81"/>
      <c r="F894" s="81"/>
      <c r="G894" s="81"/>
      <c r="H894" s="81"/>
      <c r="I894" s="81"/>
    </row>
    <row r="895" spans="1:9" s="85" customFormat="1" x14ac:dyDescent="0.35">
      <c r="A895" s="71"/>
      <c r="B895" s="64" t="s">
        <v>2</v>
      </c>
      <c r="C895" s="159">
        <v>243</v>
      </c>
      <c r="D895" s="77"/>
      <c r="E895" s="77"/>
      <c r="F895" s="77"/>
      <c r="G895" s="77"/>
      <c r="H895" s="77"/>
      <c r="I895" s="77"/>
    </row>
    <row r="896" spans="1:9" ht="12.45" x14ac:dyDescent="0.3">
      <c r="A896" s="402" t="s">
        <v>40</v>
      </c>
      <c r="B896" s="419"/>
      <c r="C896" s="420"/>
      <c r="E896" s="87"/>
    </row>
    <row r="897" spans="1:45" x14ac:dyDescent="0.35">
      <c r="A897" s="31" t="s">
        <v>14</v>
      </c>
      <c r="B897" s="54" t="s">
        <v>1</v>
      </c>
      <c r="C897" s="159">
        <f>C899</f>
        <v>40614</v>
      </c>
    </row>
    <row r="898" spans="1:45" x14ac:dyDescent="0.35">
      <c r="A898" s="10" t="s">
        <v>15</v>
      </c>
      <c r="B898" s="40" t="s">
        <v>2</v>
      </c>
      <c r="C898" s="159">
        <f>C900</f>
        <v>40614</v>
      </c>
    </row>
    <row r="899" spans="1:45" x14ac:dyDescent="0.35">
      <c r="A899" s="33" t="s">
        <v>17</v>
      </c>
      <c r="B899" s="54" t="s">
        <v>1</v>
      </c>
      <c r="C899" s="184">
        <f>C901+C907</f>
        <v>40614</v>
      </c>
    </row>
    <row r="900" spans="1:45" x14ac:dyDescent="0.35">
      <c r="A900" s="10" t="s">
        <v>9</v>
      </c>
      <c r="B900" s="40" t="s">
        <v>2</v>
      </c>
      <c r="C900" s="184">
        <f>C902+C908</f>
        <v>40614</v>
      </c>
    </row>
    <row r="901" spans="1:45" s="87" customFormat="1" ht="28.3" x14ac:dyDescent="0.35">
      <c r="A901" s="251" t="s">
        <v>37</v>
      </c>
      <c r="B901" s="88" t="s">
        <v>1</v>
      </c>
      <c r="C901" s="159">
        <f>C903</f>
        <v>20676</v>
      </c>
    </row>
    <row r="902" spans="1:45" s="87" customFormat="1" x14ac:dyDescent="0.35">
      <c r="A902" s="74"/>
      <c r="B902" s="78" t="s">
        <v>2</v>
      </c>
      <c r="C902" s="159">
        <f>C904</f>
        <v>20676</v>
      </c>
    </row>
    <row r="903" spans="1:45" s="61" customFormat="1" x14ac:dyDescent="0.35">
      <c r="A903" s="183" t="s">
        <v>132</v>
      </c>
      <c r="B903" s="28" t="s">
        <v>1</v>
      </c>
      <c r="C903" s="184">
        <f>C905</f>
        <v>20676</v>
      </c>
    </row>
    <row r="904" spans="1:45" s="61" customFormat="1" x14ac:dyDescent="0.35">
      <c r="A904" s="32"/>
      <c r="B904" s="30" t="s">
        <v>2</v>
      </c>
      <c r="C904" s="184">
        <f>C906</f>
        <v>20676</v>
      </c>
    </row>
    <row r="905" spans="1:45" s="87" customFormat="1" ht="30.9" x14ac:dyDescent="0.35">
      <c r="A905" s="344" t="s">
        <v>133</v>
      </c>
      <c r="B905" s="93" t="s">
        <v>1</v>
      </c>
      <c r="C905" s="247">
        <v>20676</v>
      </c>
    </row>
    <row r="906" spans="1:45" s="85" customFormat="1" x14ac:dyDescent="0.35">
      <c r="A906" s="71"/>
      <c r="B906" s="64" t="s">
        <v>2</v>
      </c>
      <c r="C906" s="250">
        <v>20676</v>
      </c>
    </row>
    <row r="907" spans="1:45" x14ac:dyDescent="0.35">
      <c r="A907" s="12" t="s">
        <v>10</v>
      </c>
      <c r="B907" s="6" t="s">
        <v>1</v>
      </c>
      <c r="C907" s="159">
        <f>C909+C945</f>
        <v>19938</v>
      </c>
    </row>
    <row r="908" spans="1:45" x14ac:dyDescent="0.35">
      <c r="A908" s="11"/>
      <c r="B908" s="7" t="s">
        <v>2</v>
      </c>
      <c r="C908" s="159">
        <f>C910+C946</f>
        <v>19938</v>
      </c>
    </row>
    <row r="909" spans="1:45" x14ac:dyDescent="0.35">
      <c r="A909" s="12" t="s">
        <v>23</v>
      </c>
      <c r="B909" s="6" t="s">
        <v>1</v>
      </c>
      <c r="C909" s="159">
        <f>C911</f>
        <v>12130</v>
      </c>
    </row>
    <row r="910" spans="1:45" x14ac:dyDescent="0.35">
      <c r="A910" s="11"/>
      <c r="B910" s="7" t="s">
        <v>2</v>
      </c>
      <c r="C910" s="159">
        <f>C912</f>
        <v>12130</v>
      </c>
    </row>
    <row r="911" spans="1:45" s="44" customFormat="1" x14ac:dyDescent="0.35">
      <c r="A911" s="33" t="s">
        <v>44</v>
      </c>
      <c r="B911" s="79" t="s">
        <v>1</v>
      </c>
      <c r="C911" s="184">
        <f>+C913+C919+C923+C927+C931+C937</f>
        <v>12130</v>
      </c>
      <c r="E911" s="61"/>
      <c r="F911" s="61"/>
      <c r="G911" s="61"/>
      <c r="H911" s="61"/>
      <c r="I911" s="61"/>
      <c r="J911" s="61"/>
      <c r="K911" s="61"/>
      <c r="L911" s="61"/>
      <c r="M911" s="61"/>
      <c r="N911" s="61"/>
      <c r="O911" s="61"/>
      <c r="P911" s="61"/>
      <c r="Q911" s="61"/>
      <c r="R911" s="61"/>
      <c r="S911" s="61"/>
      <c r="T911" s="61"/>
      <c r="U911" s="61"/>
      <c r="V911" s="61"/>
      <c r="W911" s="61"/>
      <c r="X911" s="61"/>
      <c r="Y911" s="61"/>
      <c r="Z911" s="61"/>
      <c r="AA911" s="61"/>
      <c r="AB911" s="61"/>
      <c r="AC911" s="61"/>
      <c r="AD911" s="61"/>
      <c r="AE911" s="61"/>
      <c r="AF911" s="61"/>
      <c r="AG911" s="61"/>
      <c r="AH911" s="61"/>
      <c r="AI911" s="61"/>
      <c r="AJ911" s="61"/>
      <c r="AK911" s="61"/>
      <c r="AL911" s="61"/>
      <c r="AM911" s="61"/>
      <c r="AN911" s="61"/>
      <c r="AO911" s="61"/>
      <c r="AP911" s="61"/>
      <c r="AQ911" s="61"/>
      <c r="AR911" s="61"/>
      <c r="AS911" s="61"/>
    </row>
    <row r="912" spans="1:45" s="44" customFormat="1" x14ac:dyDescent="0.35">
      <c r="A912" s="86"/>
      <c r="B912" s="69" t="s">
        <v>2</v>
      </c>
      <c r="C912" s="184">
        <f>+C914+C920+C924+C928+C932+C938</f>
        <v>12130</v>
      </c>
      <c r="E912" s="61"/>
      <c r="F912" s="61"/>
      <c r="G912" s="61"/>
      <c r="H912" s="61"/>
      <c r="I912" s="61"/>
      <c r="J912" s="61"/>
      <c r="K912" s="61"/>
      <c r="L912" s="61"/>
      <c r="M912" s="61"/>
      <c r="N912" s="61"/>
      <c r="O912" s="61"/>
      <c r="P912" s="61"/>
      <c r="Q912" s="61"/>
      <c r="R912" s="61"/>
      <c r="S912" s="61"/>
      <c r="T912" s="61"/>
      <c r="U912" s="61"/>
      <c r="V912" s="61"/>
      <c r="W912" s="61"/>
      <c r="X912" s="61"/>
      <c r="Y912" s="61"/>
      <c r="Z912" s="61"/>
      <c r="AA912" s="61"/>
      <c r="AB912" s="61"/>
      <c r="AC912" s="61"/>
      <c r="AD912" s="61"/>
      <c r="AE912" s="61"/>
      <c r="AF912" s="61"/>
      <c r="AG912" s="61"/>
      <c r="AH912" s="61"/>
      <c r="AI912" s="61"/>
      <c r="AJ912" s="61"/>
      <c r="AK912" s="61"/>
      <c r="AL912" s="61"/>
      <c r="AM912" s="61"/>
      <c r="AN912" s="61"/>
      <c r="AO912" s="61"/>
      <c r="AP912" s="61"/>
      <c r="AQ912" s="61"/>
      <c r="AR912" s="61"/>
      <c r="AS912" s="61"/>
    </row>
    <row r="913" spans="1:3" s="61" customFormat="1" x14ac:dyDescent="0.35">
      <c r="A913" s="207" t="s">
        <v>67</v>
      </c>
      <c r="B913" s="28" t="s">
        <v>1</v>
      </c>
      <c r="C913" s="166">
        <f>C915+C917</f>
        <v>3350</v>
      </c>
    </row>
    <row r="914" spans="1:3" s="61" customFormat="1" x14ac:dyDescent="0.35">
      <c r="A914" s="32"/>
      <c r="B914" s="30" t="s">
        <v>2</v>
      </c>
      <c r="C914" s="166">
        <f>C916+C918</f>
        <v>3350</v>
      </c>
    </row>
    <row r="915" spans="1:3" s="87" customFormat="1" ht="15.75" customHeight="1" x14ac:dyDescent="0.35">
      <c r="A915" s="354" t="s">
        <v>270</v>
      </c>
      <c r="B915" s="93" t="s">
        <v>1</v>
      </c>
      <c r="C915" s="159">
        <v>350</v>
      </c>
    </row>
    <row r="916" spans="1:3" s="87" customFormat="1" x14ac:dyDescent="0.35">
      <c r="A916" s="129"/>
      <c r="B916" s="78" t="s">
        <v>2</v>
      </c>
      <c r="C916" s="159">
        <v>350</v>
      </c>
    </row>
    <row r="917" spans="1:3" s="87" customFormat="1" ht="32.25" customHeight="1" x14ac:dyDescent="0.35">
      <c r="A917" s="346" t="s">
        <v>189</v>
      </c>
      <c r="B917" s="93" t="s">
        <v>1</v>
      </c>
      <c r="C917" s="159">
        <v>3000</v>
      </c>
    </row>
    <row r="918" spans="1:3" s="87" customFormat="1" x14ac:dyDescent="0.35">
      <c r="A918" s="129"/>
      <c r="B918" s="78" t="s">
        <v>2</v>
      </c>
      <c r="C918" s="159">
        <v>3000</v>
      </c>
    </row>
    <row r="919" spans="1:3" s="61" customFormat="1" ht="19.5" customHeight="1" x14ac:dyDescent="0.35">
      <c r="A919" s="345" t="s">
        <v>190</v>
      </c>
      <c r="B919" s="28" t="s">
        <v>1</v>
      </c>
      <c r="C919" s="184">
        <f>C921</f>
        <v>56</v>
      </c>
    </row>
    <row r="920" spans="1:3" s="61" customFormat="1" x14ac:dyDescent="0.35">
      <c r="A920" s="32"/>
      <c r="B920" s="30" t="s">
        <v>2</v>
      </c>
      <c r="C920" s="184">
        <f>C922</f>
        <v>56</v>
      </c>
    </row>
    <row r="921" spans="1:3" s="87" customFormat="1" ht="16.5" customHeight="1" x14ac:dyDescent="0.35">
      <c r="A921" s="319" t="s">
        <v>191</v>
      </c>
      <c r="B921" s="93" t="s">
        <v>1</v>
      </c>
      <c r="C921" s="159">
        <v>56</v>
      </c>
    </row>
    <row r="922" spans="1:3" s="87" customFormat="1" x14ac:dyDescent="0.35">
      <c r="A922" s="129"/>
      <c r="B922" s="78" t="s">
        <v>2</v>
      </c>
      <c r="C922" s="159">
        <v>56</v>
      </c>
    </row>
    <row r="923" spans="1:3" s="61" customFormat="1" x14ac:dyDescent="0.35">
      <c r="A923" s="183" t="s">
        <v>124</v>
      </c>
      <c r="B923" s="28" t="s">
        <v>1</v>
      </c>
      <c r="C923" s="184">
        <f>C925</f>
        <v>2528</v>
      </c>
    </row>
    <row r="924" spans="1:3" s="61" customFormat="1" x14ac:dyDescent="0.35">
      <c r="A924" s="32"/>
      <c r="B924" s="30" t="s">
        <v>2</v>
      </c>
      <c r="C924" s="184">
        <f>C926</f>
        <v>2528</v>
      </c>
    </row>
    <row r="925" spans="1:3" s="87" customFormat="1" ht="28.3" x14ac:dyDescent="0.35">
      <c r="A925" s="221" t="s">
        <v>51</v>
      </c>
      <c r="B925" s="93" t="s">
        <v>1</v>
      </c>
      <c r="C925" s="247">
        <v>2528</v>
      </c>
    </row>
    <row r="926" spans="1:3" s="87" customFormat="1" x14ac:dyDescent="0.35">
      <c r="A926" s="129"/>
      <c r="B926" s="78" t="s">
        <v>2</v>
      </c>
      <c r="C926" s="247">
        <v>2528</v>
      </c>
    </row>
    <row r="927" spans="1:3" s="61" customFormat="1" x14ac:dyDescent="0.35">
      <c r="A927" s="183" t="s">
        <v>207</v>
      </c>
      <c r="B927" s="28" t="s">
        <v>1</v>
      </c>
      <c r="C927" s="184">
        <f>C929</f>
        <v>118</v>
      </c>
    </row>
    <row r="928" spans="1:3" s="61" customFormat="1" x14ac:dyDescent="0.35">
      <c r="A928" s="32"/>
      <c r="B928" s="30" t="s">
        <v>2</v>
      </c>
      <c r="C928" s="184">
        <f>C930</f>
        <v>118</v>
      </c>
    </row>
    <row r="929" spans="1:3" s="87" customFormat="1" ht="30.9" x14ac:dyDescent="0.35">
      <c r="A929" s="288" t="s">
        <v>206</v>
      </c>
      <c r="B929" s="93" t="s">
        <v>1</v>
      </c>
      <c r="C929" s="159">
        <v>118</v>
      </c>
    </row>
    <row r="930" spans="1:3" s="85" customFormat="1" x14ac:dyDescent="0.35">
      <c r="A930" s="71"/>
      <c r="B930" s="64" t="s">
        <v>2</v>
      </c>
      <c r="C930" s="159">
        <v>118</v>
      </c>
    </row>
    <row r="931" spans="1:3" s="61" customFormat="1" ht="28.3" x14ac:dyDescent="0.35">
      <c r="A931" s="282" t="s">
        <v>119</v>
      </c>
      <c r="B931" s="28" t="s">
        <v>1</v>
      </c>
      <c r="C931" s="166">
        <f>C933+C935</f>
        <v>86</v>
      </c>
    </row>
    <row r="932" spans="1:3" s="61" customFormat="1" x14ac:dyDescent="0.35">
      <c r="A932" s="32"/>
      <c r="B932" s="30" t="s">
        <v>2</v>
      </c>
      <c r="C932" s="166">
        <f>C934+C936</f>
        <v>86</v>
      </c>
    </row>
    <row r="933" spans="1:3" s="87" customFormat="1" ht="15.75" customHeight="1" x14ac:dyDescent="0.35">
      <c r="A933" s="292" t="s">
        <v>196</v>
      </c>
      <c r="B933" s="93" t="s">
        <v>1</v>
      </c>
      <c r="C933" s="159">
        <v>25</v>
      </c>
    </row>
    <row r="934" spans="1:3" s="87" customFormat="1" x14ac:dyDescent="0.35">
      <c r="A934" s="129"/>
      <c r="B934" s="78" t="s">
        <v>2</v>
      </c>
      <c r="C934" s="159">
        <v>25</v>
      </c>
    </row>
    <row r="935" spans="1:3" s="87" customFormat="1" x14ac:dyDescent="0.35">
      <c r="A935" s="347" t="s">
        <v>195</v>
      </c>
      <c r="B935" s="93" t="s">
        <v>1</v>
      </c>
      <c r="C935" s="159">
        <v>61</v>
      </c>
    </row>
    <row r="936" spans="1:3" s="87" customFormat="1" x14ac:dyDescent="0.35">
      <c r="A936" s="129"/>
      <c r="B936" s="78" t="s">
        <v>2</v>
      </c>
      <c r="C936" s="159">
        <v>61</v>
      </c>
    </row>
    <row r="937" spans="1:3" s="61" customFormat="1" x14ac:dyDescent="0.35">
      <c r="A937" s="183" t="s">
        <v>208</v>
      </c>
      <c r="B937" s="28" t="s">
        <v>1</v>
      </c>
      <c r="C937" s="184">
        <f>C939+C941+C943</f>
        <v>5992</v>
      </c>
    </row>
    <row r="938" spans="1:3" s="61" customFormat="1" x14ac:dyDescent="0.35">
      <c r="A938" s="32"/>
      <c r="B938" s="30" t="s">
        <v>2</v>
      </c>
      <c r="C938" s="184">
        <f>C940+C942+C944</f>
        <v>5992</v>
      </c>
    </row>
    <row r="939" spans="1:3" s="87" customFormat="1" ht="29.25" customHeight="1" x14ac:dyDescent="0.35">
      <c r="A939" s="346" t="s">
        <v>186</v>
      </c>
      <c r="B939" s="93" t="s">
        <v>1</v>
      </c>
      <c r="C939" s="159">
        <v>4600</v>
      </c>
    </row>
    <row r="940" spans="1:3" s="87" customFormat="1" x14ac:dyDescent="0.35">
      <c r="A940" s="129"/>
      <c r="B940" s="78" t="s">
        <v>2</v>
      </c>
      <c r="C940" s="159">
        <v>4600</v>
      </c>
    </row>
    <row r="941" spans="1:3" s="87" customFormat="1" ht="15.75" customHeight="1" x14ac:dyDescent="0.35">
      <c r="A941" s="348" t="s">
        <v>187</v>
      </c>
      <c r="B941" s="93" t="s">
        <v>1</v>
      </c>
      <c r="C941" s="159">
        <v>968</v>
      </c>
    </row>
    <row r="942" spans="1:3" s="87" customFormat="1" x14ac:dyDescent="0.35">
      <c r="A942" s="129"/>
      <c r="B942" s="78" t="s">
        <v>2</v>
      </c>
      <c r="C942" s="159">
        <v>968</v>
      </c>
    </row>
    <row r="943" spans="1:3" s="87" customFormat="1" ht="31.5" customHeight="1" x14ac:dyDescent="0.35">
      <c r="A943" s="348" t="s">
        <v>188</v>
      </c>
      <c r="B943" s="93" t="s">
        <v>1</v>
      </c>
      <c r="C943" s="159">
        <v>424</v>
      </c>
    </row>
    <row r="944" spans="1:3" s="87" customFormat="1" x14ac:dyDescent="0.35">
      <c r="A944" s="129"/>
      <c r="B944" s="78" t="s">
        <v>2</v>
      </c>
      <c r="C944" s="159">
        <v>424</v>
      </c>
    </row>
    <row r="945" spans="1:9" s="87" customFormat="1" ht="15" customHeight="1" x14ac:dyDescent="0.35">
      <c r="A945" s="186" t="s">
        <v>31</v>
      </c>
      <c r="B945" s="88" t="s">
        <v>1</v>
      </c>
      <c r="C945" s="184">
        <f>C947+C951</f>
        <v>7808</v>
      </c>
      <c r="D945" s="81"/>
      <c r="E945" s="81"/>
      <c r="F945" s="81"/>
      <c r="G945" s="81"/>
      <c r="H945" s="81"/>
      <c r="I945" s="81"/>
    </row>
    <row r="946" spans="1:9" s="87" customFormat="1" ht="15" customHeight="1" x14ac:dyDescent="0.35">
      <c r="A946" s="74"/>
      <c r="B946" s="78" t="s">
        <v>2</v>
      </c>
      <c r="C946" s="184">
        <f>C948+C952</f>
        <v>7808</v>
      </c>
      <c r="D946" s="81"/>
      <c r="E946" s="81"/>
      <c r="F946" s="81"/>
      <c r="G946" s="81"/>
      <c r="H946" s="81"/>
      <c r="I946" s="81"/>
    </row>
    <row r="947" spans="1:9" s="61" customFormat="1" x14ac:dyDescent="0.35">
      <c r="A947" s="60" t="s">
        <v>102</v>
      </c>
      <c r="B947" s="28" t="s">
        <v>1</v>
      </c>
      <c r="C947" s="184">
        <f>C949</f>
        <v>6900</v>
      </c>
    </row>
    <row r="948" spans="1:9" s="61" customFormat="1" x14ac:dyDescent="0.35">
      <c r="A948" s="32"/>
      <c r="B948" s="30" t="s">
        <v>2</v>
      </c>
      <c r="C948" s="184">
        <f>C950</f>
        <v>6900</v>
      </c>
    </row>
    <row r="949" spans="1:9" s="87" customFormat="1" ht="15.45" x14ac:dyDescent="0.35">
      <c r="A949" s="348" t="s">
        <v>185</v>
      </c>
      <c r="B949" s="93" t="s">
        <v>1</v>
      </c>
      <c r="C949" s="159">
        <v>6900</v>
      </c>
    </row>
    <row r="950" spans="1:9" s="87" customFormat="1" x14ac:dyDescent="0.35">
      <c r="A950" s="129"/>
      <c r="B950" s="78" t="s">
        <v>2</v>
      </c>
      <c r="C950" s="159">
        <v>6900</v>
      </c>
    </row>
    <row r="951" spans="1:9" s="61" customFormat="1" x14ac:dyDescent="0.35">
      <c r="A951" s="224" t="s">
        <v>127</v>
      </c>
      <c r="B951" s="28" t="s">
        <v>1</v>
      </c>
      <c r="C951" s="184">
        <f>C953</f>
        <v>908</v>
      </c>
    </row>
    <row r="952" spans="1:9" s="61" customFormat="1" x14ac:dyDescent="0.35">
      <c r="A952" s="32"/>
      <c r="B952" s="30" t="s">
        <v>2</v>
      </c>
      <c r="C952" s="184">
        <f>C954</f>
        <v>908</v>
      </c>
    </row>
    <row r="953" spans="1:9" s="87" customFormat="1" ht="28.3" x14ac:dyDescent="0.35">
      <c r="A953" s="221" t="s">
        <v>129</v>
      </c>
      <c r="B953" s="93" t="s">
        <v>1</v>
      </c>
      <c r="C953" s="159">
        <v>908</v>
      </c>
    </row>
    <row r="954" spans="1:9" s="87" customFormat="1" x14ac:dyDescent="0.35">
      <c r="A954" s="129"/>
      <c r="B954" s="78" t="s">
        <v>2</v>
      </c>
      <c r="C954" s="159">
        <v>908</v>
      </c>
    </row>
    <row r="955" spans="1:9" ht="12.45" x14ac:dyDescent="0.3">
      <c r="A955" s="384" t="s">
        <v>36</v>
      </c>
      <c r="B955" s="384"/>
      <c r="C955" s="384"/>
    </row>
    <row r="956" spans="1:9" x14ac:dyDescent="0.35">
      <c r="A956" s="21" t="s">
        <v>14</v>
      </c>
      <c r="B956" s="13" t="s">
        <v>1</v>
      </c>
      <c r="C956" s="180">
        <f t="shared" ref="C956:C959" si="36">C958</f>
        <v>1263</v>
      </c>
    </row>
    <row r="957" spans="1:9" x14ac:dyDescent="0.35">
      <c r="A957" s="22" t="s">
        <v>15</v>
      </c>
      <c r="B957" s="14" t="s">
        <v>2</v>
      </c>
      <c r="C957" s="180">
        <f t="shared" si="36"/>
        <v>1263</v>
      </c>
    </row>
    <row r="958" spans="1:9" x14ac:dyDescent="0.35">
      <c r="A958" s="26" t="s">
        <v>17</v>
      </c>
      <c r="B958" s="5" t="s">
        <v>1</v>
      </c>
      <c r="C958" s="180">
        <f t="shared" si="36"/>
        <v>1263</v>
      </c>
    </row>
    <row r="959" spans="1:9" x14ac:dyDescent="0.35">
      <c r="A959" s="10" t="s">
        <v>9</v>
      </c>
      <c r="B959" s="7" t="s">
        <v>2</v>
      </c>
      <c r="C959" s="180">
        <f t="shared" si="36"/>
        <v>1263</v>
      </c>
    </row>
    <row r="960" spans="1:9" x14ac:dyDescent="0.35">
      <c r="A960" s="12" t="s">
        <v>10</v>
      </c>
      <c r="B960" s="6" t="s">
        <v>1</v>
      </c>
      <c r="C960" s="180">
        <f>C962</f>
        <v>1263</v>
      </c>
    </row>
    <row r="961" spans="1:45" x14ac:dyDescent="0.35">
      <c r="A961" s="11"/>
      <c r="B961" s="7" t="s">
        <v>2</v>
      </c>
      <c r="C961" s="180">
        <f>C963</f>
        <v>1263</v>
      </c>
    </row>
    <row r="962" spans="1:45" s="62" customFormat="1" ht="15" customHeight="1" x14ac:dyDescent="0.35">
      <c r="A962" s="139" t="s">
        <v>24</v>
      </c>
      <c r="B962" s="54" t="s">
        <v>1</v>
      </c>
      <c r="C962" s="180">
        <f>C964</f>
        <v>1263</v>
      </c>
    </row>
    <row r="963" spans="1:45" s="62" customFormat="1" ht="15" customHeight="1" x14ac:dyDescent="0.35">
      <c r="A963" s="135"/>
      <c r="B963" s="40" t="s">
        <v>2</v>
      </c>
      <c r="C963" s="180">
        <f>C965</f>
        <v>1263</v>
      </c>
    </row>
    <row r="964" spans="1:45" s="137" customFormat="1" x14ac:dyDescent="0.35">
      <c r="A964" s="192" t="s">
        <v>53</v>
      </c>
      <c r="B964" s="134" t="s">
        <v>1</v>
      </c>
      <c r="C964" s="266">
        <f>C966+C968</f>
        <v>1263</v>
      </c>
      <c r="E964" s="200"/>
      <c r="F964" s="200"/>
      <c r="G964" s="200"/>
      <c r="H964" s="200"/>
      <c r="I964" s="200"/>
      <c r="J964" s="200"/>
      <c r="K964" s="200"/>
      <c r="L964" s="200"/>
      <c r="M964" s="200"/>
      <c r="N964" s="200"/>
      <c r="O964" s="200"/>
      <c r="P964" s="200"/>
      <c r="Q964" s="200"/>
      <c r="R964" s="200"/>
      <c r="S964" s="200"/>
      <c r="T964" s="200"/>
      <c r="U964" s="200"/>
      <c r="V964" s="200"/>
      <c r="W964" s="200"/>
      <c r="X964" s="200"/>
      <c r="Y964" s="200"/>
      <c r="Z964" s="200"/>
      <c r="AA964" s="200"/>
      <c r="AB964" s="200"/>
      <c r="AC964" s="200"/>
      <c r="AD964" s="200"/>
      <c r="AE964" s="200"/>
      <c r="AF964" s="200"/>
      <c r="AG964" s="200"/>
      <c r="AH964" s="200"/>
      <c r="AI964" s="200"/>
      <c r="AJ964" s="200"/>
      <c r="AK964" s="200"/>
      <c r="AL964" s="200"/>
      <c r="AM964" s="200"/>
      <c r="AN964" s="200"/>
      <c r="AO964" s="200"/>
      <c r="AP964" s="200"/>
      <c r="AQ964" s="200"/>
      <c r="AR964" s="200"/>
      <c r="AS964" s="200"/>
    </row>
    <row r="965" spans="1:45" s="137" customFormat="1" x14ac:dyDescent="0.35">
      <c r="A965" s="135"/>
      <c r="B965" s="136" t="s">
        <v>2</v>
      </c>
      <c r="C965" s="266">
        <f>C967+C969</f>
        <v>1263</v>
      </c>
      <c r="E965" s="200"/>
      <c r="F965" s="200"/>
      <c r="G965" s="200"/>
      <c r="H965" s="200"/>
      <c r="I965" s="200"/>
      <c r="J965" s="200"/>
      <c r="K965" s="200"/>
      <c r="L965" s="200"/>
      <c r="M965" s="200"/>
      <c r="N965" s="200"/>
      <c r="O965" s="200"/>
      <c r="P965" s="200"/>
      <c r="Q965" s="200"/>
      <c r="R965" s="200"/>
      <c r="S965" s="200"/>
      <c r="T965" s="200"/>
      <c r="U965" s="200"/>
      <c r="V965" s="200"/>
      <c r="W965" s="200"/>
      <c r="X965" s="200"/>
      <c r="Y965" s="200"/>
      <c r="Z965" s="200"/>
      <c r="AA965" s="200"/>
      <c r="AB965" s="200"/>
      <c r="AC965" s="200"/>
      <c r="AD965" s="200"/>
      <c r="AE965" s="200"/>
      <c r="AF965" s="200"/>
      <c r="AG965" s="200"/>
      <c r="AH965" s="200"/>
      <c r="AI965" s="200"/>
      <c r="AJ965" s="200"/>
      <c r="AK965" s="200"/>
      <c r="AL965" s="200"/>
      <c r="AM965" s="200"/>
      <c r="AN965" s="200"/>
      <c r="AO965" s="200"/>
      <c r="AP965" s="200"/>
      <c r="AQ965" s="200"/>
      <c r="AR965" s="200"/>
      <c r="AS965" s="200"/>
    </row>
    <row r="966" spans="1:45" s="87" customFormat="1" x14ac:dyDescent="0.35">
      <c r="A966" s="349" t="s">
        <v>90</v>
      </c>
      <c r="B966" s="93" t="s">
        <v>1</v>
      </c>
      <c r="C966" s="159">
        <v>23</v>
      </c>
    </row>
    <row r="967" spans="1:45" s="87" customFormat="1" x14ac:dyDescent="0.35">
      <c r="A967" s="129"/>
      <c r="B967" s="78" t="s">
        <v>2</v>
      </c>
      <c r="C967" s="159">
        <v>23</v>
      </c>
    </row>
    <row r="968" spans="1:45" s="87" customFormat="1" ht="28.3" x14ac:dyDescent="0.35">
      <c r="A968" s="326" t="s">
        <v>221</v>
      </c>
      <c r="B968" s="93" t="s">
        <v>1</v>
      </c>
      <c r="C968" s="159">
        <v>1240</v>
      </c>
    </row>
    <row r="969" spans="1:45" s="43" customFormat="1" x14ac:dyDescent="0.35">
      <c r="A969" s="10"/>
      <c r="B969" s="40" t="s">
        <v>2</v>
      </c>
      <c r="C969" s="180">
        <v>1240</v>
      </c>
      <c r="E969" s="87"/>
      <c r="F969" s="87"/>
      <c r="G969" s="87"/>
      <c r="H969" s="87"/>
      <c r="I969" s="87"/>
      <c r="J969" s="87"/>
      <c r="K969" s="87"/>
      <c r="L969" s="87"/>
      <c r="M969" s="87"/>
      <c r="N969" s="87"/>
      <c r="O969" s="87"/>
      <c r="P969" s="87"/>
      <c r="Q969" s="87"/>
      <c r="R969" s="87"/>
      <c r="S969" s="87"/>
      <c r="T969" s="87"/>
      <c r="U969" s="87"/>
      <c r="V969" s="87"/>
      <c r="W969" s="87"/>
      <c r="X969" s="87"/>
      <c r="Y969" s="87"/>
      <c r="Z969" s="87"/>
      <c r="AA969" s="87"/>
      <c r="AB969" s="87"/>
      <c r="AC969" s="87"/>
      <c r="AD969" s="87"/>
      <c r="AE969" s="87"/>
      <c r="AF969" s="87"/>
      <c r="AG969" s="87"/>
      <c r="AH969" s="87"/>
      <c r="AI969" s="87"/>
      <c r="AJ969" s="87"/>
      <c r="AK969" s="87"/>
      <c r="AL969" s="87"/>
      <c r="AM969" s="87"/>
      <c r="AN969" s="87"/>
      <c r="AO969" s="87"/>
      <c r="AP969" s="87"/>
      <c r="AQ969" s="87"/>
      <c r="AR969" s="87"/>
      <c r="AS969" s="87"/>
    </row>
    <row r="970" spans="1:45" x14ac:dyDescent="0.35">
      <c r="A970" s="151" t="s">
        <v>33</v>
      </c>
      <c r="B970" s="152"/>
      <c r="C970" s="258"/>
      <c r="D970" s="44"/>
      <c r="E970" s="61"/>
      <c r="F970" s="61"/>
      <c r="G970" s="61"/>
      <c r="H970" s="61"/>
      <c r="I970" s="61"/>
    </row>
    <row r="971" spans="1:45" x14ac:dyDescent="0.35">
      <c r="A971" s="68" t="s">
        <v>14</v>
      </c>
      <c r="B971" s="54" t="s">
        <v>1</v>
      </c>
      <c r="C971" s="166">
        <f>C973</f>
        <v>1739</v>
      </c>
      <c r="D971" s="42"/>
      <c r="E971" s="81"/>
      <c r="F971" s="81"/>
      <c r="G971" s="81"/>
      <c r="H971" s="81"/>
      <c r="I971" s="81"/>
    </row>
    <row r="972" spans="1:45" x14ac:dyDescent="0.35">
      <c r="A972" s="10" t="s">
        <v>15</v>
      </c>
      <c r="B972" s="40" t="s">
        <v>2</v>
      </c>
      <c r="C972" s="166">
        <f>C974</f>
        <v>1739</v>
      </c>
      <c r="D972" s="42"/>
      <c r="E972" s="81"/>
      <c r="F972" s="81"/>
      <c r="G972" s="81"/>
      <c r="H972" s="81"/>
      <c r="I972" s="81"/>
    </row>
    <row r="973" spans="1:45" x14ac:dyDescent="0.35">
      <c r="A973" s="26" t="s">
        <v>17</v>
      </c>
      <c r="B973" s="5" t="s">
        <v>1</v>
      </c>
      <c r="C973" s="166">
        <f t="shared" ref="C973:C978" si="37">C975</f>
        <v>1739</v>
      </c>
    </row>
    <row r="974" spans="1:45" x14ac:dyDescent="0.35">
      <c r="A974" s="10" t="s">
        <v>9</v>
      </c>
      <c r="B974" s="7" t="s">
        <v>2</v>
      </c>
      <c r="C974" s="166">
        <f t="shared" si="37"/>
        <v>1739</v>
      </c>
    </row>
    <row r="975" spans="1:45" x14ac:dyDescent="0.35">
      <c r="A975" s="12" t="s">
        <v>10</v>
      </c>
      <c r="B975" s="6" t="s">
        <v>1</v>
      </c>
      <c r="C975" s="159">
        <f t="shared" si="37"/>
        <v>1739</v>
      </c>
    </row>
    <row r="976" spans="1:45" x14ac:dyDescent="0.35">
      <c r="A976" s="11"/>
      <c r="B976" s="7" t="s">
        <v>2</v>
      </c>
      <c r="C976" s="159">
        <f t="shared" si="37"/>
        <v>1739</v>
      </c>
    </row>
    <row r="977" spans="1:45" x14ac:dyDescent="0.35">
      <c r="A977" s="12" t="s">
        <v>23</v>
      </c>
      <c r="B977" s="6" t="s">
        <v>1</v>
      </c>
      <c r="C977" s="159">
        <f t="shared" si="37"/>
        <v>1739</v>
      </c>
    </row>
    <row r="978" spans="1:45" x14ac:dyDescent="0.35">
      <c r="A978" s="11"/>
      <c r="B978" s="7" t="s">
        <v>2</v>
      </c>
      <c r="C978" s="159">
        <f t="shared" si="37"/>
        <v>1739</v>
      </c>
    </row>
    <row r="979" spans="1:45" s="44" customFormat="1" x14ac:dyDescent="0.35">
      <c r="A979" s="33" t="s">
        <v>44</v>
      </c>
      <c r="B979" s="79" t="s">
        <v>1</v>
      </c>
      <c r="C979" s="184">
        <f>C981+C985+C991+C995</f>
        <v>1739</v>
      </c>
      <c r="E979" s="61"/>
      <c r="F979" s="61"/>
      <c r="G979" s="61"/>
      <c r="H979" s="61"/>
      <c r="I979" s="61"/>
      <c r="J979" s="61"/>
      <c r="K979" s="61"/>
      <c r="L979" s="61"/>
      <c r="M979" s="61"/>
      <c r="N979" s="61"/>
      <c r="O979" s="61"/>
      <c r="P979" s="61"/>
      <c r="Q979" s="61"/>
      <c r="R979" s="61"/>
      <c r="S979" s="61"/>
      <c r="T979" s="61"/>
      <c r="U979" s="61"/>
      <c r="V979" s="61"/>
      <c r="W979" s="61"/>
      <c r="X979" s="61"/>
      <c r="Y979" s="61"/>
      <c r="Z979" s="61"/>
      <c r="AA979" s="61"/>
      <c r="AB979" s="61"/>
      <c r="AC979" s="61"/>
      <c r="AD979" s="61"/>
      <c r="AE979" s="61"/>
      <c r="AF979" s="61"/>
      <c r="AG979" s="61"/>
      <c r="AH979" s="61"/>
      <c r="AI979" s="61"/>
      <c r="AJ979" s="61"/>
      <c r="AK979" s="61"/>
      <c r="AL979" s="61"/>
      <c r="AM979" s="61"/>
      <c r="AN979" s="61"/>
      <c r="AO979" s="61"/>
      <c r="AP979" s="61"/>
      <c r="AQ979" s="61"/>
      <c r="AR979" s="61"/>
      <c r="AS979" s="61"/>
    </row>
    <row r="980" spans="1:45" s="44" customFormat="1" x14ac:dyDescent="0.35">
      <c r="A980" s="86"/>
      <c r="B980" s="69" t="s">
        <v>2</v>
      </c>
      <c r="C980" s="184">
        <f>C982+C986+C992+C996</f>
        <v>1739</v>
      </c>
      <c r="E980" s="61"/>
      <c r="F980" s="61"/>
      <c r="G980" s="61"/>
      <c r="H980" s="61"/>
      <c r="I980" s="61"/>
      <c r="J980" s="61"/>
      <c r="K980" s="61"/>
      <c r="L980" s="61"/>
      <c r="M980" s="61"/>
      <c r="N980" s="61"/>
      <c r="O980" s="61"/>
      <c r="P980" s="61"/>
      <c r="Q980" s="61"/>
      <c r="R980" s="61"/>
      <c r="S980" s="61"/>
      <c r="T980" s="61"/>
      <c r="U980" s="61"/>
      <c r="V980" s="61"/>
      <c r="W980" s="61"/>
      <c r="X980" s="61"/>
      <c r="Y980" s="61"/>
      <c r="Z980" s="61"/>
      <c r="AA980" s="61"/>
      <c r="AB980" s="61"/>
      <c r="AC980" s="61"/>
      <c r="AD980" s="61"/>
      <c r="AE980" s="61"/>
      <c r="AF980" s="61"/>
      <c r="AG980" s="61"/>
      <c r="AH980" s="61"/>
      <c r="AI980" s="61"/>
      <c r="AJ980" s="61"/>
      <c r="AK980" s="61"/>
      <c r="AL980" s="61"/>
      <c r="AM980" s="61"/>
      <c r="AN980" s="61"/>
      <c r="AO980" s="61"/>
      <c r="AP980" s="61"/>
      <c r="AQ980" s="61"/>
      <c r="AR980" s="61"/>
      <c r="AS980" s="61"/>
    </row>
    <row r="981" spans="1:45" s="82" customFormat="1" x14ac:dyDescent="0.35">
      <c r="A981" s="115" t="s">
        <v>65</v>
      </c>
      <c r="B981" s="121" t="s">
        <v>1</v>
      </c>
      <c r="C981" s="180">
        <f>C983</f>
        <v>1000</v>
      </c>
      <c r="D981" s="81"/>
      <c r="E981" s="81"/>
      <c r="F981" s="81"/>
      <c r="G981" s="81"/>
      <c r="H981" s="81"/>
      <c r="I981" s="81"/>
    </row>
    <row r="982" spans="1:45" s="82" customFormat="1" x14ac:dyDescent="0.35">
      <c r="A982" s="74"/>
      <c r="B982" s="64" t="s">
        <v>2</v>
      </c>
      <c r="C982" s="180">
        <f>C984</f>
        <v>1000</v>
      </c>
      <c r="D982" s="81"/>
      <c r="E982" s="81"/>
      <c r="F982" s="81"/>
      <c r="G982" s="81"/>
      <c r="H982" s="81"/>
      <c r="I982" s="81"/>
    </row>
    <row r="983" spans="1:45" s="87" customFormat="1" x14ac:dyDescent="0.35">
      <c r="A983" s="350" t="s">
        <v>226</v>
      </c>
      <c r="B983" s="93" t="s">
        <v>1</v>
      </c>
      <c r="C983" s="159">
        <v>1000</v>
      </c>
      <c r="D983" s="81"/>
      <c r="E983" s="81"/>
      <c r="F983" s="81"/>
      <c r="G983" s="81"/>
      <c r="H983" s="81"/>
      <c r="I983" s="81"/>
    </row>
    <row r="984" spans="1:45" s="87" customFormat="1" x14ac:dyDescent="0.35">
      <c r="A984" s="74"/>
      <c r="B984" s="78" t="s">
        <v>2</v>
      </c>
      <c r="C984" s="159">
        <v>1000</v>
      </c>
      <c r="D984" s="81"/>
      <c r="E984" s="81"/>
      <c r="F984" s="81"/>
      <c r="G984" s="81"/>
      <c r="H984" s="81"/>
      <c r="I984" s="81"/>
    </row>
    <row r="985" spans="1:45" s="87" customFormat="1" x14ac:dyDescent="0.35">
      <c r="A985" s="224" t="s">
        <v>123</v>
      </c>
      <c r="B985" s="93" t="s">
        <v>1</v>
      </c>
      <c r="C985" s="159">
        <f>C987+C989</f>
        <v>660</v>
      </c>
      <c r="D985" s="81"/>
      <c r="E985" s="81"/>
      <c r="F985" s="81"/>
      <c r="G985" s="81"/>
      <c r="H985" s="81"/>
      <c r="I985" s="81"/>
    </row>
    <row r="986" spans="1:45" s="87" customFormat="1" x14ac:dyDescent="0.35">
      <c r="A986" s="74"/>
      <c r="B986" s="78" t="s">
        <v>2</v>
      </c>
      <c r="C986" s="159">
        <f>C988+C990</f>
        <v>660</v>
      </c>
      <c r="D986" s="81"/>
      <c r="E986" s="81"/>
      <c r="F986" s="81"/>
      <c r="G986" s="81"/>
      <c r="H986" s="81"/>
      <c r="I986" s="81"/>
    </row>
    <row r="987" spans="1:45" s="87" customFormat="1" ht="15.45" x14ac:dyDescent="0.35">
      <c r="A987" s="319" t="s">
        <v>238</v>
      </c>
      <c r="B987" s="93" t="s">
        <v>1</v>
      </c>
      <c r="C987" s="159">
        <v>60</v>
      </c>
      <c r="D987" s="81"/>
      <c r="E987" s="81"/>
      <c r="F987" s="81"/>
      <c r="G987" s="81"/>
      <c r="H987" s="81"/>
      <c r="I987" s="81"/>
    </row>
    <row r="988" spans="1:45" s="87" customFormat="1" x14ac:dyDescent="0.35">
      <c r="A988" s="74"/>
      <c r="B988" s="78" t="s">
        <v>2</v>
      </c>
      <c r="C988" s="159">
        <v>60</v>
      </c>
      <c r="D988" s="81"/>
      <c r="E988" s="81"/>
      <c r="F988" s="81"/>
      <c r="G988" s="81"/>
      <c r="H988" s="81"/>
      <c r="I988" s="81"/>
    </row>
    <row r="989" spans="1:45" s="87" customFormat="1" ht="15.45" x14ac:dyDescent="0.35">
      <c r="A989" s="319" t="s">
        <v>239</v>
      </c>
      <c r="B989" s="93" t="s">
        <v>1</v>
      </c>
      <c r="C989" s="159">
        <v>600</v>
      </c>
      <c r="D989" s="81"/>
      <c r="E989" s="81"/>
      <c r="F989" s="81"/>
      <c r="G989" s="81"/>
      <c r="H989" s="81"/>
      <c r="I989" s="81"/>
    </row>
    <row r="990" spans="1:45" s="87" customFormat="1" x14ac:dyDescent="0.35">
      <c r="A990" s="74"/>
      <c r="B990" s="78" t="s">
        <v>2</v>
      </c>
      <c r="C990" s="159">
        <v>600</v>
      </c>
      <c r="D990" s="81"/>
      <c r="E990" s="81"/>
      <c r="F990" s="81"/>
      <c r="G990" s="81"/>
      <c r="H990" s="81"/>
      <c r="I990" s="81"/>
    </row>
    <row r="991" spans="1:45" s="87" customFormat="1" ht="15" x14ac:dyDescent="0.35">
      <c r="A991" s="284" t="s">
        <v>241</v>
      </c>
      <c r="B991" s="93" t="s">
        <v>1</v>
      </c>
      <c r="C991" s="159">
        <f>C993</f>
        <v>25</v>
      </c>
      <c r="D991" s="81"/>
      <c r="E991" s="81"/>
      <c r="F991" s="81"/>
      <c r="G991" s="81"/>
      <c r="H991" s="81"/>
      <c r="I991" s="81"/>
    </row>
    <row r="992" spans="1:45" s="87" customFormat="1" x14ac:dyDescent="0.35">
      <c r="A992" s="74"/>
      <c r="B992" s="78" t="s">
        <v>2</v>
      </c>
      <c r="C992" s="159">
        <f>C994</f>
        <v>25</v>
      </c>
      <c r="D992" s="81"/>
      <c r="E992" s="81"/>
      <c r="F992" s="81"/>
      <c r="G992" s="81"/>
      <c r="H992" s="81"/>
      <c r="I992" s="81"/>
    </row>
    <row r="993" spans="1:45" s="87" customFormat="1" x14ac:dyDescent="0.35">
      <c r="A993" s="320" t="s">
        <v>243</v>
      </c>
      <c r="B993" s="93" t="s">
        <v>1</v>
      </c>
      <c r="C993" s="159">
        <v>25</v>
      </c>
      <c r="D993" s="81"/>
      <c r="E993" s="81"/>
      <c r="F993" s="81"/>
      <c r="G993" s="81"/>
      <c r="H993" s="81"/>
      <c r="I993" s="81"/>
    </row>
    <row r="994" spans="1:45" s="87" customFormat="1" x14ac:dyDescent="0.35">
      <c r="A994" s="74"/>
      <c r="B994" s="78" t="s">
        <v>2</v>
      </c>
      <c r="C994" s="159">
        <v>25</v>
      </c>
      <c r="D994" s="81"/>
      <c r="E994" s="81"/>
      <c r="F994" s="81"/>
      <c r="G994" s="81"/>
      <c r="H994" s="81"/>
      <c r="I994" s="81"/>
    </row>
    <row r="995" spans="1:45" s="87" customFormat="1" ht="15" x14ac:dyDescent="0.35">
      <c r="A995" s="284" t="s">
        <v>242</v>
      </c>
      <c r="B995" s="93" t="s">
        <v>1</v>
      </c>
      <c r="C995" s="159">
        <f>C997</f>
        <v>54</v>
      </c>
      <c r="D995" s="81"/>
      <c r="E995" s="81"/>
      <c r="F995" s="81"/>
      <c r="G995" s="81"/>
      <c r="H995" s="81"/>
      <c r="I995" s="81"/>
    </row>
    <row r="996" spans="1:45" s="87" customFormat="1" x14ac:dyDescent="0.35">
      <c r="A996" s="74"/>
      <c r="B996" s="78" t="s">
        <v>2</v>
      </c>
      <c r="C996" s="159">
        <f>C998</f>
        <v>54</v>
      </c>
      <c r="D996" s="81"/>
      <c r="E996" s="81"/>
      <c r="F996" s="81"/>
      <c r="G996" s="81"/>
      <c r="H996" s="81"/>
      <c r="I996" s="81"/>
    </row>
    <row r="997" spans="1:45" s="87" customFormat="1" ht="15.45" x14ac:dyDescent="0.4">
      <c r="A997" s="333" t="s">
        <v>240</v>
      </c>
      <c r="B997" s="93" t="s">
        <v>1</v>
      </c>
      <c r="C997" s="159">
        <v>54</v>
      </c>
      <c r="D997" s="81"/>
      <c r="E997" s="81"/>
      <c r="F997" s="81"/>
      <c r="G997" s="81"/>
      <c r="H997" s="81"/>
      <c r="I997" s="81"/>
    </row>
    <row r="998" spans="1:45" s="87" customFormat="1" x14ac:dyDescent="0.35">
      <c r="A998" s="74"/>
      <c r="B998" s="78" t="s">
        <v>2</v>
      </c>
      <c r="C998" s="159">
        <v>54</v>
      </c>
      <c r="D998" s="81"/>
      <c r="E998" s="81"/>
      <c r="F998" s="81"/>
      <c r="G998" s="81"/>
      <c r="H998" s="81"/>
      <c r="I998" s="81"/>
    </row>
    <row r="999" spans="1:45" s="15" customFormat="1" x14ac:dyDescent="0.35">
      <c r="B999" s="163"/>
      <c r="C999" s="273"/>
      <c r="D999" s="41"/>
      <c r="E999" s="77"/>
      <c r="F999" s="77"/>
      <c r="G999" s="77"/>
      <c r="H999" s="77"/>
      <c r="I999" s="77"/>
      <c r="J999" s="85"/>
      <c r="K999" s="85"/>
      <c r="L999" s="85"/>
      <c r="M999" s="85"/>
      <c r="N999" s="85"/>
      <c r="O999" s="85"/>
      <c r="P999" s="85"/>
      <c r="Q999" s="85"/>
      <c r="R999" s="85"/>
      <c r="S999" s="85"/>
      <c r="T999" s="85"/>
      <c r="U999" s="85"/>
      <c r="V999" s="85"/>
      <c r="W999" s="85"/>
      <c r="X999" s="85"/>
      <c r="Y999" s="85"/>
      <c r="Z999" s="85"/>
      <c r="AA999" s="85"/>
      <c r="AB999" s="85"/>
      <c r="AC999" s="85"/>
      <c r="AD999" s="85"/>
      <c r="AE999" s="85"/>
      <c r="AF999" s="85"/>
      <c r="AG999" s="85"/>
      <c r="AH999" s="85"/>
      <c r="AI999" s="85"/>
      <c r="AJ999" s="85"/>
      <c r="AK999" s="85"/>
      <c r="AL999" s="85"/>
      <c r="AM999" s="85"/>
      <c r="AN999" s="85"/>
      <c r="AO999" s="85"/>
      <c r="AP999" s="85"/>
      <c r="AQ999" s="85"/>
      <c r="AR999" s="85"/>
      <c r="AS999" s="85"/>
    </row>
    <row r="1000" spans="1:45" s="15" customFormat="1" x14ac:dyDescent="0.35">
      <c r="B1000" s="163"/>
      <c r="C1000" s="273"/>
      <c r="D1000" s="41"/>
      <c r="E1000" s="77"/>
      <c r="F1000" s="77"/>
      <c r="G1000" s="77"/>
      <c r="H1000" s="77"/>
      <c r="I1000" s="77"/>
      <c r="J1000" s="85"/>
      <c r="K1000" s="85"/>
      <c r="L1000" s="85"/>
      <c r="M1000" s="85"/>
      <c r="N1000" s="85"/>
      <c r="O1000" s="85"/>
      <c r="P1000" s="85"/>
      <c r="Q1000" s="85"/>
      <c r="R1000" s="85"/>
      <c r="S1000" s="85"/>
      <c r="T1000" s="85"/>
      <c r="U1000" s="85"/>
      <c r="V1000" s="85"/>
      <c r="W1000" s="85"/>
      <c r="X1000" s="85"/>
      <c r="Y1000" s="85"/>
      <c r="Z1000" s="85"/>
      <c r="AA1000" s="85"/>
      <c r="AB1000" s="85"/>
      <c r="AC1000" s="85"/>
      <c r="AD1000" s="85"/>
      <c r="AE1000" s="85"/>
      <c r="AF1000" s="85"/>
      <c r="AG1000" s="85"/>
      <c r="AH1000" s="85"/>
      <c r="AI1000" s="85"/>
      <c r="AJ1000" s="85"/>
      <c r="AK1000" s="85"/>
      <c r="AL1000" s="85"/>
      <c r="AM1000" s="85"/>
      <c r="AN1000" s="85"/>
      <c r="AO1000" s="85"/>
      <c r="AP1000" s="85"/>
      <c r="AQ1000" s="85"/>
      <c r="AR1000" s="85"/>
      <c r="AS1000" s="85"/>
    </row>
    <row r="1001" spans="1:45" s="15" customFormat="1" x14ac:dyDescent="0.35">
      <c r="B1001" s="163"/>
      <c r="C1001" s="273"/>
      <c r="D1001" s="41"/>
      <c r="E1001" s="77"/>
      <c r="F1001" s="77"/>
      <c r="G1001" s="77"/>
      <c r="H1001" s="77"/>
      <c r="I1001" s="77"/>
      <c r="J1001" s="85"/>
      <c r="K1001" s="85"/>
      <c r="L1001" s="85"/>
      <c r="M1001" s="85"/>
      <c r="N1001" s="85"/>
      <c r="O1001" s="85"/>
      <c r="P1001" s="85"/>
      <c r="Q1001" s="85"/>
      <c r="R1001" s="85"/>
      <c r="S1001" s="85"/>
      <c r="T1001" s="85"/>
      <c r="U1001" s="85"/>
      <c r="V1001" s="85"/>
      <c r="W1001" s="85"/>
      <c r="X1001" s="85"/>
      <c r="Y1001" s="85"/>
      <c r="Z1001" s="85"/>
      <c r="AA1001" s="85"/>
      <c r="AB1001" s="85"/>
      <c r="AC1001" s="85"/>
      <c r="AD1001" s="85"/>
      <c r="AE1001" s="85"/>
      <c r="AF1001" s="85"/>
      <c r="AG1001" s="85"/>
      <c r="AH1001" s="85"/>
      <c r="AI1001" s="85"/>
      <c r="AJ1001" s="85"/>
      <c r="AK1001" s="85"/>
      <c r="AL1001" s="85"/>
      <c r="AM1001" s="85"/>
      <c r="AN1001" s="85"/>
      <c r="AO1001" s="85"/>
      <c r="AP1001" s="85"/>
      <c r="AQ1001" s="85"/>
      <c r="AR1001" s="85"/>
      <c r="AS1001" s="85"/>
    </row>
    <row r="1002" spans="1:45" ht="15.75" customHeight="1" x14ac:dyDescent="0.3">
      <c r="A1002" s="388"/>
      <c r="B1002" s="421"/>
      <c r="C1002" s="421"/>
    </row>
    <row r="1003" spans="1:45" ht="15.75" customHeight="1" x14ac:dyDescent="0.3">
      <c r="A1003" s="413"/>
      <c r="B1003" s="414"/>
      <c r="C1003" s="414"/>
    </row>
    <row r="1004" spans="1:45" x14ac:dyDescent="0.3">
      <c r="A1004" s="155"/>
      <c r="B1004" s="156"/>
      <c r="C1004" s="274"/>
    </row>
    <row r="1005" spans="1:45" x14ac:dyDescent="0.3">
      <c r="A1005" s="155"/>
      <c r="B1005" s="156"/>
      <c r="C1005" s="274"/>
    </row>
    <row r="1006" spans="1:45" x14ac:dyDescent="0.3">
      <c r="A1006" s="155"/>
      <c r="B1006" s="156"/>
      <c r="C1006" s="274"/>
    </row>
    <row r="1007" spans="1:45" x14ac:dyDescent="0.35">
      <c r="A1007" s="43"/>
    </row>
    <row r="1008" spans="1:45" x14ac:dyDescent="0.35">
      <c r="A1008" s="43"/>
    </row>
    <row r="1009" spans="1:1" x14ac:dyDescent="0.35">
      <c r="A1009" s="43"/>
    </row>
    <row r="1016" spans="1:1" x14ac:dyDescent="0.35">
      <c r="A1016" s="15"/>
    </row>
    <row r="1017" spans="1:1" x14ac:dyDescent="0.35">
      <c r="A1017" s="15"/>
    </row>
  </sheetData>
  <mergeCells count="30">
    <mergeCell ref="D797:I797"/>
    <mergeCell ref="A821:A822"/>
    <mergeCell ref="A1003:C1003"/>
    <mergeCell ref="A830:A831"/>
    <mergeCell ref="A832:A833"/>
    <mergeCell ref="A862:A863"/>
    <mergeCell ref="A896:C896"/>
    <mergeCell ref="A955:C955"/>
    <mergeCell ref="A1002:C1002"/>
    <mergeCell ref="A828:A829"/>
    <mergeCell ref="A678:C678"/>
    <mergeCell ref="A724:C724"/>
    <mergeCell ref="A761:C761"/>
    <mergeCell ref="A784:C784"/>
    <mergeCell ref="A257:C257"/>
    <mergeCell ref="A373:C373"/>
    <mergeCell ref="A422:C422"/>
    <mergeCell ref="A565:C565"/>
    <mergeCell ref="A636:C636"/>
    <mergeCell ref="A677:C677"/>
    <mergeCell ref="A1:C1"/>
    <mergeCell ref="A2:C2"/>
    <mergeCell ref="A7:C7"/>
    <mergeCell ref="C9:C11"/>
    <mergeCell ref="A100:C100"/>
    <mergeCell ref="A119:C119"/>
    <mergeCell ref="A134:C134"/>
    <mergeCell ref="A174:C174"/>
    <mergeCell ref="A195:A196"/>
    <mergeCell ref="A244:C244"/>
  </mergeCells>
  <pageMargins left="0.70866141732283472" right="0.70866141732283472" top="0.55118110236220474" bottom="0.55118110236220474" header="0.31496062992125984" footer="0.31496062992125984"/>
  <pageSetup paperSize="9" scale="95" orientation="portrait"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30,04,2026</vt:lpstr>
      <vt:lpstr>'30,04,2026'!Print_Titles</vt:lpstr>
    </vt:vector>
  </TitlesOfParts>
  <Company>Ministerul Finantelor Publice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Gabriela P.</dc:creator>
  <cp:lastModifiedBy>Georgiana ALBU</cp:lastModifiedBy>
  <cp:lastPrinted>2026-04-29T09:34:29Z</cp:lastPrinted>
  <dcterms:created xsi:type="dcterms:W3CDTF">2003-05-13T09:24:28Z</dcterms:created>
  <dcterms:modified xsi:type="dcterms:W3CDTF">2026-04-30T05:41:02Z</dcterms:modified>
</cp:coreProperties>
</file>