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D:\working\waccache\VI5PEPF0000085B\EXCELCNV\e03ed743-cd0a-4eb5-88b2-277063f79fcd\"/>
    </mc:Choice>
  </mc:AlternateContent>
  <xr:revisionPtr revIDLastSave="0" documentId="8_{79D9204C-6E04-4E29-B52C-28B05327F146}" xr6:coauthVersionLast="47" xr6:coauthVersionMax="47" xr10:uidLastSave="{00000000-0000-0000-0000-000000000000}"/>
  <bookViews>
    <workbookView xWindow="-60" yWindow="-60" windowWidth="15480" windowHeight="11640" tabRatio="500" xr2:uid="{4F9E39E6-E534-48AB-9CE5-9DA02582768F}"/>
  </bookViews>
  <sheets>
    <sheet name="Anexa 1 sintetic" sheetId="1" r:id="rId1"/>
    <sheet name="Anexa 2 analitic" sheetId="2" r:id="rId2"/>
    <sheet name="Anexa 3" sheetId="3" r:id="rId3"/>
    <sheet name="Anexa 4" sheetId="4" state="hidden" r:id="rId4"/>
    <sheet name="Anexa 4  " sheetId="5" r:id="rId5"/>
    <sheet name="Anexa 5" sheetId="6" r:id="rId6"/>
  </sheets>
  <definedNames>
    <definedName name="Excel_BuiltIn_Print_Titles" localSheetId="1">'Anexa 1 sintetic'!$11:$14</definedName>
    <definedName name="_xlnm.Print_Titles" localSheetId="0">'Anexa 1 sintetic'!$9:$11</definedName>
    <definedName name="_xlnm.Print_Titles" localSheetId="1">'Anexa 2 analitic'!$9:$12</definedName>
    <definedName name="_xlnm.Print_Titles" localSheetId="3">'Anexa 4'!$7:$8</definedName>
    <definedName name="_xlnm.Print_Titles" localSheetId="4">'Anexa 4  '!$8:$9</definedName>
    <definedName name="_xlnm.Print_Area" localSheetId="4">'Anexa 4  '!$A$3:$I$70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" l="1"/>
  <c r="K66" i="1"/>
  <c r="K67" i="1"/>
  <c r="K22" i="1"/>
  <c r="K64" i="1"/>
  <c r="K21" i="1"/>
  <c r="K18" i="1"/>
  <c r="K17" i="1"/>
  <c r="J66" i="1"/>
  <c r="J67" i="1"/>
  <c r="J22" i="1"/>
  <c r="J64" i="1" s="1"/>
  <c r="J155" i="2"/>
  <c r="P155" i="2"/>
  <c r="I170" i="2"/>
  <c r="I171" i="2"/>
  <c r="I169" i="2"/>
  <c r="I155" i="2"/>
  <c r="I99" i="2"/>
  <c r="I98" i="2"/>
  <c r="I97" i="2"/>
  <c r="I57" i="2"/>
  <c r="I43" i="2"/>
  <c r="I42" i="2" s="1"/>
  <c r="I41" i="2" s="1"/>
  <c r="I40" i="2" s="1"/>
  <c r="I150" i="2" s="1"/>
  <c r="G170" i="2"/>
  <c r="G171" i="2"/>
  <c r="G167" i="2"/>
  <c r="G168" i="2"/>
  <c r="G98" i="2"/>
  <c r="G97" i="2"/>
  <c r="G57" i="2"/>
  <c r="G43" i="2"/>
  <c r="O169" i="2"/>
  <c r="M65" i="1"/>
  <c r="K57" i="2"/>
  <c r="L57" i="2"/>
  <c r="M57" i="2"/>
  <c r="J170" i="2"/>
  <c r="P170" i="2"/>
  <c r="J43" i="2"/>
  <c r="P43" i="2"/>
  <c r="J57" i="2"/>
  <c r="P57" i="2"/>
  <c r="J98" i="2"/>
  <c r="J160" i="2" s="1"/>
  <c r="J97" i="2"/>
  <c r="P97" i="2"/>
  <c r="P98" i="2"/>
  <c r="N170" i="2"/>
  <c r="N171" i="2"/>
  <c r="N155" i="2"/>
  <c r="N99" i="2"/>
  <c r="O99" i="2"/>
  <c r="M98" i="2"/>
  <c r="M160" i="2"/>
  <c r="L98" i="2"/>
  <c r="L160" i="2"/>
  <c r="L97" i="2"/>
  <c r="K98" i="2"/>
  <c r="K160" i="2"/>
  <c r="N57" i="2"/>
  <c r="N43" i="2"/>
  <c r="M43" i="2"/>
  <c r="M42" i="2" s="1"/>
  <c r="L43" i="2"/>
  <c r="K43" i="2"/>
  <c r="H22" i="1"/>
  <c r="H64" i="1"/>
  <c r="G22" i="1"/>
  <c r="I22" i="1"/>
  <c r="G21" i="1"/>
  <c r="G18" i="1" s="1"/>
  <c r="I13" i="1"/>
  <c r="I19" i="1"/>
  <c r="I23" i="1"/>
  <c r="I24" i="1"/>
  <c r="I28" i="1"/>
  <c r="I32" i="1"/>
  <c r="I37" i="1"/>
  <c r="I43" i="1"/>
  <c r="I45" i="1"/>
  <c r="I63" i="1"/>
  <c r="M13" i="1"/>
  <c r="M19" i="1"/>
  <c r="M23" i="1"/>
  <c r="M28" i="1"/>
  <c r="M29" i="1"/>
  <c r="M32" i="1"/>
  <c r="M37" i="1"/>
  <c r="M43" i="1"/>
  <c r="M45" i="1"/>
  <c r="M49" i="1"/>
  <c r="M62" i="1"/>
  <c r="M63" i="1"/>
  <c r="L13" i="1"/>
  <c r="L19" i="1"/>
  <c r="L23" i="1"/>
  <c r="L28" i="1"/>
  <c r="L29" i="1"/>
  <c r="L37" i="1"/>
  <c r="L43" i="1"/>
  <c r="L45" i="1"/>
  <c r="L49" i="1"/>
  <c r="L62" i="1"/>
  <c r="L63" i="1"/>
  <c r="P14" i="2"/>
  <c r="P15" i="2"/>
  <c r="P17" i="2"/>
  <c r="P26" i="2"/>
  <c r="P45" i="2"/>
  <c r="P47" i="2"/>
  <c r="P48" i="2"/>
  <c r="P51" i="2"/>
  <c r="P56" i="2"/>
  <c r="P61" i="2"/>
  <c r="P64" i="2"/>
  <c r="P74" i="2"/>
  <c r="P78" i="2"/>
  <c r="P79" i="2"/>
  <c r="P80" i="2"/>
  <c r="P83" i="2"/>
  <c r="P89" i="2"/>
  <c r="P99" i="2"/>
  <c r="P100" i="2"/>
  <c r="P101" i="2"/>
  <c r="P103" i="2"/>
  <c r="P107" i="2"/>
  <c r="P124" i="2"/>
  <c r="P153" i="2"/>
  <c r="P165" i="2"/>
  <c r="P166" i="2"/>
  <c r="P169" i="2"/>
  <c r="O14" i="2"/>
  <c r="O15" i="2"/>
  <c r="O17" i="2"/>
  <c r="O45" i="2"/>
  <c r="O46" i="2"/>
  <c r="O47" i="2"/>
  <c r="O48" i="2"/>
  <c r="O49" i="2"/>
  <c r="O51" i="2"/>
  <c r="O56" i="2"/>
  <c r="O61" i="2"/>
  <c r="O62" i="2"/>
  <c r="O64" i="2"/>
  <c r="O78" i="2"/>
  <c r="O79" i="2"/>
  <c r="O80" i="2"/>
  <c r="O83" i="2"/>
  <c r="O89" i="2"/>
  <c r="O103" i="2"/>
  <c r="O107" i="2"/>
  <c r="O124" i="2"/>
  <c r="O132" i="2"/>
  <c r="O153" i="2"/>
  <c r="O166" i="2"/>
  <c r="G66" i="1"/>
  <c r="H66" i="1"/>
  <c r="H67" i="1"/>
  <c r="P13" i="2"/>
  <c r="O13" i="2"/>
  <c r="H13" i="3"/>
  <c r="H12" i="3"/>
  <c r="E13" i="3"/>
  <c r="E12" i="3"/>
  <c r="M12" i="1"/>
  <c r="L12" i="1"/>
  <c r="I12" i="1"/>
  <c r="P160" i="2"/>
  <c r="G64" i="1"/>
  <c r="K97" i="2"/>
  <c r="M97" i="2"/>
  <c r="M41" i="2"/>
  <c r="M40" i="2"/>
  <c r="M150" i="2"/>
  <c r="L42" i="2"/>
  <c r="L41" i="2"/>
  <c r="L40" i="2"/>
  <c r="L150" i="2"/>
  <c r="K42" i="2"/>
  <c r="K41" i="2"/>
  <c r="K40" i="2"/>
  <c r="K150" i="2"/>
  <c r="J171" i="2"/>
  <c r="P171" i="2"/>
  <c r="I160" i="2"/>
  <c r="I167" i="2"/>
  <c r="I168" i="2"/>
  <c r="G42" i="2"/>
  <c r="G41" i="2"/>
  <c r="G40" i="2"/>
  <c r="G150" i="2"/>
  <c r="N42" i="2"/>
  <c r="O170" i="2"/>
  <c r="O43" i="2"/>
  <c r="J42" i="2"/>
  <c r="J41" i="2" s="1"/>
  <c r="J40" i="2" s="1"/>
  <c r="O42" i="2"/>
  <c r="O57" i="2"/>
  <c r="O171" i="2"/>
  <c r="P42" i="2"/>
  <c r="J167" i="2"/>
  <c r="O155" i="2"/>
  <c r="M22" i="1"/>
  <c r="J168" i="2"/>
  <c r="P168" i="2"/>
  <c r="P167" i="2"/>
  <c r="G65" i="1"/>
  <c r="G67" i="1"/>
  <c r="M64" i="1"/>
  <c r="L22" i="1"/>
  <c r="J21" i="1"/>
  <c r="J18" i="1"/>
  <c r="M66" i="1"/>
  <c r="M67" i="1"/>
  <c r="K31" i="1"/>
  <c r="K69" i="1"/>
  <c r="J17" i="1"/>
  <c r="M18" i="1"/>
  <c r="M21" i="1"/>
  <c r="I66" i="1"/>
  <c r="L67" i="1"/>
  <c r="I67" i="1"/>
  <c r="L66" i="1"/>
  <c r="I65" i="1"/>
  <c r="I64" i="1"/>
  <c r="L64" i="1"/>
  <c r="H21" i="1"/>
  <c r="J31" i="1"/>
  <c r="M31" i="1"/>
  <c r="M17" i="1"/>
  <c r="J69" i="1"/>
  <c r="M69" i="1"/>
  <c r="H18" i="1"/>
  <c r="I18" i="1" s="1"/>
  <c r="I21" i="1"/>
  <c r="L21" i="1"/>
  <c r="L18" i="1"/>
  <c r="H17" i="1"/>
  <c r="L17" i="1"/>
  <c r="H31" i="1"/>
  <c r="H69" i="1"/>
  <c r="L69" i="1"/>
  <c r="L31" i="1"/>
  <c r="N98" i="2"/>
  <c r="N97" i="2"/>
  <c r="N160" i="2"/>
  <c r="O98" i="2"/>
  <c r="N167" i="2"/>
  <c r="O160" i="2"/>
  <c r="O97" i="2"/>
  <c r="N41" i="2"/>
  <c r="N40" i="2"/>
  <c r="N168" i="2"/>
  <c r="O168" i="2"/>
  <c r="O167" i="2"/>
  <c r="N150" i="2"/>
  <c r="G17" i="1"/>
  <c r="I17" i="1"/>
  <c r="J150" i="2"/>
  <c r="O40" i="2"/>
  <c r="P40" i="2"/>
  <c r="P41" i="2"/>
  <c r="O41" i="2"/>
  <c r="G31" i="1"/>
  <c r="I31" i="1"/>
  <c r="G69" i="1"/>
  <c r="I69" i="1"/>
  <c r="P150" i="2"/>
  <c r="O150" i="2"/>
</calcChain>
</file>

<file path=xl/sharedStrings.xml><?xml version="1.0" encoding="utf-8"?>
<sst xmlns="http://schemas.openxmlformats.org/spreadsheetml/2006/main" count="948" uniqueCount="504">
  <si>
    <t>SC. JUD PAZA SI ORDINE AG. SRL</t>
  </si>
  <si>
    <t>ARGES, PITESTI</t>
  </si>
  <si>
    <t>CUI : RO28708334</t>
  </si>
  <si>
    <t>Anexa nr.1</t>
  </si>
  <si>
    <t>BUGETUL  DE  VENITURI  ŞI  CHELTUIELI  PE  ANUL 2025</t>
  </si>
  <si>
    <t xml:space="preserve"> </t>
  </si>
  <si>
    <t>mii lei</t>
  </si>
  <si>
    <t>INDICATORI</t>
  </si>
  <si>
    <t>Nr. rd.</t>
  </si>
  <si>
    <t xml:space="preserve"> Realizat/ Preliminat  an precedent (N-1)</t>
  </si>
  <si>
    <t>Propuneri  an curent (N)        2025</t>
  </si>
  <si>
    <t>%</t>
  </si>
  <si>
    <t>Estimări an N+1</t>
  </si>
  <si>
    <t>Estimări an N+2</t>
  </si>
  <si>
    <t>9=7/5</t>
  </si>
  <si>
    <t>10=8/7</t>
  </si>
  <si>
    <t>6=5/4</t>
  </si>
  <si>
    <t>I.</t>
  </si>
  <si>
    <t>VENITURI TOTALE  (Rd.1=Rd.2+Rd.5)</t>
  </si>
  <si>
    <t>Venituri totale din exploatare, din care:</t>
  </si>
  <si>
    <t>a)</t>
  </si>
  <si>
    <t>subvenţii, cf. prevederilor  legale în vigoare</t>
  </si>
  <si>
    <t>b)</t>
  </si>
  <si>
    <t>transferuri, cf.  prevederilor    legale  în  vigoare</t>
  </si>
  <si>
    <t>Venituri financiare</t>
  </si>
  <si>
    <t>II</t>
  </si>
  <si>
    <t>CHELTUIELI TOTALE 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</si>
  <si>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</si>
  <si>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</si>
  <si>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</si>
  <si>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</si>
  <si>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</si>
  <si>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</si>
  <si>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</si>
  <si>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</si>
  <si>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</si>
  <si>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</si>
  <si>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 xml:space="preserve">ch. cu salariile </t>
  </si>
  <si>
    <t>C2</t>
  </si>
  <si>
    <t>bonusuri</t>
  </si>
  <si>
    <t>C3</t>
  </si>
  <si>
    <t>alte cheltuieli  cu personalul, din care:</t>
  </si>
  <si>
    <t>cheltuieli cu plati compensatorii aferente disponibilizarilor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</si>
  <si>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</si>
  <si>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</si>
  <si>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</si>
  <si>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</si>
  <si>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</si>
  <si>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</si>
  <si>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</si>
  <si>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</si>
  <si>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</si>
  <si>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</si>
  <si>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</si>
  <si>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</si>
  <si>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</si>
  <si>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</si>
  <si>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</si>
  <si>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</si>
  <si>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NETĂ A PERIOADEI DE RAPORTARE (Rd. 26=Rd.20-Rd.21-Rd.22+Rd.23-Rd.24-Rd.25), din care: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</si>
  <si>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</si>
  <si>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</si>
  <si>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</si>
  <si>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plaţii dobânzilor, comisioanelor şi altor costuri aferente acestor împrumuturi</t>
  </si>
  <si>
    <t>Alte repartizări prevăzute de lege</t>
  </si>
  <si>
    <t>Profitul contabil rămas după deducerea sumelor de la Rd. 27, 28, 29, 30, 31 ( Rd. 32= Rd.26-(Rd.27 la Rd. 31)&gt;= 0)</t>
  </si>
  <si>
    <t xml:space="preserve">Participarea salariaţilor la profit în limita a 10% din profitul net,  dar nu mai mult de nivelul unui salariu de bază mediu lunar realizat la nivelul operatorului economic în exerciţiul  financiar de referinţă </t>
  </si>
  <si>
    <t xml:space="preserve">Minimim 50% vărsăminte la bugetul de stat sau local în cazul regiilor autonome, ori dividende cuvenite actionarilor, în cazul societăţilor/ companiilor naţionale şi societăţilor cu capital integral sau majoritar de stat, din care: </t>
  </si>
  <si>
    <t xml:space="preserve">   - dividende cuvenite bugetului de stat </t>
  </si>
  <si>
    <t xml:space="preserve">   - dividende cuvenite bugetului local</t>
  </si>
  <si>
    <t>c)</t>
  </si>
  <si>
    <t xml:space="preserve">   - dividende cuvenite altor acţionari</t>
  </si>
  <si>
    <t>Profitul nerepartizat pe destinaţiile prevăzute la Rd.33 - Rd.34 se repartizează la alte rezerve şi constituie sursă proprie de finanţare</t>
  </si>
  <si>
    <t>VI</t>
  </si>
  <si>
    <t>VENITURI DIN FONDURI EUROPENE</t>
  </si>
  <si>
    <t>VII</t>
  </si>
  <si>
    <t>CHELTUIELI ELIGIBILE DIN FONDURI EUROPENE,   din care</t>
  </si>
  <si>
    <t xml:space="preserve"> 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</si>
  <si>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</si>
  <si>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</si>
  <si>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</si>
  <si>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</si>
  <si>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</si>
  <si>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</si>
  <si>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</si>
  <si>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FINANŢARE A INVESTIŢIILOR, din care:</t>
  </si>
  <si>
    <t>Alocaţii de la buget</t>
  </si>
  <si>
    <t>alocaţii bugetare aferente plăţii angajamentelor din anii anteriori</t>
  </si>
  <si>
    <t>IX</t>
  </si>
  <si>
    <t>CHELTUIELI  PENTRU INVESTIŢII</t>
  </si>
  <si>
    <t>X</t>
  </si>
  <si>
    <t>DATE DE FUNDAMENTARE</t>
  </si>
  <si>
    <t>Nr. de personal prognozat la finele anului</t>
  </si>
  <si>
    <t>Nr.mediu de salariaţi total</t>
  </si>
  <si>
    <t xml:space="preserve">Castigul mediu  lunar pe salariat (lei/persoană) determinat pe baza cheltuielilor de natură salarială </t>
  </si>
  <si>
    <t xml:space="preserve">Câştigul mediu  lunar pe salariat (lei/persoană) determinat pe baza cheltuielilor de natură salarială, recalculat cf. Legii anuale a bugetului de stat </t>
  </si>
  <si>
    <t>Productivitatea muncii în unităţi valorice pe total personal mediu (mii lei/persoană) (Rd.2/Rd.51)</t>
  </si>
  <si>
    <t>Productivitatea muncii în unităţi valorice pe total personal mediu recalculată cf. Legii anuale a bugetului de stat</t>
  </si>
  <si>
    <t>Productivitatea muncii în unităţi fizice pe total personal mediu (cantitate produse finite/ persoană)</t>
  </si>
  <si>
    <t>Cheltuieli totale la 1000 lei venituri totale ( Rd. 57= (Rd.6/Rd.1)x1000)</t>
  </si>
  <si>
    <t>Plăţi restante</t>
  </si>
  <si>
    <t>Creanţe restante</t>
  </si>
  <si>
    <r>
      <rPr>
        <sz val="10"/>
        <rFont val="Arial"/>
        <family val="2"/>
        <charset val="238"/>
      </rPr>
      <t>*) Rd.52 = Rd.</t>
    </r>
    <r>
      <rPr>
        <b/>
        <sz val="10"/>
        <color indexed="8"/>
        <rFont val="Arial"/>
        <family val="2"/>
        <charset val="238"/>
      </rPr>
      <t>151</t>
    </r>
    <r>
      <rPr>
        <sz val="10"/>
        <color indexed="8"/>
        <rFont val="Arial"/>
        <family val="2"/>
        <charset val="238"/>
      </rPr>
      <t xml:space="preserve"> din Anexa de fundamentare  nr.2</t>
    </r>
  </si>
  <si>
    <r>
      <rPr>
        <sz val="10"/>
        <rFont val="Arial"/>
        <family val="2"/>
        <charset val="238"/>
      </rPr>
      <t>**) Rd.53 = Rd.</t>
    </r>
    <r>
      <rPr>
        <b/>
        <sz val="10"/>
        <rFont val="Arial"/>
        <family val="2"/>
        <charset val="238"/>
      </rPr>
      <t>152</t>
    </r>
    <r>
      <rPr>
        <sz val="10"/>
        <rFont val="Arial"/>
        <family val="2"/>
        <charset val="238"/>
      </rPr>
      <t xml:space="preserve"> din Anexa de fundamentare nr.2</t>
    </r>
  </si>
  <si>
    <t xml:space="preserve"> CONDUCĂTORUL UNITĂŢII, </t>
  </si>
  <si>
    <t xml:space="preserve"> CONDUCĂTORUL COMPARTIMENTULUI  FINANCIAR-CONTABIL</t>
  </si>
  <si>
    <t xml:space="preserve">                            POPA CONSTANTIN ADRIAN</t>
  </si>
  <si>
    <t xml:space="preserve">FINCONT AUDIT </t>
  </si>
  <si>
    <t>CONST Srl.</t>
  </si>
  <si>
    <t>S.C. JUD PAZA SI ORDINE AG. SRL</t>
  </si>
  <si>
    <t>CUI : RO 28708334</t>
  </si>
  <si>
    <t>Anexa nr.2</t>
  </si>
  <si>
    <r>
      <t xml:space="preserve">Detalierea indicatorilor economico-financiari prevăzuţi în bugetul de venituri şi cheltuieli </t>
    </r>
    <r>
      <rPr>
        <b/>
        <sz val="12"/>
        <color indexed="8"/>
        <rFont val="Arial"/>
        <family val="2"/>
        <charset val="238"/>
      </rPr>
      <t>și repartizarea pe trimestre a acestora</t>
    </r>
  </si>
  <si>
    <t>Realizat an N-2</t>
  </si>
  <si>
    <t>Prevederi an precedent (N-1)</t>
  </si>
  <si>
    <t>Propuneri an curent (N)</t>
  </si>
  <si>
    <t xml:space="preserve"> Aprobat</t>
  </si>
  <si>
    <t xml:space="preserve"> Preliminat / Realizat 2024</t>
  </si>
  <si>
    <t>din care:</t>
  </si>
  <si>
    <t>7=6/5</t>
  </si>
  <si>
    <t>8=5/3a</t>
  </si>
  <si>
    <t>conform HG/Ordin comun</t>
  </si>
  <si>
    <t>conform Hotararii C.J.</t>
  </si>
  <si>
    <t>Trim I</t>
  </si>
  <si>
    <t>Trim II</t>
  </si>
  <si>
    <t>Trim III</t>
  </si>
  <si>
    <t>An 2025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</si>
  <si>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</si>
  <si>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</si>
  <si>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</si>
  <si>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</si>
  <si>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</si>
  <si>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</si>
  <si>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(Rd.2=Rd.3+Rd.8+Rd.9+Rd.12+Rd.13+Rd.14), din care:</t>
  </si>
  <si>
    <t xml:space="preserve">din producţia vândută (Rd.3=Rd.4+Rd.5+Rd.6+Rd.7), din care: </t>
  </si>
  <si>
    <t>a1)</t>
  </si>
  <si>
    <t>din vânzarea produselor</t>
  </si>
  <si>
    <t>a2)</t>
  </si>
  <si>
    <t>din servicii prestate</t>
  </si>
  <si>
    <t>a3)</t>
  </si>
  <si>
    <t>din redevenţe şi chirii</t>
  </si>
  <si>
    <t>a4)</t>
  </si>
  <si>
    <t>alte venituri</t>
  </si>
  <si>
    <t>din vânzarea mărfurilor</t>
  </si>
  <si>
    <t xml:space="preserve">din subvenţii şi transferuri de exploatare aferente cifrei de afaceri nete (Rd.9=Rd.10+Rd.11), din care: </t>
  </si>
  <si>
    <t>c1</t>
  </si>
  <si>
    <t>c2</t>
  </si>
  <si>
    <t>din producţia de imobilizări</t>
  </si>
  <si>
    <t>venituri aferente costului producţiei în curs de execuţie</t>
  </si>
  <si>
    <t>f)</t>
  </si>
  <si>
    <t>alte venituri din exploatare (Rd.15+Rd.16+Rd.19+Rd.20+Rd.21), din care:</t>
  </si>
  <si>
    <t>f1)</t>
  </si>
  <si>
    <t>din amenzi şi penalităţi</t>
  </si>
  <si>
    <t>f2)</t>
  </si>
  <si>
    <t>din vânzarea activelor şi alte operaţii de capital (red.16=Rd.17+Rd.18), din care:</t>
  </si>
  <si>
    <t xml:space="preserve"> - active corporale</t>
  </si>
  <si>
    <t xml:space="preserve"> - active necorporale</t>
  </si>
  <si>
    <t>f3)</t>
  </si>
  <si>
    <t>din subvenţii pentru investiţii</t>
  </si>
  <si>
    <t>f4)</t>
  </si>
  <si>
    <t>din valorificarea certificatelor CO2</t>
  </si>
  <si>
    <t>f5)</t>
  </si>
  <si>
    <t>Venituri financiare (Rd.22=Rd.23+Rd.24+Rd.25+Rd.26+Rd.27),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</si>
  <si>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</si>
  <si>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</si>
  <si>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</si>
  <si>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</si>
  <si>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</si>
  <si>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CHELTUIELI TOTALE  (Rd.28=Rd.29+Rd.130)</t>
  </si>
  <si>
    <t xml:space="preserve">Cheltuieli de exploatare (Rd.29=Rd.30+Rd.78+Rd.85+Rd.113), din care: </t>
  </si>
  <si>
    <t xml:space="preserve">A. Cheltuieli cu bunuri şi servicii (Rd.30=Rd.31+Rd.39+Rd.45), din care: </t>
  </si>
  <si>
    <t>A1</t>
  </si>
  <si>
    <t>Cheltuieli privind stocurile (Rd.31=Rd.32+Rd.33+Rd.36+Rd.37+Rd.38),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</si>
  <si>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</si>
  <si>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</si>
  <si>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</si>
  <si>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</si>
  <si>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</si>
  <si>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</si>
  <si>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</si>
  <si>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şi apa</t>
  </si>
  <si>
    <t>cheltuieli privind mărfurile</t>
  </si>
  <si>
    <t>A2</t>
  </si>
  <si>
    <t xml:space="preserve">Cheltuieli privind serviciile executate de terţi (Rd.39=Rd.40+Rd.41+Rd.44), din care: </t>
  </si>
  <si>
    <t>cheltuieli cu întreţinerea şi reparaţiile</t>
  </si>
  <si>
    <t xml:space="preserve">b) </t>
  </si>
  <si>
    <t>cheltuieli privind chiriile (Rd.41=Rd.42+Rd.43) din care:</t>
  </si>
  <si>
    <t xml:space="preserve"> - către operatori cu capital integral/majoritar de stat</t>
  </si>
  <si>
    <t xml:space="preserve"> - către operatori cu capital privat</t>
  </si>
  <si>
    <t>prime de asigurare</t>
  </si>
  <si>
    <t>A3</t>
  </si>
  <si>
    <t xml:space="preserve">Cheltuieli cu alte servicii executate de terţi (Rd.45=Rd.46+Rd.47+Rd.49+Rd.56+Rd.61+Rd.62+Rd.66+Rd.67+Rd.68+Rd.77), din care: </t>
  </si>
  <si>
    <t>cheltuieli cu colaboratorii</t>
  </si>
  <si>
    <t>cheltuieli privind comisioanele şi onorariul, din care:</t>
  </si>
  <si>
    <t>cheltuieli privind consultanţa juridică</t>
  </si>
  <si>
    <t>cheltuieli de protocol, reclamă şi publicitate (Rd.51+Rd.53), din care:</t>
  </si>
  <si>
    <t>c1)</t>
  </si>
  <si>
    <t>cheltuieli de protocol, din care:</t>
  </si>
  <si>
    <t xml:space="preserve"> - tichete cadou potrivit Legii nr.193/2006, cu modificările ulterioare</t>
  </si>
  <si>
    <t>c2)</t>
  </si>
  <si>
    <t>cheltuieli de reclamă şi publicitate, din care:</t>
  </si>
  <si>
    <t xml:space="preserve"> -  tichete cadou ptr. cheltuieli de reclamă şi publicitate, potrivit Legii  nr.193/2006, cu modificările ulterioare</t>
  </si>
  <si>
    <t xml:space="preserve"> - tichete cadou ptr. campanii de marketing, studiul pieţei, promovarea pe pieţe existente sau noi, potrivit Legii nr.193/2006, cu  modificările ulterioare</t>
  </si>
  <si>
    <t xml:space="preserve"> - ch.de promovare a produselor</t>
  </si>
  <si>
    <t>Ch. cu sponsorizarea, potrivit O.U.G. nr.2/2015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</si>
  <si>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</si>
  <si>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</si>
  <si>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</si>
  <si>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</si>
  <si>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 xml:space="preserve">        - pentru cluburile sportive</t>
  </si>
  <si>
    <t>d3)</t>
  </si>
  <si>
    <t>ch. de sponsorizare pentru alte actiuni si activitati</t>
  </si>
  <si>
    <t>cheltuieli cu transportul de bunuri şi persoane</t>
  </si>
  <si>
    <r>
      <rPr>
        <b/>
        <sz val="10"/>
        <color indexed="8"/>
        <rFont val="Arial"/>
        <family val="2"/>
        <charset val="238"/>
      </rPr>
      <t>cheltuieli de deplasare, detaşare, transfer,</t>
    </r>
    <r>
      <rPr>
        <sz val="10"/>
        <rFont val="Arial"/>
        <family val="2"/>
        <charset val="238"/>
      </rPr>
      <t xml:space="preserve"> din care:</t>
    </r>
  </si>
  <si>
    <t xml:space="preserve">     - cheltuieli cu diurna (rd.63=Rd.64+Rd.65), din care: </t>
  </si>
  <si>
    <t xml:space="preserve">              -interna</t>
  </si>
  <si>
    <t xml:space="preserve">              -externa</t>
  </si>
  <si>
    <t>g)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</si>
  <si>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</si>
  <si>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</si>
  <si>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</si>
  <si>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</si>
  <si>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</si>
  <si>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i1)</t>
  </si>
  <si>
    <t>cheltuieli de asigurare şi pază</t>
  </si>
  <si>
    <t>i2)</t>
  </si>
  <si>
    <t>cheltuieli privind întreţinerea şi funcţionarea tehnicii de calcul</t>
  </si>
  <si>
    <t>i3)</t>
  </si>
  <si>
    <t>cheltuieli cu pregătirea profesională</t>
  </si>
  <si>
    <t>i4)</t>
  </si>
  <si>
    <t>cheltuieli cu reevaluarea imobilizărilor corporale şi necorporale, din care:</t>
  </si>
  <si>
    <r>
      <rPr>
        <b/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-</t>
    </r>
    <r>
      <rPr>
        <i/>
        <sz val="10"/>
        <rFont val="Arial"/>
        <family val="2"/>
        <charset val="238"/>
      </rPr>
      <t>aferente bunurilor de natura domeniului public</t>
    </r>
  </si>
  <si>
    <t>i5)</t>
  </si>
  <si>
    <t>cheltuieli cu prestaţiile efectuate de filiale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</si>
  <si>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</si>
  <si>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</si>
  <si>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</si>
  <si>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</si>
  <si>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</si>
  <si>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 xml:space="preserve">B  Cheltuieli cu impozite, taxe şi vărsăminte asimilate (Rd.78=Rd.79+Rd.80+Rd.81+Rd.82+Rd.83+Rd.84), din care: </t>
  </si>
  <si>
    <t>ch. cu taxa pt.activitatea de exploatare  a resurselor minerale</t>
  </si>
  <si>
    <t>ch. cu redevenţa pentru  concesionarea  bunurilor publice şi resursele minerale</t>
  </si>
  <si>
    <t>ch. cu taxa de licenţă</t>
  </si>
  <si>
    <t>ch. cu taxa de autorizare</t>
  </si>
  <si>
    <t>ch. cu taxa de mediu</t>
  </si>
  <si>
    <r>
      <rPr>
        <sz val="10"/>
        <color indexed="8"/>
        <rFont val="Arial"/>
        <family val="2"/>
        <charset val="238"/>
      </rPr>
      <t>cheltuieli cu alte taxe şi impozite</t>
    </r>
    <r>
      <rPr>
        <b/>
        <sz val="10"/>
        <rFont val="Arial"/>
        <family val="2"/>
        <charset val="238"/>
      </rPr>
      <t xml:space="preserve"> </t>
    </r>
  </si>
  <si>
    <t>C. Cheltuieli cu personalul (Rd.85=Rd.86+Rd.99+Rd.103+Rd.112), din care:</t>
  </si>
  <si>
    <t>Cheltuieli de natură salarială (Rd.86=Rd.87+ Rd.91)</t>
  </si>
  <si>
    <t>Cheltuieli  cu salariile (Rd.87=Rd.88+Rd.89+Rd.90), din care:</t>
  </si>
  <si>
    <t xml:space="preserve"> a) salarii de bază</t>
  </si>
  <si>
    <t xml:space="preserve"> b) sporuri, prime şi alte bonificaţii aferente salariului de bază (conform CCM)</t>
  </si>
  <si>
    <t xml:space="preserve"> c) alte bonificaţii (conform CCM)</t>
  </si>
  <si>
    <t xml:space="preserve">Bonusuri (Rd.91=Rd.92+Rd.95+Rd.96+Rd.97+ Rd.98), din care: </t>
  </si>
  <si>
    <t>a) cheltuieli sociale prevăzute la art.25 din Legea nr. 227/2015 privind Codul fiscal(*, cu modificările şi completările ulterioare, din care:</t>
  </si>
  <si>
    <t xml:space="preserve"> - tichete de creşă, cf. Legii nr. 193/2006, cu modificările ulterioare;</t>
  </si>
  <si>
    <t xml:space="preserve"> - tichete cadou pentru cheltuieli sociale potrivit Legii nr. 193/2006, cu modificările ulterioare;</t>
  </si>
  <si>
    <t>b) tichete de masă;</t>
  </si>
  <si>
    <t>c) vouchere de vacanţă;</t>
  </si>
  <si>
    <t>d) ch. privind participarea  salariaţilor la profitul obtinut în anul precedent</t>
  </si>
  <si>
    <t>e) alte cheltuieli conform CCM.</t>
  </si>
  <si>
    <t>Alte cheltuieli cu personalul (Rd.99=Rd.100+Rd.101+Rd.102), din care:</t>
  </si>
  <si>
    <t>a) ch. cu plăţile compensatorii   aferente disponibilizărilor de personal</t>
  </si>
  <si>
    <t>b) ch. cu drepturile  salariale cuvenite în baza unor hotărâri judecătoreşti</t>
  </si>
  <si>
    <t>c) cheltuieli de natură salarială aferente restructurarii, privatizarii, administrator special, alte comisii si comitete</t>
  </si>
  <si>
    <t>Cheltuieli aferente contractului de mandat si a altor organe de conducere si control, comisii si comitete (Rd.103=Rd.104+Rd.107+Rd.110+ Rd.111), din care:</t>
  </si>
  <si>
    <t>a) pentru directori/directorat</t>
  </si>
  <si>
    <t>-componenta fixă</t>
  </si>
  <si>
    <t>-componenta variabilă</t>
  </si>
  <si>
    <t>b) pentru consiliul de administraţie/consiliul de supraveghere, din care:</t>
  </si>
  <si>
    <t>c) pentru cenzori</t>
  </si>
  <si>
    <t>d) pentru alte comisii şi comitete constituite potrivit legii</t>
  </si>
  <si>
    <t>D. Alte cheltuieli de exploatare (Rd.113=Rd.114+Rd.117+Rd.118+Rd.119+Rd.120+Rd.121), din care:</t>
  </si>
  <si>
    <t>cheltuieli cu majorări şi penalităţi (Rd.114=Rd.115+Rd.116), din care:</t>
  </si>
  <si>
    <t xml:space="preserve">     - către bugetul general consolidat</t>
  </si>
  <si>
    <t xml:space="preserve">     - către alţi creditori</t>
  </si>
  <si>
    <t>cheltuieli privind activele imobilizate</t>
  </si>
  <si>
    <t>cheltuieli aferente transferurilor pentru plata personalului</t>
  </si>
  <si>
    <t>ch. cu amortizarea imobilizărilor corporale şi necorporale</t>
  </si>
  <si>
    <t xml:space="preserve">f) </t>
  </si>
  <si>
    <t>ajustări şi deprecieri pentru pierdere de valoare şi provizioane (Rd.121=Rd.122-Rd.125), din care:</t>
  </si>
  <si>
    <t xml:space="preserve">cheltuieli privind ajustările şi provizioanele </t>
  </si>
  <si>
    <t>f1.1)</t>
  </si>
  <si>
    <t xml:space="preserve">-provizioane privind participarea la profit a salariaţilor </t>
  </si>
  <si>
    <t>f1.2)</t>
  </si>
  <si>
    <t>- provizioane in legatura cu contractul de mandat</t>
  </si>
  <si>
    <t>venituri din provizioane şi ajustări pentru depreciere sau pierderi de valoare , din care:</t>
  </si>
  <si>
    <t>f2.1)</t>
  </si>
  <si>
    <t>din anularea provizioanelor (Rd.126=Rd.127+Rd.128+Rd.129), din care:</t>
  </si>
  <si>
    <t xml:space="preserve"> - din participarea salariaţilor la profit</t>
  </si>
  <si>
    <t xml:space="preserve"> - din deprecierea imobilizărilor corporale şi a activelor circulante</t>
  </si>
  <si>
    <t xml:space="preserve"> - venituri din alte provizioane</t>
  </si>
  <si>
    <t xml:space="preserve">Cheltuieli financiare (Rd.130=Rd.131+Rd.134+Rd.137), din care: </t>
  </si>
  <si>
    <t>cheltuieli privind dobânzile, din care:</t>
  </si>
  <si>
    <t>aferente creditelor pentru investiţii</t>
  </si>
  <si>
    <t>aferente creditelor pentru activitatea curentă</t>
  </si>
  <si>
    <t>cheltuieli din diferenţe de curs valutar, din care:</t>
  </si>
  <si>
    <t>alte cheltuieli financiare</t>
  </si>
  <si>
    <t>REZULTATUL BRUT (profit/pierdere)   (rd.138=Rd.1-Rd.28)</t>
  </si>
  <si>
    <t>venituri neimpozabile</t>
  </si>
  <si>
    <t>cheltuieli nedeductibile fiscal</t>
  </si>
  <si>
    <t>Venituri totale din exploatare, din care: (Rd.2)</t>
  </si>
  <si>
    <t xml:space="preserve"> - venituri din subvenții și transferuri</t>
  </si>
  <si>
    <t xml:space="preserve"> - alte venituri care nu se iau în calcul la determinarea productivității muncii și a rezultatului brut, cf. Legii anuale a bugetului de stat</t>
  </si>
  <si>
    <t>Cheltuieli totale din exploatare, din care:Rd.29</t>
  </si>
  <si>
    <t xml:space="preserve"> - alte cheltuieli din exploatare care nu se iau în calcul la determinarea rezultatului brut realizat în anul precedent, cf. Legii anuale a bugetului de stat</t>
  </si>
  <si>
    <t>Cheltuieli de natură salarială (Rd.86), din care: **)</t>
  </si>
  <si>
    <t>sume aferente indicelui mediu de crestere a preturilor prognozat pt. an 2024</t>
  </si>
  <si>
    <t>147a)</t>
  </si>
  <si>
    <t>sume aferente majorari salariului minim conform HG 900/2023</t>
  </si>
  <si>
    <t>147b)</t>
  </si>
  <si>
    <t>sume reprez.cresteri ale chelt de nat sal pentru intreg anul 2024,  datorate cresterii nr de personal in cursul anului 2023 ca urmare a extinderii activitatii</t>
  </si>
  <si>
    <t>147c)</t>
  </si>
  <si>
    <t>reintregire salariala</t>
  </si>
  <si>
    <t xml:space="preserve">Nr.mediu de salariaţi </t>
  </si>
  <si>
    <r>
      <rPr>
        <b/>
        <sz val="10"/>
        <color indexed="8"/>
        <rFont val="Arial"/>
        <family val="2"/>
        <charset val="238"/>
      </rPr>
      <t xml:space="preserve">Câştigul mediu  lunar pe salariat (lei/persoană) determinat pe baza cheltuielilor de natură salarială </t>
    </r>
    <r>
      <rPr>
        <b/>
        <sz val="10"/>
        <color indexed="8"/>
        <rFont val="Arial"/>
        <family val="2"/>
        <charset val="1"/>
      </rPr>
      <t>(</t>
    </r>
    <r>
      <rPr>
        <b/>
        <sz val="10"/>
        <color indexed="8"/>
        <rFont val="Arial"/>
        <family val="2"/>
        <charset val="238"/>
      </rPr>
      <t>Rd.147/Rd.</t>
    </r>
    <r>
      <rPr>
        <b/>
        <i/>
        <sz val="10"/>
        <color indexed="8"/>
        <rFont val="Arial"/>
        <family val="2"/>
        <charset val="238"/>
      </rPr>
      <t>149</t>
    </r>
    <r>
      <rPr>
        <b/>
        <sz val="10"/>
        <color indexed="8"/>
        <rFont val="Arial"/>
        <family val="2"/>
        <charset val="1"/>
      </rPr>
      <t>]</t>
    </r>
    <r>
      <rPr>
        <b/>
        <sz val="10"/>
        <color indexed="8"/>
        <rFont val="Arial"/>
        <family val="2"/>
        <charset val="238"/>
      </rPr>
      <t>/12*1000)</t>
    </r>
  </si>
  <si>
    <t>x</t>
  </si>
  <si>
    <t xml:space="preserve">                   </t>
  </si>
  <si>
    <r>
      <rPr>
        <b/>
        <sz val="10"/>
        <color indexed="8"/>
        <rFont val="Arial"/>
        <family val="2"/>
        <charset val="238"/>
      </rPr>
      <t xml:space="preserve">Câştigul mediu  lunar pe salariat (lei/persoană) determinat pe baza cheltuielilor de natură salarială, cf. OG 26/2013 </t>
    </r>
    <r>
      <rPr>
        <b/>
        <sz val="10"/>
        <color indexed="8"/>
        <rFont val="Arial"/>
        <family val="2"/>
        <charset val="1"/>
      </rPr>
      <t>[(</t>
    </r>
    <r>
      <rPr>
        <b/>
        <sz val="10"/>
        <color indexed="8"/>
        <rFont val="Arial"/>
        <family val="2"/>
        <charset val="238"/>
      </rPr>
      <t>Rd.147 – rd.92* -</t>
    </r>
    <r>
      <rPr>
        <b/>
        <vertAlign val="superscript"/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rd.97)/Rd.</t>
    </r>
    <r>
      <rPr>
        <b/>
        <i/>
        <sz val="10"/>
        <color indexed="8"/>
        <rFont val="Arial"/>
        <family val="2"/>
        <charset val="238"/>
      </rPr>
      <t>149</t>
    </r>
    <r>
      <rPr>
        <b/>
        <sz val="10"/>
        <color indexed="8"/>
        <rFont val="Arial"/>
        <family val="2"/>
        <charset val="1"/>
      </rPr>
      <t>]</t>
    </r>
    <r>
      <rPr>
        <b/>
        <sz val="10"/>
        <color indexed="8"/>
        <rFont val="Arial"/>
        <family val="2"/>
        <charset val="238"/>
      </rPr>
      <t>/12*1000</t>
    </r>
  </si>
  <si>
    <t xml:space="preserve"> c)</t>
  </si>
  <si>
    <t>Câştigul mediu  lunar pe salariat (lei/persoană) determinat pe baza cheltuielilor de natură salarială, recalculat cf. OG nr.26/2013 și Legii anuale a bugetului de stat</t>
  </si>
  <si>
    <r>
      <rPr>
        <b/>
        <sz val="10"/>
        <color indexed="8"/>
        <rFont val="Arial"/>
        <family val="2"/>
        <charset val="238"/>
      </rPr>
      <t>Productivitatea muncii în unităţi valorice pe total personal mediu (mii lei/persoană) (Rd.2/Rd.</t>
    </r>
    <r>
      <rPr>
        <b/>
        <i/>
        <sz val="10"/>
        <color indexed="8"/>
        <rFont val="Arial"/>
        <family val="2"/>
        <charset val="238"/>
      </rPr>
      <t>149</t>
    </r>
    <r>
      <rPr>
        <b/>
        <sz val="10"/>
        <color indexed="8"/>
        <rFont val="Arial"/>
        <family val="2"/>
        <charset val="238"/>
      </rPr>
      <t>)</t>
    </r>
  </si>
  <si>
    <r>
      <rPr>
        <b/>
        <sz val="10"/>
        <color indexed="8"/>
        <rFont val="Arial"/>
        <family val="2"/>
        <charset val="238"/>
      </rPr>
      <t>Productivitatea muncii în unităţi fizice pe total personal mediu (cantitate produse finite/persoană) W=QPF/Rd.</t>
    </r>
    <r>
      <rPr>
        <b/>
        <i/>
        <sz val="10"/>
        <color indexed="8"/>
        <rFont val="Arial"/>
        <family val="2"/>
        <charset val="238"/>
      </rPr>
      <t>149</t>
    </r>
  </si>
  <si>
    <t>Elemente de calcul a productivitatii muncii in  unităţi fizice, din care</t>
  </si>
  <si>
    <t xml:space="preserve"> - cantitatea de produse finite (QPF)</t>
  </si>
  <si>
    <t xml:space="preserve"> - pret mediu (p)</t>
  </si>
  <si>
    <t xml:space="preserve"> - valoare=QPF x  p</t>
  </si>
  <si>
    <t xml:space="preserve"> - pondere in venituri totale de exploatare =   Rd.157/Rd.2</t>
  </si>
  <si>
    <t xml:space="preserve">Creanţe restante, din care: </t>
  </si>
  <si>
    <t xml:space="preserve"> - de la operatori cu capital integral/majoritar de stat</t>
  </si>
  <si>
    <t xml:space="preserve"> - de la operatori cu capital privat</t>
  </si>
  <si>
    <t xml:space="preserve"> - de la bugetul de stat</t>
  </si>
  <si>
    <t xml:space="preserve"> - de la bugetul local</t>
  </si>
  <si>
    <t xml:space="preserve"> - de la alte entitati</t>
  </si>
  <si>
    <t>Credite pentru finanţarea activităţii curente (soldul rămas de rambursat)</t>
  </si>
  <si>
    <t>Redistribuiri/distribuiri totale cf.OUG nr.29/2017 din:</t>
  </si>
  <si>
    <t xml:space="preserve"> - alte rezerve</t>
  </si>
  <si>
    <t xml:space="preserve"> - rezultatul reportat</t>
  </si>
  <si>
    <t xml:space="preserve"> *)  în limita prevazuta la art.25 alin.3 lit.b din Legea nr.227/2015 privind Codul fiscal, cu modificările și completarile ulterioare</t>
  </si>
  <si>
    <t>**) se vor evidenția distinct sumele care nu se iau în calcul la determinarea creșterii câștigului mediu brut lunar, prevăzute în Legea anuală a bugetului de stat</t>
  </si>
  <si>
    <t xml:space="preserve">                                                                                                                                                                       </t>
  </si>
  <si>
    <t xml:space="preserve">  CONDUCATORUL UNITATII,</t>
  </si>
  <si>
    <t xml:space="preserve">       CONDUCATORUL COMPARTIMENTULUI </t>
  </si>
  <si>
    <t>POPA CONSTANTIN ADRIAN</t>
  </si>
  <si>
    <t>FINANCIAR CONTABIL</t>
  </si>
  <si>
    <t>FINCONT AUDIT CONST Srl.</t>
  </si>
  <si>
    <t xml:space="preserve">CUI : </t>
  </si>
  <si>
    <t>RO 28708334</t>
  </si>
  <si>
    <t>Anexa nr.3</t>
  </si>
  <si>
    <t>Gradul de realizare a veniturilor totale</t>
  </si>
  <si>
    <t xml:space="preserve">Nr </t>
  </si>
  <si>
    <t xml:space="preserve">INDICATORI </t>
  </si>
  <si>
    <t>Prevederi an N-2</t>
  </si>
  <si>
    <t xml:space="preserve">   %     4=3/2</t>
  </si>
  <si>
    <t xml:space="preserve">      %        7=6/5</t>
  </si>
  <si>
    <t>Crt</t>
  </si>
  <si>
    <t>Aprobat</t>
  </si>
  <si>
    <t>Realizat</t>
  </si>
  <si>
    <t>Venituri totale (rd.1+rd.2) *), din care:</t>
  </si>
  <si>
    <t>Venituri din exploatare*)</t>
  </si>
  <si>
    <t>2.</t>
  </si>
  <si>
    <t>*) veniturile totale și veniturile din exploatare vor fi diminuate cu veniturile rezultate ca urmare a sumelor primite de la bugetul de stat</t>
  </si>
  <si>
    <t xml:space="preserve">                                  POPA CONSTANTIN ADRIAN</t>
  </si>
  <si>
    <t>Anexa nr.4</t>
  </si>
  <si>
    <t xml:space="preserve">Repartizarea pe trimestre a indicatorilor economico-financiari </t>
  </si>
  <si>
    <t>Trim IV</t>
  </si>
  <si>
    <t>VENITURI TOTALE (Rd.2+Rd.22+Rd.28)</t>
  </si>
  <si>
    <t>Venituri totale din exploatare (Rd.3+Rd.8+Rd.9+Rd.12+Rd.13+Rd.14), din care:</t>
  </si>
  <si>
    <t xml:space="preserve">din producţia vândută (Rd.4+Rd.5+Rd.6+Rd.7), din care: </t>
  </si>
  <si>
    <t xml:space="preserve">din subvenţii şi transferuri de exploatare aferente cifrei de afaceri nete (Rd.10+Rd.11), din care: </t>
  </si>
  <si>
    <t>din vânzarea activelor şi alte operaţii de capital (Rd.18+Rd.19), din care:</t>
  </si>
  <si>
    <t>Venituri financiare (Rd.23+Rd.24+Rd.25+Rd.26+Rd.27), din care:</t>
  </si>
  <si>
    <t>Venituri extraordinare</t>
  </si>
  <si>
    <t>CHELTUIELI TOTALE  (Rd.30+Rd.136+Rd.144)</t>
  </si>
  <si>
    <t xml:space="preserve">Cheltuieli de exploatare (Rd.31+Rd.79+Rd.86+Rd.120), din care: </t>
  </si>
  <si>
    <t xml:space="preserve">A. Cheltuieli cu bunuri şi servicii (Rd.32+Rd.40+Rd.46), din care: </t>
  </si>
  <si>
    <t>Cheltuieli privind stocurile (Rd.33+Rd.34+Rd.37+Rd.38+Rd.39), din care:</t>
  </si>
  <si>
    <t xml:space="preserve">Cheltuieli privind serviciile executate de terţi (Rd.41+Rd.42+Rd.45), din care: </t>
  </si>
  <si>
    <t>cheltuieli privind chiriile (Rd.43+Rd.44) din care:</t>
  </si>
  <si>
    <t xml:space="preserve">Cheltuieli cu alte servicii executate de terţi (Rd.47+Rd.48+Rd.50+Rd.57+Rd.62+Rd.63+Rd.67+   Rd.68+Rd.69+Rd.78), din care: </t>
  </si>
  <si>
    <t>Ch. cu sponsorizarea (Rd.58+Rd.59+Rd.60+Rd.61), din care:</t>
  </si>
  <si>
    <t>ch.de sponsorizare a cluburilor sportive</t>
  </si>
  <si>
    <t>ch. de sponsorizare a unităţilor de cult</t>
  </si>
  <si>
    <t xml:space="preserve">ch. privind acordarea ajutoarelor umanitare si sociale </t>
  </si>
  <si>
    <t>d4)</t>
  </si>
  <si>
    <t>alte cheltuieli cu sponsorizarea</t>
  </si>
  <si>
    <r>
      <rPr>
        <b/>
        <sz val="10"/>
        <rFont val="Arial"/>
        <family val="2"/>
        <charset val="238"/>
      </rPr>
      <t>cheltuieli de deplasare, detaşare, transfer,</t>
    </r>
    <r>
      <rPr>
        <sz val="10"/>
        <rFont val="Arial"/>
        <family val="2"/>
        <charset val="238"/>
      </rPr>
      <t xml:space="preserve"> din care:</t>
    </r>
  </si>
  <si>
    <t xml:space="preserve">     - cheltuieli cu diurna (Rd.65+Rd.66), din care: </t>
  </si>
  <si>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-</t>
    </r>
    <r>
      <rPr>
        <i/>
        <sz val="10"/>
        <rFont val="Arial"/>
        <family val="2"/>
        <charset val="238"/>
      </rPr>
      <t>aferente bunurilor de natura domeniului public</t>
    </r>
  </si>
  <si>
    <t xml:space="preserve">B  Cheltuieli cu impozite, taxe şi vărsăminte asimilate (Rd.80+Rd.81+Rd.82+Rd.83+Rd.84+Rd.85), din care: </t>
  </si>
  <si>
    <r>
      <rPr>
        <sz val="10"/>
        <rFont val="Arial"/>
        <family val="2"/>
        <charset val="238"/>
      </rPr>
      <t>cheltuieli cu alte taxe şi impozite</t>
    </r>
    <r>
      <rPr>
        <b/>
        <sz val="10"/>
        <rFont val="Arial"/>
        <family val="2"/>
        <charset val="238"/>
      </rPr>
      <t xml:space="preserve"> </t>
    </r>
  </si>
  <si>
    <t>C. Cheltuieli cu personalul (Rd.87+Rd.100+Rd.104+Rd.113), din care:</t>
  </si>
  <si>
    <t>Cheltuieli de natură salarială (Rd.88+ Rd.92)</t>
  </si>
  <si>
    <t>Cheltuieli  cu salariile (Rd.89+Rd.90+Rd.91), din care:</t>
  </si>
  <si>
    <t xml:space="preserve">Bonusuri (Rd.93+Rd.96+Rd.97+Rd.98+ Rd.99), din care: </t>
  </si>
  <si>
    <t>a) cheltuieli sociale prevăzute la art. 21 din Legea nr. 571/2003 privind Codul fiscal, cu modificările şi completările ulterioare, din care:</t>
  </si>
  <si>
    <t>c) tichete de vacanţă;</t>
  </si>
  <si>
    <t>Alte cheltuieli cu personalul (Rd.101+Rd.102+Rd.103), din care:</t>
  </si>
  <si>
    <t>Cheltuieli aferente contractului de mandat si a altor organe de conducere si control, comisii si comitete (Rd.105+Rd.108+Rd.111+ Rd.112), din care:</t>
  </si>
  <si>
    <t>c) pentru AGA şi cenzori</t>
  </si>
  <si>
    <t xml:space="preserve">Cheltuieli cu asigurările şi protecţia socială, fondurile speciale şi alte obligaţii legale (Rd.114+Rd.115+Rd.116+Rd.117+Rd.118+Rd.119), din care: </t>
  </si>
  <si>
    <t>a) ch. privind contribuţia la asigurări sociale</t>
  </si>
  <si>
    <t xml:space="preserve">b) ch. privind contribuţia la asigurări pt.somaj </t>
  </si>
  <si>
    <t>c) ch. privind  contribuţia la asigurări sociale  de  sănătate</t>
  </si>
  <si>
    <t>d) ch. privind  contribuţiile la fondurile speciale aferente  fondului de salarii</t>
  </si>
  <si>
    <t>e) ch. privind  contribuţiia unităţii la schemele de pensii</t>
  </si>
  <si>
    <t>f) cheltuieli privind alte contribuţii si fonduri speciale</t>
  </si>
  <si>
    <t>D. Alte cheltuieli de exploatare (Rd.121+Rd.124+Rd.125+Rd.126+Rd.127+Rd.128), din care:</t>
  </si>
  <si>
    <t>cheltuieli cu majorări şi penalităţi (Rd.122+Rd.123), din care:</t>
  </si>
  <si>
    <t>ajustări şi deprecieri pentru pierdere de valoare şi provizioane (Rd.129-Rd.131), din care:</t>
  </si>
  <si>
    <t>130a</t>
  </si>
  <si>
    <t>din anularea provizioanelor (Rd.133+Rd.134+Rd.135), din care:</t>
  </si>
  <si>
    <t xml:space="preserve">Cheltuieli financiare (Rd.137+Rd.140+Rd.143), din care: </t>
  </si>
  <si>
    <t>cheltuieli privind dobânzile (Rd.138+Rd.139), din care:</t>
  </si>
  <si>
    <t>cheltuieli din diferenţe de curs valutar (Rd.141+Rd.142), din care:</t>
  </si>
  <si>
    <t>Cheltuieli extraordinare</t>
  </si>
  <si>
    <t>REZULTATUL BRUT (profit/pierdere)   (Rd.1-Rd.29)</t>
  </si>
  <si>
    <t>IMPOZIT PE PROFIT</t>
  </si>
  <si>
    <t xml:space="preserve">Creanţe restante </t>
  </si>
  <si>
    <t>Număr mediu lunar de personal pe trimestru</t>
  </si>
  <si>
    <t>Număr efectiv de personal la sfârșitul fiecărui trimestru</t>
  </si>
  <si>
    <t xml:space="preserve"> CONDUCĂTORUL COMPARTIMENTULUI         </t>
  </si>
  <si>
    <t>Sc. JUD PAZA SI ORDINE AG S.R.L.</t>
  </si>
  <si>
    <t>Cui : RO 28708334</t>
  </si>
  <si>
    <t>Programul de investiţii, dotări şi sursele de finanţare</t>
  </si>
  <si>
    <t>Data finalizării investiţiei</t>
  </si>
  <si>
    <t>an precedent (N-1)</t>
  </si>
  <si>
    <t>Valoare</t>
  </si>
  <si>
    <t>Realizat/ Preliminat</t>
  </si>
  <si>
    <t>an curent (N)</t>
  </si>
  <si>
    <t>an N+1</t>
  </si>
  <si>
    <t>an N+2</t>
  </si>
  <si>
    <t>I</t>
  </si>
  <si>
    <t>Surse proprii, din care:</t>
  </si>
  <si>
    <t xml:space="preserve">  a) - amortizare</t>
  </si>
  <si>
    <t xml:space="preserve">  b) - profit </t>
  </si>
  <si>
    <t>Credite bancare, din care:</t>
  </si>
  <si>
    <t xml:space="preserve">  a) - interne</t>
  </si>
  <si>
    <t xml:space="preserve">  b) - externe</t>
  </si>
  <si>
    <t xml:space="preserve">Alte surse, din care: </t>
  </si>
  <si>
    <t xml:space="preserve">  - (denumire sursă)</t>
  </si>
  <si>
    <t>CHELTUIELI PENTRU INVESTIŢII, din care:</t>
  </si>
  <si>
    <t>Investiţii în curs, din care:</t>
  </si>
  <si>
    <t>a) pentru bunurile proprietatea privata a operatorului economic:</t>
  </si>
  <si>
    <t xml:space="preserve">   - (denumire obiectiv)</t>
  </si>
  <si>
    <t>b) pentru bunurile de natura domeniului public al statului sau al unităţii administrativ teritoriale:</t>
  </si>
  <si>
    <t>c) pentru bunurile de natura domeniului privat al statului sau al unităţii administrativ teritoriale:</t>
  </si>
  <si>
    <t>d) pentru bunurile luate în concesiune, închiriate sau în locaţie de gestiune, exclusiv cele din domeniul public sau privat al statului sau al unităţii administrativ teritoriale:</t>
  </si>
  <si>
    <t>Investiţii noi, din care:</t>
  </si>
  <si>
    <t>Investiţii efectuate la imobilizările corporale existente (modernizări), din care:</t>
  </si>
  <si>
    <t>Dotări (alte achiziţii de imobilizări corporale)</t>
  </si>
  <si>
    <t>SISTEME PC</t>
  </si>
  <si>
    <t>0/0/00</t>
  </si>
  <si>
    <t>Rambursări de rate aferente creditelor pentru investiţii, din care:</t>
  </si>
  <si>
    <t xml:space="preserve">   a) - interne</t>
  </si>
  <si>
    <t xml:space="preserve">   b)- externe</t>
  </si>
  <si>
    <t xml:space="preserve"> CONDUCĂTORUL COMPARTIMENTULUI  FINANCIAR CONTABIL   </t>
  </si>
  <si>
    <t xml:space="preserve">                                                  POPA CONSTANTIN ADRIAN</t>
  </si>
  <si>
    <t xml:space="preserve">     FINCONT AUDIT CONST Srl.</t>
  </si>
  <si>
    <t>S.C. JUD PAZA SI ORDINE AG. SRL.</t>
  </si>
  <si>
    <t>Anexa nr.5</t>
  </si>
  <si>
    <t xml:space="preserve">Măsuri de îmbunătăţire a rezultatului brut şi reducere a plăţilor restante </t>
  </si>
  <si>
    <t>Nr.crt.</t>
  </si>
  <si>
    <t>Măsuri</t>
  </si>
  <si>
    <t>Termen de realizare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</si>
  <si>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</si>
  <si>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</si>
  <si>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</si>
  <si>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</si>
  <si>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>Rezultat brut (+/-)</t>
  </si>
  <si>
    <t xml:space="preserve">Plăţi restante </t>
  </si>
  <si>
    <t>Rezultat brut</t>
  </si>
  <si>
    <t>Pct. I</t>
  </si>
  <si>
    <t>Masura 1 -renegociere tarif contracte</t>
  </si>
  <si>
    <t>31/12/2025</t>
  </si>
  <si>
    <t>"+0</t>
  </si>
  <si>
    <t>"+443</t>
  </si>
  <si>
    <t>Măsura 2- reducere ch. bunuri si serv</t>
  </si>
  <si>
    <t>"+186</t>
  </si>
  <si>
    <t>Masura 3 - reducere ch de personal</t>
  </si>
  <si>
    <t>"+7740</t>
  </si>
  <si>
    <t>Masura 4 reducere ch de exploatare</t>
  </si>
  <si>
    <t>"+4</t>
  </si>
  <si>
    <t>TOTAL Pct. I</t>
  </si>
  <si>
    <t>Pct. II</t>
  </si>
  <si>
    <t>Cauze care diminuează efectul măsurilor prevăzute la Pct. I</t>
  </si>
  <si>
    <t>Cauza 1 diminuare venituri</t>
  </si>
  <si>
    <t>"-8295</t>
  </si>
  <si>
    <t>"-0</t>
  </si>
  <si>
    <t>Cauza 2 majorare alte ch impoz si taxe</t>
  </si>
  <si>
    <t>"-8</t>
  </si>
  <si>
    <t>Cauza 3 majorare alte ch. exploatare</t>
  </si>
  <si>
    <t>Cauza 4 majorare ch  bunur si serv</t>
  </si>
  <si>
    <t>"-41</t>
  </si>
  <si>
    <t>Cauza 5 diminuare ch cu provizioane</t>
  </si>
  <si>
    <t>"-20</t>
  </si>
  <si>
    <t>Cauza 6 majorare ch de personal</t>
  </si>
  <si>
    <t>"-335</t>
  </si>
  <si>
    <t>TOTAL Pct. II</t>
  </si>
  <si>
    <t>"-376</t>
  </si>
  <si>
    <t>Pct. III</t>
  </si>
  <si>
    <t>TOTAL GENERAL Pct. I + Pct. II</t>
  </si>
  <si>
    <t xml:space="preserve">CONDUCĂTORUL COMPARTIMENTULUI FINANCIAR CONTABIL         </t>
  </si>
  <si>
    <t xml:space="preserve">                      POPA CONSTASNTIN ADRIAN</t>
  </si>
  <si>
    <t>FINCONT AUDIT CONST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</si>
</sst>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lei&quot;"/>
  </numFmts>
  <fonts count="35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1"/>
    </font>
    <font>
      <b/>
      <i/>
      <sz val="10"/>
      <color indexed="8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rgb="FFFF000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21" fillId="0" borderId="0"/>
    <xf numFmtId="0" fontId="21" fillId="0" borderId="0"/>
  </cellStyleXfs>
  <cellXfs count="345">
    <xf numFmtId="0" fontId="0" fillId="0" borderId="0" xfId="0"/>
    <xf numFmtId="0" fontId="0" fillId="0" borderId="0" xfId="1" applyFont="1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0" xfId="1" applyFont="1" applyAlignment="1">
      <alignment wrapText="1"/>
    </xf>
    <xf numFmtId="0" fontId="0" fillId="0" borderId="0" xfId="1" applyFont="1" applyAlignment="1">
      <alignment horizontal="center"/>
    </xf>
    <xf numFmtId="0" fontId="0" fillId="0" borderId="0" xfId="1" applyFont="1"/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0" fontId="2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wrapText="1"/>
    </xf>
    <xf numFmtId="0" fontId="2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/>
    <xf numFmtId="0" fontId="2" fillId="0" borderId="2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top" wrapText="1"/>
    </xf>
    <xf numFmtId="0" fontId="0" fillId="0" borderId="2" xfId="1" applyFont="1" applyBorder="1" applyAlignment="1">
      <alignment horizontal="center" wrapText="1"/>
    </xf>
    <xf numFmtId="0" fontId="0" fillId="0" borderId="2" xfId="1" applyFont="1" applyBorder="1"/>
    <xf numFmtId="0" fontId="2" fillId="0" borderId="3" xfId="2" applyFont="1" applyBorder="1" applyAlignment="1">
      <alignment vertical="top" wrapText="1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8" xfId="2" applyFont="1" applyBorder="1" applyAlignment="1">
      <alignment vertical="center"/>
    </xf>
    <xf numFmtId="0" fontId="2" fillId="0" borderId="9" xfId="2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6" fillId="0" borderId="3" xfId="2" applyFont="1" applyBorder="1" applyAlignment="1">
      <alignment vertical="top" wrapText="1"/>
    </xf>
    <xf numFmtId="0" fontId="7" fillId="0" borderId="3" xfId="2" applyFont="1" applyBorder="1" applyAlignment="1">
      <alignment horizontal="center" vertical="top" wrapText="1"/>
    </xf>
    <xf numFmtId="0" fontId="2" fillId="0" borderId="0" xfId="1" applyFont="1" applyAlignment="1">
      <alignment vertical="center" wrapText="1"/>
    </xf>
    <xf numFmtId="0" fontId="0" fillId="0" borderId="2" xfId="1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top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0" xfId="1" applyFont="1" applyAlignment="1">
      <alignment horizontal="left" vertical="top" wrapText="1"/>
    </xf>
    <xf numFmtId="0" fontId="0" fillId="0" borderId="0" xfId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0" applyFont="1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wrapText="1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6" fillId="0" borderId="0" xfId="1" applyFont="1"/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wrapText="1"/>
    </xf>
    <xf numFmtId="0" fontId="6" fillId="0" borderId="0" xfId="2" applyFont="1" applyAlignment="1">
      <alignment horizontal="center"/>
    </xf>
    <xf numFmtId="0" fontId="8" fillId="0" borderId="0" xfId="2" applyFont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wrapText="1"/>
    </xf>
    <xf numFmtId="0" fontId="10" fillId="0" borderId="0" xfId="2" applyFont="1"/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10" fillId="0" borderId="3" xfId="2" applyFont="1" applyBorder="1"/>
    <xf numFmtId="0" fontId="7" fillId="0" borderId="3" xfId="2" applyFont="1" applyBorder="1"/>
    <xf numFmtId="0" fontId="6" fillId="0" borderId="3" xfId="2" applyFont="1" applyBorder="1" applyAlignment="1">
      <alignment vertical="center"/>
    </xf>
    <xf numFmtId="0" fontId="7" fillId="0" borderId="3" xfId="2" applyFont="1" applyBorder="1" applyAlignment="1">
      <alignment vertical="top" wrapText="1"/>
    </xf>
    <xf numFmtId="0" fontId="7" fillId="0" borderId="3" xfId="2" applyFont="1" applyBorder="1" applyAlignment="1">
      <alignment horizontal="left" vertical="top" wrapText="1"/>
    </xf>
    <xf numFmtId="0" fontId="7" fillId="0" borderId="3" xfId="0" applyFont="1" applyBorder="1"/>
    <xf numFmtId="0" fontId="6" fillId="0" borderId="3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49" fontId="6" fillId="0" borderId="3" xfId="2" applyNumberFormat="1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wrapText="1"/>
    </xf>
    <xf numFmtId="0" fontId="7" fillId="0" borderId="3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/>
    </xf>
    <xf numFmtId="0" fontId="10" fillId="0" borderId="3" xfId="2" applyFont="1" applyBorder="1" applyAlignment="1">
      <alignment horizontal="center" vertical="center"/>
    </xf>
    <xf numFmtId="0" fontId="6" fillId="0" borderId="3" xfId="1" applyFont="1" applyBorder="1" applyAlignment="1">
      <alignment horizontal="left" vertical="top" wrapText="1"/>
    </xf>
    <xf numFmtId="0" fontId="13" fillId="0" borderId="3" xfId="2" applyFont="1" applyBorder="1" applyAlignment="1">
      <alignment horizontal="center"/>
    </xf>
    <xf numFmtId="0" fontId="6" fillId="0" borderId="3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horizontal="left" vertical="top" wrapText="1"/>
    </xf>
    <xf numFmtId="0" fontId="10" fillId="0" borderId="0" xfId="2" applyFont="1" applyAlignment="1">
      <alignment horizontal="center"/>
    </xf>
    <xf numFmtId="0" fontId="13" fillId="0" borderId="0" xfId="2" applyFont="1" applyAlignment="1">
      <alignment wrapText="1"/>
    </xf>
    <xf numFmtId="0" fontId="13" fillId="0" borderId="0" xfId="2" applyFont="1" applyAlignment="1">
      <alignment horizontal="center"/>
    </xf>
    <xf numFmtId="0" fontId="13" fillId="0" borderId="0" xfId="2" applyFont="1"/>
    <xf numFmtId="0" fontId="2" fillId="0" borderId="0" xfId="0" applyFont="1"/>
    <xf numFmtId="0" fontId="4" fillId="0" borderId="0" xfId="2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8" fillId="0" borderId="0" xfId="0" applyFont="1"/>
    <xf numFmtId="0" fontId="1" fillId="0" borderId="3" xfId="0" applyFont="1" applyBorder="1" applyAlignment="1">
      <alignment horizontal="left"/>
    </xf>
    <xf numFmtId="0" fontId="8" fillId="2" borderId="3" xfId="0" applyFont="1" applyFill="1" applyBorder="1" applyAlignment="1">
      <alignment horizontal="left" vertical="top" wrapText="1"/>
    </xf>
    <xf numFmtId="4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left" vertical="top" wrapText="1"/>
    </xf>
    <xf numFmtId="0" fontId="0" fillId="0" borderId="3" xfId="2" applyFont="1" applyBorder="1" applyAlignment="1">
      <alignment horizontal="center"/>
    </xf>
    <xf numFmtId="0" fontId="0" fillId="0" borderId="3" xfId="2" applyFont="1" applyBorder="1"/>
    <xf numFmtId="0" fontId="4" fillId="0" borderId="3" xfId="2" applyFont="1" applyBorder="1"/>
    <xf numFmtId="0" fontId="19" fillId="0" borderId="3" xfId="2" applyFont="1" applyBorder="1" applyAlignment="1">
      <alignment horizontal="center"/>
    </xf>
    <xf numFmtId="0" fontId="2" fillId="0" borderId="3" xfId="2" applyFont="1" applyBorder="1" applyAlignment="1">
      <alignment vertical="center"/>
    </xf>
    <xf numFmtId="0" fontId="0" fillId="0" borderId="3" xfId="2" applyFont="1" applyBorder="1" applyAlignment="1">
      <alignment vertical="top" wrapText="1"/>
    </xf>
    <xf numFmtId="0" fontId="0" fillId="0" borderId="3" xfId="2" applyFont="1" applyBorder="1" applyAlignment="1">
      <alignment horizontal="left" vertical="top" wrapText="1"/>
    </xf>
    <xf numFmtId="0" fontId="2" fillId="0" borderId="3" xfId="2" applyFont="1" applyBorder="1" applyAlignment="1">
      <alignment horizontal="left" vertical="center" wrapText="1"/>
    </xf>
    <xf numFmtId="0" fontId="2" fillId="0" borderId="3" xfId="2" applyFont="1" applyBorder="1" applyAlignment="1">
      <alignment vertical="center" wrapText="1"/>
    </xf>
    <xf numFmtId="0" fontId="20" fillId="0" borderId="3" xfId="2" applyFont="1" applyBorder="1" applyAlignment="1">
      <alignment wrapText="1"/>
    </xf>
    <xf numFmtId="0" fontId="19" fillId="0" borderId="3" xfId="2" applyFont="1" applyBorder="1"/>
    <xf numFmtId="49" fontId="2" fillId="0" borderId="3" xfId="2" applyNumberFormat="1" applyFont="1" applyBorder="1" applyAlignment="1">
      <alignment horizontal="left" vertical="top" wrapText="1"/>
    </xf>
    <xf numFmtId="0" fontId="2" fillId="0" borderId="9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0" fontId="2" fillId="0" borderId="8" xfId="2" applyFont="1" applyBorder="1" applyAlignment="1">
      <alignment vertical="top" wrapText="1"/>
    </xf>
    <xf numFmtId="0" fontId="0" fillId="0" borderId="0" xfId="2" applyFont="1" applyAlignment="1">
      <alignment horizontal="center" vertical="center"/>
    </xf>
    <xf numFmtId="49" fontId="2" fillId="0" borderId="8" xfId="2" applyNumberFormat="1" applyFont="1" applyBorder="1" applyAlignment="1">
      <alignment horizontal="left" vertical="top" wrapText="1"/>
    </xf>
    <xf numFmtId="0" fontId="2" fillId="0" borderId="8" xfId="2" applyFont="1" applyBorder="1" applyAlignment="1">
      <alignment horizontal="left" vertical="top" wrapText="1"/>
    </xf>
    <xf numFmtId="0" fontId="2" fillId="0" borderId="3" xfId="1" applyFont="1" applyBorder="1" applyAlignment="1">
      <alignment horizontal="left" wrapText="1"/>
    </xf>
    <xf numFmtId="0" fontId="0" fillId="0" borderId="3" xfId="1" applyFont="1" applyBorder="1" applyAlignment="1">
      <alignment horizontal="left" wrapText="1"/>
    </xf>
    <xf numFmtId="0" fontId="0" fillId="0" borderId="3" xfId="1" applyFont="1" applyBorder="1"/>
    <xf numFmtId="0" fontId="0" fillId="0" borderId="3" xfId="0" applyBorder="1"/>
    <xf numFmtId="0" fontId="2" fillId="0" borderId="19" xfId="2" applyFont="1" applyBorder="1" applyAlignment="1">
      <alignment horizontal="center" vertical="center"/>
    </xf>
    <xf numFmtId="0" fontId="2" fillId="0" borderId="19" xfId="2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0" fillId="0" borderId="8" xfId="2" applyFont="1" applyBorder="1" applyAlignment="1">
      <alignment horizontal="center" vertical="center"/>
    </xf>
    <xf numFmtId="0" fontId="2" fillId="0" borderId="3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wrapText="1"/>
    </xf>
    <xf numFmtId="0" fontId="4" fillId="0" borderId="21" xfId="0" applyFont="1" applyBorder="1" applyAlignment="1">
      <alignment wrapText="1"/>
    </xf>
    <xf numFmtId="3" fontId="4" fillId="0" borderId="21" xfId="0" applyNumberFormat="1" applyFont="1" applyBorder="1"/>
    <xf numFmtId="0" fontId="4" fillId="0" borderId="21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9" xfId="0" applyFont="1" applyBorder="1"/>
    <xf numFmtId="0" fontId="4" fillId="0" borderId="29" xfId="0" applyFont="1" applyBorder="1" applyAlignment="1">
      <alignment wrapText="1"/>
    </xf>
    <xf numFmtId="0" fontId="4" fillId="0" borderId="3" xfId="0" applyFont="1" applyBorder="1"/>
    <xf numFmtId="3" fontId="19" fillId="0" borderId="3" xfId="0" applyNumberFormat="1" applyFont="1" applyBorder="1"/>
    <xf numFmtId="0" fontId="19" fillId="0" borderId="3" xfId="0" applyFont="1" applyBorder="1"/>
    <xf numFmtId="0" fontId="19" fillId="0" borderId="30" xfId="0" applyFont="1" applyBorder="1"/>
    <xf numFmtId="0" fontId="19" fillId="0" borderId="29" xfId="0" applyFont="1" applyBorder="1" applyAlignment="1">
      <alignment horizontal="center" vertical="center" wrapText="1"/>
    </xf>
    <xf numFmtId="0" fontId="19" fillId="0" borderId="9" xfId="0" applyFont="1" applyBorder="1"/>
    <xf numFmtId="0" fontId="4" fillId="0" borderId="3" xfId="0" applyFont="1" applyBorder="1" applyAlignment="1">
      <alignment horizontal="left" vertical="center" wrapText="1"/>
    </xf>
    <xf numFmtId="0" fontId="19" fillId="0" borderId="29" xfId="0" applyFont="1" applyBorder="1"/>
    <xf numFmtId="0" fontId="19" fillId="0" borderId="29" xfId="0" applyFont="1" applyBorder="1" applyAlignment="1">
      <alignment wrapText="1"/>
    </xf>
    <xf numFmtId="0" fontId="4" fillId="0" borderId="9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left" vertical="center" wrapText="1"/>
    </xf>
    <xf numFmtId="0" fontId="19" fillId="0" borderId="31" xfId="0" applyFont="1" applyBorder="1"/>
    <xf numFmtId="0" fontId="19" fillId="0" borderId="32" xfId="0" applyFont="1" applyBorder="1"/>
    <xf numFmtId="0" fontId="4" fillId="0" borderId="31" xfId="0" applyFont="1" applyBorder="1" applyAlignment="1">
      <alignment wrapText="1"/>
    </xf>
    <xf numFmtId="0" fontId="4" fillId="0" borderId="24" xfId="0" applyFont="1" applyBorder="1"/>
    <xf numFmtId="0" fontId="19" fillId="0" borderId="24" xfId="0" applyFont="1" applyBorder="1"/>
    <xf numFmtId="0" fontId="19" fillId="0" borderId="25" xfId="0" applyFont="1" applyBorder="1"/>
    <xf numFmtId="0" fontId="2" fillId="0" borderId="0" xfId="2" applyFont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/>
    </xf>
    <xf numFmtId="0" fontId="5" fillId="0" borderId="0" xfId="0" applyFont="1"/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/>
    <xf numFmtId="0" fontId="5" fillId="0" borderId="35" xfId="0" applyFont="1" applyBorder="1"/>
    <xf numFmtId="0" fontId="0" fillId="0" borderId="33" xfId="0" applyBorder="1"/>
    <xf numFmtId="0" fontId="19" fillId="0" borderId="33" xfId="0" applyFont="1" applyBorder="1"/>
    <xf numFmtId="0" fontId="19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4" fillId="0" borderId="33" xfId="0" applyFont="1" applyBorder="1" applyAlignment="1">
      <alignment horizontal="center"/>
    </xf>
    <xf numFmtId="0" fontId="0" fillId="0" borderId="33" xfId="0" applyBorder="1" applyAlignment="1">
      <alignment horizontal="left"/>
    </xf>
    <xf numFmtId="2" fontId="0" fillId="0" borderId="2" xfId="1" applyNumberFormat="1" applyFont="1" applyBorder="1" applyAlignment="1">
      <alignment horizontal="left" wrapText="1"/>
    </xf>
    <xf numFmtId="2" fontId="0" fillId="0" borderId="2" xfId="1" applyNumberFormat="1" applyFont="1" applyBorder="1"/>
    <xf numFmtId="3" fontId="0" fillId="0" borderId="3" xfId="0" applyNumberFormat="1" applyBorder="1"/>
    <xf numFmtId="3" fontId="0" fillId="0" borderId="3" xfId="0" applyNumberForma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4" fillId="0" borderId="29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2" fontId="13" fillId="0" borderId="3" xfId="2" applyNumberFormat="1" applyFont="1" applyBorder="1"/>
    <xf numFmtId="0" fontId="21" fillId="0" borderId="2" xfId="1" applyBorder="1" applyAlignment="1">
      <alignment horizontal="center" wrapText="1"/>
    </xf>
    <xf numFmtId="14" fontId="19" fillId="0" borderId="33" xfId="0" applyNumberFormat="1" applyFont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2" fontId="7" fillId="0" borderId="3" xfId="2" applyNumberFormat="1" applyFont="1" applyBorder="1"/>
    <xf numFmtId="0" fontId="6" fillId="3" borderId="3" xfId="0" applyFont="1" applyFill="1" applyBorder="1" applyAlignment="1">
      <alignment horizontal="center" vertical="center" wrapText="1"/>
    </xf>
    <xf numFmtId="1" fontId="21" fillId="0" borderId="2" xfId="1" applyNumberFormat="1" applyBorder="1" applyAlignment="1">
      <alignment horizontal="center" wrapText="1"/>
    </xf>
    <xf numFmtId="2" fontId="21" fillId="0" borderId="2" xfId="1" applyNumberForma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3" fontId="4" fillId="0" borderId="3" xfId="0" applyNumberFormat="1" applyFont="1" applyBorder="1"/>
    <xf numFmtId="1" fontId="2" fillId="0" borderId="2" xfId="1" applyNumberFormat="1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0" fontId="6" fillId="3" borderId="3" xfId="2" applyFont="1" applyFill="1" applyBorder="1" applyAlignment="1">
      <alignment horizontal="center" vertical="center" wrapText="1"/>
    </xf>
    <xf numFmtId="0" fontId="25" fillId="0" borderId="0" xfId="2" applyFont="1"/>
    <xf numFmtId="0" fontId="26" fillId="0" borderId="0" xfId="2" applyFont="1"/>
    <xf numFmtId="0" fontId="0" fillId="0" borderId="3" xfId="0" applyBorder="1" applyAlignment="1">
      <alignment horizontal="center"/>
    </xf>
    <xf numFmtId="0" fontId="27" fillId="0" borderId="9" xfId="2" applyFont="1" applyBorder="1"/>
    <xf numFmtId="2" fontId="27" fillId="0" borderId="9" xfId="2" applyNumberFormat="1" applyFont="1" applyBorder="1" applyAlignment="1">
      <alignment horizontal="right"/>
    </xf>
    <xf numFmtId="4" fontId="27" fillId="0" borderId="9" xfId="2" applyNumberFormat="1" applyFont="1" applyBorder="1" applyAlignment="1">
      <alignment horizontal="right"/>
    </xf>
    <xf numFmtId="0" fontId="6" fillId="0" borderId="9" xfId="2" applyFont="1" applyBorder="1"/>
    <xf numFmtId="0" fontId="7" fillId="0" borderId="8" xfId="2" applyFont="1" applyBorder="1"/>
    <xf numFmtId="0" fontId="28" fillId="0" borderId="3" xfId="2" applyFont="1" applyBorder="1"/>
    <xf numFmtId="0" fontId="28" fillId="0" borderId="8" xfId="2" applyFont="1" applyBorder="1"/>
    <xf numFmtId="0" fontId="7" fillId="0" borderId="8" xfId="1" applyFont="1" applyBorder="1" applyAlignment="1">
      <alignment horizontal="right" wrapText="1"/>
    </xf>
    <xf numFmtId="0" fontId="28" fillId="0" borderId="3" xfId="1" applyFont="1" applyBorder="1" applyAlignment="1">
      <alignment horizontal="right" wrapText="1"/>
    </xf>
    <xf numFmtId="0" fontId="25" fillId="0" borderId="3" xfId="2" applyFont="1" applyBorder="1"/>
    <xf numFmtId="0" fontId="7" fillId="0" borderId="8" xfId="2" applyFont="1" applyBorder="1" applyAlignment="1">
      <alignment horizontal="center"/>
    </xf>
    <xf numFmtId="1" fontId="27" fillId="0" borderId="9" xfId="2" applyNumberFormat="1" applyFont="1" applyBorder="1"/>
    <xf numFmtId="1" fontId="27" fillId="0" borderId="9" xfId="2" applyNumberFormat="1" applyFont="1" applyBorder="1" applyAlignment="1">
      <alignment horizontal="right"/>
    </xf>
    <xf numFmtId="0" fontId="28" fillId="0" borderId="2" xfId="1" applyFont="1" applyBorder="1" applyAlignment="1">
      <alignment horizontal="center" wrapText="1"/>
    </xf>
    <xf numFmtId="0" fontId="29" fillId="0" borderId="3" xfId="2" applyFont="1" applyBorder="1"/>
    <xf numFmtId="14" fontId="22" fillId="0" borderId="3" xfId="0" applyNumberFormat="1" applyFont="1" applyBorder="1"/>
    <xf numFmtId="0" fontId="30" fillId="0" borderId="9" xfId="2" applyFont="1" applyBorder="1"/>
    <xf numFmtId="0" fontId="23" fillId="0" borderId="3" xfId="2" applyFont="1" applyBorder="1"/>
    <xf numFmtId="1" fontId="30" fillId="0" borderId="9" xfId="2" applyNumberFormat="1" applyFont="1" applyBorder="1"/>
    <xf numFmtId="1" fontId="30" fillId="0" borderId="9" xfId="2" applyNumberFormat="1" applyFont="1" applyBorder="1" applyAlignment="1">
      <alignment horizontal="right"/>
    </xf>
    <xf numFmtId="2" fontId="30" fillId="0" borderId="9" xfId="2" applyNumberFormat="1" applyFont="1" applyBorder="1" applyAlignment="1">
      <alignment horizontal="right"/>
    </xf>
    <xf numFmtId="4" fontId="30" fillId="0" borderId="9" xfId="2" applyNumberFormat="1" applyFont="1" applyBorder="1" applyAlignment="1">
      <alignment horizontal="right"/>
    </xf>
    <xf numFmtId="0" fontId="30" fillId="0" borderId="3" xfId="2" applyFont="1" applyBorder="1"/>
    <xf numFmtId="0" fontId="31" fillId="0" borderId="3" xfId="2" applyFont="1" applyBorder="1"/>
    <xf numFmtId="0" fontId="30" fillId="0" borderId="3" xfId="1" applyFont="1" applyBorder="1" applyAlignment="1">
      <alignment horizontal="right" wrapText="1"/>
    </xf>
    <xf numFmtId="0" fontId="30" fillId="0" borderId="3" xfId="2" applyFont="1" applyBorder="1" applyAlignment="1">
      <alignment horizontal="right"/>
    </xf>
    <xf numFmtId="2" fontId="30" fillId="0" borderId="3" xfId="2" applyNumberFormat="1" applyFont="1" applyBorder="1" applyAlignment="1">
      <alignment horizontal="right"/>
    </xf>
    <xf numFmtId="0" fontId="23" fillId="0" borderId="3" xfId="2" applyFont="1" applyBorder="1" applyAlignment="1">
      <alignment horizontal="center"/>
    </xf>
    <xf numFmtId="0" fontId="32" fillId="0" borderId="3" xfId="2" applyFont="1" applyBorder="1"/>
    <xf numFmtId="0" fontId="24" fillId="0" borderId="3" xfId="2" applyFont="1" applyBorder="1"/>
    <xf numFmtId="0" fontId="33" fillId="0" borderId="3" xfId="2" applyFont="1" applyBorder="1"/>
    <xf numFmtId="0" fontId="32" fillId="0" borderId="3" xfId="1" applyFont="1" applyBorder="1" applyAlignment="1">
      <alignment horizontal="right" wrapText="1"/>
    </xf>
    <xf numFmtId="0" fontId="34" fillId="0" borderId="3" xfId="2" applyFont="1" applyBorder="1"/>
    <xf numFmtId="0" fontId="32" fillId="0" borderId="3" xfId="2" applyFont="1" applyBorder="1" applyAlignment="1">
      <alignment horizontal="right"/>
    </xf>
    <xf numFmtId="2" fontId="32" fillId="0" borderId="3" xfId="2" applyNumberFormat="1" applyFont="1" applyBorder="1" applyAlignment="1">
      <alignment horizontal="right"/>
    </xf>
    <xf numFmtId="0" fontId="24" fillId="0" borderId="3" xfId="2" applyFont="1" applyBorder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wrapText="1"/>
    </xf>
    <xf numFmtId="0" fontId="6" fillId="0" borderId="3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center" vertical="top" wrapText="1"/>
    </xf>
    <xf numFmtId="0" fontId="7" fillId="0" borderId="3" xfId="2" applyFont="1" applyBorder="1" applyAlignment="1">
      <alignment vertical="top" wrapText="1"/>
    </xf>
    <xf numFmtId="0" fontId="7" fillId="0" borderId="3" xfId="2" applyFont="1" applyBorder="1" applyAlignment="1">
      <alignment horizontal="left" vertical="top" wrapText="1"/>
    </xf>
    <xf numFmtId="0" fontId="6" fillId="0" borderId="3" xfId="0" applyFont="1" applyBorder="1" applyAlignment="1">
      <alignment horizontal="left" wrapText="1"/>
    </xf>
    <xf numFmtId="0" fontId="2" fillId="0" borderId="3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center" wrapText="1"/>
    </xf>
    <xf numFmtId="0" fontId="10" fillId="0" borderId="0" xfId="2" applyFont="1" applyAlignment="1">
      <alignment horizontal="left" vertical="top"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4" fillId="0" borderId="0" xfId="2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9" fontId="2" fillId="0" borderId="3" xfId="0" applyNumberFormat="1" applyFont="1" applyBorder="1" applyAlignment="1">
      <alignment horizontal="center" wrapText="1"/>
    </xf>
    <xf numFmtId="0" fontId="2" fillId="0" borderId="3" xfId="2" applyFont="1" applyBorder="1" applyAlignment="1">
      <alignment horizontal="left" vertical="top" wrapText="1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center" vertical="top" wrapText="1"/>
    </xf>
    <xf numFmtId="0" fontId="0" fillId="0" borderId="3" xfId="2" applyFont="1" applyBorder="1" applyAlignment="1">
      <alignment vertical="top" wrapText="1"/>
    </xf>
    <xf numFmtId="0" fontId="0" fillId="0" borderId="3" xfId="2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2" applyFont="1" applyAlignment="1">
      <alignment horizontal="center" vertical="top" wrapText="1"/>
    </xf>
    <xf numFmtId="0" fontId="2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2" fontId="2" fillId="0" borderId="33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wrapText="1"/>
    </xf>
    <xf numFmtId="0" fontId="2" fillId="0" borderId="37" xfId="0" applyFont="1" applyBorder="1" applyAlignment="1">
      <alignment horizontal="left" vertical="center" wrapText="1"/>
    </xf>
    <xf numFmtId="0" fontId="0" fillId="0" borderId="33" xfId="0" applyBorder="1" applyAlignment="1">
      <alignment horizontal="left"/>
    </xf>
    <xf numFmtId="0" fontId="2" fillId="0" borderId="0" xfId="2" applyFont="1" applyAlignment="1">
      <alignment vertical="center" wrapText="1"/>
    </xf>
  </cellXfs>
  <cellStyles count="3">
    <cellStyle name="Normal" xfId="0" builtinId="0"/>
    <cellStyle name="Normal_BVC sint. v.23.01.2013" xfId="1" xr:uid="{ECE19E3B-5677-4819-ABB9-5E4707D1D1C9}"/>
    <cellStyle name="Normal_Copy of Copy of BVC analitic" xfId="2" xr:uid="{198F68B2-E061-4AAC-B109-EFD81E26CB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5E43-108D-4F08-97E8-F0760759904A}">
  <dimension ref="A1:R77"/>
  <sheetViews>
    <sheetView tabSelected="1" zoomScale="108" zoomScaleNormal="108" workbookViewId="0">
      <selection activeCell="S13" sqref="S13"/>
    </sheetView>
  </sheetViews>
  <sheetFormatPr defaultRowHeight="12.75"/>
  <cols>
    <col min="1" max="1" width="3.7109375" style="1" customWidth="1"/>
    <col min="2" max="2" width="3.42578125" style="1" customWidth="1"/>
    <col min="3" max="3" width="2.85546875" style="2" customWidth="1"/>
    <col min="4" max="4" width="3.5703125" style="1" customWidth="1"/>
    <col min="5" max="5" width="46.5703125" style="3" customWidth="1"/>
    <col min="6" max="6" width="5" style="4" customWidth="1"/>
    <col min="7" max="7" width="13.85546875" style="4" customWidth="1"/>
    <col min="8" max="8" width="11" style="5" customWidth="1"/>
    <col min="9" max="9" width="7" style="5" customWidth="1"/>
    <col min="10" max="10" width="9" style="4" customWidth="1"/>
    <col min="11" max="11" width="8.28515625" style="5" customWidth="1"/>
    <col min="12" max="12" width="7.85546875" style="5" customWidth="1"/>
    <col min="13" max="13" width="7.42578125" style="5" customWidth="1"/>
    <col min="14" max="110" width="9.140625" style="5" customWidth="1"/>
    <col min="111" max="16384" width="9.140625" style="5"/>
  </cols>
  <sheetData>
    <row r="1" spans="1:18" ht="15.75">
      <c r="A1" s="6"/>
      <c r="B1" s="7"/>
      <c r="C1" s="8"/>
      <c r="D1" s="7"/>
      <c r="E1" s="9"/>
      <c r="F1" s="10"/>
      <c r="G1" s="11"/>
    </row>
    <row r="2" spans="1:18" ht="15.75">
      <c r="A2" s="6" t="s">
        <v>0</v>
      </c>
      <c r="B2" s="7"/>
      <c r="C2" s="8"/>
      <c r="D2" s="7"/>
      <c r="E2" s="9"/>
      <c r="F2" s="10"/>
      <c r="G2" s="11"/>
      <c r="H2" s="12"/>
    </row>
    <row r="3" spans="1:18" ht="15.75">
      <c r="A3" s="6" t="s">
        <v>1</v>
      </c>
      <c r="B3" s="7"/>
      <c r="C3" s="8"/>
      <c r="D3" s="7"/>
      <c r="E3" s="9"/>
      <c r="F3" s="10"/>
      <c r="G3" s="11"/>
      <c r="H3" s="12"/>
    </row>
    <row r="4" spans="1:18" ht="15.75">
      <c r="A4" s="6" t="s">
        <v>2</v>
      </c>
      <c r="B4" s="7"/>
      <c r="C4" s="8"/>
      <c r="D4" s="7"/>
      <c r="E4" s="9"/>
      <c r="F4" s="10"/>
      <c r="G4" s="11"/>
      <c r="H4" s="12"/>
    </row>
    <row r="5" spans="1:18" ht="15.75">
      <c r="A5" s="7"/>
      <c r="B5" s="7"/>
      <c r="C5" s="8"/>
      <c r="D5" s="7"/>
      <c r="E5" s="9"/>
      <c r="F5" s="10"/>
      <c r="G5" s="11"/>
      <c r="H5" s="12"/>
      <c r="L5" s="13" t="s">
        <v>3</v>
      </c>
    </row>
    <row r="6" spans="1:18" ht="18" customHeight="1">
      <c r="A6" s="280" t="s">
        <v>4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</row>
    <row r="7" spans="1:18" ht="15.75">
      <c r="A7" s="7"/>
      <c r="B7" s="7"/>
      <c r="C7" s="8"/>
      <c r="D7" s="7"/>
      <c r="E7" s="9"/>
      <c r="F7" s="10"/>
      <c r="G7" s="11"/>
      <c r="H7" s="12"/>
      <c r="Q7" s="5" t="s">
        <v>5</v>
      </c>
    </row>
    <row r="8" spans="1:18" ht="15">
      <c r="A8" s="14"/>
      <c r="B8" s="14"/>
      <c r="C8" s="15"/>
      <c r="D8" s="14"/>
      <c r="E8" s="16"/>
      <c r="F8" s="17"/>
      <c r="G8" s="18"/>
      <c r="H8" s="19"/>
      <c r="M8" s="19" t="s">
        <v>6</v>
      </c>
      <c r="P8" s="5" t="s">
        <v>5</v>
      </c>
    </row>
    <row r="9" spans="1:18" ht="15" customHeight="1">
      <c r="A9" s="281"/>
      <c r="B9" s="281"/>
      <c r="C9" s="281"/>
      <c r="D9" s="282" t="s">
        <v>7</v>
      </c>
      <c r="E9" s="282"/>
      <c r="F9" s="283" t="s">
        <v>8</v>
      </c>
      <c r="G9" s="283" t="s">
        <v>9</v>
      </c>
      <c r="H9" s="284" t="s">
        <v>10</v>
      </c>
      <c r="I9" s="285" t="s">
        <v>11</v>
      </c>
      <c r="J9" s="285" t="s">
        <v>12</v>
      </c>
      <c r="K9" s="285" t="s">
        <v>13</v>
      </c>
      <c r="L9" s="285" t="s">
        <v>11</v>
      </c>
      <c r="M9" s="285"/>
      <c r="O9" s="5" t="s">
        <v>5</v>
      </c>
      <c r="P9" s="5" t="s">
        <v>5</v>
      </c>
    </row>
    <row r="10" spans="1:18" ht="51.75" customHeight="1">
      <c r="A10" s="281"/>
      <c r="B10" s="281"/>
      <c r="C10" s="281"/>
      <c r="D10" s="282"/>
      <c r="E10" s="282"/>
      <c r="F10" s="283"/>
      <c r="G10" s="283"/>
      <c r="H10" s="284"/>
      <c r="I10" s="285"/>
      <c r="J10" s="285"/>
      <c r="K10" s="285"/>
      <c r="L10" s="21" t="s">
        <v>14</v>
      </c>
      <c r="M10" s="21" t="s">
        <v>15</v>
      </c>
      <c r="O10" s="5" t="s">
        <v>5</v>
      </c>
      <c r="P10" s="5" t="s">
        <v>5</v>
      </c>
      <c r="Q10" s="5" t="s">
        <v>5</v>
      </c>
    </row>
    <row r="11" spans="1:18" s="25" customFormat="1" ht="12" customHeight="1" thickBot="1">
      <c r="A11" s="22">
        <v>0</v>
      </c>
      <c r="B11" s="286">
        <v>1</v>
      </c>
      <c r="C11" s="286"/>
      <c r="D11" s="287">
        <v>2</v>
      </c>
      <c r="E11" s="287"/>
      <c r="F11" s="23">
        <v>3</v>
      </c>
      <c r="G11" s="23">
        <v>4</v>
      </c>
      <c r="H11" s="23">
        <v>5</v>
      </c>
      <c r="I11" s="23" t="s">
        <v>16</v>
      </c>
      <c r="J11" s="24">
        <v>7</v>
      </c>
      <c r="K11" s="24">
        <v>8</v>
      </c>
      <c r="L11" s="24">
        <v>9</v>
      </c>
      <c r="M11" s="24">
        <v>10</v>
      </c>
      <c r="P11" s="25" t="s">
        <v>5</v>
      </c>
    </row>
    <row r="12" spans="1:18" ht="13.5" customHeight="1" thickBot="1">
      <c r="A12" s="26" t="s">
        <v>17</v>
      </c>
      <c r="B12" s="20"/>
      <c r="C12" s="27"/>
      <c r="D12" s="288" t="s">
        <v>18</v>
      </c>
      <c r="E12" s="288"/>
      <c r="F12" s="29">
        <v>1</v>
      </c>
      <c r="G12" s="227">
        <v>8477</v>
      </c>
      <c r="H12" s="235">
        <v>182</v>
      </c>
      <c r="I12" s="216">
        <f>H12/G12*100</f>
        <v>2.1469859620148637</v>
      </c>
      <c r="J12" s="235">
        <v>625</v>
      </c>
      <c r="K12" s="235">
        <v>625</v>
      </c>
      <c r="L12" s="217">
        <f>J12/H12*100</f>
        <v>343.4065934065934</v>
      </c>
      <c r="M12" s="217">
        <f>K12/J12*100</f>
        <v>100</v>
      </c>
      <c r="O12" s="5" t="s">
        <v>5</v>
      </c>
      <c r="P12" s="5" t="s">
        <v>5</v>
      </c>
    </row>
    <row r="13" spans="1:18" ht="15" customHeight="1" thickBot="1">
      <c r="A13" s="289"/>
      <c r="B13" s="20">
        <v>1</v>
      </c>
      <c r="C13" s="27"/>
      <c r="D13" s="288" t="s">
        <v>19</v>
      </c>
      <c r="E13" s="288"/>
      <c r="F13" s="29">
        <v>2</v>
      </c>
      <c r="G13" s="227">
        <v>8477</v>
      </c>
      <c r="H13" s="235">
        <v>182</v>
      </c>
      <c r="I13" s="216">
        <f>H13/G13*100</f>
        <v>2.1469859620148637</v>
      </c>
      <c r="J13" s="235">
        <v>625</v>
      </c>
      <c r="K13" s="235">
        <v>625</v>
      </c>
      <c r="L13" s="217">
        <f>J13/H13*100</f>
        <v>343.4065934065934</v>
      </c>
      <c r="M13" s="217">
        <f>K13/J13*100</f>
        <v>100</v>
      </c>
    </row>
    <row r="14" spans="1:18" ht="15" customHeight="1" thickBot="1">
      <c r="A14" s="289"/>
      <c r="B14" s="20"/>
      <c r="C14" s="27"/>
      <c r="D14" s="28" t="s">
        <v>20</v>
      </c>
      <c r="E14" s="31" t="s">
        <v>21</v>
      </c>
      <c r="F14" s="29">
        <v>3</v>
      </c>
      <c r="G14" s="227"/>
      <c r="H14" s="235"/>
      <c r="I14" s="216"/>
      <c r="J14" s="235"/>
      <c r="K14" s="235"/>
      <c r="L14" s="217"/>
      <c r="M14" s="217"/>
      <c r="P14" s="5">
        <v>3</v>
      </c>
      <c r="R14" s="5" t="s">
        <v>5</v>
      </c>
    </row>
    <row r="15" spans="1:18" ht="15" customHeight="1" thickBot="1">
      <c r="A15" s="289"/>
      <c r="B15" s="20"/>
      <c r="C15" s="27"/>
      <c r="D15" s="28" t="s">
        <v>22</v>
      </c>
      <c r="E15" s="31" t="s">
        <v>23</v>
      </c>
      <c r="F15" s="29">
        <v>4</v>
      </c>
      <c r="G15" s="227"/>
      <c r="H15" s="235"/>
      <c r="I15" s="216"/>
      <c r="J15" s="235"/>
      <c r="K15" s="235"/>
      <c r="L15" s="217"/>
      <c r="M15" s="217"/>
    </row>
    <row r="16" spans="1:18" ht="16.5" customHeight="1" thickBot="1">
      <c r="A16" s="289"/>
      <c r="B16" s="20">
        <v>2</v>
      </c>
      <c r="C16" s="27"/>
      <c r="D16" s="288" t="s">
        <v>24</v>
      </c>
      <c r="E16" s="288"/>
      <c r="F16" s="29">
        <v>5</v>
      </c>
      <c r="G16" s="227"/>
      <c r="H16" s="235"/>
      <c r="I16" s="216"/>
      <c r="J16" s="235"/>
      <c r="K16" s="235"/>
      <c r="L16" s="217"/>
      <c r="M16" s="217"/>
    </row>
    <row r="17" spans="1:13" ht="15.75" customHeight="1" thickBot="1">
      <c r="A17" s="26" t="s">
        <v>25</v>
      </c>
      <c r="B17" s="20"/>
      <c r="C17" s="27"/>
      <c r="D17" s="288" t="s">
        <v>26</v>
      </c>
      <c r="E17" s="288"/>
      <c r="F17" s="29">
        <v>6</v>
      </c>
      <c r="G17" s="227">
        <f>G18+G30</f>
        <v>8082</v>
      </c>
      <c r="H17" s="235">
        <f>H18+H30</f>
        <v>180</v>
      </c>
      <c r="I17" s="216">
        <f>H17/G17*100</f>
        <v>2.2271714922048997</v>
      </c>
      <c r="J17" s="235">
        <f>J18+J30</f>
        <v>556</v>
      </c>
      <c r="K17" s="235">
        <f>K18+K30</f>
        <v>556</v>
      </c>
      <c r="L17" s="217">
        <f>J17/H17*100</f>
        <v>308.88888888888891</v>
      </c>
      <c r="M17" s="217">
        <f>K17/J17*100</f>
        <v>100</v>
      </c>
    </row>
    <row r="18" spans="1:13" ht="28.5" customHeight="1" thickBot="1">
      <c r="A18" s="289"/>
      <c r="B18" s="20">
        <v>1</v>
      </c>
      <c r="C18" s="27"/>
      <c r="D18" s="288" t="s">
        <v>27</v>
      </c>
      <c r="E18" s="288"/>
      <c r="F18" s="29">
        <v>7</v>
      </c>
      <c r="G18" s="227">
        <f>G19+G20+G21+G29</f>
        <v>8082</v>
      </c>
      <c r="H18" s="235">
        <f>H19+H20+H21+H29</f>
        <v>180</v>
      </c>
      <c r="I18" s="216">
        <f>H18/G18*100</f>
        <v>2.2271714922048997</v>
      </c>
      <c r="J18" s="235">
        <f>J19+J20+J21+J29</f>
        <v>556</v>
      </c>
      <c r="K18" s="235">
        <f>K19+K20+K21+K29</f>
        <v>556</v>
      </c>
      <c r="L18" s="217">
        <f>J18/H18*100</f>
        <v>308.88888888888891</v>
      </c>
      <c r="M18" s="217">
        <f>K18/J18*100</f>
        <v>100</v>
      </c>
    </row>
    <row r="19" spans="1:13" ht="16.5" customHeight="1" thickBot="1">
      <c r="A19" s="289"/>
      <c r="B19" s="290"/>
      <c r="C19" s="32" t="s">
        <v>28</v>
      </c>
      <c r="D19" s="288" t="s">
        <v>29</v>
      </c>
      <c r="E19" s="288"/>
      <c r="F19" s="29">
        <v>8</v>
      </c>
      <c r="G19" s="227">
        <v>195</v>
      </c>
      <c r="H19" s="235">
        <v>9</v>
      </c>
      <c r="I19" s="216">
        <f>H19/G19*100</f>
        <v>4.6153846153846159</v>
      </c>
      <c r="J19" s="235">
        <v>50</v>
      </c>
      <c r="K19" s="235">
        <v>50</v>
      </c>
      <c r="L19" s="217">
        <f>J19/H19*100</f>
        <v>555.55555555555554</v>
      </c>
      <c r="M19" s="217">
        <f>K19/J19*100</f>
        <v>100</v>
      </c>
    </row>
    <row r="20" spans="1:13" ht="16.5" customHeight="1" thickBot="1">
      <c r="A20" s="289"/>
      <c r="B20" s="290"/>
      <c r="C20" s="33" t="s">
        <v>30</v>
      </c>
      <c r="D20" s="288" t="s">
        <v>31</v>
      </c>
      <c r="E20" s="288"/>
      <c r="F20" s="29">
        <v>9</v>
      </c>
      <c r="G20" s="227">
        <v>0</v>
      </c>
      <c r="H20" s="235">
        <v>8</v>
      </c>
      <c r="I20" s="216"/>
      <c r="J20" s="235">
        <v>8</v>
      </c>
      <c r="K20" s="235">
        <v>8</v>
      </c>
      <c r="L20" s="217"/>
      <c r="M20" s="217"/>
    </row>
    <row r="21" spans="1:13" ht="29.25" customHeight="1" thickBot="1">
      <c r="A21" s="289"/>
      <c r="B21" s="290"/>
      <c r="C21" s="34" t="s">
        <v>32</v>
      </c>
      <c r="D21" s="288" t="s">
        <v>33</v>
      </c>
      <c r="E21" s="288"/>
      <c r="F21" s="29">
        <v>10</v>
      </c>
      <c r="G21" s="227">
        <f>G22+G28</f>
        <v>7889</v>
      </c>
      <c r="H21" s="235">
        <f>H22+H25+H27+H28</f>
        <v>149</v>
      </c>
      <c r="I21" s="216">
        <f>H21/G21*100</f>
        <v>1.8887057928761566</v>
      </c>
      <c r="J21" s="235">
        <f>J22+J25+J27+J28</f>
        <v>484</v>
      </c>
      <c r="K21" s="235">
        <f>K22+K25+K27+K28</f>
        <v>484</v>
      </c>
      <c r="L21" s="217">
        <f>J21/H21*100</f>
        <v>324.83221476510067</v>
      </c>
      <c r="M21" s="217">
        <f>K21/J21*100</f>
        <v>100</v>
      </c>
    </row>
    <row r="22" spans="1:13" ht="15.75" customHeight="1" thickBot="1">
      <c r="A22" s="289"/>
      <c r="B22" s="290"/>
      <c r="C22" s="35"/>
      <c r="D22" s="36" t="s">
        <v>34</v>
      </c>
      <c r="E22" s="37" t="s">
        <v>35</v>
      </c>
      <c r="F22" s="29">
        <v>11</v>
      </c>
      <c r="G22" s="227">
        <f>G23+G24</f>
        <v>7641</v>
      </c>
      <c r="H22" s="235">
        <f>H23+H24</f>
        <v>145</v>
      </c>
      <c r="I22" s="216">
        <f>H22/G22*100</f>
        <v>1.8976573746891767</v>
      </c>
      <c r="J22" s="235">
        <f>J23+J24</f>
        <v>480</v>
      </c>
      <c r="K22" s="235">
        <f>K23+K24</f>
        <v>480</v>
      </c>
      <c r="L22" s="217">
        <f>J22/H22*100</f>
        <v>331.0344827586207</v>
      </c>
      <c r="M22" s="217">
        <f>K22/J22*100</f>
        <v>100</v>
      </c>
    </row>
    <row r="23" spans="1:13" ht="16.5" customHeight="1" thickBot="1">
      <c r="A23" s="289"/>
      <c r="B23" s="290"/>
      <c r="C23" s="35"/>
      <c r="D23" s="38" t="s">
        <v>36</v>
      </c>
      <c r="E23" s="28" t="s">
        <v>37</v>
      </c>
      <c r="F23" s="29">
        <v>12</v>
      </c>
      <c r="G23" s="227">
        <v>7370</v>
      </c>
      <c r="H23" s="235">
        <v>145</v>
      </c>
      <c r="I23" s="216">
        <f>H23/G23*100</f>
        <v>1.9674355495251019</v>
      </c>
      <c r="J23" s="235">
        <v>480</v>
      </c>
      <c r="K23" s="235">
        <v>480</v>
      </c>
      <c r="L23" s="217">
        <f>J23/H23*100</f>
        <v>331.0344827586207</v>
      </c>
      <c r="M23" s="217">
        <f>K23/J23*100</f>
        <v>100</v>
      </c>
    </row>
    <row r="24" spans="1:13" ht="16.5" customHeight="1" thickBot="1">
      <c r="A24" s="289"/>
      <c r="B24" s="290"/>
      <c r="C24" s="35"/>
      <c r="D24" s="38" t="s">
        <v>38</v>
      </c>
      <c r="E24" s="28" t="s">
        <v>39</v>
      </c>
      <c r="F24" s="29">
        <v>13</v>
      </c>
      <c r="G24" s="227">
        <v>271</v>
      </c>
      <c r="H24" s="235">
        <v>0</v>
      </c>
      <c r="I24" s="216">
        <f>H24/G24*100</f>
        <v>0</v>
      </c>
      <c r="J24" s="235">
        <v>0</v>
      </c>
      <c r="K24" s="235">
        <v>0</v>
      </c>
      <c r="L24" s="217">
        <v>0</v>
      </c>
      <c r="M24" s="217">
        <v>0</v>
      </c>
    </row>
    <row r="25" spans="1:13" ht="15.75" customHeight="1" thickBot="1">
      <c r="A25" s="289"/>
      <c r="B25" s="290"/>
      <c r="C25" s="35"/>
      <c r="D25" s="38" t="s">
        <v>40</v>
      </c>
      <c r="E25" s="28" t="s">
        <v>41</v>
      </c>
      <c r="F25" s="29">
        <v>14</v>
      </c>
      <c r="G25" s="227"/>
      <c r="H25" s="235"/>
      <c r="I25" s="216"/>
      <c r="J25" s="235"/>
      <c r="K25" s="235"/>
      <c r="L25" s="217"/>
      <c r="M25" s="217"/>
    </row>
    <row r="26" spans="1:13" ht="26.25" thickBot="1">
      <c r="A26" s="289"/>
      <c r="B26" s="290"/>
      <c r="C26" s="35"/>
      <c r="D26" s="38"/>
      <c r="E26" s="39" t="s">
        <v>42</v>
      </c>
      <c r="F26" s="29">
        <v>15</v>
      </c>
      <c r="G26" s="227"/>
      <c r="H26" s="235"/>
      <c r="I26" s="216"/>
      <c r="J26" s="235"/>
      <c r="K26" s="235"/>
      <c r="L26" s="217"/>
      <c r="M26" s="217"/>
    </row>
    <row r="27" spans="1:13" ht="40.9" customHeight="1" thickBot="1">
      <c r="A27" s="289"/>
      <c r="B27" s="290"/>
      <c r="C27" s="35"/>
      <c r="D27" s="38" t="s">
        <v>43</v>
      </c>
      <c r="E27" s="28" t="s">
        <v>44</v>
      </c>
      <c r="F27" s="29">
        <v>16</v>
      </c>
      <c r="G27" s="227"/>
      <c r="H27" s="235"/>
      <c r="I27" s="216"/>
      <c r="J27" s="235"/>
      <c r="K27" s="235"/>
      <c r="L27" s="217"/>
      <c r="M27" s="217"/>
    </row>
    <row r="28" spans="1:13" ht="26.45" customHeight="1" thickBot="1">
      <c r="A28" s="289"/>
      <c r="B28" s="290"/>
      <c r="C28" s="40"/>
      <c r="D28" s="38" t="s">
        <v>45</v>
      </c>
      <c r="E28" s="41" t="s">
        <v>46</v>
      </c>
      <c r="F28" s="42">
        <v>17</v>
      </c>
      <c r="G28" s="227">
        <v>248</v>
      </c>
      <c r="H28" s="235">
        <v>4</v>
      </c>
      <c r="I28" s="216">
        <f>H28/G28*100</f>
        <v>1.6129032258064515</v>
      </c>
      <c r="J28" s="235">
        <v>4</v>
      </c>
      <c r="K28" s="235">
        <v>4</v>
      </c>
      <c r="L28" s="217">
        <f>J28/H28*100</f>
        <v>100</v>
      </c>
      <c r="M28" s="217">
        <f>K28/J28*100</f>
        <v>100</v>
      </c>
    </row>
    <row r="29" spans="1:13" ht="15" customHeight="1" thickBot="1">
      <c r="A29" s="289"/>
      <c r="B29" s="290"/>
      <c r="C29" s="43" t="s">
        <v>47</v>
      </c>
      <c r="D29" s="288" t="s">
        <v>48</v>
      </c>
      <c r="E29" s="288"/>
      <c r="F29" s="29">
        <v>18</v>
      </c>
      <c r="G29" s="227">
        <v>-2</v>
      </c>
      <c r="H29" s="235">
        <v>14</v>
      </c>
      <c r="I29" s="216">
        <v>0</v>
      </c>
      <c r="J29" s="235">
        <v>14</v>
      </c>
      <c r="K29" s="235">
        <v>14</v>
      </c>
      <c r="L29" s="217">
        <f>J29/H29*100</f>
        <v>100</v>
      </c>
      <c r="M29" s="217">
        <f>K29/J29*100</f>
        <v>100</v>
      </c>
    </row>
    <row r="30" spans="1:13" ht="17.25" customHeight="1" thickBot="1">
      <c r="A30" s="289"/>
      <c r="B30" s="20">
        <v>2</v>
      </c>
      <c r="C30" s="27"/>
      <c r="D30" s="288" t="s">
        <v>49</v>
      </c>
      <c r="E30" s="288"/>
      <c r="F30" s="29">
        <v>19</v>
      </c>
      <c r="G30" s="227"/>
      <c r="H30" s="235"/>
      <c r="I30" s="216"/>
      <c r="J30" s="235"/>
      <c r="K30" s="235"/>
      <c r="L30" s="217"/>
      <c r="M30" s="217"/>
    </row>
    <row r="31" spans="1:13" ht="25.5" customHeight="1" thickBot="1">
      <c r="A31" s="26" t="s">
        <v>50</v>
      </c>
      <c r="B31" s="20"/>
      <c r="C31" s="27"/>
      <c r="D31" s="288" t="s">
        <v>51</v>
      </c>
      <c r="E31" s="288"/>
      <c r="F31" s="29">
        <v>20</v>
      </c>
      <c r="G31" s="227">
        <f>G12-G17</f>
        <v>395</v>
      </c>
      <c r="H31" s="235">
        <f>H12-H17</f>
        <v>2</v>
      </c>
      <c r="I31" s="216">
        <f>H31/G31*100</f>
        <v>0.50632911392405067</v>
      </c>
      <c r="J31" s="235">
        <f>J12-J17</f>
        <v>69</v>
      </c>
      <c r="K31" s="235">
        <f>K12-K17</f>
        <v>69</v>
      </c>
      <c r="L31" s="217">
        <f>J31/H31*100</f>
        <v>3450</v>
      </c>
      <c r="M31" s="217">
        <f>K31/J31*100</f>
        <v>100</v>
      </c>
    </row>
    <row r="32" spans="1:13" ht="15.75" customHeight="1" thickBot="1">
      <c r="A32" s="26" t="s">
        <v>52</v>
      </c>
      <c r="B32" s="20">
        <v>1</v>
      </c>
      <c r="C32" s="27"/>
      <c r="D32" s="288" t="s">
        <v>53</v>
      </c>
      <c r="E32" s="288"/>
      <c r="F32" s="29">
        <v>21</v>
      </c>
      <c r="G32" s="227">
        <v>61</v>
      </c>
      <c r="H32" s="235">
        <v>0</v>
      </c>
      <c r="I32" s="216">
        <f>H32/G32*100</f>
        <v>0</v>
      </c>
      <c r="J32" s="235">
        <v>11</v>
      </c>
      <c r="K32" s="235">
        <v>11</v>
      </c>
      <c r="L32" s="217">
        <v>0</v>
      </c>
      <c r="M32" s="217">
        <f>K32/J32*100</f>
        <v>100</v>
      </c>
    </row>
    <row r="33" spans="1:13" ht="15.75" customHeight="1" thickBot="1">
      <c r="A33" s="26"/>
      <c r="B33" s="20">
        <v>2</v>
      </c>
      <c r="C33" s="27"/>
      <c r="D33" s="288" t="s">
        <v>54</v>
      </c>
      <c r="E33" s="288"/>
      <c r="F33" s="29">
        <v>22</v>
      </c>
      <c r="G33" s="227"/>
      <c r="H33" s="235"/>
      <c r="I33" s="216"/>
      <c r="J33" s="235"/>
      <c r="K33" s="235"/>
      <c r="L33" s="217"/>
      <c r="M33" s="217"/>
    </row>
    <row r="34" spans="1:13" ht="15.75" customHeight="1" thickBot="1">
      <c r="A34" s="26"/>
      <c r="B34" s="20">
        <v>3</v>
      </c>
      <c r="C34" s="27"/>
      <c r="D34" s="288" t="s">
        <v>55</v>
      </c>
      <c r="E34" s="288"/>
      <c r="F34" s="29">
        <v>23</v>
      </c>
      <c r="G34" s="227"/>
      <c r="H34" s="235"/>
      <c r="I34" s="216"/>
      <c r="J34" s="235"/>
      <c r="K34" s="235"/>
      <c r="L34" s="217"/>
      <c r="M34" s="217"/>
    </row>
    <row r="35" spans="1:13" ht="15.75" customHeight="1" thickBot="1">
      <c r="A35" s="26"/>
      <c r="B35" s="20">
        <v>4</v>
      </c>
      <c r="C35" s="27"/>
      <c r="D35" s="288" t="s">
        <v>56</v>
      </c>
      <c r="E35" s="288"/>
      <c r="F35" s="29">
        <v>24</v>
      </c>
      <c r="G35" s="227"/>
      <c r="H35" s="235"/>
      <c r="I35" s="216"/>
      <c r="J35" s="235"/>
      <c r="K35" s="235"/>
      <c r="L35" s="217"/>
      <c r="M35" s="217"/>
    </row>
    <row r="36" spans="1:13" ht="27.75" customHeight="1" thickBot="1">
      <c r="A36" s="26"/>
      <c r="B36" s="20">
        <v>5</v>
      </c>
      <c r="C36" s="27"/>
      <c r="D36" s="288" t="s">
        <v>57</v>
      </c>
      <c r="E36" s="288"/>
      <c r="F36" s="29">
        <v>25</v>
      </c>
      <c r="G36" s="227"/>
      <c r="H36" s="235"/>
      <c r="I36" s="216"/>
      <c r="J36" s="235"/>
      <c r="K36" s="235"/>
      <c r="L36" s="217"/>
      <c r="M36" s="217"/>
    </row>
    <row r="37" spans="1:13" s="3" customFormat="1" ht="41.25" customHeight="1" thickBot="1">
      <c r="A37" s="26" t="s">
        <v>58</v>
      </c>
      <c r="B37" s="20"/>
      <c r="C37" s="27"/>
      <c r="D37" s="288" t="s">
        <v>59</v>
      </c>
      <c r="E37" s="288"/>
      <c r="F37" s="29">
        <v>26</v>
      </c>
      <c r="G37" s="227">
        <v>334</v>
      </c>
      <c r="H37" s="235">
        <v>2</v>
      </c>
      <c r="I37" s="216">
        <f>H37/G37*100</f>
        <v>0.5988023952095809</v>
      </c>
      <c r="J37" s="235">
        <v>58</v>
      </c>
      <c r="K37" s="235">
        <v>58</v>
      </c>
      <c r="L37" s="217">
        <f>J37/H37*100</f>
        <v>2900</v>
      </c>
      <c r="M37" s="217">
        <f>K37/J37*100</f>
        <v>100</v>
      </c>
    </row>
    <row r="38" spans="1:13" ht="15.75" customHeight="1" thickBot="1">
      <c r="A38" s="289"/>
      <c r="B38" s="20">
        <v>1</v>
      </c>
      <c r="C38" s="27"/>
      <c r="D38" s="288" t="s">
        <v>60</v>
      </c>
      <c r="E38" s="288"/>
      <c r="F38" s="29">
        <v>27</v>
      </c>
      <c r="G38" s="227">
        <v>0</v>
      </c>
      <c r="H38" s="235">
        <v>0</v>
      </c>
      <c r="I38" s="216"/>
      <c r="J38" s="235">
        <v>0</v>
      </c>
      <c r="K38" s="235">
        <v>0</v>
      </c>
      <c r="L38" s="217"/>
      <c r="M38" s="217"/>
    </row>
    <row r="39" spans="1:13" ht="27.75" customHeight="1" thickBot="1">
      <c r="A39" s="289"/>
      <c r="B39" s="20">
        <v>2</v>
      </c>
      <c r="C39" s="27"/>
      <c r="D39" s="288" t="s">
        <v>61</v>
      </c>
      <c r="E39" s="288"/>
      <c r="F39" s="29">
        <v>28</v>
      </c>
      <c r="G39" s="227"/>
      <c r="H39" s="235"/>
      <c r="I39" s="216"/>
      <c r="J39" s="235"/>
      <c r="K39" s="235"/>
      <c r="L39" s="217"/>
      <c r="M39" s="217"/>
    </row>
    <row r="40" spans="1:13" ht="15.75" customHeight="1" thickBot="1">
      <c r="A40" s="289"/>
      <c r="B40" s="20">
        <v>3</v>
      </c>
      <c r="C40" s="27"/>
      <c r="D40" s="288" t="s">
        <v>62</v>
      </c>
      <c r="E40" s="288"/>
      <c r="F40" s="29">
        <v>29</v>
      </c>
      <c r="G40" s="227"/>
      <c r="H40" s="235"/>
      <c r="I40" s="216"/>
      <c r="J40" s="235"/>
      <c r="K40" s="235"/>
      <c r="L40" s="217"/>
      <c r="M40" s="217"/>
    </row>
    <row r="41" spans="1:13" ht="75" customHeight="1" thickBot="1">
      <c r="A41" s="289"/>
      <c r="B41" s="20">
        <v>4</v>
      </c>
      <c r="C41" s="27"/>
      <c r="D41" s="288" t="s">
        <v>63</v>
      </c>
      <c r="E41" s="288"/>
      <c r="F41" s="29">
        <v>30</v>
      </c>
      <c r="G41" s="227"/>
      <c r="H41" s="235"/>
      <c r="I41" s="216"/>
      <c r="J41" s="235"/>
      <c r="K41" s="235"/>
      <c r="L41" s="217"/>
      <c r="M41" s="217"/>
    </row>
    <row r="42" spans="1:13" ht="16.5" customHeight="1" thickBot="1">
      <c r="A42" s="289"/>
      <c r="B42" s="20">
        <v>5</v>
      </c>
      <c r="C42" s="27"/>
      <c r="D42" s="288" t="s">
        <v>64</v>
      </c>
      <c r="E42" s="288"/>
      <c r="F42" s="29">
        <v>31</v>
      </c>
      <c r="G42" s="227"/>
      <c r="H42" s="235"/>
      <c r="I42" s="216"/>
      <c r="J42" s="235"/>
      <c r="K42" s="235"/>
      <c r="L42" s="217"/>
      <c r="M42" s="217"/>
    </row>
    <row r="43" spans="1:13" ht="39" customHeight="1" thickBot="1">
      <c r="A43" s="289"/>
      <c r="B43" s="20">
        <v>6</v>
      </c>
      <c r="C43" s="27"/>
      <c r="D43" s="288" t="s">
        <v>65</v>
      </c>
      <c r="E43" s="288"/>
      <c r="F43" s="29">
        <v>32</v>
      </c>
      <c r="G43" s="227">
        <v>334</v>
      </c>
      <c r="H43" s="235">
        <v>2</v>
      </c>
      <c r="I43" s="216">
        <f>H43/G43*100</f>
        <v>0.5988023952095809</v>
      </c>
      <c r="J43" s="235">
        <v>58</v>
      </c>
      <c r="K43" s="235">
        <v>58</v>
      </c>
      <c r="L43" s="217">
        <f>J43/H43*100</f>
        <v>2900</v>
      </c>
      <c r="M43" s="217">
        <f>K43/J43*100</f>
        <v>100</v>
      </c>
    </row>
    <row r="44" spans="1:13" ht="51.75" customHeight="1" thickBot="1">
      <c r="A44" s="289"/>
      <c r="B44" s="20">
        <v>7</v>
      </c>
      <c r="C44" s="27"/>
      <c r="D44" s="288" t="s">
        <v>66</v>
      </c>
      <c r="E44" s="288"/>
      <c r="F44" s="29">
        <v>33</v>
      </c>
      <c r="G44" s="227"/>
      <c r="H44" s="235"/>
      <c r="I44" s="216"/>
      <c r="J44" s="235"/>
      <c r="K44" s="235"/>
      <c r="L44" s="217"/>
      <c r="M44" s="217"/>
    </row>
    <row r="45" spans="1:13" ht="64.5" customHeight="1" thickBot="1">
      <c r="A45" s="289"/>
      <c r="B45" s="20">
        <v>8</v>
      </c>
      <c r="C45" s="27"/>
      <c r="D45" s="288" t="s">
        <v>67</v>
      </c>
      <c r="E45" s="288"/>
      <c r="F45" s="29">
        <v>34</v>
      </c>
      <c r="G45" s="227">
        <v>334</v>
      </c>
      <c r="H45" s="235">
        <v>1</v>
      </c>
      <c r="I45" s="216">
        <f>H45/G45*100</f>
        <v>0.29940119760479045</v>
      </c>
      <c r="J45" s="235">
        <v>29</v>
      </c>
      <c r="K45" s="235">
        <v>29</v>
      </c>
      <c r="L45" s="217">
        <f>J45/H45*100</f>
        <v>2900</v>
      </c>
      <c r="M45" s="217">
        <f>K45/J45*100</f>
        <v>100</v>
      </c>
    </row>
    <row r="46" spans="1:13" ht="19.350000000000001" customHeight="1" thickBot="1">
      <c r="A46" s="289"/>
      <c r="B46" s="20"/>
      <c r="C46" s="27" t="s">
        <v>20</v>
      </c>
      <c r="D46" s="288" t="s">
        <v>68</v>
      </c>
      <c r="E46" s="288"/>
      <c r="F46" s="29">
        <v>35</v>
      </c>
      <c r="G46" s="227"/>
      <c r="H46" s="235"/>
      <c r="I46" s="216"/>
      <c r="J46" s="235"/>
      <c r="K46" s="235"/>
      <c r="L46" s="217"/>
      <c r="M46" s="217"/>
    </row>
    <row r="47" spans="1:13" ht="19.350000000000001" customHeight="1" thickBot="1">
      <c r="A47" s="289"/>
      <c r="B47" s="20"/>
      <c r="C47" s="27" t="s">
        <v>22</v>
      </c>
      <c r="D47" s="288" t="s">
        <v>69</v>
      </c>
      <c r="E47" s="288"/>
      <c r="F47" s="29">
        <v>36</v>
      </c>
      <c r="G47" s="227"/>
      <c r="H47" s="235"/>
      <c r="I47" s="216"/>
      <c r="J47" s="235"/>
      <c r="K47" s="235"/>
      <c r="L47" s="217"/>
      <c r="M47" s="217"/>
    </row>
    <row r="48" spans="1:13" ht="19.350000000000001" customHeight="1" thickBot="1">
      <c r="A48" s="289"/>
      <c r="B48" s="20"/>
      <c r="C48" s="27" t="s">
        <v>70</v>
      </c>
      <c r="D48" s="288" t="s">
        <v>71</v>
      </c>
      <c r="E48" s="288"/>
      <c r="F48" s="29">
        <v>37</v>
      </c>
      <c r="G48" s="227"/>
      <c r="H48" s="235"/>
      <c r="I48" s="216"/>
      <c r="J48" s="235"/>
      <c r="K48" s="235"/>
      <c r="L48" s="217"/>
      <c r="M48" s="217"/>
    </row>
    <row r="49" spans="1:13" ht="43.9" customHeight="1" thickBot="1">
      <c r="A49" s="289"/>
      <c r="B49" s="20">
        <v>9</v>
      </c>
      <c r="C49" s="27"/>
      <c r="D49" s="288" t="s">
        <v>72</v>
      </c>
      <c r="E49" s="288"/>
      <c r="F49" s="29">
        <v>38</v>
      </c>
      <c r="G49" s="227">
        <v>0</v>
      </c>
      <c r="H49" s="235">
        <v>1</v>
      </c>
      <c r="I49" s="216">
        <v>0</v>
      </c>
      <c r="J49" s="235">
        <v>29</v>
      </c>
      <c r="K49" s="235">
        <v>29</v>
      </c>
      <c r="L49" s="217">
        <f>J49/H49*100</f>
        <v>2900</v>
      </c>
      <c r="M49" s="217">
        <f>K49/J49*100</f>
        <v>100</v>
      </c>
    </row>
    <row r="50" spans="1:13" ht="19.350000000000001" customHeight="1" thickBot="1">
      <c r="A50" s="26" t="s">
        <v>73</v>
      </c>
      <c r="B50" s="20"/>
      <c r="C50" s="27"/>
      <c r="D50" s="288" t="s">
        <v>74</v>
      </c>
      <c r="E50" s="288"/>
      <c r="F50" s="29">
        <v>39</v>
      </c>
      <c r="G50" s="227"/>
      <c r="H50" s="235"/>
      <c r="I50" s="216"/>
      <c r="J50" s="235"/>
      <c r="K50" s="235"/>
      <c r="L50" s="217"/>
      <c r="M50" s="217"/>
    </row>
    <row r="51" spans="1:13" ht="26.85" customHeight="1" thickBot="1">
      <c r="A51" s="26" t="s">
        <v>75</v>
      </c>
      <c r="B51" s="20"/>
      <c r="C51" s="27"/>
      <c r="D51" s="288" t="s">
        <v>76</v>
      </c>
      <c r="E51" s="288"/>
      <c r="F51" s="29">
        <v>40</v>
      </c>
      <c r="G51" s="227"/>
      <c r="H51" s="235"/>
      <c r="I51" s="216"/>
      <c r="J51" s="235"/>
      <c r="K51" s="235"/>
      <c r="L51" s="217"/>
      <c r="M51" s="217"/>
    </row>
    <row r="52" spans="1:13" ht="15.75" customHeight="1" thickBot="1">
      <c r="A52" s="26"/>
      <c r="B52" s="20"/>
      <c r="C52" s="27" t="s">
        <v>20</v>
      </c>
      <c r="D52" s="288" t="s">
        <v>77</v>
      </c>
      <c r="E52" s="288"/>
      <c r="F52" s="29">
        <v>41</v>
      </c>
      <c r="G52" s="227"/>
      <c r="H52" s="235"/>
      <c r="I52" s="216"/>
      <c r="J52" s="235"/>
      <c r="K52" s="235"/>
      <c r="L52" s="217"/>
      <c r="M52" s="217"/>
    </row>
    <row r="53" spans="1:13" ht="15.75" customHeight="1" thickBot="1">
      <c r="A53" s="26"/>
      <c r="B53" s="20"/>
      <c r="C53" s="27" t="s">
        <v>22</v>
      </c>
      <c r="D53" s="288" t="s">
        <v>78</v>
      </c>
      <c r="E53" s="288"/>
      <c r="F53" s="29">
        <v>42</v>
      </c>
      <c r="G53" s="227"/>
      <c r="H53" s="235"/>
      <c r="I53" s="216"/>
      <c r="J53" s="235"/>
      <c r="K53" s="235"/>
      <c r="L53" s="217"/>
      <c r="M53" s="217"/>
    </row>
    <row r="54" spans="1:13" ht="15.75" customHeight="1" thickBot="1">
      <c r="A54" s="26"/>
      <c r="B54" s="20"/>
      <c r="C54" s="27" t="s">
        <v>70</v>
      </c>
      <c r="D54" s="288" t="s">
        <v>79</v>
      </c>
      <c r="E54" s="288"/>
      <c r="F54" s="29">
        <v>43</v>
      </c>
      <c r="G54" s="227"/>
      <c r="H54" s="235"/>
      <c r="I54" s="216"/>
      <c r="J54" s="235"/>
      <c r="K54" s="235"/>
      <c r="L54" s="217"/>
      <c r="M54" s="217"/>
    </row>
    <row r="55" spans="1:13" ht="15.75" customHeight="1" thickBot="1">
      <c r="A55" s="26"/>
      <c r="B55" s="20"/>
      <c r="C55" s="27" t="s">
        <v>80</v>
      </c>
      <c r="D55" s="288" t="s">
        <v>81</v>
      </c>
      <c r="E55" s="288"/>
      <c r="F55" s="29">
        <v>44</v>
      </c>
      <c r="G55" s="227"/>
      <c r="H55" s="235"/>
      <c r="I55" s="216"/>
      <c r="J55" s="235"/>
      <c r="K55" s="235"/>
      <c r="L55" s="217"/>
      <c r="M55" s="217"/>
    </row>
    <row r="56" spans="1:13" ht="15.75" customHeight="1" thickBot="1">
      <c r="A56" s="26"/>
      <c r="B56" s="20"/>
      <c r="C56" s="27" t="s">
        <v>82</v>
      </c>
      <c r="D56" s="288" t="s">
        <v>83</v>
      </c>
      <c r="E56" s="288"/>
      <c r="F56" s="29">
        <v>45</v>
      </c>
      <c r="G56" s="227"/>
      <c r="H56" s="235"/>
      <c r="I56" s="216"/>
      <c r="J56" s="235"/>
      <c r="K56" s="235"/>
      <c r="L56" s="217"/>
      <c r="M56" s="217"/>
    </row>
    <row r="57" spans="1:13" ht="19.350000000000001" customHeight="1" thickBot="1">
      <c r="A57" s="26" t="s">
        <v>84</v>
      </c>
      <c r="B57" s="20"/>
      <c r="C57" s="27"/>
      <c r="D57" s="288" t="s">
        <v>85</v>
      </c>
      <c r="E57" s="288"/>
      <c r="F57" s="29">
        <v>46</v>
      </c>
      <c r="G57" s="257">
        <v>0</v>
      </c>
      <c r="H57" s="235">
        <v>0</v>
      </c>
      <c r="I57" s="216"/>
      <c r="J57" s="235">
        <v>0</v>
      </c>
      <c r="K57" s="235">
        <v>0</v>
      </c>
      <c r="L57" s="217"/>
      <c r="M57" s="217"/>
    </row>
    <row r="58" spans="1:13" ht="15.75" customHeight="1" thickBot="1">
      <c r="A58" s="26"/>
      <c r="B58" s="20">
        <v>1</v>
      </c>
      <c r="C58" s="27"/>
      <c r="D58" s="288" t="s">
        <v>86</v>
      </c>
      <c r="E58" s="288"/>
      <c r="F58" s="29">
        <v>47</v>
      </c>
      <c r="G58" s="227"/>
      <c r="H58" s="235"/>
      <c r="I58" s="216"/>
      <c r="J58" s="235"/>
      <c r="K58" s="235"/>
      <c r="L58" s="217"/>
      <c r="M58" s="217"/>
    </row>
    <row r="59" spans="1:13" ht="26.25" thickBot="1">
      <c r="A59" s="26"/>
      <c r="B59" s="20"/>
      <c r="C59" s="27"/>
      <c r="D59" s="28"/>
      <c r="E59" s="28" t="s">
        <v>87</v>
      </c>
      <c r="F59" s="29">
        <v>48</v>
      </c>
      <c r="G59" s="227"/>
      <c r="H59" s="235"/>
      <c r="I59" s="216"/>
      <c r="J59" s="235"/>
      <c r="K59" s="235"/>
      <c r="L59" s="217"/>
      <c r="M59" s="217"/>
    </row>
    <row r="60" spans="1:13" ht="15.75" customHeight="1" thickBot="1">
      <c r="A60" s="26" t="s">
        <v>88</v>
      </c>
      <c r="B60" s="20"/>
      <c r="C60" s="27"/>
      <c r="D60" s="288" t="s">
        <v>89</v>
      </c>
      <c r="E60" s="288"/>
      <c r="F60" s="29">
        <v>49</v>
      </c>
      <c r="G60" s="227">
        <v>0</v>
      </c>
      <c r="H60" s="235">
        <v>0</v>
      </c>
      <c r="I60" s="216">
        <v>0</v>
      </c>
      <c r="J60" s="235">
        <v>0</v>
      </c>
      <c r="K60" s="235">
        <v>0</v>
      </c>
      <c r="L60" s="217"/>
      <c r="M60" s="217"/>
    </row>
    <row r="61" spans="1:13" ht="15" customHeight="1" thickBot="1">
      <c r="A61" s="26" t="s">
        <v>90</v>
      </c>
      <c r="B61" s="44"/>
      <c r="C61" s="27"/>
      <c r="D61" s="288" t="s">
        <v>91</v>
      </c>
      <c r="E61" s="288"/>
      <c r="F61" s="29"/>
      <c r="G61" s="227"/>
      <c r="H61" s="227"/>
      <c r="I61" s="216"/>
      <c r="J61" s="29"/>
      <c r="K61" s="29"/>
      <c r="L61" s="217"/>
      <c r="M61" s="217"/>
    </row>
    <row r="62" spans="1:13" ht="19.350000000000001" customHeight="1" thickBot="1">
      <c r="A62" s="289"/>
      <c r="B62" s="20">
        <v>1</v>
      </c>
      <c r="C62" s="27"/>
      <c r="D62" s="288" t="s">
        <v>92</v>
      </c>
      <c r="E62" s="288"/>
      <c r="F62" s="29">
        <v>50</v>
      </c>
      <c r="G62" s="227">
        <v>0</v>
      </c>
      <c r="H62" s="235">
        <v>17</v>
      </c>
      <c r="I62" s="216">
        <v>0</v>
      </c>
      <c r="J62" s="235">
        <v>15</v>
      </c>
      <c r="K62" s="235">
        <v>15</v>
      </c>
      <c r="L62" s="217">
        <f t="shared" ref="L62:L67" si="0">J62/H62*100</f>
        <v>88.235294117647058</v>
      </c>
      <c r="M62" s="217">
        <f t="shared" ref="M62:M67" si="1">K62/J62*100</f>
        <v>100</v>
      </c>
    </row>
    <row r="63" spans="1:13" ht="15.75" customHeight="1" thickBot="1">
      <c r="A63" s="289"/>
      <c r="B63" s="20">
        <v>2</v>
      </c>
      <c r="C63" s="27"/>
      <c r="D63" s="288" t="s">
        <v>93</v>
      </c>
      <c r="E63" s="288"/>
      <c r="F63" s="29">
        <v>51</v>
      </c>
      <c r="G63" s="227">
        <v>153</v>
      </c>
      <c r="H63" s="235">
        <v>8</v>
      </c>
      <c r="I63" s="216">
        <f>H63/G63*100</f>
        <v>5.2287581699346406</v>
      </c>
      <c r="J63" s="235">
        <v>8</v>
      </c>
      <c r="K63" s="235">
        <v>8</v>
      </c>
      <c r="L63" s="217">
        <f t="shared" si="0"/>
        <v>100</v>
      </c>
      <c r="M63" s="217">
        <f t="shared" si="1"/>
        <v>100</v>
      </c>
    </row>
    <row r="64" spans="1:13" ht="27.75" customHeight="1" thickBot="1">
      <c r="A64" s="289"/>
      <c r="B64" s="20">
        <v>3</v>
      </c>
      <c r="C64" s="27"/>
      <c r="D64" s="291" t="s">
        <v>94</v>
      </c>
      <c r="E64" s="291"/>
      <c r="F64" s="29">
        <v>52</v>
      </c>
      <c r="G64" s="233">
        <f>(G22/G63)/12*1000</f>
        <v>4161.7647058823522</v>
      </c>
      <c r="H64" s="237">
        <f>(H22/H63)/3.5*1000</f>
        <v>5178.5714285714284</v>
      </c>
      <c r="I64" s="216">
        <f>H64/G64*100</f>
        <v>124.43210499747603</v>
      </c>
      <c r="J64" s="237">
        <f>(J22/J63)/12*1000</f>
        <v>5000</v>
      </c>
      <c r="K64" s="237">
        <f>(K22/K63)/12*1000</f>
        <v>5000</v>
      </c>
      <c r="L64" s="217">
        <f t="shared" si="0"/>
        <v>96.551724137931032</v>
      </c>
      <c r="M64" s="217">
        <f t="shared" si="1"/>
        <v>100</v>
      </c>
    </row>
    <row r="65" spans="1:17" ht="37.5" customHeight="1" thickBot="1">
      <c r="A65" s="289"/>
      <c r="B65" s="20">
        <v>4</v>
      </c>
      <c r="C65" s="27"/>
      <c r="D65" s="291" t="s">
        <v>95</v>
      </c>
      <c r="E65" s="291"/>
      <c r="F65" s="29">
        <v>53</v>
      </c>
      <c r="G65" s="233">
        <f>G64</f>
        <v>4161.7647058823522</v>
      </c>
      <c r="H65" s="238">
        <v>5179</v>
      </c>
      <c r="I65" s="216">
        <f>H65/G65*100</f>
        <v>124.44240282685514</v>
      </c>
      <c r="J65" s="238">
        <v>5000</v>
      </c>
      <c r="K65" s="238">
        <v>5000</v>
      </c>
      <c r="L65" s="217">
        <f t="shared" si="0"/>
        <v>96.543734311643163</v>
      </c>
      <c r="M65" s="217">
        <f t="shared" si="1"/>
        <v>100</v>
      </c>
      <c r="Q65" s="5">
        <v>38</v>
      </c>
    </row>
    <row r="66" spans="1:17" ht="27.75" customHeight="1" thickBot="1">
      <c r="A66" s="289"/>
      <c r="B66" s="20">
        <v>5</v>
      </c>
      <c r="C66" s="27"/>
      <c r="D66" s="288" t="s">
        <v>96</v>
      </c>
      <c r="E66" s="288"/>
      <c r="F66" s="29">
        <v>54</v>
      </c>
      <c r="G66" s="234">
        <f>G13/G63</f>
        <v>55.405228758169933</v>
      </c>
      <c r="H66" s="239">
        <f>H13/H63</f>
        <v>22.75</v>
      </c>
      <c r="I66" s="216">
        <f>H66/G66*100</f>
        <v>41.061106523534271</v>
      </c>
      <c r="J66" s="239">
        <f>J13/J63</f>
        <v>78.125</v>
      </c>
      <c r="K66" s="239">
        <f>K13/K63</f>
        <v>78.125</v>
      </c>
      <c r="L66" s="217">
        <f t="shared" si="0"/>
        <v>343.4065934065934</v>
      </c>
      <c r="M66" s="217">
        <f t="shared" si="1"/>
        <v>100</v>
      </c>
    </row>
    <row r="67" spans="1:17" ht="40.9" customHeight="1" thickBot="1">
      <c r="A67" s="289"/>
      <c r="B67" s="20">
        <v>6</v>
      </c>
      <c r="C67" s="27"/>
      <c r="D67" s="291" t="s">
        <v>97</v>
      </c>
      <c r="E67" s="291"/>
      <c r="F67" s="29">
        <v>55</v>
      </c>
      <c r="G67" s="234">
        <f>G66</f>
        <v>55.405228758169933</v>
      </c>
      <c r="H67" s="239">
        <f>H66</f>
        <v>22.75</v>
      </c>
      <c r="I67" s="216">
        <f>H67/G67*100</f>
        <v>41.061106523534271</v>
      </c>
      <c r="J67" s="239">
        <f>J66</f>
        <v>78.125</v>
      </c>
      <c r="K67" s="239">
        <f>K66</f>
        <v>78.125</v>
      </c>
      <c r="L67" s="217">
        <f t="shared" si="0"/>
        <v>343.4065934065934</v>
      </c>
      <c r="M67" s="217">
        <f t="shared" si="1"/>
        <v>100</v>
      </c>
    </row>
    <row r="68" spans="1:17" ht="29.25" customHeight="1" thickBot="1">
      <c r="A68" s="289"/>
      <c r="B68" s="20">
        <v>7</v>
      </c>
      <c r="C68" s="27"/>
      <c r="D68" s="288" t="s">
        <v>98</v>
      </c>
      <c r="E68" s="288"/>
      <c r="F68" s="29">
        <v>56</v>
      </c>
      <c r="G68" s="227"/>
      <c r="H68" s="235"/>
      <c r="I68" s="216"/>
      <c r="J68" s="235"/>
      <c r="K68" s="235"/>
      <c r="L68" s="217"/>
      <c r="M68" s="217"/>
    </row>
    <row r="69" spans="1:17" ht="26.85" customHeight="1" thickBot="1">
      <c r="A69" s="289"/>
      <c r="B69" s="20">
        <v>8</v>
      </c>
      <c r="C69" s="27"/>
      <c r="D69" s="288" t="s">
        <v>99</v>
      </c>
      <c r="E69" s="288"/>
      <c r="F69" s="29">
        <v>57</v>
      </c>
      <c r="G69" s="233">
        <f>(G17/G12)*1000</f>
        <v>953.40332664857851</v>
      </c>
      <c r="H69" s="237">
        <f>(H17/H12)*1000</f>
        <v>989.01098901098908</v>
      </c>
      <c r="I69" s="216">
        <f>H69/G69*100</f>
        <v>103.73479527154362</v>
      </c>
      <c r="J69" s="237">
        <f>(J17/J12)*1000</f>
        <v>889.59999999999991</v>
      </c>
      <c r="K69" s="237">
        <f>(K17/K12)*1000</f>
        <v>889.59999999999991</v>
      </c>
      <c r="L69" s="217">
        <f>J69/H69*100</f>
        <v>89.948444444444434</v>
      </c>
      <c r="M69" s="217">
        <f>K69/J69*100</f>
        <v>100</v>
      </c>
    </row>
    <row r="70" spans="1:17" ht="15.75" customHeight="1" thickBot="1">
      <c r="A70" s="289"/>
      <c r="B70" s="20">
        <v>9</v>
      </c>
      <c r="C70" s="27"/>
      <c r="D70" s="288" t="s">
        <v>100</v>
      </c>
      <c r="E70" s="288"/>
      <c r="F70" s="29">
        <v>58</v>
      </c>
      <c r="G70" s="227">
        <v>0</v>
      </c>
      <c r="H70" s="235">
        <v>0</v>
      </c>
      <c r="I70" s="216"/>
      <c r="J70" s="235">
        <v>0</v>
      </c>
      <c r="K70" s="235">
        <v>0</v>
      </c>
      <c r="L70" s="217"/>
      <c r="M70" s="30"/>
    </row>
    <row r="71" spans="1:17" ht="15.75" customHeight="1" thickBot="1">
      <c r="A71" s="289"/>
      <c r="B71" s="20">
        <v>10</v>
      </c>
      <c r="C71" s="27"/>
      <c r="D71" s="292" t="s">
        <v>101</v>
      </c>
      <c r="E71" s="292"/>
      <c r="F71" s="29">
        <v>59</v>
      </c>
      <c r="G71" s="227">
        <v>0</v>
      </c>
      <c r="H71" s="235">
        <v>0</v>
      </c>
      <c r="I71" s="216"/>
      <c r="J71" s="235">
        <v>0</v>
      </c>
      <c r="K71" s="235">
        <v>0</v>
      </c>
      <c r="L71" s="217"/>
      <c r="M71" s="30"/>
    </row>
    <row r="72" spans="1:17" ht="15.75" customHeight="1">
      <c r="A72" s="46"/>
      <c r="C72" s="47"/>
      <c r="D72" s="48"/>
      <c r="E72" s="48"/>
    </row>
    <row r="73" spans="1:17" ht="15.75" customHeight="1">
      <c r="A73" s="46"/>
      <c r="B73" s="49" t="s">
        <v>102</v>
      </c>
      <c r="C73" s="49"/>
      <c r="D73" s="49"/>
      <c r="E73" s="49"/>
    </row>
    <row r="74" spans="1:17">
      <c r="B74" s="49" t="s">
        <v>103</v>
      </c>
    </row>
    <row r="76" spans="1:17" ht="47.25" customHeight="1">
      <c r="E76" s="293" t="s">
        <v>104</v>
      </c>
      <c r="F76" s="293"/>
      <c r="G76" s="293" t="s">
        <v>105</v>
      </c>
      <c r="H76" s="293"/>
      <c r="I76" s="293"/>
    </row>
    <row r="77" spans="1:17">
      <c r="E77" s="3" t="s">
        <v>106</v>
      </c>
      <c r="G77" s="4" t="s">
        <v>107</v>
      </c>
      <c r="H77" s="5" t="s">
        <v>108</v>
      </c>
    </row>
  </sheetData>
  <sheetProtection selectLockedCells="1" selectUnlockedCells="1"/>
  <mergeCells count="69">
    <mergeCell ref="E76:F76"/>
    <mergeCell ref="G76:I76"/>
    <mergeCell ref="D61:E61"/>
    <mergeCell ref="A62:A7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55:E55"/>
    <mergeCell ref="D56:E56"/>
    <mergeCell ref="D57:E57"/>
    <mergeCell ref="D58:E58"/>
    <mergeCell ref="D60:E60"/>
    <mergeCell ref="D50:E50"/>
    <mergeCell ref="D51:E51"/>
    <mergeCell ref="D52:E52"/>
    <mergeCell ref="D53:E53"/>
    <mergeCell ref="D54:E54"/>
    <mergeCell ref="D36:E36"/>
    <mergeCell ref="D37:E37"/>
    <mergeCell ref="A38:A49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31:E31"/>
    <mergeCell ref="D32:E32"/>
    <mergeCell ref="D33:E33"/>
    <mergeCell ref="D34:E34"/>
    <mergeCell ref="D35:E35"/>
    <mergeCell ref="D17:E17"/>
    <mergeCell ref="A18:A30"/>
    <mergeCell ref="D18:E18"/>
    <mergeCell ref="B19:B29"/>
    <mergeCell ref="D19:E19"/>
    <mergeCell ref="D20:E20"/>
    <mergeCell ref="D21:E21"/>
    <mergeCell ref="D29:E29"/>
    <mergeCell ref="D30:E30"/>
    <mergeCell ref="B11:C11"/>
    <mergeCell ref="D11:E11"/>
    <mergeCell ref="D12:E12"/>
    <mergeCell ref="A13:A16"/>
    <mergeCell ref="D13:E13"/>
    <mergeCell ref="D16:E16"/>
    <mergeCell ref="A6:M6"/>
    <mergeCell ref="A9:C10"/>
    <mergeCell ref="D9:E10"/>
    <mergeCell ref="F9:F10"/>
    <mergeCell ref="G9:G10"/>
    <mergeCell ref="H9:H10"/>
    <mergeCell ref="I9:I10"/>
    <mergeCell ref="J9:J10"/>
    <mergeCell ref="K9:K10"/>
    <mergeCell ref="L9:M9"/>
  </mergeCells>
  <printOptions horizontalCentered="1"/>
  <pageMargins left="0.39374999999999999" right="0.31527777777777777" top="0.31527777777777777" bottom="0.54027777777777775" header="0.51180555555555551" footer="0.31527777777777777"/>
  <pageSetup paperSize="9" scale="75" firstPageNumber="0" orientation="portrait" r:id="rId1"/>
  <headerFooter alignWithMargins="0">
    <oddFooter>&amp;C&amp;8Pagina &amp;P din &amp;N&amp;R&amp;8Data &amp;D Ora&amp;T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38676-2264-4A43-81DB-69A68B687BED}">
  <dimension ref="A1:IP770"/>
  <sheetViews>
    <sheetView workbookViewId="0">
      <pane xSplit="6" ySplit="12" topLeftCell="G13" activePane="bottomRight" state="frozen"/>
      <selection pane="bottomRight" activeCell="U15" sqref="U15"/>
      <selection pane="bottomLeft" activeCell="A52" sqref="A52"/>
      <selection pane="topRight" activeCell="G1" sqref="G1"/>
    </sheetView>
  </sheetViews>
  <sheetFormatPr defaultRowHeight="12.75"/>
  <cols>
    <col min="1" max="1" width="4.7109375" style="50" customWidth="1"/>
    <col min="2" max="2" width="3.42578125" style="50" customWidth="1"/>
    <col min="3" max="3" width="3.7109375" style="50" customWidth="1"/>
    <col min="4" max="4" width="4.5703125" style="50" customWidth="1"/>
    <col min="5" max="5" width="68" style="51" customWidth="1"/>
    <col min="6" max="6" width="6.7109375" style="52" customWidth="1"/>
    <col min="7" max="7" width="9.85546875" style="52" customWidth="1"/>
    <col min="8" max="8" width="9.5703125" style="53" customWidth="1"/>
    <col min="9" max="9" width="10.28515625" style="53" customWidth="1"/>
    <col min="10" max="10" width="11" style="53" customWidth="1"/>
    <col min="11" max="14" width="7.28515625" style="53" customWidth="1"/>
    <col min="15" max="15" width="8.5703125" style="53" customWidth="1"/>
    <col min="16" max="16" width="7.42578125" style="53" customWidth="1"/>
    <col min="17" max="250" width="9.140625" style="53" customWidth="1"/>
    <col min="251" max="16384" width="9.140625" style="54"/>
  </cols>
  <sheetData>
    <row r="1" spans="1:21" s="60" customFormat="1" ht="15.75">
      <c r="A1" s="55"/>
      <c r="B1" s="56"/>
      <c r="C1" s="56"/>
      <c r="D1" s="56"/>
      <c r="E1" s="57"/>
      <c r="F1" s="58"/>
      <c r="G1" s="58"/>
      <c r="H1" s="59"/>
      <c r="I1" s="59"/>
      <c r="O1" s="61"/>
    </row>
    <row r="2" spans="1:21" s="60" customFormat="1" ht="15.75">
      <c r="A2" s="55" t="s">
        <v>109</v>
      </c>
      <c r="B2" s="56"/>
      <c r="C2" s="56"/>
      <c r="D2" s="56"/>
      <c r="E2" s="57"/>
      <c r="F2" s="58"/>
      <c r="G2" s="58"/>
      <c r="H2" s="59"/>
      <c r="I2" s="59"/>
      <c r="J2" s="62"/>
      <c r="O2" s="61"/>
    </row>
    <row r="3" spans="1:21" s="60" customFormat="1" ht="15.75">
      <c r="A3" s="55" t="s">
        <v>1</v>
      </c>
      <c r="B3" s="56"/>
      <c r="C3" s="56"/>
      <c r="D3" s="56"/>
      <c r="E3" s="57"/>
      <c r="F3" s="58"/>
      <c r="G3" s="58"/>
      <c r="H3" s="59"/>
      <c r="I3" s="59"/>
      <c r="J3" s="62"/>
      <c r="O3" s="61"/>
    </row>
    <row r="4" spans="1:21" s="60" customFormat="1" ht="15.75">
      <c r="A4" s="55" t="s">
        <v>110</v>
      </c>
      <c r="B4" s="56"/>
      <c r="C4" s="56"/>
      <c r="D4" s="56"/>
      <c r="E4" s="57"/>
      <c r="F4" s="58"/>
      <c r="G4" s="58"/>
      <c r="H4" s="59"/>
      <c r="I4" s="59"/>
      <c r="J4" s="62"/>
      <c r="O4" s="61"/>
    </row>
    <row r="5" spans="1:21" s="60" customFormat="1" ht="15.75">
      <c r="A5" s="56"/>
      <c r="B5" s="56"/>
      <c r="C5" s="56"/>
      <c r="D5" s="56"/>
      <c r="E5" s="57"/>
      <c r="F5" s="58"/>
      <c r="G5" s="58"/>
      <c r="H5" s="59"/>
      <c r="I5" s="59"/>
      <c r="J5" s="62"/>
      <c r="K5" s="63"/>
      <c r="L5" s="63"/>
      <c r="M5" s="63"/>
      <c r="N5" s="63" t="s">
        <v>111</v>
      </c>
      <c r="O5" s="61"/>
    </row>
    <row r="6" spans="1:21" ht="33" customHeight="1">
      <c r="A6" s="294" t="s">
        <v>112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</row>
    <row r="7" spans="1:21" ht="15.75">
      <c r="A7" s="64"/>
      <c r="B7" s="64"/>
      <c r="C7" s="64"/>
      <c r="D7" s="64"/>
      <c r="E7" s="65"/>
      <c r="F7" s="66"/>
      <c r="G7" s="66"/>
      <c r="H7" s="67"/>
      <c r="I7" s="67"/>
      <c r="J7" s="67"/>
      <c r="K7" s="67"/>
      <c r="L7" s="67"/>
      <c r="M7" s="67"/>
      <c r="N7" s="67"/>
      <c r="O7" s="67"/>
      <c r="Q7" s="53" t="s">
        <v>5</v>
      </c>
    </row>
    <row r="8" spans="1:21" ht="15">
      <c r="A8" s="68"/>
      <c r="B8" s="68"/>
      <c r="C8" s="68"/>
      <c r="D8" s="68"/>
      <c r="E8" s="69"/>
      <c r="F8" s="66"/>
      <c r="G8" s="66"/>
      <c r="H8" s="70"/>
      <c r="I8" s="70"/>
      <c r="J8" s="70"/>
      <c r="K8" s="70"/>
      <c r="L8" s="70"/>
      <c r="M8" s="70"/>
      <c r="N8" s="70"/>
      <c r="O8" s="70" t="s">
        <v>6</v>
      </c>
    </row>
    <row r="9" spans="1:21" ht="14.85" customHeight="1">
      <c r="A9" s="295"/>
      <c r="B9" s="295"/>
      <c r="C9" s="295"/>
      <c r="D9" s="295" t="s">
        <v>7</v>
      </c>
      <c r="E9" s="295"/>
      <c r="F9" s="296" t="s">
        <v>8</v>
      </c>
      <c r="G9" s="296" t="s">
        <v>113</v>
      </c>
      <c r="H9" s="296" t="s">
        <v>114</v>
      </c>
      <c r="I9" s="296"/>
      <c r="J9" s="296"/>
      <c r="K9" s="297" t="s">
        <v>115</v>
      </c>
      <c r="L9" s="297"/>
      <c r="M9" s="297"/>
      <c r="N9" s="297"/>
      <c r="O9" s="71" t="s">
        <v>11</v>
      </c>
      <c r="P9" s="71" t="s">
        <v>11</v>
      </c>
    </row>
    <row r="10" spans="1:21" ht="25.35" customHeight="1">
      <c r="A10" s="295"/>
      <c r="B10" s="295"/>
      <c r="C10" s="295"/>
      <c r="D10" s="295"/>
      <c r="E10" s="295"/>
      <c r="F10" s="296"/>
      <c r="G10" s="296"/>
      <c r="H10" s="298" t="s">
        <v>116</v>
      </c>
      <c r="I10" s="298"/>
      <c r="J10" s="297" t="s">
        <v>117</v>
      </c>
      <c r="K10" s="299" t="s">
        <v>118</v>
      </c>
      <c r="L10" s="299"/>
      <c r="M10" s="299"/>
      <c r="N10" s="299"/>
      <c r="O10" s="299" t="s">
        <v>119</v>
      </c>
      <c r="P10" s="299" t="s">
        <v>120</v>
      </c>
      <c r="Q10" s="53" t="s">
        <v>5</v>
      </c>
    </row>
    <row r="11" spans="1:21" ht="40.5" customHeight="1">
      <c r="A11" s="295"/>
      <c r="B11" s="295"/>
      <c r="C11" s="295"/>
      <c r="D11" s="295"/>
      <c r="E11" s="295"/>
      <c r="F11" s="296"/>
      <c r="G11" s="296"/>
      <c r="H11" s="71" t="s">
        <v>121</v>
      </c>
      <c r="I11" s="240" t="s">
        <v>122</v>
      </c>
      <c r="J11" s="297"/>
      <c r="K11" s="73" t="s">
        <v>123</v>
      </c>
      <c r="L11" s="73" t="s">
        <v>124</v>
      </c>
      <c r="M11" s="73" t="s">
        <v>125</v>
      </c>
      <c r="N11" s="232" t="s">
        <v>126</v>
      </c>
      <c r="O11" s="299"/>
      <c r="P11" s="299"/>
      <c r="Q11" s="241"/>
      <c r="T11" s="53" t="s">
        <v>5</v>
      </c>
    </row>
    <row r="12" spans="1:21" ht="13.5" customHeight="1">
      <c r="A12" s="74">
        <v>0</v>
      </c>
      <c r="B12" s="300">
        <v>1</v>
      </c>
      <c r="C12" s="300"/>
      <c r="D12" s="301">
        <v>2</v>
      </c>
      <c r="E12" s="301"/>
      <c r="F12" s="75">
        <v>3</v>
      </c>
      <c r="G12" s="75" t="s">
        <v>127</v>
      </c>
      <c r="H12" s="75">
        <v>4</v>
      </c>
      <c r="I12" s="75" t="s">
        <v>128</v>
      </c>
      <c r="J12" s="75">
        <v>5</v>
      </c>
      <c r="K12" s="75" t="s">
        <v>129</v>
      </c>
      <c r="L12" s="75" t="s">
        <v>130</v>
      </c>
      <c r="M12" s="75" t="s">
        <v>131</v>
      </c>
      <c r="N12" s="75">
        <v>6</v>
      </c>
      <c r="O12" s="75">
        <v>7</v>
      </c>
      <c r="P12" s="75">
        <v>8</v>
      </c>
    </row>
    <row r="13" spans="1:21" ht="16.5" customHeight="1">
      <c r="A13" s="72" t="s">
        <v>17</v>
      </c>
      <c r="B13" s="72"/>
      <c r="C13" s="72"/>
      <c r="D13" s="291" t="s">
        <v>132</v>
      </c>
      <c r="E13" s="291"/>
      <c r="F13" s="75">
        <v>1</v>
      </c>
      <c r="G13" s="77">
        <v>12101</v>
      </c>
      <c r="H13" s="76"/>
      <c r="I13" s="266">
        <v>13570</v>
      </c>
      <c r="J13" s="261">
        <v>8477</v>
      </c>
      <c r="K13" s="248">
        <v>0</v>
      </c>
      <c r="L13" s="249">
        <v>0</v>
      </c>
      <c r="M13" s="249">
        <v>0</v>
      </c>
      <c r="N13" s="272">
        <v>182</v>
      </c>
      <c r="O13" s="226">
        <f>N13/J13*100</f>
        <v>2.1469859620148637</v>
      </c>
      <c r="P13" s="231">
        <f>J13/G13*100</f>
        <v>70.052061813073294</v>
      </c>
    </row>
    <row r="14" spans="1:21" ht="26.25" customHeight="1">
      <c r="A14" s="299"/>
      <c r="B14" s="71">
        <v>1</v>
      </c>
      <c r="C14" s="72"/>
      <c r="D14" s="291" t="s">
        <v>133</v>
      </c>
      <c r="E14" s="291"/>
      <c r="F14" s="75">
        <v>2</v>
      </c>
      <c r="G14" s="77">
        <v>12101</v>
      </c>
      <c r="H14" s="76"/>
      <c r="I14" s="266">
        <v>13570</v>
      </c>
      <c r="J14" s="261">
        <v>8477</v>
      </c>
      <c r="K14" s="248">
        <v>0</v>
      </c>
      <c r="L14" s="249">
        <v>0</v>
      </c>
      <c r="M14" s="249">
        <v>0</v>
      </c>
      <c r="N14" s="272">
        <v>182</v>
      </c>
      <c r="O14" s="226">
        <f>N14/J14*100</f>
        <v>2.1469859620148637</v>
      </c>
      <c r="P14" s="231">
        <f>J14/G14*100</f>
        <v>70.052061813073294</v>
      </c>
      <c r="Q14" s="53" t="s">
        <v>5</v>
      </c>
    </row>
    <row r="15" spans="1:21" ht="19.350000000000001" customHeight="1">
      <c r="A15" s="299"/>
      <c r="B15" s="299"/>
      <c r="C15" s="72" t="s">
        <v>20</v>
      </c>
      <c r="D15" s="291" t="s">
        <v>134</v>
      </c>
      <c r="E15" s="291"/>
      <c r="F15" s="75">
        <v>3</v>
      </c>
      <c r="G15" s="77">
        <v>12097</v>
      </c>
      <c r="H15" s="76"/>
      <c r="I15" s="266">
        <v>13570</v>
      </c>
      <c r="J15" s="261">
        <v>8477</v>
      </c>
      <c r="K15" s="248">
        <v>0</v>
      </c>
      <c r="L15" s="249">
        <v>0</v>
      </c>
      <c r="M15" s="249">
        <v>0</v>
      </c>
      <c r="N15" s="272">
        <v>182</v>
      </c>
      <c r="O15" s="226">
        <f>N15/J15*100</f>
        <v>2.1469859620148637</v>
      </c>
      <c r="P15" s="231">
        <f>J15/G15*100</f>
        <v>70.075225262461771</v>
      </c>
      <c r="U15" s="53" t="s">
        <v>5</v>
      </c>
    </row>
    <row r="16" spans="1:21" ht="14.25" customHeight="1">
      <c r="A16" s="299"/>
      <c r="B16" s="299"/>
      <c r="C16" s="72"/>
      <c r="D16" s="45" t="s">
        <v>135</v>
      </c>
      <c r="E16" s="45" t="s">
        <v>136</v>
      </c>
      <c r="F16" s="75">
        <v>4</v>
      </c>
      <c r="G16" s="77"/>
      <c r="H16" s="76"/>
      <c r="I16" s="266"/>
      <c r="J16" s="261"/>
      <c r="K16" s="248"/>
      <c r="L16" s="249"/>
      <c r="M16" s="249"/>
      <c r="N16" s="272"/>
      <c r="O16" s="226"/>
      <c r="P16" s="231"/>
      <c r="T16" s="53" t="s">
        <v>5</v>
      </c>
    </row>
    <row r="17" spans="1:21" ht="15.75" customHeight="1">
      <c r="A17" s="299"/>
      <c r="B17" s="299"/>
      <c r="C17" s="72"/>
      <c r="D17" s="45" t="s">
        <v>137</v>
      </c>
      <c r="E17" s="45" t="s">
        <v>138</v>
      </c>
      <c r="F17" s="75">
        <v>5</v>
      </c>
      <c r="G17" s="77">
        <v>12097</v>
      </c>
      <c r="H17" s="76"/>
      <c r="I17" s="266">
        <v>13570</v>
      </c>
      <c r="J17" s="261">
        <v>8477</v>
      </c>
      <c r="K17" s="248">
        <v>0</v>
      </c>
      <c r="L17" s="249">
        <v>0</v>
      </c>
      <c r="M17" s="249">
        <v>0</v>
      </c>
      <c r="N17" s="272">
        <v>182</v>
      </c>
      <c r="O17" s="226">
        <f>N17/J17*100</f>
        <v>2.1469859620148637</v>
      </c>
      <c r="P17" s="231">
        <f>J17/G17*100</f>
        <v>70.075225262461771</v>
      </c>
      <c r="R17" s="78"/>
    </row>
    <row r="18" spans="1:21" ht="15.75" customHeight="1">
      <c r="A18" s="299"/>
      <c r="B18" s="299"/>
      <c r="C18" s="72"/>
      <c r="D18" s="45" t="s">
        <v>139</v>
      </c>
      <c r="E18" s="45" t="s">
        <v>140</v>
      </c>
      <c r="F18" s="75">
        <v>6</v>
      </c>
      <c r="G18" s="77"/>
      <c r="H18" s="76"/>
      <c r="I18" s="261"/>
      <c r="J18" s="261"/>
      <c r="K18" s="248"/>
      <c r="L18" s="78"/>
      <c r="M18" s="78"/>
      <c r="N18" s="273"/>
      <c r="O18" s="226"/>
      <c r="P18" s="231"/>
      <c r="R18" s="78"/>
      <c r="U18" s="53" t="s">
        <v>5</v>
      </c>
    </row>
    <row r="19" spans="1:21" ht="15.75" customHeight="1">
      <c r="A19" s="299"/>
      <c r="B19" s="299"/>
      <c r="C19" s="72"/>
      <c r="D19" s="45" t="s">
        <v>141</v>
      </c>
      <c r="E19" s="45" t="s">
        <v>142</v>
      </c>
      <c r="F19" s="75">
        <v>7</v>
      </c>
      <c r="G19" s="77"/>
      <c r="H19" s="76"/>
      <c r="I19" s="261"/>
      <c r="J19" s="261"/>
      <c r="K19" s="248"/>
      <c r="L19" s="78"/>
      <c r="M19" s="78"/>
      <c r="N19" s="273"/>
      <c r="O19" s="226"/>
      <c r="P19" s="231"/>
      <c r="R19" s="78"/>
    </row>
    <row r="20" spans="1:21" ht="15.75" customHeight="1">
      <c r="A20" s="299"/>
      <c r="B20" s="299"/>
      <c r="C20" s="72" t="s">
        <v>22</v>
      </c>
      <c r="D20" s="291" t="s">
        <v>143</v>
      </c>
      <c r="E20" s="291"/>
      <c r="F20" s="75">
        <v>8</v>
      </c>
      <c r="G20" s="77"/>
      <c r="H20" s="76"/>
      <c r="I20" s="261"/>
      <c r="J20" s="261"/>
      <c r="K20" s="248"/>
      <c r="L20" s="78"/>
      <c r="M20" s="78"/>
      <c r="N20" s="273"/>
      <c r="O20" s="226"/>
      <c r="P20" s="231"/>
      <c r="R20" s="78"/>
    </row>
    <row r="21" spans="1:21" ht="28.5" customHeight="1">
      <c r="A21" s="299"/>
      <c r="B21" s="299"/>
      <c r="C21" s="72" t="s">
        <v>70</v>
      </c>
      <c r="D21" s="291" t="s">
        <v>144</v>
      </c>
      <c r="E21" s="291"/>
      <c r="F21" s="75">
        <v>9</v>
      </c>
      <c r="G21" s="77"/>
      <c r="H21" s="76"/>
      <c r="I21" s="261"/>
      <c r="J21" s="261"/>
      <c r="K21" s="248"/>
      <c r="L21" s="78"/>
      <c r="M21" s="78"/>
      <c r="N21" s="273"/>
      <c r="O21" s="226"/>
      <c r="P21" s="231"/>
      <c r="R21" s="78"/>
    </row>
    <row r="22" spans="1:21" ht="16.5" customHeight="1">
      <c r="A22" s="299"/>
      <c r="B22" s="299"/>
      <c r="C22" s="299"/>
      <c r="D22" s="79" t="s">
        <v>145</v>
      </c>
      <c r="E22" s="80" t="s">
        <v>21</v>
      </c>
      <c r="F22" s="75">
        <v>10</v>
      </c>
      <c r="G22" s="77"/>
      <c r="H22" s="76"/>
      <c r="I22" s="261"/>
      <c r="J22" s="261"/>
      <c r="K22" s="248"/>
      <c r="L22" s="78"/>
      <c r="M22" s="78"/>
      <c r="N22" s="273"/>
      <c r="O22" s="226"/>
      <c r="P22" s="231"/>
      <c r="R22" s="78"/>
    </row>
    <row r="23" spans="1:21" ht="14.25" customHeight="1">
      <c r="A23" s="299"/>
      <c r="B23" s="299"/>
      <c r="C23" s="299"/>
      <c r="D23" s="79" t="s">
        <v>146</v>
      </c>
      <c r="E23" s="80" t="s">
        <v>23</v>
      </c>
      <c r="F23" s="75">
        <v>11</v>
      </c>
      <c r="G23" s="77"/>
      <c r="H23" s="76"/>
      <c r="I23" s="261"/>
      <c r="J23" s="261"/>
      <c r="K23" s="248"/>
      <c r="L23" s="78"/>
      <c r="M23" s="78"/>
      <c r="N23" s="273"/>
      <c r="O23" s="226"/>
      <c r="P23" s="231"/>
      <c r="R23" s="78"/>
    </row>
    <row r="24" spans="1:21" ht="12.75" customHeight="1">
      <c r="A24" s="299"/>
      <c r="B24" s="299"/>
      <c r="C24" s="72" t="s">
        <v>80</v>
      </c>
      <c r="D24" s="291" t="s">
        <v>147</v>
      </c>
      <c r="E24" s="291"/>
      <c r="F24" s="75">
        <v>12</v>
      </c>
      <c r="G24" s="77"/>
      <c r="H24" s="76"/>
      <c r="I24" s="261"/>
      <c r="J24" s="261"/>
      <c r="K24" s="248"/>
      <c r="L24" s="78"/>
      <c r="M24" s="78"/>
      <c r="N24" s="273"/>
      <c r="O24" s="226"/>
      <c r="P24" s="231"/>
      <c r="R24" s="78"/>
    </row>
    <row r="25" spans="1:21" ht="19.350000000000001" customHeight="1">
      <c r="A25" s="299"/>
      <c r="B25" s="299"/>
      <c r="C25" s="72" t="s">
        <v>82</v>
      </c>
      <c r="D25" s="291" t="s">
        <v>148</v>
      </c>
      <c r="E25" s="291"/>
      <c r="F25" s="75">
        <v>13</v>
      </c>
      <c r="G25" s="77"/>
      <c r="H25" s="76"/>
      <c r="I25" s="261"/>
      <c r="J25" s="261"/>
      <c r="K25" s="248"/>
      <c r="L25" s="78"/>
      <c r="M25" s="78"/>
      <c r="N25" s="273"/>
      <c r="O25" s="226"/>
      <c r="P25" s="231"/>
      <c r="R25" s="78"/>
    </row>
    <row r="26" spans="1:21" ht="19.350000000000001" customHeight="1">
      <c r="A26" s="299"/>
      <c r="B26" s="72"/>
      <c r="C26" s="72" t="s">
        <v>149</v>
      </c>
      <c r="D26" s="291" t="s">
        <v>150</v>
      </c>
      <c r="E26" s="291"/>
      <c r="F26" s="75">
        <v>14</v>
      </c>
      <c r="G26" s="77">
        <v>4</v>
      </c>
      <c r="H26" s="76"/>
      <c r="I26" s="261"/>
      <c r="J26" s="261">
        <v>0</v>
      </c>
      <c r="K26" s="248"/>
      <c r="L26" s="78"/>
      <c r="M26" s="78"/>
      <c r="N26" s="273"/>
      <c r="O26" s="226"/>
      <c r="P26" s="231">
        <f>J26/G26*100</f>
        <v>0</v>
      </c>
      <c r="R26" s="78"/>
    </row>
    <row r="27" spans="1:21" ht="15" customHeight="1">
      <c r="A27" s="299"/>
      <c r="B27" s="72"/>
      <c r="C27" s="72"/>
      <c r="D27" s="45" t="s">
        <v>151</v>
      </c>
      <c r="E27" s="45" t="s">
        <v>152</v>
      </c>
      <c r="F27" s="75">
        <v>15</v>
      </c>
      <c r="G27" s="77"/>
      <c r="H27" s="76"/>
      <c r="I27" s="261"/>
      <c r="J27" s="261"/>
      <c r="K27" s="248"/>
      <c r="L27" s="78"/>
      <c r="M27" s="78"/>
      <c r="N27" s="273"/>
      <c r="O27" s="226"/>
      <c r="P27" s="231"/>
      <c r="R27" s="78"/>
    </row>
    <row r="28" spans="1:21" ht="26.25" customHeight="1">
      <c r="A28" s="299"/>
      <c r="B28" s="72"/>
      <c r="C28" s="72"/>
      <c r="D28" s="45" t="s">
        <v>153</v>
      </c>
      <c r="E28" s="45" t="s">
        <v>154</v>
      </c>
      <c r="F28" s="75">
        <v>16</v>
      </c>
      <c r="G28" s="77"/>
      <c r="H28" s="76"/>
      <c r="I28" s="261"/>
      <c r="J28" s="261"/>
      <c r="K28" s="248"/>
      <c r="L28" s="78"/>
      <c r="M28" s="78"/>
      <c r="N28" s="273"/>
      <c r="O28" s="226"/>
      <c r="P28" s="231"/>
      <c r="R28" s="78"/>
    </row>
    <row r="29" spans="1:21" ht="14.25" customHeight="1">
      <c r="A29" s="299"/>
      <c r="B29" s="72"/>
      <c r="C29" s="72"/>
      <c r="D29" s="45"/>
      <c r="E29" s="81" t="s">
        <v>155</v>
      </c>
      <c r="F29" s="75">
        <v>17</v>
      </c>
      <c r="G29" s="77"/>
      <c r="H29" s="76"/>
      <c r="I29" s="261"/>
      <c r="J29" s="261"/>
      <c r="K29" s="248"/>
      <c r="L29" s="78"/>
      <c r="M29" s="78"/>
      <c r="N29" s="273"/>
      <c r="O29" s="226"/>
      <c r="P29" s="231"/>
      <c r="R29" s="78"/>
    </row>
    <row r="30" spans="1:21" ht="15" customHeight="1">
      <c r="A30" s="299"/>
      <c r="B30" s="72"/>
      <c r="C30" s="72"/>
      <c r="D30" s="45"/>
      <c r="E30" s="81" t="s">
        <v>156</v>
      </c>
      <c r="F30" s="75">
        <v>18</v>
      </c>
      <c r="G30" s="77"/>
      <c r="H30" s="76"/>
      <c r="I30" s="261"/>
      <c r="J30" s="261"/>
      <c r="K30" s="248"/>
      <c r="L30" s="78"/>
      <c r="M30" s="78"/>
      <c r="N30" s="273"/>
      <c r="O30" s="226"/>
      <c r="P30" s="231"/>
      <c r="R30" s="78"/>
    </row>
    <row r="31" spans="1:21" ht="14.25" customHeight="1">
      <c r="A31" s="299"/>
      <c r="B31" s="72"/>
      <c r="C31" s="72"/>
      <c r="D31" s="45" t="s">
        <v>157</v>
      </c>
      <c r="E31" s="45" t="s">
        <v>158</v>
      </c>
      <c r="F31" s="75">
        <v>19</v>
      </c>
      <c r="G31" s="77"/>
      <c r="H31" s="76"/>
      <c r="I31" s="261"/>
      <c r="J31" s="261"/>
      <c r="K31" s="248"/>
      <c r="L31" s="78"/>
      <c r="M31" s="78"/>
      <c r="N31" s="273"/>
      <c r="O31" s="226"/>
      <c r="P31" s="231"/>
      <c r="R31" s="78"/>
    </row>
    <row r="32" spans="1:21" ht="14.85" customHeight="1">
      <c r="A32" s="299"/>
      <c r="B32" s="72"/>
      <c r="C32" s="72"/>
      <c r="D32" s="45" t="s">
        <v>159</v>
      </c>
      <c r="E32" s="45" t="s">
        <v>160</v>
      </c>
      <c r="F32" s="75">
        <v>20</v>
      </c>
      <c r="G32" s="77"/>
      <c r="H32" s="76"/>
      <c r="I32" s="261"/>
      <c r="J32" s="261"/>
      <c r="K32" s="248"/>
      <c r="L32" s="78"/>
      <c r="M32" s="78"/>
      <c r="N32" s="273"/>
      <c r="O32" s="226"/>
      <c r="P32" s="231"/>
      <c r="R32" s="78"/>
    </row>
    <row r="33" spans="1:18" ht="12.75" customHeight="1">
      <c r="A33" s="299"/>
      <c r="B33" s="72"/>
      <c r="C33" s="72"/>
      <c r="D33" s="45" t="s">
        <v>161</v>
      </c>
      <c r="E33" s="45" t="s">
        <v>142</v>
      </c>
      <c r="F33" s="75">
        <v>21</v>
      </c>
      <c r="G33" s="77">
        <v>4</v>
      </c>
      <c r="H33" s="76"/>
      <c r="I33" s="261"/>
      <c r="J33" s="261">
        <v>0</v>
      </c>
      <c r="K33" s="248"/>
      <c r="L33" s="78"/>
      <c r="M33" s="82"/>
      <c r="N33" s="273"/>
      <c r="O33" s="226"/>
      <c r="P33" s="231"/>
      <c r="R33" s="78"/>
    </row>
    <row r="34" spans="1:18" ht="19.350000000000001" customHeight="1">
      <c r="A34" s="299"/>
      <c r="B34" s="72">
        <v>2</v>
      </c>
      <c r="C34" s="72"/>
      <c r="D34" s="291" t="s">
        <v>162</v>
      </c>
      <c r="E34" s="291"/>
      <c r="F34" s="75">
        <v>22</v>
      </c>
      <c r="G34" s="77"/>
      <c r="H34" s="76"/>
      <c r="I34" s="261"/>
      <c r="J34" s="261"/>
      <c r="K34" s="248"/>
      <c r="L34" s="78"/>
      <c r="M34" s="78"/>
      <c r="N34" s="273"/>
      <c r="O34" s="226"/>
      <c r="P34" s="231"/>
      <c r="R34" s="78"/>
    </row>
    <row r="35" spans="1:18" ht="13.5" customHeight="1">
      <c r="A35" s="299"/>
      <c r="B35" s="299"/>
      <c r="C35" s="72" t="s">
        <v>20</v>
      </c>
      <c r="D35" s="302" t="s">
        <v>163</v>
      </c>
      <c r="E35" s="302"/>
      <c r="F35" s="75">
        <v>23</v>
      </c>
      <c r="G35" s="77"/>
      <c r="H35" s="76"/>
      <c r="I35" s="261"/>
      <c r="J35" s="261"/>
      <c r="K35" s="248"/>
      <c r="L35" s="78"/>
      <c r="M35" s="78"/>
      <c r="N35" s="273"/>
      <c r="O35" s="226"/>
      <c r="P35" s="231"/>
      <c r="R35" s="78"/>
    </row>
    <row r="36" spans="1:18" ht="17.25" customHeight="1">
      <c r="A36" s="299"/>
      <c r="B36" s="299"/>
      <c r="C36" s="72" t="s">
        <v>22</v>
      </c>
      <c r="D36" s="302" t="s">
        <v>164</v>
      </c>
      <c r="E36" s="302"/>
      <c r="F36" s="75">
        <v>24</v>
      </c>
      <c r="G36" s="77"/>
      <c r="H36" s="76"/>
      <c r="I36" s="261"/>
      <c r="J36" s="261"/>
      <c r="K36" s="248"/>
      <c r="L36" s="78"/>
      <c r="M36" s="78"/>
      <c r="N36" s="273"/>
      <c r="O36" s="226"/>
      <c r="P36" s="231"/>
      <c r="R36" s="78"/>
    </row>
    <row r="37" spans="1:18" ht="15.75" customHeight="1">
      <c r="A37" s="299"/>
      <c r="B37" s="299"/>
      <c r="C37" s="72" t="s">
        <v>70</v>
      </c>
      <c r="D37" s="302" t="s">
        <v>165</v>
      </c>
      <c r="E37" s="302"/>
      <c r="F37" s="75">
        <v>25</v>
      </c>
      <c r="G37" s="77"/>
      <c r="H37" s="76"/>
      <c r="I37" s="261"/>
      <c r="J37" s="261"/>
      <c r="K37" s="248"/>
      <c r="L37" s="78"/>
      <c r="M37" s="78"/>
      <c r="N37" s="273"/>
      <c r="O37" s="226"/>
      <c r="P37" s="231"/>
      <c r="R37" s="78"/>
    </row>
    <row r="38" spans="1:18" ht="12" customHeight="1">
      <c r="A38" s="299"/>
      <c r="B38" s="299"/>
      <c r="C38" s="72" t="s">
        <v>80</v>
      </c>
      <c r="D38" s="302" t="s">
        <v>166</v>
      </c>
      <c r="E38" s="302"/>
      <c r="F38" s="75">
        <v>26</v>
      </c>
      <c r="G38" s="77"/>
      <c r="H38" s="76"/>
      <c r="I38" s="261"/>
      <c r="J38" s="261"/>
      <c r="K38" s="248"/>
      <c r="L38" s="78"/>
      <c r="M38" s="78"/>
      <c r="N38" s="273"/>
      <c r="O38" s="226"/>
      <c r="P38" s="231"/>
      <c r="R38" s="78"/>
    </row>
    <row r="39" spans="1:18" ht="15" customHeight="1">
      <c r="A39" s="299"/>
      <c r="B39" s="299"/>
      <c r="C39" s="72" t="s">
        <v>82</v>
      </c>
      <c r="D39" s="302" t="s">
        <v>167</v>
      </c>
      <c r="E39" s="302"/>
      <c r="F39" s="75">
        <v>27</v>
      </c>
      <c r="G39" s="77"/>
      <c r="H39" s="76"/>
      <c r="I39" s="261"/>
      <c r="J39" s="261"/>
      <c r="K39" s="248"/>
      <c r="L39" s="78"/>
      <c r="M39" s="78"/>
      <c r="N39" s="273"/>
      <c r="O39" s="226"/>
      <c r="P39" s="231"/>
      <c r="R39" s="78"/>
    </row>
    <row r="40" spans="1:18" ht="18" customHeight="1">
      <c r="A40" s="72" t="s">
        <v>25</v>
      </c>
      <c r="B40" s="302" t="s">
        <v>168</v>
      </c>
      <c r="C40" s="302"/>
      <c r="D40" s="302"/>
      <c r="E40" s="302"/>
      <c r="F40" s="75">
        <v>28</v>
      </c>
      <c r="G40" s="244">
        <f>G41+G142</f>
        <v>11771</v>
      </c>
      <c r="H40" s="76"/>
      <c r="I40" s="266">
        <f>I41+I142</f>
        <v>13235</v>
      </c>
      <c r="J40" s="260">
        <f>J41+J142</f>
        <v>8082</v>
      </c>
      <c r="K40" s="248">
        <f>K41</f>
        <v>0</v>
      </c>
      <c r="L40" s="249">
        <f>L41</f>
        <v>0</v>
      </c>
      <c r="M40" s="249">
        <f>M41</f>
        <v>0</v>
      </c>
      <c r="N40" s="272">
        <f>N41+N142</f>
        <v>180</v>
      </c>
      <c r="O40" s="226">
        <f>N40/J40*100</f>
        <v>2.2271714922048997</v>
      </c>
      <c r="P40" s="231">
        <f>J40/G40*100</f>
        <v>68.660266757284845</v>
      </c>
      <c r="R40" s="78"/>
    </row>
    <row r="41" spans="1:18" ht="19.350000000000001" customHeight="1">
      <c r="A41" s="299"/>
      <c r="B41" s="72">
        <v>1</v>
      </c>
      <c r="C41" s="291" t="s">
        <v>169</v>
      </c>
      <c r="D41" s="291"/>
      <c r="E41" s="291"/>
      <c r="F41" s="75">
        <v>29</v>
      </c>
      <c r="G41" s="244">
        <f>G42+G90+G97+G125</f>
        <v>11771</v>
      </c>
      <c r="H41" s="76"/>
      <c r="I41" s="266">
        <f t="shared" ref="I41:N41" si="0">I42+I90+I97+I125</f>
        <v>13235</v>
      </c>
      <c r="J41" s="260">
        <f>J42+J90+J97+J125</f>
        <v>8082</v>
      </c>
      <c r="K41" s="248">
        <f t="shared" si="0"/>
        <v>0</v>
      </c>
      <c r="L41" s="249">
        <f t="shared" si="0"/>
        <v>0</v>
      </c>
      <c r="M41" s="249">
        <f t="shared" si="0"/>
        <v>0</v>
      </c>
      <c r="N41" s="272">
        <f t="shared" si="0"/>
        <v>180</v>
      </c>
      <c r="O41" s="226">
        <f>N41/J41*100</f>
        <v>2.2271714922048997</v>
      </c>
      <c r="P41" s="231">
        <f>J41/G41*100</f>
        <v>68.660266757284845</v>
      </c>
      <c r="R41" s="78"/>
    </row>
    <row r="42" spans="1:18" ht="19.350000000000001" customHeight="1">
      <c r="A42" s="299"/>
      <c r="B42" s="299"/>
      <c r="C42" s="291" t="s">
        <v>170</v>
      </c>
      <c r="D42" s="291"/>
      <c r="E42" s="291"/>
      <c r="F42" s="75">
        <v>30</v>
      </c>
      <c r="G42" s="244">
        <f>G43+G51+G57</f>
        <v>327</v>
      </c>
      <c r="H42" s="76"/>
      <c r="I42" s="266">
        <f t="shared" ref="I42:N42" si="1">I43+I51+I57</f>
        <v>430</v>
      </c>
      <c r="J42" s="260">
        <f t="shared" si="1"/>
        <v>195</v>
      </c>
      <c r="K42" s="250">
        <f t="shared" si="1"/>
        <v>0</v>
      </c>
      <c r="L42" s="249">
        <f t="shared" si="1"/>
        <v>0</v>
      </c>
      <c r="M42" s="249">
        <f t="shared" si="1"/>
        <v>0</v>
      </c>
      <c r="N42" s="272">
        <f t="shared" si="1"/>
        <v>9</v>
      </c>
      <c r="O42" s="226">
        <f>N42/J42*100</f>
        <v>4.6153846153846159</v>
      </c>
      <c r="P42" s="231">
        <f>J42/G42*100</f>
        <v>59.633027522935777</v>
      </c>
      <c r="R42" s="78"/>
    </row>
    <row r="43" spans="1:18" ht="19.350000000000001" customHeight="1">
      <c r="A43" s="299"/>
      <c r="B43" s="299"/>
      <c r="C43" s="72" t="s">
        <v>171</v>
      </c>
      <c r="D43" s="291" t="s">
        <v>172</v>
      </c>
      <c r="E43" s="291"/>
      <c r="F43" s="75">
        <v>31</v>
      </c>
      <c r="G43" s="244">
        <f>G44+G45+G48+G49+G50</f>
        <v>177</v>
      </c>
      <c r="H43" s="76"/>
      <c r="I43" s="266">
        <f>I44+I45+I48+I49+I50</f>
        <v>290</v>
      </c>
      <c r="J43" s="260">
        <f>J44+J45+J48+J49+J50</f>
        <v>117</v>
      </c>
      <c r="K43" s="250">
        <f>K49+K48+K45</f>
        <v>0</v>
      </c>
      <c r="L43" s="249">
        <f>L49+L48+L45</f>
        <v>0</v>
      </c>
      <c r="M43" s="249">
        <f>M49+M48+M45</f>
        <v>0</v>
      </c>
      <c r="N43" s="272">
        <f>N44+N45+N48+N49+N50</f>
        <v>6</v>
      </c>
      <c r="O43" s="226">
        <f>N43/J43*100</f>
        <v>5.1282051282051277</v>
      </c>
      <c r="P43" s="231">
        <f>J43/G43*100</f>
        <v>66.101694915254242</v>
      </c>
      <c r="R43" s="78"/>
    </row>
    <row r="44" spans="1:18" ht="16.5" customHeight="1">
      <c r="A44" s="299"/>
      <c r="B44" s="299"/>
      <c r="C44" s="72" t="s">
        <v>20</v>
      </c>
      <c r="D44" s="291" t="s">
        <v>173</v>
      </c>
      <c r="E44" s="291"/>
      <c r="F44" s="75">
        <v>32</v>
      </c>
      <c r="G44" s="77"/>
      <c r="H44" s="76"/>
      <c r="I44" s="266"/>
      <c r="J44" s="261"/>
      <c r="K44" s="248"/>
      <c r="L44" s="78"/>
      <c r="M44" s="78"/>
      <c r="N44" s="272"/>
      <c r="O44" s="226"/>
      <c r="P44" s="231"/>
      <c r="R44" s="78"/>
    </row>
    <row r="45" spans="1:18" ht="16.5" customHeight="1">
      <c r="A45" s="299"/>
      <c r="B45" s="299"/>
      <c r="C45" s="72" t="s">
        <v>22</v>
      </c>
      <c r="D45" s="291" t="s">
        <v>174</v>
      </c>
      <c r="E45" s="291"/>
      <c r="F45" s="75">
        <v>33</v>
      </c>
      <c r="G45" s="77">
        <v>51</v>
      </c>
      <c r="H45" s="76"/>
      <c r="I45" s="266">
        <v>80</v>
      </c>
      <c r="J45" s="261">
        <v>41</v>
      </c>
      <c r="K45" s="250">
        <v>0</v>
      </c>
      <c r="L45" s="249">
        <v>0</v>
      </c>
      <c r="M45" s="249">
        <v>0</v>
      </c>
      <c r="N45" s="272">
        <v>0</v>
      </c>
      <c r="O45" s="226">
        <f>N45/J45*100</f>
        <v>0</v>
      </c>
      <c r="P45" s="231">
        <f>J45/G45*100</f>
        <v>80.392156862745097</v>
      </c>
      <c r="R45" s="78"/>
    </row>
    <row r="46" spans="1:18" ht="15.75" customHeight="1">
      <c r="A46" s="299"/>
      <c r="B46" s="299"/>
      <c r="C46" s="72"/>
      <c r="D46" s="45" t="s">
        <v>175</v>
      </c>
      <c r="E46" s="45" t="s">
        <v>176</v>
      </c>
      <c r="F46" s="75">
        <v>34</v>
      </c>
      <c r="G46" s="77">
        <v>4</v>
      </c>
      <c r="H46" s="76"/>
      <c r="I46" s="266">
        <v>5</v>
      </c>
      <c r="J46" s="261">
        <v>3</v>
      </c>
      <c r="K46" s="250">
        <v>0</v>
      </c>
      <c r="L46" s="249">
        <v>0</v>
      </c>
      <c r="M46" s="249">
        <v>0</v>
      </c>
      <c r="N46" s="272">
        <v>0</v>
      </c>
      <c r="O46" s="226">
        <f>N46/J46*100</f>
        <v>0</v>
      </c>
      <c r="P46" s="231"/>
      <c r="R46" s="78"/>
    </row>
    <row r="47" spans="1:18" ht="14.25" customHeight="1">
      <c r="A47" s="299"/>
      <c r="B47" s="299"/>
      <c r="C47" s="72"/>
      <c r="D47" s="45" t="s">
        <v>177</v>
      </c>
      <c r="E47" s="45" t="s">
        <v>178</v>
      </c>
      <c r="F47" s="75">
        <v>35</v>
      </c>
      <c r="G47" s="77">
        <v>40</v>
      </c>
      <c r="H47" s="76"/>
      <c r="I47" s="266">
        <v>60</v>
      </c>
      <c r="J47" s="261">
        <v>33</v>
      </c>
      <c r="K47" s="250">
        <v>0</v>
      </c>
      <c r="L47" s="249">
        <v>0</v>
      </c>
      <c r="M47" s="249">
        <v>0</v>
      </c>
      <c r="N47" s="272">
        <v>0</v>
      </c>
      <c r="O47" s="226">
        <f>N47/J47*100</f>
        <v>0</v>
      </c>
      <c r="P47" s="231">
        <f>J47/G47*100</f>
        <v>82.5</v>
      </c>
      <c r="R47" s="78"/>
    </row>
    <row r="48" spans="1:18" ht="19.350000000000001" customHeight="1">
      <c r="A48" s="299"/>
      <c r="B48" s="299"/>
      <c r="C48" s="72" t="s">
        <v>70</v>
      </c>
      <c r="D48" s="291" t="s">
        <v>179</v>
      </c>
      <c r="E48" s="291"/>
      <c r="F48" s="75">
        <v>36</v>
      </c>
      <c r="G48" s="77">
        <v>121</v>
      </c>
      <c r="H48" s="76"/>
      <c r="I48" s="266">
        <v>200</v>
      </c>
      <c r="J48" s="261">
        <v>74</v>
      </c>
      <c r="K48" s="250">
        <v>0</v>
      </c>
      <c r="L48" s="249">
        <v>0</v>
      </c>
      <c r="M48" s="249">
        <v>0</v>
      </c>
      <c r="N48" s="272">
        <v>6</v>
      </c>
      <c r="O48" s="226">
        <f>N48/J48*100</f>
        <v>8.1081081081081088</v>
      </c>
      <c r="P48" s="231">
        <f>J48/G48*100</f>
        <v>61.157024793388423</v>
      </c>
      <c r="R48" s="78"/>
    </row>
    <row r="49" spans="1:18" ht="15" customHeight="1">
      <c r="A49" s="299"/>
      <c r="B49" s="299"/>
      <c r="C49" s="72" t="s">
        <v>80</v>
      </c>
      <c r="D49" s="291" t="s">
        <v>180</v>
      </c>
      <c r="E49" s="291"/>
      <c r="F49" s="75">
        <v>37</v>
      </c>
      <c r="G49" s="77">
        <v>5</v>
      </c>
      <c r="H49" s="76"/>
      <c r="I49" s="266">
        <v>10</v>
      </c>
      <c r="J49" s="261">
        <v>2</v>
      </c>
      <c r="K49" s="250">
        <v>0</v>
      </c>
      <c r="L49" s="249">
        <v>0</v>
      </c>
      <c r="M49" s="249">
        <v>0</v>
      </c>
      <c r="N49" s="272">
        <v>0</v>
      </c>
      <c r="O49" s="226">
        <f>N49/J49*100</f>
        <v>0</v>
      </c>
      <c r="P49" s="231"/>
      <c r="R49" s="78"/>
    </row>
    <row r="50" spans="1:18" ht="14.25" customHeight="1">
      <c r="A50" s="299"/>
      <c r="B50" s="299"/>
      <c r="C50" s="72" t="s">
        <v>82</v>
      </c>
      <c r="D50" s="291" t="s">
        <v>181</v>
      </c>
      <c r="E50" s="291"/>
      <c r="F50" s="75">
        <v>38</v>
      </c>
      <c r="G50" s="77"/>
      <c r="H50" s="76"/>
      <c r="I50" s="261"/>
      <c r="J50" s="261"/>
      <c r="K50" s="248"/>
      <c r="L50" s="78"/>
      <c r="M50" s="78"/>
      <c r="N50" s="273"/>
      <c r="O50" s="226"/>
      <c r="P50" s="231"/>
      <c r="R50" s="78"/>
    </row>
    <row r="51" spans="1:18" ht="25.5" customHeight="1">
      <c r="A51" s="299"/>
      <c r="B51" s="299"/>
      <c r="C51" s="72" t="s">
        <v>182</v>
      </c>
      <c r="D51" s="302" t="s">
        <v>183</v>
      </c>
      <c r="E51" s="302"/>
      <c r="F51" s="75">
        <v>39</v>
      </c>
      <c r="G51" s="77">
        <v>3</v>
      </c>
      <c r="H51" s="76"/>
      <c r="I51" s="266">
        <v>10</v>
      </c>
      <c r="J51" s="261">
        <v>4</v>
      </c>
      <c r="K51" s="250">
        <v>0</v>
      </c>
      <c r="L51" s="249">
        <v>0</v>
      </c>
      <c r="M51" s="249">
        <v>0</v>
      </c>
      <c r="N51" s="272">
        <v>0</v>
      </c>
      <c r="O51" s="226">
        <f>N51/J51*100</f>
        <v>0</v>
      </c>
      <c r="P51" s="231">
        <f>J51/G51*100</f>
        <v>133.33333333333331</v>
      </c>
      <c r="R51" s="78"/>
    </row>
    <row r="52" spans="1:18" ht="18" customHeight="1">
      <c r="A52" s="299"/>
      <c r="B52" s="299"/>
      <c r="C52" s="72" t="s">
        <v>20</v>
      </c>
      <c r="D52" s="302" t="s">
        <v>184</v>
      </c>
      <c r="E52" s="302"/>
      <c r="F52" s="75">
        <v>40</v>
      </c>
      <c r="G52" s="77"/>
      <c r="H52" s="76"/>
      <c r="I52" s="261"/>
      <c r="J52" s="261"/>
      <c r="K52" s="248"/>
      <c r="L52" s="78"/>
      <c r="M52" s="78"/>
      <c r="N52" s="273"/>
      <c r="O52" s="226"/>
      <c r="P52" s="231"/>
      <c r="R52" s="78"/>
    </row>
    <row r="53" spans="1:18" ht="18.75" customHeight="1">
      <c r="A53" s="299"/>
      <c r="B53" s="299"/>
      <c r="C53" s="72" t="s">
        <v>185</v>
      </c>
      <c r="D53" s="302" t="s">
        <v>186</v>
      </c>
      <c r="E53" s="302"/>
      <c r="F53" s="75">
        <v>41</v>
      </c>
      <c r="G53" s="77"/>
      <c r="H53" s="76"/>
      <c r="I53" s="261"/>
      <c r="J53" s="261"/>
      <c r="K53" s="248"/>
      <c r="L53" s="78"/>
      <c r="M53" s="78"/>
      <c r="N53" s="273"/>
      <c r="O53" s="226"/>
      <c r="P53" s="231"/>
      <c r="R53" s="78"/>
    </row>
    <row r="54" spans="1:18" ht="18">
      <c r="A54" s="299"/>
      <c r="B54" s="299"/>
      <c r="C54" s="72"/>
      <c r="D54" s="83" t="s">
        <v>175</v>
      </c>
      <c r="E54" s="83" t="s">
        <v>187</v>
      </c>
      <c r="F54" s="75">
        <v>42</v>
      </c>
      <c r="G54" s="77"/>
      <c r="H54" s="76"/>
      <c r="I54" s="261"/>
      <c r="J54" s="261"/>
      <c r="K54" s="248"/>
      <c r="L54" s="78"/>
      <c r="M54" s="78"/>
      <c r="N54" s="273"/>
      <c r="O54" s="226"/>
      <c r="P54" s="231"/>
      <c r="R54" s="78"/>
    </row>
    <row r="55" spans="1:18" ht="14.25" customHeight="1">
      <c r="A55" s="299"/>
      <c r="B55" s="299"/>
      <c r="C55" s="72"/>
      <c r="D55" s="83" t="s">
        <v>177</v>
      </c>
      <c r="E55" s="83" t="s">
        <v>188</v>
      </c>
      <c r="F55" s="75">
        <v>43</v>
      </c>
      <c r="G55" s="77"/>
      <c r="H55" s="76"/>
      <c r="I55" s="261"/>
      <c r="J55" s="261"/>
      <c r="K55" s="248"/>
      <c r="L55" s="78"/>
      <c r="M55" s="78"/>
      <c r="N55" s="273"/>
      <c r="O55" s="226"/>
      <c r="P55" s="231"/>
      <c r="R55" s="78"/>
    </row>
    <row r="56" spans="1:18" ht="15" customHeight="1">
      <c r="A56" s="299"/>
      <c r="B56" s="299"/>
      <c r="C56" s="72" t="s">
        <v>70</v>
      </c>
      <c r="D56" s="302" t="s">
        <v>189</v>
      </c>
      <c r="E56" s="302"/>
      <c r="F56" s="75">
        <v>44</v>
      </c>
      <c r="G56" s="77">
        <v>3</v>
      </c>
      <c r="H56" s="76"/>
      <c r="I56" s="266">
        <v>10</v>
      </c>
      <c r="J56" s="261">
        <v>4</v>
      </c>
      <c r="K56" s="250">
        <v>0</v>
      </c>
      <c r="L56" s="249">
        <v>0</v>
      </c>
      <c r="M56" s="249">
        <v>0</v>
      </c>
      <c r="N56" s="272">
        <v>0</v>
      </c>
      <c r="O56" s="226">
        <f>N56/J56*100</f>
        <v>0</v>
      </c>
      <c r="P56" s="231">
        <f>J56/G56*100</f>
        <v>133.33333333333331</v>
      </c>
      <c r="R56" s="78"/>
    </row>
    <row r="57" spans="1:18" ht="26.85" customHeight="1">
      <c r="A57" s="299"/>
      <c r="B57" s="299"/>
      <c r="C57" s="72" t="s">
        <v>190</v>
      </c>
      <c r="D57" s="302" t="s">
        <v>191</v>
      </c>
      <c r="E57" s="302"/>
      <c r="F57" s="75">
        <v>45</v>
      </c>
      <c r="G57" s="244">
        <f>G58+G59+G61+G68+G73+G74+G78+G79+G80+G89</f>
        <v>147</v>
      </c>
      <c r="H57" s="76"/>
      <c r="I57" s="266">
        <f t="shared" ref="I57:N57" si="2">I58+I59+I61+I68+I73+I74+I78+I79+I80+I89</f>
        <v>130</v>
      </c>
      <c r="J57" s="260">
        <f t="shared" si="2"/>
        <v>74</v>
      </c>
      <c r="K57" s="244">
        <f t="shared" si="2"/>
        <v>0</v>
      </c>
      <c r="L57" s="244">
        <f t="shared" si="2"/>
        <v>0</v>
      </c>
      <c r="M57" s="244">
        <f t="shared" si="2"/>
        <v>0</v>
      </c>
      <c r="N57" s="272">
        <f t="shared" si="2"/>
        <v>3</v>
      </c>
      <c r="O57" s="226">
        <f>N57/J57*100</f>
        <v>4.0540540540540544</v>
      </c>
      <c r="P57" s="231">
        <f>J57/G57*100</f>
        <v>50.34013605442177</v>
      </c>
      <c r="R57" s="78"/>
    </row>
    <row r="58" spans="1:18" ht="14.25" customHeight="1">
      <c r="A58" s="299"/>
      <c r="B58" s="299"/>
      <c r="C58" s="72" t="s">
        <v>20</v>
      </c>
      <c r="D58" s="302" t="s">
        <v>192</v>
      </c>
      <c r="E58" s="302"/>
      <c r="F58" s="75">
        <v>46</v>
      </c>
      <c r="G58" s="77"/>
      <c r="H58" s="76"/>
      <c r="I58" s="261">
        <v>0</v>
      </c>
      <c r="J58" s="261"/>
      <c r="K58" s="248"/>
      <c r="L58" s="78"/>
      <c r="M58" s="78"/>
      <c r="N58" s="273">
        <v>0</v>
      </c>
      <c r="O58" s="226"/>
      <c r="P58" s="231"/>
      <c r="R58" s="78"/>
    </row>
    <row r="59" spans="1:18" ht="19.350000000000001" customHeight="1">
      <c r="A59" s="299"/>
      <c r="B59" s="299"/>
      <c r="C59" s="72" t="s">
        <v>22</v>
      </c>
      <c r="D59" s="302" t="s">
        <v>193</v>
      </c>
      <c r="E59" s="302"/>
      <c r="F59" s="75">
        <v>47</v>
      </c>
      <c r="G59" s="77"/>
      <c r="H59" s="76"/>
      <c r="I59" s="261"/>
      <c r="J59" s="261"/>
      <c r="K59" s="248"/>
      <c r="L59" s="78"/>
      <c r="M59" s="78"/>
      <c r="N59" s="273"/>
      <c r="O59" s="226"/>
      <c r="P59" s="231"/>
      <c r="Q59" s="241"/>
      <c r="R59" s="78"/>
    </row>
    <row r="60" spans="1:18" ht="18" customHeight="1">
      <c r="A60" s="299"/>
      <c r="B60" s="299"/>
      <c r="C60" s="72"/>
      <c r="D60" s="84" t="s">
        <v>175</v>
      </c>
      <c r="E60" s="84" t="s">
        <v>194</v>
      </c>
      <c r="F60" s="75">
        <v>48</v>
      </c>
      <c r="G60" s="77"/>
      <c r="H60" s="76"/>
      <c r="I60" s="261"/>
      <c r="J60" s="261"/>
      <c r="K60" s="248"/>
      <c r="L60" s="78"/>
      <c r="M60" s="78"/>
      <c r="N60" s="273"/>
      <c r="O60" s="226"/>
      <c r="P60" s="231"/>
      <c r="R60" s="78"/>
    </row>
    <row r="61" spans="1:18" ht="19.350000000000001" customHeight="1">
      <c r="A61" s="299"/>
      <c r="B61" s="299"/>
      <c r="C61" s="72" t="s">
        <v>70</v>
      </c>
      <c r="D61" s="302" t="s">
        <v>195</v>
      </c>
      <c r="E61" s="302"/>
      <c r="F61" s="75">
        <v>49</v>
      </c>
      <c r="G61" s="77">
        <v>9</v>
      </c>
      <c r="H61" s="76"/>
      <c r="I61" s="266">
        <v>12</v>
      </c>
      <c r="J61" s="261">
        <v>3</v>
      </c>
      <c r="K61" s="250">
        <v>0</v>
      </c>
      <c r="L61" s="249">
        <v>0</v>
      </c>
      <c r="M61" s="249">
        <v>0</v>
      </c>
      <c r="N61" s="272">
        <v>0</v>
      </c>
      <c r="O61" s="226">
        <f>N61/J61*100</f>
        <v>0</v>
      </c>
      <c r="P61" s="231">
        <f>J61/G61*100</f>
        <v>33.333333333333329</v>
      </c>
      <c r="R61" s="78"/>
    </row>
    <row r="62" spans="1:18" ht="15.75" customHeight="1">
      <c r="A62" s="299"/>
      <c r="B62" s="299"/>
      <c r="C62" s="72"/>
      <c r="D62" s="84" t="s">
        <v>196</v>
      </c>
      <c r="E62" s="84" t="s">
        <v>197</v>
      </c>
      <c r="F62" s="75">
        <v>50</v>
      </c>
      <c r="G62" s="77">
        <v>2</v>
      </c>
      <c r="H62" s="76"/>
      <c r="I62" s="266">
        <v>2</v>
      </c>
      <c r="J62" s="261">
        <v>1</v>
      </c>
      <c r="K62" s="250">
        <v>0</v>
      </c>
      <c r="L62" s="249">
        <v>0</v>
      </c>
      <c r="M62" s="249">
        <v>0</v>
      </c>
      <c r="N62" s="272">
        <v>0</v>
      </c>
      <c r="O62" s="226">
        <f>N62/J62*100</f>
        <v>0</v>
      </c>
      <c r="P62" s="231"/>
      <c r="R62" s="78"/>
    </row>
    <row r="63" spans="1:18" ht="18">
      <c r="A63" s="299"/>
      <c r="B63" s="299"/>
      <c r="C63" s="72"/>
      <c r="D63" s="84"/>
      <c r="E63" s="41" t="s">
        <v>198</v>
      </c>
      <c r="F63" s="75">
        <v>51</v>
      </c>
      <c r="G63" s="77"/>
      <c r="H63" s="76"/>
      <c r="I63" s="266"/>
      <c r="J63" s="261"/>
      <c r="K63" s="250"/>
      <c r="L63" s="249"/>
      <c r="M63" s="249"/>
      <c r="N63" s="272"/>
      <c r="O63" s="226"/>
      <c r="P63" s="231"/>
      <c r="Q63" s="241"/>
      <c r="R63" s="78"/>
    </row>
    <row r="64" spans="1:18" ht="20.25" customHeight="1">
      <c r="A64" s="299"/>
      <c r="B64" s="299"/>
      <c r="C64" s="72"/>
      <c r="D64" s="84" t="s">
        <v>199</v>
      </c>
      <c r="E64" s="84" t="s">
        <v>200</v>
      </c>
      <c r="F64" s="75">
        <v>52</v>
      </c>
      <c r="G64" s="77">
        <v>7</v>
      </c>
      <c r="H64" s="76"/>
      <c r="I64" s="266">
        <v>10</v>
      </c>
      <c r="J64" s="261">
        <v>2</v>
      </c>
      <c r="K64" s="250">
        <v>0</v>
      </c>
      <c r="L64" s="249">
        <v>0</v>
      </c>
      <c r="M64" s="249">
        <v>0</v>
      </c>
      <c r="N64" s="272">
        <v>0</v>
      </c>
      <c r="O64" s="226">
        <f>N64/J64*100</f>
        <v>0</v>
      </c>
      <c r="P64" s="231">
        <f>J64/G64*100</f>
        <v>28.571428571428569</v>
      </c>
      <c r="R64" s="78"/>
    </row>
    <row r="65" spans="1:18" ht="25.5">
      <c r="A65" s="299"/>
      <c r="B65" s="299"/>
      <c r="C65" s="72"/>
      <c r="D65" s="84"/>
      <c r="E65" s="41" t="s">
        <v>201</v>
      </c>
      <c r="F65" s="75">
        <v>53</v>
      </c>
      <c r="G65" s="77"/>
      <c r="H65" s="76"/>
      <c r="I65" s="261"/>
      <c r="J65" s="261"/>
      <c r="K65" s="250"/>
      <c r="L65" s="249"/>
      <c r="M65" s="249"/>
      <c r="N65" s="273"/>
      <c r="O65" s="226"/>
      <c r="P65" s="231"/>
      <c r="R65" s="78"/>
    </row>
    <row r="66" spans="1:18" ht="38.25">
      <c r="A66" s="299"/>
      <c r="B66" s="299"/>
      <c r="C66" s="72"/>
      <c r="D66" s="84"/>
      <c r="E66" s="41" t="s">
        <v>202</v>
      </c>
      <c r="F66" s="75">
        <v>54</v>
      </c>
      <c r="G66" s="77"/>
      <c r="H66" s="76"/>
      <c r="I66" s="261"/>
      <c r="J66" s="261"/>
      <c r="K66" s="248"/>
      <c r="L66" s="78"/>
      <c r="M66" s="78"/>
      <c r="N66" s="273"/>
      <c r="O66" s="226"/>
      <c r="P66" s="231"/>
      <c r="R66" s="78"/>
    </row>
    <row r="67" spans="1:18" ht="13.5" customHeight="1">
      <c r="A67" s="299"/>
      <c r="B67" s="299"/>
      <c r="C67" s="72"/>
      <c r="D67" s="84"/>
      <c r="E67" s="41" t="s">
        <v>203</v>
      </c>
      <c r="F67" s="75">
        <v>55</v>
      </c>
      <c r="G67" s="77"/>
      <c r="H67" s="76"/>
      <c r="I67" s="261"/>
      <c r="J67" s="261"/>
      <c r="K67" s="248"/>
      <c r="L67" s="78"/>
      <c r="M67" s="78"/>
      <c r="N67" s="273"/>
      <c r="O67" s="226"/>
      <c r="P67" s="231"/>
      <c r="R67" s="78"/>
    </row>
    <row r="68" spans="1:18" ht="27.75" customHeight="1">
      <c r="A68" s="299"/>
      <c r="B68" s="299"/>
      <c r="C68" s="72" t="s">
        <v>80</v>
      </c>
      <c r="D68" s="291" t="s">
        <v>204</v>
      </c>
      <c r="E68" s="291"/>
      <c r="F68" s="75">
        <v>56</v>
      </c>
      <c r="G68" s="77"/>
      <c r="H68" s="76"/>
      <c r="I68" s="261"/>
      <c r="J68" s="261"/>
      <c r="K68" s="248"/>
      <c r="L68" s="78"/>
      <c r="M68" s="78"/>
      <c r="N68" s="273"/>
      <c r="O68" s="226"/>
      <c r="P68" s="231"/>
      <c r="R68" s="78"/>
    </row>
    <row r="69" spans="1:18" ht="15" customHeight="1">
      <c r="A69" s="299"/>
      <c r="B69" s="299"/>
      <c r="C69" s="72"/>
      <c r="D69" s="45" t="s">
        <v>205</v>
      </c>
      <c r="E69" s="41" t="s">
        <v>206</v>
      </c>
      <c r="F69" s="75">
        <v>57</v>
      </c>
      <c r="G69" s="77"/>
      <c r="H69" s="76"/>
      <c r="I69" s="261"/>
      <c r="J69" s="261"/>
      <c r="K69" s="248"/>
      <c r="L69" s="78"/>
      <c r="M69" s="78"/>
      <c r="N69" s="273"/>
      <c r="O69" s="226"/>
      <c r="P69" s="231"/>
      <c r="R69" s="78"/>
    </row>
    <row r="70" spans="1:18" ht="28.9" customHeight="1">
      <c r="A70" s="299"/>
      <c r="B70" s="299"/>
      <c r="C70" s="72"/>
      <c r="D70" s="45" t="s">
        <v>207</v>
      </c>
      <c r="E70" s="41" t="s">
        <v>208</v>
      </c>
      <c r="F70" s="75">
        <v>58</v>
      </c>
      <c r="G70" s="77"/>
      <c r="H70" s="76"/>
      <c r="I70" s="261"/>
      <c r="J70" s="261"/>
      <c r="K70" s="248"/>
      <c r="L70" s="78"/>
      <c r="M70" s="78"/>
      <c r="N70" s="273"/>
      <c r="O70" s="226"/>
      <c r="P70" s="231"/>
      <c r="R70" s="78"/>
    </row>
    <row r="71" spans="1:18" ht="18">
      <c r="A71" s="299"/>
      <c r="B71" s="299"/>
      <c r="C71" s="72"/>
      <c r="D71" s="45"/>
      <c r="E71" s="41" t="s">
        <v>209</v>
      </c>
      <c r="F71" s="75">
        <v>59</v>
      </c>
      <c r="G71" s="77"/>
      <c r="H71" s="76"/>
      <c r="I71" s="261"/>
      <c r="J71" s="261"/>
      <c r="K71" s="248"/>
      <c r="L71" s="78"/>
      <c r="M71" s="78"/>
      <c r="N71" s="273"/>
      <c r="O71" s="226"/>
      <c r="P71" s="231"/>
      <c r="R71" s="78"/>
    </row>
    <row r="72" spans="1:18" ht="27.2" customHeight="1">
      <c r="A72" s="299"/>
      <c r="B72" s="299"/>
      <c r="C72" s="72"/>
      <c r="D72" s="45" t="s">
        <v>210</v>
      </c>
      <c r="E72" s="41" t="s">
        <v>211</v>
      </c>
      <c r="F72" s="75">
        <v>60</v>
      </c>
      <c r="G72" s="77"/>
      <c r="H72" s="76"/>
      <c r="I72" s="261"/>
      <c r="J72" s="261"/>
      <c r="K72" s="248"/>
      <c r="L72" s="78"/>
      <c r="M72" s="78"/>
      <c r="N72" s="273"/>
      <c r="O72" s="226"/>
      <c r="P72" s="231"/>
      <c r="R72" s="78"/>
    </row>
    <row r="73" spans="1:18" ht="14.25" customHeight="1">
      <c r="A73" s="299"/>
      <c r="B73" s="299"/>
      <c r="C73" s="72" t="s">
        <v>82</v>
      </c>
      <c r="D73" s="291" t="s">
        <v>212</v>
      </c>
      <c r="E73" s="291"/>
      <c r="F73" s="75">
        <v>61</v>
      </c>
      <c r="G73" s="77"/>
      <c r="H73" s="76"/>
      <c r="I73" s="261"/>
      <c r="J73" s="261"/>
      <c r="K73" s="248"/>
      <c r="L73" s="78"/>
      <c r="M73" s="78"/>
      <c r="N73" s="273"/>
      <c r="O73" s="226"/>
      <c r="P73" s="231"/>
      <c r="R73" s="78"/>
    </row>
    <row r="74" spans="1:18" ht="16.5" customHeight="1">
      <c r="A74" s="299"/>
      <c r="B74" s="299"/>
      <c r="C74" s="72" t="s">
        <v>149</v>
      </c>
      <c r="D74" s="291" t="s">
        <v>213</v>
      </c>
      <c r="E74" s="291"/>
      <c r="F74" s="75">
        <v>62</v>
      </c>
      <c r="G74" s="77">
        <v>2</v>
      </c>
      <c r="H74" s="76"/>
      <c r="I74" s="266">
        <v>5</v>
      </c>
      <c r="J74" s="261">
        <v>0</v>
      </c>
      <c r="K74" s="250">
        <v>0</v>
      </c>
      <c r="L74" s="249">
        <v>0</v>
      </c>
      <c r="M74" s="249">
        <v>0</v>
      </c>
      <c r="N74" s="272">
        <v>0</v>
      </c>
      <c r="O74" s="226">
        <v>0</v>
      </c>
      <c r="P74" s="231">
        <f>J74/G74*100</f>
        <v>0</v>
      </c>
      <c r="R74" s="78"/>
    </row>
    <row r="75" spans="1:18" ht="15.75" customHeight="1">
      <c r="A75" s="299"/>
      <c r="B75" s="299"/>
      <c r="C75" s="72"/>
      <c r="D75" s="291" t="s">
        <v>214</v>
      </c>
      <c r="E75" s="291"/>
      <c r="F75" s="75">
        <v>63</v>
      </c>
      <c r="G75" s="77">
        <v>0</v>
      </c>
      <c r="H75" s="76"/>
      <c r="I75" s="266">
        <v>2</v>
      </c>
      <c r="J75" s="261">
        <v>0</v>
      </c>
      <c r="K75" s="250">
        <v>0</v>
      </c>
      <c r="L75" s="249">
        <v>0</v>
      </c>
      <c r="M75" s="249">
        <v>0</v>
      </c>
      <c r="N75" s="272">
        <v>0</v>
      </c>
      <c r="O75" s="226"/>
      <c r="P75" s="231"/>
      <c r="Q75" s="241"/>
      <c r="R75" s="78"/>
    </row>
    <row r="76" spans="1:18" ht="13.5" customHeight="1">
      <c r="A76" s="299"/>
      <c r="B76" s="299"/>
      <c r="C76" s="72"/>
      <c r="D76" s="303" t="s">
        <v>215</v>
      </c>
      <c r="E76" s="303"/>
      <c r="F76" s="75">
        <v>64</v>
      </c>
      <c r="G76" s="77">
        <v>0</v>
      </c>
      <c r="H76" s="76"/>
      <c r="I76" s="266">
        <v>2</v>
      </c>
      <c r="J76" s="261">
        <v>0</v>
      </c>
      <c r="K76" s="250">
        <v>0</v>
      </c>
      <c r="L76" s="249">
        <v>0</v>
      </c>
      <c r="M76" s="249">
        <v>0</v>
      </c>
      <c r="N76" s="272">
        <v>0</v>
      </c>
      <c r="O76" s="226"/>
      <c r="P76" s="231"/>
      <c r="R76" s="78"/>
    </row>
    <row r="77" spans="1:18" ht="12.75" customHeight="1">
      <c r="A77" s="299"/>
      <c r="B77" s="299"/>
      <c r="C77" s="72"/>
      <c r="D77" s="303" t="s">
        <v>216</v>
      </c>
      <c r="E77" s="303"/>
      <c r="F77" s="75">
        <v>65</v>
      </c>
      <c r="G77" s="77"/>
      <c r="H77" s="76"/>
      <c r="I77" s="266"/>
      <c r="J77" s="261"/>
      <c r="K77" s="250"/>
      <c r="L77" s="249"/>
      <c r="M77" s="249"/>
      <c r="N77" s="272"/>
      <c r="O77" s="226"/>
      <c r="P77" s="231"/>
      <c r="R77" s="78"/>
    </row>
    <row r="78" spans="1:18" ht="15.75" customHeight="1">
      <c r="A78" s="299"/>
      <c r="B78" s="299"/>
      <c r="C78" s="72" t="s">
        <v>217</v>
      </c>
      <c r="D78" s="291" t="s">
        <v>218</v>
      </c>
      <c r="E78" s="291"/>
      <c r="F78" s="75">
        <v>66</v>
      </c>
      <c r="G78" s="77">
        <v>14</v>
      </c>
      <c r="H78" s="76"/>
      <c r="I78" s="266">
        <v>15</v>
      </c>
      <c r="J78" s="261">
        <v>6</v>
      </c>
      <c r="K78" s="250">
        <v>0</v>
      </c>
      <c r="L78" s="249">
        <v>0</v>
      </c>
      <c r="M78" s="249">
        <v>0</v>
      </c>
      <c r="N78" s="272">
        <v>0</v>
      </c>
      <c r="O78" s="226">
        <f>N78/J78*100</f>
        <v>0</v>
      </c>
      <c r="P78" s="231">
        <f>J78/G78*100</f>
        <v>42.857142857142854</v>
      </c>
      <c r="R78" s="78"/>
    </row>
    <row r="79" spans="1:18" ht="14.25" customHeight="1">
      <c r="A79" s="299"/>
      <c r="B79" s="299"/>
      <c r="C79" s="72" t="s">
        <v>219</v>
      </c>
      <c r="D79" s="291" t="s">
        <v>220</v>
      </c>
      <c r="E79" s="291"/>
      <c r="F79" s="75">
        <v>67</v>
      </c>
      <c r="G79" s="77">
        <v>7</v>
      </c>
      <c r="H79" s="76"/>
      <c r="I79" s="266">
        <v>8</v>
      </c>
      <c r="J79" s="261">
        <v>5</v>
      </c>
      <c r="K79" s="250">
        <v>0</v>
      </c>
      <c r="L79" s="249">
        <v>0</v>
      </c>
      <c r="M79" s="249">
        <v>0</v>
      </c>
      <c r="N79" s="272">
        <v>1</v>
      </c>
      <c r="O79" s="226">
        <f>N79/J79*100</f>
        <v>20</v>
      </c>
      <c r="P79" s="231">
        <f>J79/G79*100</f>
        <v>71.428571428571431</v>
      </c>
      <c r="R79" s="78"/>
    </row>
    <row r="80" spans="1:18" ht="19.350000000000001" customHeight="1">
      <c r="A80" s="299"/>
      <c r="B80" s="299"/>
      <c r="C80" s="72" t="s">
        <v>221</v>
      </c>
      <c r="D80" s="291" t="s">
        <v>222</v>
      </c>
      <c r="E80" s="291"/>
      <c r="F80" s="75">
        <v>68</v>
      </c>
      <c r="G80" s="77">
        <v>15</v>
      </c>
      <c r="H80" s="76"/>
      <c r="I80" s="266">
        <v>20</v>
      </c>
      <c r="J80" s="261">
        <v>16</v>
      </c>
      <c r="K80" s="250">
        <v>0</v>
      </c>
      <c r="L80" s="249">
        <v>0</v>
      </c>
      <c r="M80" s="249">
        <v>0</v>
      </c>
      <c r="N80" s="272">
        <v>0</v>
      </c>
      <c r="O80" s="226">
        <f>N80/J80*100</f>
        <v>0</v>
      </c>
      <c r="P80" s="231">
        <f>J80/G80*100</f>
        <v>106.66666666666667</v>
      </c>
      <c r="R80" s="78"/>
    </row>
    <row r="81" spans="1:18" ht="15" customHeight="1">
      <c r="A81" s="299"/>
      <c r="B81" s="299"/>
      <c r="C81" s="72"/>
      <c r="D81" s="45" t="s">
        <v>223</v>
      </c>
      <c r="E81" s="45" t="s">
        <v>224</v>
      </c>
      <c r="F81" s="75">
        <v>69</v>
      </c>
      <c r="G81" s="77"/>
      <c r="H81" s="76"/>
      <c r="I81" s="261"/>
      <c r="J81" s="261"/>
      <c r="K81" s="250"/>
      <c r="L81" s="249"/>
      <c r="M81" s="249"/>
      <c r="N81" s="273"/>
      <c r="O81" s="226"/>
      <c r="P81" s="231"/>
      <c r="R81" s="78"/>
    </row>
    <row r="82" spans="1:18" ht="18">
      <c r="A82" s="299"/>
      <c r="B82" s="299"/>
      <c r="C82" s="72"/>
      <c r="D82" s="45" t="s">
        <v>225</v>
      </c>
      <c r="E82" s="45" t="s">
        <v>226</v>
      </c>
      <c r="F82" s="75">
        <v>70</v>
      </c>
      <c r="G82" s="77"/>
      <c r="H82" s="76"/>
      <c r="I82" s="261"/>
      <c r="J82" s="261"/>
      <c r="K82" s="250"/>
      <c r="L82" s="249"/>
      <c r="M82" s="249"/>
      <c r="N82" s="273"/>
      <c r="O82" s="226"/>
      <c r="P82" s="231"/>
      <c r="R82" s="78"/>
    </row>
    <row r="83" spans="1:18" ht="15.75" customHeight="1">
      <c r="A83" s="299"/>
      <c r="B83" s="299"/>
      <c r="C83" s="72"/>
      <c r="D83" s="45" t="s">
        <v>227</v>
      </c>
      <c r="E83" s="45" t="s">
        <v>228</v>
      </c>
      <c r="F83" s="75">
        <v>71</v>
      </c>
      <c r="G83" s="77">
        <v>15</v>
      </c>
      <c r="H83" s="76"/>
      <c r="I83" s="266">
        <v>20</v>
      </c>
      <c r="J83" s="261">
        <v>16</v>
      </c>
      <c r="K83" s="250">
        <v>0</v>
      </c>
      <c r="L83" s="249">
        <v>0</v>
      </c>
      <c r="M83" s="249">
        <v>0</v>
      </c>
      <c r="N83" s="272">
        <v>0</v>
      </c>
      <c r="O83" s="226">
        <f>N83/J83*100</f>
        <v>0</v>
      </c>
      <c r="P83" s="231">
        <f>J83/G83*100</f>
        <v>106.66666666666667</v>
      </c>
      <c r="R83" s="78"/>
    </row>
    <row r="84" spans="1:18" ht="25.5">
      <c r="A84" s="299"/>
      <c r="B84" s="299"/>
      <c r="C84" s="72"/>
      <c r="D84" s="45" t="s">
        <v>229</v>
      </c>
      <c r="E84" s="45" t="s">
        <v>230</v>
      </c>
      <c r="F84" s="75">
        <v>72</v>
      </c>
      <c r="G84" s="77"/>
      <c r="H84" s="76"/>
      <c r="I84" s="261"/>
      <c r="J84" s="261"/>
      <c r="K84" s="250"/>
      <c r="L84" s="249"/>
      <c r="M84" s="249"/>
      <c r="N84" s="273"/>
      <c r="O84" s="226"/>
      <c r="P84" s="231"/>
      <c r="R84" s="78"/>
    </row>
    <row r="85" spans="1:18" ht="18">
      <c r="A85" s="299"/>
      <c r="B85" s="299"/>
      <c r="C85" s="72"/>
      <c r="D85" s="45"/>
      <c r="E85" s="45" t="s">
        <v>231</v>
      </c>
      <c r="F85" s="75">
        <v>73</v>
      </c>
      <c r="G85" s="77"/>
      <c r="H85" s="76"/>
      <c r="I85" s="261"/>
      <c r="J85" s="261"/>
      <c r="K85" s="250"/>
      <c r="L85" s="249"/>
      <c r="M85" s="249"/>
      <c r="N85" s="273"/>
      <c r="O85" s="226"/>
      <c r="P85" s="231"/>
      <c r="R85" s="78"/>
    </row>
    <row r="86" spans="1:18" ht="16.5" customHeight="1">
      <c r="A86" s="299"/>
      <c r="B86" s="299"/>
      <c r="C86" s="72"/>
      <c r="D86" s="45" t="s">
        <v>232</v>
      </c>
      <c r="E86" s="45" t="s">
        <v>233</v>
      </c>
      <c r="F86" s="75">
        <v>74</v>
      </c>
      <c r="G86" s="77"/>
      <c r="H86" s="76"/>
      <c r="I86" s="261"/>
      <c r="J86" s="261"/>
      <c r="K86" s="250"/>
      <c r="L86" s="249"/>
      <c r="M86" s="249"/>
      <c r="N86" s="273"/>
      <c r="O86" s="226"/>
      <c r="P86" s="231"/>
      <c r="R86" s="78"/>
    </row>
    <row r="87" spans="1:18" ht="25.5">
      <c r="A87" s="299"/>
      <c r="B87" s="299"/>
      <c r="C87" s="72"/>
      <c r="D87" s="45" t="s">
        <v>234</v>
      </c>
      <c r="E87" s="45" t="s">
        <v>235</v>
      </c>
      <c r="F87" s="75">
        <v>75</v>
      </c>
      <c r="G87" s="77"/>
      <c r="H87" s="76"/>
      <c r="I87" s="261"/>
      <c r="J87" s="261"/>
      <c r="K87" s="248"/>
      <c r="L87" s="78"/>
      <c r="M87" s="78"/>
      <c r="N87" s="273"/>
      <c r="O87" s="226"/>
      <c r="P87" s="231"/>
      <c r="R87" s="78"/>
    </row>
    <row r="88" spans="1:18" ht="18">
      <c r="A88" s="299"/>
      <c r="B88" s="299"/>
      <c r="C88" s="72"/>
      <c r="D88" s="45" t="s">
        <v>236</v>
      </c>
      <c r="E88" s="45" t="s">
        <v>237</v>
      </c>
      <c r="F88" s="75">
        <v>76</v>
      </c>
      <c r="G88" s="77"/>
      <c r="H88" s="76"/>
      <c r="I88" s="261"/>
      <c r="J88" s="261"/>
      <c r="K88" s="248"/>
      <c r="L88" s="78"/>
      <c r="M88" s="78"/>
      <c r="N88" s="273"/>
      <c r="O88" s="226"/>
      <c r="P88" s="231"/>
      <c r="R88" s="78"/>
    </row>
    <row r="89" spans="1:18" ht="13.5" customHeight="1">
      <c r="A89" s="299"/>
      <c r="B89" s="299"/>
      <c r="C89" s="72" t="s">
        <v>238</v>
      </c>
      <c r="D89" s="291" t="s">
        <v>83</v>
      </c>
      <c r="E89" s="291"/>
      <c r="F89" s="75">
        <v>77</v>
      </c>
      <c r="G89" s="77">
        <v>100</v>
      </c>
      <c r="H89" s="76"/>
      <c r="I89" s="266">
        <v>70</v>
      </c>
      <c r="J89" s="261">
        <v>44</v>
      </c>
      <c r="K89" s="250">
        <v>0</v>
      </c>
      <c r="L89" s="249">
        <v>0</v>
      </c>
      <c r="M89" s="249">
        <v>0</v>
      </c>
      <c r="N89" s="272">
        <v>2</v>
      </c>
      <c r="O89" s="226">
        <f>N89/J89*100</f>
        <v>4.5454545454545459</v>
      </c>
      <c r="P89" s="231">
        <f>J89/G89*100</f>
        <v>44</v>
      </c>
      <c r="R89" s="78"/>
    </row>
    <row r="90" spans="1:18" ht="30" customHeight="1">
      <c r="A90" s="299"/>
      <c r="B90" s="299"/>
      <c r="C90" s="302" t="s">
        <v>239</v>
      </c>
      <c r="D90" s="302"/>
      <c r="E90" s="302"/>
      <c r="F90" s="75">
        <v>78</v>
      </c>
      <c r="G90" s="77">
        <v>0</v>
      </c>
      <c r="H90" s="76"/>
      <c r="I90" s="266">
        <v>1</v>
      </c>
      <c r="J90" s="261">
        <v>0</v>
      </c>
      <c r="K90" s="250">
        <v>0</v>
      </c>
      <c r="L90" s="249">
        <v>0</v>
      </c>
      <c r="M90" s="249">
        <v>0</v>
      </c>
      <c r="N90" s="272">
        <v>8</v>
      </c>
      <c r="O90" s="226"/>
      <c r="P90" s="231"/>
      <c r="R90" s="78"/>
    </row>
    <row r="91" spans="1:18" ht="19.350000000000001" customHeight="1">
      <c r="A91" s="299"/>
      <c r="B91" s="299"/>
      <c r="C91" s="72" t="s">
        <v>20</v>
      </c>
      <c r="D91" s="304" t="s">
        <v>240</v>
      </c>
      <c r="E91" s="304"/>
      <c r="F91" s="75">
        <v>79</v>
      </c>
      <c r="G91" s="77"/>
      <c r="H91" s="76"/>
      <c r="I91" s="261"/>
      <c r="J91" s="261"/>
      <c r="K91" s="250"/>
      <c r="L91" s="249"/>
      <c r="M91" s="249"/>
      <c r="N91" s="273"/>
      <c r="O91" s="226"/>
      <c r="P91" s="231"/>
      <c r="R91" s="78"/>
    </row>
    <row r="92" spans="1:18" ht="19.350000000000001" customHeight="1">
      <c r="A92" s="299"/>
      <c r="B92" s="299"/>
      <c r="C92" s="72" t="s">
        <v>22</v>
      </c>
      <c r="D92" s="305" t="s">
        <v>241</v>
      </c>
      <c r="E92" s="305"/>
      <c r="F92" s="75">
        <v>80</v>
      </c>
      <c r="G92" s="77"/>
      <c r="H92" s="76"/>
      <c r="I92" s="261"/>
      <c r="J92" s="261"/>
      <c r="K92" s="250"/>
      <c r="L92" s="249"/>
      <c r="M92" s="249"/>
      <c r="N92" s="273"/>
      <c r="O92" s="226"/>
      <c r="P92" s="231"/>
      <c r="R92" s="78"/>
    </row>
    <row r="93" spans="1:18" ht="15" customHeight="1">
      <c r="A93" s="299"/>
      <c r="B93" s="299"/>
      <c r="C93" s="72" t="s">
        <v>70</v>
      </c>
      <c r="D93" s="305" t="s">
        <v>242</v>
      </c>
      <c r="E93" s="305"/>
      <c r="F93" s="75">
        <v>81</v>
      </c>
      <c r="G93" s="77"/>
      <c r="H93" s="76"/>
      <c r="I93" s="261"/>
      <c r="J93" s="261"/>
      <c r="K93" s="250"/>
      <c r="L93" s="249"/>
      <c r="M93" s="249"/>
      <c r="N93" s="273"/>
      <c r="O93" s="226"/>
      <c r="P93" s="231"/>
      <c r="Q93" s="242"/>
      <c r="R93" s="78"/>
    </row>
    <row r="94" spans="1:18" ht="15" customHeight="1">
      <c r="A94" s="299"/>
      <c r="B94" s="299"/>
      <c r="C94" s="72" t="s">
        <v>80</v>
      </c>
      <c r="D94" s="305" t="s">
        <v>243</v>
      </c>
      <c r="E94" s="305"/>
      <c r="F94" s="75">
        <v>82</v>
      </c>
      <c r="G94" s="77"/>
      <c r="H94" s="76"/>
      <c r="I94" s="267"/>
      <c r="J94" s="261"/>
      <c r="K94" s="250"/>
      <c r="L94" s="249"/>
      <c r="M94" s="249"/>
      <c r="N94" s="274"/>
      <c r="O94" s="226"/>
      <c r="P94" s="231"/>
      <c r="Q94" s="241"/>
      <c r="R94" s="78"/>
    </row>
    <row r="95" spans="1:18" ht="15" customHeight="1">
      <c r="A95" s="299"/>
      <c r="B95" s="299"/>
      <c r="C95" s="72" t="s">
        <v>82</v>
      </c>
      <c r="D95" s="305" t="s">
        <v>244</v>
      </c>
      <c r="E95" s="305"/>
      <c r="F95" s="75">
        <v>83</v>
      </c>
      <c r="G95" s="77"/>
      <c r="H95" s="76"/>
      <c r="I95" s="261"/>
      <c r="J95" s="261"/>
      <c r="K95" s="250"/>
      <c r="L95" s="249"/>
      <c r="M95" s="249"/>
      <c r="N95" s="273"/>
      <c r="O95" s="226"/>
      <c r="P95" s="231"/>
      <c r="R95" s="78"/>
    </row>
    <row r="96" spans="1:18" ht="15" customHeight="1">
      <c r="A96" s="299"/>
      <c r="B96" s="299"/>
      <c r="C96" s="72" t="s">
        <v>149</v>
      </c>
      <c r="D96" s="305" t="s">
        <v>245</v>
      </c>
      <c r="E96" s="305"/>
      <c r="F96" s="75">
        <v>84</v>
      </c>
      <c r="G96" s="77">
        <v>0</v>
      </c>
      <c r="H96" s="76"/>
      <c r="I96" s="266">
        <v>1</v>
      </c>
      <c r="J96" s="261">
        <v>0</v>
      </c>
      <c r="K96" s="250">
        <v>0</v>
      </c>
      <c r="L96" s="249">
        <v>0</v>
      </c>
      <c r="M96" s="249">
        <v>0</v>
      </c>
      <c r="N96" s="272">
        <v>8</v>
      </c>
      <c r="O96" s="226"/>
      <c r="P96" s="231"/>
      <c r="R96" s="78"/>
    </row>
    <row r="97" spans="1:18" ht="19.350000000000001" customHeight="1">
      <c r="A97" s="299"/>
      <c r="B97" s="299"/>
      <c r="C97" s="302" t="s">
        <v>246</v>
      </c>
      <c r="D97" s="302"/>
      <c r="E97" s="302"/>
      <c r="F97" s="75">
        <v>85</v>
      </c>
      <c r="G97" s="244">
        <f>G98+G111+G115+G124</f>
        <v>11428</v>
      </c>
      <c r="H97" s="76"/>
      <c r="I97" s="266">
        <f>I98+I111+I115+I124</f>
        <v>12780</v>
      </c>
      <c r="J97" s="260">
        <f>J98+J111+J115+J124</f>
        <v>7889</v>
      </c>
      <c r="K97" s="248">
        <f>K98+K124</f>
        <v>0</v>
      </c>
      <c r="L97" s="249">
        <f>L98+L124</f>
        <v>0</v>
      </c>
      <c r="M97" s="249">
        <f>M98+M124</f>
        <v>0</v>
      </c>
      <c r="N97" s="272">
        <f>N98+N111+N115+N124</f>
        <v>149</v>
      </c>
      <c r="O97" s="226">
        <f>N97/J97*100</f>
        <v>1.8887057928761566</v>
      </c>
      <c r="P97" s="231">
        <f>J97/G97*100</f>
        <v>69.032201610080506</v>
      </c>
      <c r="R97" s="78"/>
    </row>
    <row r="98" spans="1:18" ht="19.350000000000001" customHeight="1">
      <c r="A98" s="299"/>
      <c r="B98" s="299"/>
      <c r="C98" s="72" t="s">
        <v>34</v>
      </c>
      <c r="D98" s="302" t="s">
        <v>247</v>
      </c>
      <c r="E98" s="302"/>
      <c r="F98" s="75">
        <v>86</v>
      </c>
      <c r="G98" s="244">
        <f>G99+G103</f>
        <v>11090</v>
      </c>
      <c r="H98" s="76"/>
      <c r="I98" s="266">
        <f t="shared" ref="I98:N98" si="3">I99+I103</f>
        <v>12380</v>
      </c>
      <c r="J98" s="260">
        <f t="shared" si="3"/>
        <v>7641</v>
      </c>
      <c r="K98" s="248">
        <f t="shared" si="3"/>
        <v>0</v>
      </c>
      <c r="L98" s="249">
        <f t="shared" si="3"/>
        <v>0</v>
      </c>
      <c r="M98" s="249">
        <f t="shared" si="3"/>
        <v>0</v>
      </c>
      <c r="N98" s="272">
        <f t="shared" si="3"/>
        <v>145</v>
      </c>
      <c r="O98" s="226">
        <f>N98/J98*100</f>
        <v>1.8976573746891767</v>
      </c>
      <c r="P98" s="231">
        <f>J98/G98*100</f>
        <v>68.899909828674481</v>
      </c>
      <c r="R98" s="78"/>
    </row>
    <row r="99" spans="1:18" ht="19.350000000000001" customHeight="1">
      <c r="A99" s="299"/>
      <c r="B99" s="299"/>
      <c r="C99" s="72" t="s">
        <v>36</v>
      </c>
      <c r="D99" s="291" t="s">
        <v>248</v>
      </c>
      <c r="E99" s="291"/>
      <c r="F99" s="75">
        <v>87</v>
      </c>
      <c r="G99" s="77">
        <v>10321</v>
      </c>
      <c r="H99" s="76"/>
      <c r="I99" s="266">
        <f>I100+I101+I102</f>
        <v>11580</v>
      </c>
      <c r="J99" s="261">
        <v>7370</v>
      </c>
      <c r="K99" s="248">
        <v>0</v>
      </c>
      <c r="L99" s="249">
        <v>0</v>
      </c>
      <c r="M99" s="249">
        <v>0</v>
      </c>
      <c r="N99" s="272">
        <f>N100+N101+N102</f>
        <v>145</v>
      </c>
      <c r="O99" s="226">
        <f>N99/J99*100</f>
        <v>1.9674355495251019</v>
      </c>
      <c r="P99" s="231">
        <f>J99/G99*100</f>
        <v>71.407809320802258</v>
      </c>
      <c r="R99" s="78"/>
    </row>
    <row r="100" spans="1:18" ht="15" customHeight="1">
      <c r="A100" s="299"/>
      <c r="B100" s="299"/>
      <c r="C100" s="299"/>
      <c r="D100" s="291" t="s">
        <v>249</v>
      </c>
      <c r="E100" s="291"/>
      <c r="F100" s="75">
        <v>88</v>
      </c>
      <c r="G100" s="77">
        <v>9295</v>
      </c>
      <c r="H100" s="76"/>
      <c r="I100" s="266">
        <v>10370</v>
      </c>
      <c r="J100" s="261">
        <v>0</v>
      </c>
      <c r="K100" s="248">
        <v>0</v>
      </c>
      <c r="L100" s="249">
        <v>0</v>
      </c>
      <c r="M100" s="249">
        <v>0</v>
      </c>
      <c r="N100" s="272">
        <v>128</v>
      </c>
      <c r="O100" s="226">
        <v>0</v>
      </c>
      <c r="P100" s="231">
        <f>J100/G100*100</f>
        <v>0</v>
      </c>
      <c r="R100" s="78"/>
    </row>
    <row r="101" spans="1:18" ht="19.350000000000001" customHeight="1">
      <c r="A101" s="299"/>
      <c r="B101" s="299"/>
      <c r="C101" s="299"/>
      <c r="D101" s="291" t="s">
        <v>250</v>
      </c>
      <c r="E101" s="291"/>
      <c r="F101" s="75">
        <v>89</v>
      </c>
      <c r="G101" s="77">
        <v>1026</v>
      </c>
      <c r="H101" s="76"/>
      <c r="I101" s="266">
        <v>1210</v>
      </c>
      <c r="J101" s="261">
        <v>0</v>
      </c>
      <c r="K101" s="248">
        <v>0</v>
      </c>
      <c r="L101" s="249">
        <v>0</v>
      </c>
      <c r="M101" s="249">
        <v>0</v>
      </c>
      <c r="N101" s="272">
        <v>17</v>
      </c>
      <c r="O101" s="226">
        <v>0</v>
      </c>
      <c r="P101" s="231">
        <f>J101/G101*100</f>
        <v>0</v>
      </c>
      <c r="R101" s="78"/>
    </row>
    <row r="102" spans="1:18" ht="19.350000000000001" customHeight="1">
      <c r="A102" s="299"/>
      <c r="B102" s="299"/>
      <c r="C102" s="299"/>
      <c r="D102" s="291" t="s">
        <v>251</v>
      </c>
      <c r="E102" s="291"/>
      <c r="F102" s="75">
        <v>90</v>
      </c>
      <c r="G102" s="77"/>
      <c r="H102" s="76"/>
      <c r="I102" s="266"/>
      <c r="J102" s="261"/>
      <c r="K102" s="248"/>
      <c r="L102" s="249"/>
      <c r="M102" s="249"/>
      <c r="N102" s="272"/>
      <c r="O102" s="226"/>
      <c r="P102" s="231"/>
      <c r="R102" s="78"/>
    </row>
    <row r="103" spans="1:18" ht="19.350000000000001" customHeight="1">
      <c r="A103" s="299"/>
      <c r="B103" s="299"/>
      <c r="C103" s="72" t="s">
        <v>38</v>
      </c>
      <c r="D103" s="291" t="s">
        <v>252</v>
      </c>
      <c r="E103" s="291"/>
      <c r="F103" s="75">
        <v>91</v>
      </c>
      <c r="G103" s="77">
        <v>769</v>
      </c>
      <c r="H103" s="76"/>
      <c r="I103" s="266">
        <v>800</v>
      </c>
      <c r="J103" s="261">
        <v>271</v>
      </c>
      <c r="K103" s="248">
        <v>0</v>
      </c>
      <c r="L103" s="249">
        <v>0</v>
      </c>
      <c r="M103" s="249">
        <v>0</v>
      </c>
      <c r="N103" s="272">
        <v>0</v>
      </c>
      <c r="O103" s="226">
        <f>N103/J103*100</f>
        <v>0</v>
      </c>
      <c r="P103" s="231">
        <f>J103/G103*100</f>
        <v>35.240572171651493</v>
      </c>
      <c r="R103" s="78"/>
    </row>
    <row r="104" spans="1:18" ht="26.85" customHeight="1">
      <c r="A104" s="299"/>
      <c r="B104" s="299"/>
      <c r="C104" s="72"/>
      <c r="D104" s="291" t="s">
        <v>253</v>
      </c>
      <c r="E104" s="291"/>
      <c r="F104" s="75">
        <v>92</v>
      </c>
      <c r="G104" s="77"/>
      <c r="H104" s="76"/>
      <c r="I104" s="266"/>
      <c r="J104" s="261"/>
      <c r="K104" s="248"/>
      <c r="L104" s="249"/>
      <c r="M104" s="249"/>
      <c r="N104" s="272"/>
      <c r="O104" s="226"/>
      <c r="P104" s="231"/>
      <c r="R104" s="78"/>
    </row>
    <row r="105" spans="1:18" ht="18">
      <c r="A105" s="299"/>
      <c r="B105" s="299"/>
      <c r="C105" s="72"/>
      <c r="D105" s="45"/>
      <c r="E105" s="45" t="s">
        <v>254</v>
      </c>
      <c r="F105" s="75">
        <v>93</v>
      </c>
      <c r="G105" s="77"/>
      <c r="H105" s="76"/>
      <c r="I105" s="266"/>
      <c r="J105" s="261"/>
      <c r="K105" s="248"/>
      <c r="L105" s="249"/>
      <c r="M105" s="249"/>
      <c r="N105" s="272"/>
      <c r="O105" s="226"/>
      <c r="P105" s="231"/>
      <c r="R105" s="78"/>
    </row>
    <row r="106" spans="1:18" ht="25.5">
      <c r="A106" s="299"/>
      <c r="B106" s="299"/>
      <c r="C106" s="72"/>
      <c r="D106" s="45"/>
      <c r="E106" s="45" t="s">
        <v>255</v>
      </c>
      <c r="F106" s="75">
        <v>94</v>
      </c>
      <c r="G106" s="77"/>
      <c r="H106" s="76"/>
      <c r="I106" s="266"/>
      <c r="J106" s="261"/>
      <c r="K106" s="248"/>
      <c r="L106" s="249"/>
      <c r="M106" s="249"/>
      <c r="N106" s="272"/>
      <c r="O106" s="226"/>
      <c r="P106" s="231"/>
      <c r="R106" s="78"/>
    </row>
    <row r="107" spans="1:18" ht="19.350000000000001" customHeight="1">
      <c r="A107" s="299"/>
      <c r="B107" s="299"/>
      <c r="C107" s="72"/>
      <c r="D107" s="291" t="s">
        <v>256</v>
      </c>
      <c r="E107" s="291"/>
      <c r="F107" s="75">
        <v>95</v>
      </c>
      <c r="G107" s="77">
        <v>769</v>
      </c>
      <c r="H107" s="76"/>
      <c r="I107" s="266">
        <v>800</v>
      </c>
      <c r="J107" s="261">
        <v>271</v>
      </c>
      <c r="K107" s="248">
        <v>0</v>
      </c>
      <c r="L107" s="249">
        <v>0</v>
      </c>
      <c r="M107" s="249">
        <v>0</v>
      </c>
      <c r="N107" s="272">
        <v>0</v>
      </c>
      <c r="O107" s="226">
        <f>N107/J107*100</f>
        <v>0</v>
      </c>
      <c r="P107" s="231">
        <f>J107/G107*100</f>
        <v>35.240572171651493</v>
      </c>
      <c r="R107" s="78"/>
    </row>
    <row r="108" spans="1:18" ht="19.350000000000001" customHeight="1">
      <c r="A108" s="299"/>
      <c r="B108" s="299"/>
      <c r="C108" s="72"/>
      <c r="D108" s="291" t="s">
        <v>257</v>
      </c>
      <c r="E108" s="291"/>
      <c r="F108" s="75">
        <v>96</v>
      </c>
      <c r="G108" s="77"/>
      <c r="H108" s="76"/>
      <c r="I108" s="261"/>
      <c r="J108" s="261"/>
      <c r="K108" s="248"/>
      <c r="L108" s="78"/>
      <c r="M108" s="78"/>
      <c r="N108" s="273"/>
      <c r="O108" s="226"/>
      <c r="P108" s="231"/>
      <c r="R108" s="78"/>
    </row>
    <row r="109" spans="1:18" ht="19.350000000000001" customHeight="1">
      <c r="A109" s="299"/>
      <c r="B109" s="299"/>
      <c r="C109" s="72"/>
      <c r="D109" s="291" t="s">
        <v>258</v>
      </c>
      <c r="E109" s="291"/>
      <c r="F109" s="75">
        <v>97</v>
      </c>
      <c r="G109" s="77"/>
      <c r="H109" s="76"/>
      <c r="I109" s="261"/>
      <c r="J109" s="261"/>
      <c r="K109" s="248"/>
      <c r="L109" s="78"/>
      <c r="M109" s="78"/>
      <c r="N109" s="273"/>
      <c r="O109" s="226"/>
      <c r="P109" s="231"/>
      <c r="R109" s="78"/>
    </row>
    <row r="110" spans="1:18" ht="19.350000000000001" customHeight="1">
      <c r="A110" s="299"/>
      <c r="B110" s="299"/>
      <c r="C110" s="72"/>
      <c r="D110" s="291" t="s">
        <v>259</v>
      </c>
      <c r="E110" s="291"/>
      <c r="F110" s="75">
        <v>98</v>
      </c>
      <c r="G110" s="77"/>
      <c r="H110" s="76"/>
      <c r="I110" s="261"/>
      <c r="J110" s="261"/>
      <c r="K110" s="248"/>
      <c r="L110" s="78"/>
      <c r="M110" s="78"/>
      <c r="N110" s="273"/>
      <c r="O110" s="226"/>
      <c r="P110" s="231"/>
      <c r="R110" s="78"/>
    </row>
    <row r="111" spans="1:18" ht="19.350000000000001" customHeight="1">
      <c r="A111" s="299"/>
      <c r="B111" s="299"/>
      <c r="C111" s="72" t="s">
        <v>40</v>
      </c>
      <c r="D111" s="291" t="s">
        <v>260</v>
      </c>
      <c r="E111" s="291"/>
      <c r="F111" s="75">
        <v>99</v>
      </c>
      <c r="G111" s="77"/>
      <c r="H111" s="76"/>
      <c r="I111" s="261"/>
      <c r="J111" s="261"/>
      <c r="K111" s="248"/>
      <c r="L111" s="78"/>
      <c r="M111" s="78"/>
      <c r="N111" s="273"/>
      <c r="O111" s="226"/>
      <c r="P111" s="231"/>
      <c r="R111" s="78"/>
    </row>
    <row r="112" spans="1:18" ht="19.350000000000001" customHeight="1">
      <c r="A112" s="299"/>
      <c r="B112" s="299"/>
      <c r="C112" s="72"/>
      <c r="D112" s="291" t="s">
        <v>261</v>
      </c>
      <c r="E112" s="291"/>
      <c r="F112" s="75">
        <v>100</v>
      </c>
      <c r="G112" s="77"/>
      <c r="H112" s="76"/>
      <c r="I112" s="261"/>
      <c r="J112" s="261"/>
      <c r="K112" s="248"/>
      <c r="L112" s="78"/>
      <c r="M112" s="78"/>
      <c r="N112" s="273"/>
      <c r="O112" s="226"/>
      <c r="P112" s="231"/>
      <c r="R112" s="78"/>
    </row>
    <row r="113" spans="1:18" ht="19.350000000000001" customHeight="1">
      <c r="A113" s="299"/>
      <c r="B113" s="299"/>
      <c r="C113" s="72"/>
      <c r="D113" s="291" t="s">
        <v>262</v>
      </c>
      <c r="E113" s="291"/>
      <c r="F113" s="75">
        <v>101</v>
      </c>
      <c r="G113" s="77"/>
      <c r="H113" s="76"/>
      <c r="I113" s="261"/>
      <c r="J113" s="261"/>
      <c r="K113" s="248"/>
      <c r="L113" s="78"/>
      <c r="M113" s="78"/>
      <c r="N113" s="273"/>
      <c r="O113" s="226"/>
      <c r="P113" s="231"/>
      <c r="R113" s="78"/>
    </row>
    <row r="114" spans="1:18" ht="26.85" customHeight="1">
      <c r="A114" s="299"/>
      <c r="B114" s="299"/>
      <c r="C114" s="72"/>
      <c r="D114" s="291" t="s">
        <v>263</v>
      </c>
      <c r="E114" s="291"/>
      <c r="F114" s="75">
        <v>102</v>
      </c>
      <c r="G114" s="77"/>
      <c r="H114" s="76"/>
      <c r="I114" s="261"/>
      <c r="J114" s="261"/>
      <c r="K114" s="248"/>
      <c r="L114" s="78"/>
      <c r="M114" s="78"/>
      <c r="N114" s="273"/>
      <c r="O114" s="226"/>
      <c r="P114" s="231"/>
      <c r="R114" s="78"/>
    </row>
    <row r="115" spans="1:18" ht="26.85" customHeight="1">
      <c r="A115" s="299"/>
      <c r="B115" s="299"/>
      <c r="C115" s="72" t="s">
        <v>43</v>
      </c>
      <c r="D115" s="291" t="s">
        <v>264</v>
      </c>
      <c r="E115" s="291"/>
      <c r="F115" s="75">
        <v>103</v>
      </c>
      <c r="G115" s="77"/>
      <c r="H115" s="76"/>
      <c r="I115" s="261"/>
      <c r="J115" s="261"/>
      <c r="K115" s="248"/>
      <c r="L115" s="78"/>
      <c r="M115" s="78"/>
      <c r="N115" s="273"/>
      <c r="O115" s="226"/>
      <c r="P115" s="231"/>
      <c r="R115" s="78"/>
    </row>
    <row r="116" spans="1:18" ht="13.5" customHeight="1">
      <c r="A116" s="299"/>
      <c r="B116" s="299"/>
      <c r="C116" s="299"/>
      <c r="D116" s="291" t="s">
        <v>265</v>
      </c>
      <c r="E116" s="291"/>
      <c r="F116" s="75">
        <v>104</v>
      </c>
      <c r="G116" s="77"/>
      <c r="H116" s="76"/>
      <c r="I116" s="261"/>
      <c r="J116" s="261"/>
      <c r="K116" s="248"/>
      <c r="L116" s="78"/>
      <c r="M116" s="78"/>
      <c r="N116" s="273"/>
      <c r="O116" s="226"/>
      <c r="P116" s="231"/>
      <c r="R116" s="78"/>
    </row>
    <row r="117" spans="1:18" ht="13.5" customHeight="1">
      <c r="A117" s="299"/>
      <c r="B117" s="299"/>
      <c r="C117" s="299"/>
      <c r="D117" s="45"/>
      <c r="E117" s="85" t="s">
        <v>266</v>
      </c>
      <c r="F117" s="75">
        <v>105</v>
      </c>
      <c r="G117" s="77"/>
      <c r="H117" s="76"/>
      <c r="I117" s="261"/>
      <c r="J117" s="261"/>
      <c r="K117" s="248"/>
      <c r="L117" s="78"/>
      <c r="M117" s="78"/>
      <c r="N117" s="273"/>
      <c r="O117" s="226"/>
      <c r="P117" s="231"/>
      <c r="R117" s="78"/>
    </row>
    <row r="118" spans="1:18" ht="13.5" customHeight="1">
      <c r="A118" s="299"/>
      <c r="B118" s="299"/>
      <c r="C118" s="299"/>
      <c r="D118" s="45"/>
      <c r="E118" s="85" t="s">
        <v>267</v>
      </c>
      <c r="F118" s="75">
        <v>106</v>
      </c>
      <c r="G118" s="77"/>
      <c r="H118" s="76"/>
      <c r="I118" s="261"/>
      <c r="J118" s="261"/>
      <c r="K118" s="248"/>
      <c r="L118" s="78"/>
      <c r="M118" s="78"/>
      <c r="N118" s="273"/>
      <c r="O118" s="226"/>
      <c r="P118" s="231"/>
      <c r="R118" s="78"/>
    </row>
    <row r="119" spans="1:18" ht="19.350000000000001" customHeight="1">
      <c r="A119" s="299"/>
      <c r="B119" s="299"/>
      <c r="C119" s="299"/>
      <c r="D119" s="291" t="s">
        <v>268</v>
      </c>
      <c r="E119" s="291"/>
      <c r="F119" s="75">
        <v>107</v>
      </c>
      <c r="G119" s="77"/>
      <c r="H119" s="76"/>
      <c r="I119" s="261"/>
      <c r="J119" s="261"/>
      <c r="K119" s="248"/>
      <c r="L119" s="78"/>
      <c r="M119" s="78"/>
      <c r="N119" s="273"/>
      <c r="O119" s="226"/>
      <c r="P119" s="231"/>
      <c r="R119" s="78"/>
    </row>
    <row r="120" spans="1:18" ht="14.25" customHeight="1">
      <c r="A120" s="299"/>
      <c r="B120" s="299"/>
      <c r="C120" s="299"/>
      <c r="D120" s="45"/>
      <c r="E120" s="85" t="s">
        <v>266</v>
      </c>
      <c r="F120" s="75">
        <v>108</v>
      </c>
      <c r="G120" s="77"/>
      <c r="H120" s="76"/>
      <c r="I120" s="261"/>
      <c r="J120" s="261"/>
      <c r="K120" s="248"/>
      <c r="L120" s="78"/>
      <c r="M120" s="78"/>
      <c r="N120" s="273"/>
      <c r="O120" s="226"/>
      <c r="P120" s="231"/>
      <c r="R120" s="78"/>
    </row>
    <row r="121" spans="1:18" ht="14.25" customHeight="1">
      <c r="A121" s="299"/>
      <c r="B121" s="299"/>
      <c r="C121" s="299"/>
      <c r="D121" s="45"/>
      <c r="E121" s="85" t="s">
        <v>267</v>
      </c>
      <c r="F121" s="75">
        <v>109</v>
      </c>
      <c r="G121" s="77"/>
      <c r="H121" s="76"/>
      <c r="I121" s="261"/>
      <c r="J121" s="261"/>
      <c r="K121" s="248"/>
      <c r="L121" s="78"/>
      <c r="M121" s="78"/>
      <c r="N121" s="273"/>
      <c r="O121" s="226"/>
      <c r="P121" s="231"/>
      <c r="R121" s="78"/>
    </row>
    <row r="122" spans="1:18" ht="16.5" customHeight="1">
      <c r="A122" s="299"/>
      <c r="B122" s="299"/>
      <c r="C122" s="299"/>
      <c r="D122" s="291" t="s">
        <v>269</v>
      </c>
      <c r="E122" s="291"/>
      <c r="F122" s="75">
        <v>110</v>
      </c>
      <c r="G122" s="77"/>
      <c r="H122" s="76"/>
      <c r="I122" s="261"/>
      <c r="J122" s="261"/>
      <c r="K122" s="248"/>
      <c r="L122" s="78"/>
      <c r="M122" s="78"/>
      <c r="N122" s="273"/>
      <c r="O122" s="226"/>
      <c r="P122" s="231"/>
      <c r="R122" s="78"/>
    </row>
    <row r="123" spans="1:18" ht="19.350000000000001" customHeight="1">
      <c r="A123" s="299"/>
      <c r="B123" s="299"/>
      <c r="C123" s="72"/>
      <c r="D123" s="291" t="s">
        <v>270</v>
      </c>
      <c r="E123" s="291"/>
      <c r="F123" s="75">
        <v>111</v>
      </c>
      <c r="G123" s="77"/>
      <c r="H123" s="76"/>
      <c r="I123" s="261"/>
      <c r="J123" s="261"/>
      <c r="K123" s="248"/>
      <c r="L123" s="78"/>
      <c r="M123" s="78"/>
      <c r="N123" s="273"/>
      <c r="O123" s="226"/>
      <c r="P123" s="231"/>
      <c r="R123" s="78"/>
    </row>
    <row r="124" spans="1:18" ht="19.149999999999999" customHeight="1">
      <c r="A124" s="299"/>
      <c r="B124" s="299"/>
      <c r="C124" s="72" t="s">
        <v>45</v>
      </c>
      <c r="D124" s="291" t="s">
        <v>46</v>
      </c>
      <c r="E124" s="291"/>
      <c r="F124" s="75">
        <v>112</v>
      </c>
      <c r="G124" s="77">
        <v>338</v>
      </c>
      <c r="H124" s="76"/>
      <c r="I124" s="266">
        <v>400</v>
      </c>
      <c r="J124" s="261">
        <v>248</v>
      </c>
      <c r="K124" s="248">
        <v>0</v>
      </c>
      <c r="L124" s="249">
        <v>0</v>
      </c>
      <c r="M124" s="249">
        <v>0</v>
      </c>
      <c r="N124" s="272">
        <v>4</v>
      </c>
      <c r="O124" s="226">
        <f>N124/J124*100</f>
        <v>1.6129032258064515</v>
      </c>
      <c r="P124" s="231">
        <f>J124/G124*100</f>
        <v>73.372781065088759</v>
      </c>
      <c r="Q124" s="241"/>
      <c r="R124" s="78"/>
    </row>
    <row r="125" spans="1:18" ht="26.85" customHeight="1">
      <c r="A125" s="299"/>
      <c r="B125" s="299"/>
      <c r="C125" s="302" t="s">
        <v>271</v>
      </c>
      <c r="D125" s="302"/>
      <c r="E125" s="302"/>
      <c r="F125" s="75">
        <v>113</v>
      </c>
      <c r="G125" s="77">
        <v>16</v>
      </c>
      <c r="H125" s="76"/>
      <c r="I125" s="266">
        <v>24</v>
      </c>
      <c r="J125" s="261">
        <v>-2</v>
      </c>
      <c r="K125" s="250">
        <v>0</v>
      </c>
      <c r="L125" s="249">
        <v>0</v>
      </c>
      <c r="M125" s="249">
        <v>0</v>
      </c>
      <c r="N125" s="272">
        <v>14</v>
      </c>
      <c r="O125" s="226">
        <v>0</v>
      </c>
      <c r="P125" s="231">
        <v>0</v>
      </c>
      <c r="R125" s="78"/>
    </row>
    <row r="126" spans="1:18" ht="19.350000000000001" customHeight="1">
      <c r="A126" s="299"/>
      <c r="B126" s="299"/>
      <c r="C126" s="72" t="s">
        <v>20</v>
      </c>
      <c r="D126" s="291" t="s">
        <v>272</v>
      </c>
      <c r="E126" s="291"/>
      <c r="F126" s="75">
        <v>114</v>
      </c>
      <c r="G126" s="77">
        <v>0</v>
      </c>
      <c r="H126" s="76"/>
      <c r="I126" s="266">
        <v>2</v>
      </c>
      <c r="J126" s="261">
        <v>0</v>
      </c>
      <c r="K126" s="250">
        <v>0</v>
      </c>
      <c r="L126" s="249">
        <v>0</v>
      </c>
      <c r="M126" s="249">
        <v>0</v>
      </c>
      <c r="N126" s="272">
        <v>0</v>
      </c>
      <c r="O126" s="226"/>
      <c r="P126" s="231"/>
      <c r="R126" s="78"/>
    </row>
    <row r="127" spans="1:18" ht="19.350000000000001" customHeight="1">
      <c r="A127" s="299"/>
      <c r="B127" s="299"/>
      <c r="C127" s="72"/>
      <c r="D127" s="291" t="s">
        <v>273</v>
      </c>
      <c r="E127" s="291"/>
      <c r="F127" s="75">
        <v>115</v>
      </c>
      <c r="G127" s="77">
        <v>0</v>
      </c>
      <c r="H127" s="76"/>
      <c r="I127" s="266">
        <v>2</v>
      </c>
      <c r="J127" s="261">
        <v>0</v>
      </c>
      <c r="K127" s="250">
        <v>0</v>
      </c>
      <c r="L127" s="249">
        <v>0</v>
      </c>
      <c r="M127" s="249">
        <v>0</v>
      </c>
      <c r="N127" s="272">
        <v>0</v>
      </c>
      <c r="O127" s="226"/>
      <c r="P127" s="231"/>
      <c r="R127" s="78"/>
    </row>
    <row r="128" spans="1:18" ht="19.350000000000001" customHeight="1">
      <c r="A128" s="299"/>
      <c r="B128" s="299"/>
      <c r="C128" s="72"/>
      <c r="D128" s="291" t="s">
        <v>274</v>
      </c>
      <c r="E128" s="291"/>
      <c r="F128" s="75">
        <v>116</v>
      </c>
      <c r="G128" s="77"/>
      <c r="H128" s="76"/>
      <c r="I128" s="261"/>
      <c r="J128" s="261"/>
      <c r="K128" s="248"/>
      <c r="L128" s="78"/>
      <c r="M128" s="78"/>
      <c r="N128" s="273"/>
      <c r="O128" s="226"/>
      <c r="P128" s="231"/>
      <c r="R128" s="78"/>
    </row>
    <row r="129" spans="1:18" ht="19.350000000000001" customHeight="1">
      <c r="A129" s="299"/>
      <c r="B129" s="299"/>
      <c r="C129" s="72" t="s">
        <v>22</v>
      </c>
      <c r="D129" s="291" t="s">
        <v>275</v>
      </c>
      <c r="E129" s="291"/>
      <c r="F129" s="75">
        <v>117</v>
      </c>
      <c r="G129" s="77"/>
      <c r="H129" s="76"/>
      <c r="I129" s="261"/>
      <c r="J129" s="261"/>
      <c r="K129" s="248"/>
      <c r="L129" s="78"/>
      <c r="M129" s="78"/>
      <c r="N129" s="273"/>
      <c r="O129" s="226"/>
      <c r="P129" s="231"/>
      <c r="R129" s="78"/>
    </row>
    <row r="130" spans="1:18" ht="19.350000000000001" customHeight="1">
      <c r="A130" s="299"/>
      <c r="B130" s="299"/>
      <c r="C130" s="72" t="s">
        <v>70</v>
      </c>
      <c r="D130" s="291" t="s">
        <v>276</v>
      </c>
      <c r="E130" s="291"/>
      <c r="F130" s="75">
        <v>118</v>
      </c>
      <c r="G130" s="77"/>
      <c r="H130" s="76"/>
      <c r="I130" s="261"/>
      <c r="J130" s="261"/>
      <c r="K130" s="248"/>
      <c r="L130" s="78"/>
      <c r="M130" s="78"/>
      <c r="N130" s="273"/>
      <c r="O130" s="226"/>
      <c r="P130" s="231"/>
      <c r="R130" s="78"/>
    </row>
    <row r="131" spans="1:18" ht="19.350000000000001" customHeight="1">
      <c r="A131" s="299"/>
      <c r="B131" s="299"/>
      <c r="C131" s="72" t="s">
        <v>80</v>
      </c>
      <c r="D131" s="291" t="s">
        <v>83</v>
      </c>
      <c r="E131" s="291"/>
      <c r="F131" s="75">
        <v>119</v>
      </c>
      <c r="G131" s="77"/>
      <c r="H131" s="76"/>
      <c r="I131" s="261"/>
      <c r="J131" s="261"/>
      <c r="K131" s="248"/>
      <c r="L131" s="78"/>
      <c r="M131" s="78"/>
      <c r="N131" s="273"/>
      <c r="O131" s="226"/>
      <c r="P131" s="231"/>
      <c r="R131" s="78"/>
    </row>
    <row r="132" spans="1:18" ht="19.350000000000001" customHeight="1">
      <c r="A132" s="299"/>
      <c r="B132" s="299"/>
      <c r="C132" s="72" t="s">
        <v>82</v>
      </c>
      <c r="D132" s="291" t="s">
        <v>277</v>
      </c>
      <c r="E132" s="291"/>
      <c r="F132" s="75">
        <v>120</v>
      </c>
      <c r="G132" s="77">
        <v>16</v>
      </c>
      <c r="H132" s="76"/>
      <c r="I132" s="266">
        <v>22</v>
      </c>
      <c r="J132" s="261">
        <v>18</v>
      </c>
      <c r="K132" s="250">
        <v>0</v>
      </c>
      <c r="L132" s="249">
        <v>0</v>
      </c>
      <c r="M132" s="249">
        <v>0</v>
      </c>
      <c r="N132" s="272">
        <v>14</v>
      </c>
      <c r="O132" s="226">
        <f>N132/J132*100</f>
        <v>77.777777777777786</v>
      </c>
      <c r="P132" s="231"/>
      <c r="R132" s="78"/>
    </row>
    <row r="133" spans="1:18" ht="26.85" customHeight="1">
      <c r="A133" s="299"/>
      <c r="B133" s="299"/>
      <c r="C133" s="71" t="s">
        <v>278</v>
      </c>
      <c r="D133" s="306" t="s">
        <v>279</v>
      </c>
      <c r="E133" s="306"/>
      <c r="F133" s="75">
        <v>121</v>
      </c>
      <c r="G133" s="77"/>
      <c r="H133" s="76"/>
      <c r="I133" s="261"/>
      <c r="J133" s="261">
        <v>-20</v>
      </c>
      <c r="K133" s="248"/>
      <c r="L133" s="78"/>
      <c r="M133" s="78"/>
      <c r="N133" s="273"/>
      <c r="O133" s="226"/>
      <c r="P133" s="231"/>
      <c r="R133" s="78"/>
    </row>
    <row r="134" spans="1:18" ht="18">
      <c r="A134" s="299"/>
      <c r="B134" s="72"/>
      <c r="C134" s="74"/>
      <c r="D134" s="86" t="s">
        <v>151</v>
      </c>
      <c r="E134" s="41" t="s">
        <v>280</v>
      </c>
      <c r="F134" s="75">
        <v>122</v>
      </c>
      <c r="G134" s="77"/>
      <c r="H134" s="76"/>
      <c r="I134" s="261"/>
      <c r="J134" s="261">
        <v>0</v>
      </c>
      <c r="K134" s="248"/>
      <c r="L134" s="78"/>
      <c r="M134" s="78"/>
      <c r="N134" s="273"/>
      <c r="O134" s="226"/>
      <c r="P134" s="231"/>
      <c r="R134" s="78"/>
    </row>
    <row r="135" spans="1:18" ht="18">
      <c r="A135" s="299"/>
      <c r="B135" s="72"/>
      <c r="C135" s="74"/>
      <c r="D135" s="86" t="s">
        <v>281</v>
      </c>
      <c r="E135" s="85" t="s">
        <v>282</v>
      </c>
      <c r="F135" s="75">
        <v>123</v>
      </c>
      <c r="G135" s="77"/>
      <c r="H135" s="76"/>
      <c r="I135" s="261"/>
      <c r="J135" s="261"/>
      <c r="K135" s="248"/>
      <c r="L135" s="78"/>
      <c r="M135" s="78"/>
      <c r="N135" s="273"/>
      <c r="O135" s="226"/>
      <c r="P135" s="231"/>
      <c r="R135" s="78"/>
    </row>
    <row r="136" spans="1:18" ht="18">
      <c r="A136" s="299"/>
      <c r="B136" s="72"/>
      <c r="C136" s="74"/>
      <c r="D136" s="86" t="s">
        <v>283</v>
      </c>
      <c r="E136" s="85" t="s">
        <v>284</v>
      </c>
      <c r="F136" s="75">
        <v>124</v>
      </c>
      <c r="G136" s="77"/>
      <c r="H136" s="76"/>
      <c r="I136" s="261"/>
      <c r="J136" s="261"/>
      <c r="K136" s="248"/>
      <c r="L136" s="78"/>
      <c r="M136" s="78"/>
      <c r="N136" s="273"/>
      <c r="O136" s="226"/>
      <c r="P136" s="231"/>
      <c r="R136" s="78"/>
    </row>
    <row r="137" spans="1:18" ht="25.5">
      <c r="A137" s="299"/>
      <c r="B137" s="72"/>
      <c r="C137" s="74"/>
      <c r="D137" s="86" t="s">
        <v>153</v>
      </c>
      <c r="E137" s="41" t="s">
        <v>285</v>
      </c>
      <c r="F137" s="75">
        <v>125</v>
      </c>
      <c r="G137" s="77"/>
      <c r="H137" s="76"/>
      <c r="I137" s="261"/>
      <c r="J137" s="261">
        <v>20</v>
      </c>
      <c r="K137" s="248"/>
      <c r="L137" s="78"/>
      <c r="M137" s="78"/>
      <c r="N137" s="273"/>
      <c r="O137" s="226"/>
      <c r="P137" s="231"/>
      <c r="R137" s="78"/>
    </row>
    <row r="138" spans="1:18" ht="22.15" customHeight="1">
      <c r="A138" s="299"/>
      <c r="B138" s="72"/>
      <c r="C138" s="72"/>
      <c r="D138" s="45" t="s">
        <v>286</v>
      </c>
      <c r="E138" s="45" t="s">
        <v>287</v>
      </c>
      <c r="F138" s="75">
        <v>126</v>
      </c>
      <c r="G138" s="77"/>
      <c r="H138" s="76"/>
      <c r="I138" s="261"/>
      <c r="J138" s="261">
        <v>20</v>
      </c>
      <c r="K138" s="248"/>
      <c r="L138" s="78"/>
      <c r="M138" s="78"/>
      <c r="N138" s="273"/>
      <c r="O138" s="226"/>
      <c r="P138" s="231"/>
      <c r="R138" s="78"/>
    </row>
    <row r="139" spans="1:18" ht="13.5" customHeight="1">
      <c r="A139" s="299"/>
      <c r="B139" s="72"/>
      <c r="C139" s="72"/>
      <c r="D139" s="45"/>
      <c r="E139" s="45" t="s">
        <v>288</v>
      </c>
      <c r="F139" s="75">
        <v>127</v>
      </c>
      <c r="G139" s="77"/>
      <c r="H139" s="76"/>
      <c r="I139" s="261"/>
      <c r="J139" s="261"/>
      <c r="K139" s="248"/>
      <c r="L139" s="78"/>
      <c r="M139" s="78"/>
      <c r="N139" s="273"/>
      <c r="O139" s="226"/>
      <c r="P139" s="231"/>
      <c r="R139" s="78"/>
    </row>
    <row r="140" spans="1:18" ht="15.6" customHeight="1">
      <c r="A140" s="299"/>
      <c r="B140" s="72"/>
      <c r="C140" s="72"/>
      <c r="D140" s="45"/>
      <c r="E140" s="45" t="s">
        <v>289</v>
      </c>
      <c r="F140" s="75">
        <v>128</v>
      </c>
      <c r="G140" s="77"/>
      <c r="H140" s="76"/>
      <c r="I140" s="261"/>
      <c r="J140" s="261"/>
      <c r="K140" s="248"/>
      <c r="L140" s="78"/>
      <c r="M140" s="78"/>
      <c r="N140" s="273"/>
      <c r="O140" s="226"/>
      <c r="P140" s="231"/>
      <c r="R140" s="78"/>
    </row>
    <row r="141" spans="1:18" ht="13.5" customHeight="1">
      <c r="A141" s="299"/>
      <c r="B141" s="72"/>
      <c r="C141" s="72"/>
      <c r="D141" s="45"/>
      <c r="E141" s="45" t="s">
        <v>290</v>
      </c>
      <c r="F141" s="75">
        <v>129</v>
      </c>
      <c r="G141" s="77"/>
      <c r="H141" s="76"/>
      <c r="I141" s="261"/>
      <c r="J141" s="261">
        <v>20</v>
      </c>
      <c r="K141" s="248"/>
      <c r="L141" s="78"/>
      <c r="M141" s="78"/>
      <c r="N141" s="273"/>
      <c r="O141" s="226"/>
      <c r="P141" s="231"/>
      <c r="R141" s="78"/>
    </row>
    <row r="142" spans="1:18" ht="19.350000000000001" customHeight="1">
      <c r="A142" s="299"/>
      <c r="B142" s="72">
        <v>2</v>
      </c>
      <c r="C142" s="72"/>
      <c r="D142" s="291" t="s">
        <v>291</v>
      </c>
      <c r="E142" s="291"/>
      <c r="F142" s="75">
        <v>130</v>
      </c>
      <c r="G142" s="77"/>
      <c r="H142" s="76"/>
      <c r="I142" s="261"/>
      <c r="J142" s="261"/>
      <c r="K142" s="248"/>
      <c r="L142" s="78"/>
      <c r="M142" s="78"/>
      <c r="N142" s="273"/>
      <c r="O142" s="226"/>
      <c r="P142" s="231"/>
      <c r="R142" s="78"/>
    </row>
    <row r="143" spans="1:18" ht="19.350000000000001" customHeight="1">
      <c r="A143" s="299"/>
      <c r="B143" s="299"/>
      <c r="C143" s="72" t="s">
        <v>20</v>
      </c>
      <c r="D143" s="291" t="s">
        <v>292</v>
      </c>
      <c r="E143" s="291"/>
      <c r="F143" s="75">
        <v>131</v>
      </c>
      <c r="G143" s="77"/>
      <c r="H143" s="76"/>
      <c r="I143" s="261"/>
      <c r="J143" s="261"/>
      <c r="K143" s="248"/>
      <c r="L143" s="78"/>
      <c r="M143" s="78"/>
      <c r="N143" s="273"/>
      <c r="O143" s="226"/>
      <c r="P143" s="231"/>
      <c r="R143" s="78"/>
    </row>
    <row r="144" spans="1:18" ht="15.75" customHeight="1">
      <c r="A144" s="299"/>
      <c r="B144" s="299"/>
      <c r="C144" s="72"/>
      <c r="D144" s="45" t="s">
        <v>135</v>
      </c>
      <c r="E144" s="45" t="s">
        <v>293</v>
      </c>
      <c r="F144" s="75">
        <v>132</v>
      </c>
      <c r="G144" s="77"/>
      <c r="H144" s="76"/>
      <c r="I144" s="261"/>
      <c r="J144" s="261"/>
      <c r="K144" s="248"/>
      <c r="L144" s="78"/>
      <c r="M144" s="78"/>
      <c r="N144" s="273"/>
      <c r="O144" s="226"/>
      <c r="P144" s="231"/>
      <c r="R144" s="78"/>
    </row>
    <row r="145" spans="1:18" ht="16.5" customHeight="1">
      <c r="A145" s="299"/>
      <c r="B145" s="299"/>
      <c r="C145" s="72"/>
      <c r="D145" s="45" t="s">
        <v>137</v>
      </c>
      <c r="E145" s="45" t="s">
        <v>294</v>
      </c>
      <c r="F145" s="75">
        <v>133</v>
      </c>
      <c r="G145" s="77"/>
      <c r="H145" s="76"/>
      <c r="I145" s="261"/>
      <c r="J145" s="261"/>
      <c r="K145" s="248"/>
      <c r="L145" s="78"/>
      <c r="M145" s="78"/>
      <c r="N145" s="273"/>
      <c r="O145" s="226"/>
      <c r="P145" s="231"/>
      <c r="R145" s="78"/>
    </row>
    <row r="146" spans="1:18" ht="19.350000000000001" customHeight="1">
      <c r="A146" s="299"/>
      <c r="B146" s="299"/>
      <c r="C146" s="72" t="s">
        <v>22</v>
      </c>
      <c r="D146" s="291" t="s">
        <v>295</v>
      </c>
      <c r="E146" s="291"/>
      <c r="F146" s="75">
        <v>134</v>
      </c>
      <c r="G146" s="77"/>
      <c r="H146" s="76"/>
      <c r="I146" s="261"/>
      <c r="J146" s="261"/>
      <c r="K146" s="248"/>
      <c r="L146" s="78"/>
      <c r="M146" s="78"/>
      <c r="N146" s="273"/>
      <c r="O146" s="226"/>
      <c r="P146" s="231"/>
      <c r="R146" s="78"/>
    </row>
    <row r="147" spans="1:18" ht="15.75" customHeight="1">
      <c r="A147" s="299"/>
      <c r="B147" s="299"/>
      <c r="C147" s="72"/>
      <c r="D147" s="45" t="s">
        <v>175</v>
      </c>
      <c r="E147" s="45" t="s">
        <v>293</v>
      </c>
      <c r="F147" s="75">
        <v>135</v>
      </c>
      <c r="G147" s="77"/>
      <c r="H147" s="76"/>
      <c r="I147" s="261"/>
      <c r="J147" s="261"/>
      <c r="K147" s="248"/>
      <c r="L147" s="78"/>
      <c r="M147" s="78"/>
      <c r="N147" s="273"/>
      <c r="O147" s="226"/>
      <c r="P147" s="231"/>
      <c r="R147" s="78"/>
    </row>
    <row r="148" spans="1:18" ht="15.75" customHeight="1">
      <c r="A148" s="299"/>
      <c r="B148" s="299"/>
      <c r="C148" s="72"/>
      <c r="D148" s="45" t="s">
        <v>177</v>
      </c>
      <c r="E148" s="45" t="s">
        <v>294</v>
      </c>
      <c r="F148" s="75">
        <v>136</v>
      </c>
      <c r="G148" s="77"/>
      <c r="H148" s="76"/>
      <c r="I148" s="261"/>
      <c r="J148" s="261"/>
      <c r="K148" s="248"/>
      <c r="L148" s="78"/>
      <c r="M148" s="78"/>
      <c r="N148" s="273"/>
      <c r="O148" s="226"/>
      <c r="P148" s="231"/>
      <c r="R148" s="78"/>
    </row>
    <row r="149" spans="1:18" ht="13.5" customHeight="1">
      <c r="A149" s="299"/>
      <c r="B149" s="299"/>
      <c r="C149" s="72" t="s">
        <v>70</v>
      </c>
      <c r="D149" s="291" t="s">
        <v>296</v>
      </c>
      <c r="E149" s="291"/>
      <c r="F149" s="75">
        <v>137</v>
      </c>
      <c r="G149" s="77"/>
      <c r="H149" s="76"/>
      <c r="I149" s="261"/>
      <c r="J149" s="261"/>
      <c r="K149" s="248"/>
      <c r="L149" s="78"/>
      <c r="M149" s="78"/>
      <c r="N149" s="273"/>
      <c r="O149" s="226"/>
      <c r="P149" s="231"/>
      <c r="R149" s="78"/>
    </row>
    <row r="150" spans="1:18" ht="19.350000000000001" customHeight="1">
      <c r="A150" s="72" t="s">
        <v>50</v>
      </c>
      <c r="B150" s="72"/>
      <c r="C150" s="72"/>
      <c r="D150" s="291" t="s">
        <v>297</v>
      </c>
      <c r="E150" s="291"/>
      <c r="F150" s="75">
        <v>138</v>
      </c>
      <c r="G150" s="244">
        <f>G13-G40</f>
        <v>330</v>
      </c>
      <c r="H150" s="76"/>
      <c r="I150" s="266">
        <f t="shared" ref="I150:N150" si="4">I13-I40</f>
        <v>335</v>
      </c>
      <c r="J150" s="260">
        <f t="shared" si="4"/>
        <v>395</v>
      </c>
      <c r="K150" s="248">
        <f t="shared" si="4"/>
        <v>0</v>
      </c>
      <c r="L150" s="249">
        <f t="shared" si="4"/>
        <v>0</v>
      </c>
      <c r="M150" s="249">
        <f t="shared" si="4"/>
        <v>0</v>
      </c>
      <c r="N150" s="272">
        <f t="shared" si="4"/>
        <v>2</v>
      </c>
      <c r="O150" s="226">
        <f>N150/J150*100</f>
        <v>0.50632911392405067</v>
      </c>
      <c r="P150" s="231">
        <f>J150/G150*100</f>
        <v>119.6969696969697</v>
      </c>
      <c r="R150" s="78"/>
    </row>
    <row r="151" spans="1:18" ht="18">
      <c r="A151" s="72"/>
      <c r="B151" s="72"/>
      <c r="C151" s="72"/>
      <c r="D151" s="45"/>
      <c r="E151" s="45" t="s">
        <v>298</v>
      </c>
      <c r="F151" s="75">
        <v>139</v>
      </c>
      <c r="G151" s="77"/>
      <c r="H151" s="76"/>
      <c r="I151" s="266"/>
      <c r="J151" s="261"/>
      <c r="K151" s="248"/>
      <c r="L151" s="249"/>
      <c r="M151" s="249"/>
      <c r="N151" s="272"/>
      <c r="O151" s="226"/>
      <c r="P151" s="231"/>
      <c r="R151" s="78"/>
    </row>
    <row r="152" spans="1:18" ht="15.75" customHeight="1">
      <c r="A152" s="72"/>
      <c r="B152" s="72"/>
      <c r="C152" s="72"/>
      <c r="D152" s="45"/>
      <c r="E152" s="45" t="s">
        <v>299</v>
      </c>
      <c r="F152" s="75">
        <v>140</v>
      </c>
      <c r="G152" s="77"/>
      <c r="H152" s="76"/>
      <c r="I152" s="266">
        <v>0</v>
      </c>
      <c r="J152" s="261"/>
      <c r="K152" s="248">
        <v>0</v>
      </c>
      <c r="L152" s="249">
        <v>0</v>
      </c>
      <c r="M152" s="249">
        <v>0</v>
      </c>
      <c r="N152" s="272">
        <v>0</v>
      </c>
      <c r="O152" s="226"/>
      <c r="P152" s="231"/>
      <c r="R152" s="78"/>
    </row>
    <row r="153" spans="1:18" s="60" customFormat="1" ht="13.5" customHeight="1">
      <c r="A153" s="87" t="s">
        <v>52</v>
      </c>
      <c r="B153" s="87"/>
      <c r="C153" s="87"/>
      <c r="D153" s="307" t="s">
        <v>53</v>
      </c>
      <c r="E153" s="307"/>
      <c r="F153" s="75">
        <v>141</v>
      </c>
      <c r="G153" s="77">
        <v>53</v>
      </c>
      <c r="H153" s="88"/>
      <c r="I153" s="268">
        <v>54</v>
      </c>
      <c r="J153" s="261">
        <v>61</v>
      </c>
      <c r="K153" s="251">
        <v>0</v>
      </c>
      <c r="L153" s="252">
        <v>0</v>
      </c>
      <c r="M153" s="252">
        <v>0</v>
      </c>
      <c r="N153" s="275">
        <v>0</v>
      </c>
      <c r="O153" s="226">
        <f>N153/J153*100</f>
        <v>0</v>
      </c>
      <c r="P153" s="231">
        <f>J153/G153*100</f>
        <v>115.09433962264151</v>
      </c>
      <c r="R153" s="78"/>
    </row>
    <row r="154" spans="1:18" ht="13.5" customHeight="1">
      <c r="A154" s="71" t="s">
        <v>58</v>
      </c>
      <c r="B154" s="89"/>
      <c r="C154" s="72"/>
      <c r="D154" s="291" t="s">
        <v>91</v>
      </c>
      <c r="E154" s="291"/>
      <c r="F154" s="75"/>
      <c r="G154" s="77"/>
      <c r="H154" s="76"/>
      <c r="I154" s="266"/>
      <c r="J154" s="261"/>
      <c r="K154" s="248"/>
      <c r="L154" s="249"/>
      <c r="M154" s="249"/>
      <c r="N154" s="272"/>
      <c r="O154" s="226"/>
      <c r="P154" s="231"/>
      <c r="R154" s="78"/>
    </row>
    <row r="155" spans="1:18" ht="13.5" customHeight="1">
      <c r="A155" s="71"/>
      <c r="B155" s="71">
        <v>1</v>
      </c>
      <c r="C155" s="72"/>
      <c r="D155" s="291" t="s">
        <v>300</v>
      </c>
      <c r="E155" s="291"/>
      <c r="F155" s="75">
        <v>142</v>
      </c>
      <c r="G155" s="77">
        <v>12101</v>
      </c>
      <c r="H155" s="76"/>
      <c r="I155" s="266">
        <f>I14</f>
        <v>13570</v>
      </c>
      <c r="J155" s="261">
        <f>J14</f>
        <v>8477</v>
      </c>
      <c r="K155" s="248">
        <v>0</v>
      </c>
      <c r="L155" s="249">
        <v>0</v>
      </c>
      <c r="M155" s="249">
        <v>0</v>
      </c>
      <c r="N155" s="272">
        <f>N14</f>
        <v>182</v>
      </c>
      <c r="O155" s="226">
        <f>N155/J155*100</f>
        <v>2.1469859620148637</v>
      </c>
      <c r="P155" s="231">
        <f>J155/G155*100</f>
        <v>70.052061813073294</v>
      </c>
      <c r="R155" s="78"/>
    </row>
    <row r="156" spans="1:18" ht="13.5" customHeight="1">
      <c r="A156" s="71"/>
      <c r="B156" s="89"/>
      <c r="C156" s="72" t="s">
        <v>20</v>
      </c>
      <c r="D156" s="291" t="s">
        <v>301</v>
      </c>
      <c r="E156" s="291"/>
      <c r="F156" s="75">
        <v>143</v>
      </c>
      <c r="G156" s="77"/>
      <c r="H156" s="76"/>
      <c r="I156" s="261"/>
      <c r="J156" s="261"/>
      <c r="K156" s="248"/>
      <c r="L156" s="78"/>
      <c r="M156" s="78"/>
      <c r="N156" s="273"/>
      <c r="O156" s="226"/>
      <c r="P156" s="231"/>
      <c r="R156" s="78"/>
    </row>
    <row r="157" spans="1:18" ht="27.6" customHeight="1">
      <c r="A157" s="71"/>
      <c r="B157" s="89"/>
      <c r="C157" s="72" t="s">
        <v>22</v>
      </c>
      <c r="D157" s="291" t="s">
        <v>302</v>
      </c>
      <c r="E157" s="291"/>
      <c r="F157" s="75">
        <v>144</v>
      </c>
      <c r="G157" s="77"/>
      <c r="H157" s="76"/>
      <c r="I157" s="261"/>
      <c r="J157" s="261"/>
      <c r="K157" s="248"/>
      <c r="L157" s="78"/>
      <c r="M157" s="78"/>
      <c r="N157" s="273"/>
      <c r="O157" s="226"/>
      <c r="P157" s="231"/>
      <c r="R157" s="78"/>
    </row>
    <row r="158" spans="1:18" ht="20.25" customHeight="1">
      <c r="A158" s="71"/>
      <c r="B158" s="90">
        <v>2</v>
      </c>
      <c r="C158" s="72"/>
      <c r="D158" s="291" t="s">
        <v>303</v>
      </c>
      <c r="E158" s="291"/>
      <c r="F158" s="75">
        <v>145</v>
      </c>
      <c r="G158" s="77"/>
      <c r="H158" s="76"/>
      <c r="I158" s="261"/>
      <c r="J158" s="261"/>
      <c r="K158" s="248"/>
      <c r="L158" s="78"/>
      <c r="M158" s="78"/>
      <c r="N158" s="273"/>
      <c r="O158" s="226"/>
      <c r="P158" s="231"/>
      <c r="R158" s="78"/>
    </row>
    <row r="159" spans="1:18" ht="39.75" customHeight="1">
      <c r="A159" s="71"/>
      <c r="B159" s="89"/>
      <c r="C159" s="72" t="s">
        <v>20</v>
      </c>
      <c r="D159" s="291" t="s">
        <v>304</v>
      </c>
      <c r="E159" s="291"/>
      <c r="F159" s="75">
        <v>146</v>
      </c>
      <c r="G159" s="77"/>
      <c r="H159" s="76"/>
      <c r="I159" s="261"/>
      <c r="J159" s="261"/>
      <c r="K159" s="248"/>
      <c r="L159" s="78"/>
      <c r="M159" s="78"/>
      <c r="N159" s="273"/>
      <c r="O159" s="226"/>
      <c r="P159" s="231"/>
      <c r="R159" s="78"/>
    </row>
    <row r="160" spans="1:18" ht="13.5" customHeight="1">
      <c r="A160" s="71"/>
      <c r="B160" s="71">
        <v>3</v>
      </c>
      <c r="C160" s="72"/>
      <c r="D160" s="302" t="s">
        <v>305</v>
      </c>
      <c r="E160" s="302"/>
      <c r="F160" s="75">
        <v>147</v>
      </c>
      <c r="G160" s="77">
        <v>11090</v>
      </c>
      <c r="H160" s="76"/>
      <c r="I160" s="266">
        <f t="shared" ref="I160:N160" si="5">I98</f>
        <v>12380</v>
      </c>
      <c r="J160" s="261">
        <f t="shared" si="5"/>
        <v>7641</v>
      </c>
      <c r="K160" s="248">
        <f t="shared" si="5"/>
        <v>0</v>
      </c>
      <c r="L160" s="249">
        <f t="shared" si="5"/>
        <v>0</v>
      </c>
      <c r="M160" s="249">
        <f t="shared" si="5"/>
        <v>0</v>
      </c>
      <c r="N160" s="272">
        <f t="shared" si="5"/>
        <v>145</v>
      </c>
      <c r="O160" s="226">
        <f>N160/J160*100</f>
        <v>1.8976573746891767</v>
      </c>
      <c r="P160" s="231">
        <f>J160/G160*100</f>
        <v>68.899909828674481</v>
      </c>
      <c r="R160" s="78"/>
    </row>
    <row r="161" spans="1:21" ht="13.5" customHeight="1">
      <c r="A161" s="71"/>
      <c r="B161" s="71"/>
      <c r="C161" s="72" t="s">
        <v>20</v>
      </c>
      <c r="D161" s="302" t="s">
        <v>306</v>
      </c>
      <c r="E161" s="302"/>
      <c r="F161" s="75" t="s">
        <v>307</v>
      </c>
      <c r="G161" s="77"/>
      <c r="H161" s="76"/>
      <c r="I161" s="258">
        <v>208</v>
      </c>
      <c r="J161" s="261"/>
      <c r="K161" s="248">
        <v>0</v>
      </c>
      <c r="L161" s="249">
        <v>0</v>
      </c>
      <c r="M161" s="249">
        <v>0</v>
      </c>
      <c r="N161" s="276">
        <v>0</v>
      </c>
      <c r="O161" s="226"/>
      <c r="P161" s="231"/>
      <c r="R161" s="78"/>
    </row>
    <row r="162" spans="1:21" ht="13.5" customHeight="1">
      <c r="A162" s="71"/>
      <c r="B162" s="71"/>
      <c r="C162" s="72" t="s">
        <v>22</v>
      </c>
      <c r="D162" s="302" t="s">
        <v>308</v>
      </c>
      <c r="E162" s="302"/>
      <c r="F162" s="75" t="s">
        <v>309</v>
      </c>
      <c r="G162" s="77"/>
      <c r="H162" s="76"/>
      <c r="I162" s="266">
        <v>678</v>
      </c>
      <c r="J162" s="261"/>
      <c r="K162" s="248">
        <v>0</v>
      </c>
      <c r="L162" s="249">
        <v>0</v>
      </c>
      <c r="M162" s="249">
        <v>0</v>
      </c>
      <c r="N162" s="272">
        <v>0</v>
      </c>
      <c r="O162" s="226"/>
      <c r="P162" s="231"/>
      <c r="R162" s="78"/>
    </row>
    <row r="163" spans="1:21" ht="30.75" customHeight="1">
      <c r="A163" s="71"/>
      <c r="B163" s="71"/>
      <c r="C163" s="72" t="s">
        <v>70</v>
      </c>
      <c r="D163" s="302" t="s">
        <v>310</v>
      </c>
      <c r="E163" s="302"/>
      <c r="F163" s="75" t="s">
        <v>311</v>
      </c>
      <c r="G163" s="77"/>
      <c r="H163" s="76"/>
      <c r="I163" s="258">
        <v>217</v>
      </c>
      <c r="J163" s="261"/>
      <c r="K163" s="248">
        <v>0</v>
      </c>
      <c r="L163" s="249">
        <v>0</v>
      </c>
      <c r="M163" s="249">
        <v>0</v>
      </c>
      <c r="N163" s="276">
        <v>0</v>
      </c>
      <c r="O163" s="226"/>
      <c r="P163" s="231"/>
      <c r="R163" s="78"/>
    </row>
    <row r="164" spans="1:21" ht="13.5" customHeight="1">
      <c r="A164" s="71"/>
      <c r="B164" s="71"/>
      <c r="C164" s="72" t="s">
        <v>80</v>
      </c>
      <c r="D164" s="83"/>
      <c r="E164" s="83" t="s">
        <v>312</v>
      </c>
      <c r="F164" s="75"/>
      <c r="G164" s="77"/>
      <c r="H164" s="76"/>
      <c r="I164" s="258">
        <v>0</v>
      </c>
      <c r="J164" s="261"/>
      <c r="K164" s="248"/>
      <c r="L164" s="249"/>
      <c r="M164" s="253"/>
      <c r="N164" s="276">
        <v>0</v>
      </c>
      <c r="O164" s="226"/>
      <c r="P164" s="231"/>
      <c r="R164" s="78"/>
    </row>
    <row r="165" spans="1:21" ht="19.350000000000001" customHeight="1">
      <c r="A165" s="299"/>
      <c r="B165" s="72">
        <v>4</v>
      </c>
      <c r="C165" s="72"/>
      <c r="D165" s="291" t="s">
        <v>92</v>
      </c>
      <c r="E165" s="291"/>
      <c r="F165" s="75">
        <v>148</v>
      </c>
      <c r="G165" s="77">
        <v>240</v>
      </c>
      <c r="H165" s="76"/>
      <c r="I165" s="266">
        <v>254</v>
      </c>
      <c r="J165" s="261">
        <v>0</v>
      </c>
      <c r="K165" s="248"/>
      <c r="L165" s="249"/>
      <c r="M165" s="249"/>
      <c r="N165" s="272">
        <v>17</v>
      </c>
      <c r="O165" s="226">
        <v>0</v>
      </c>
      <c r="P165" s="231">
        <f t="shared" ref="P165:P171" si="6">J165/G165*100</f>
        <v>0</v>
      </c>
      <c r="R165" s="78"/>
    </row>
    <row r="166" spans="1:21" ht="19.350000000000001" customHeight="1">
      <c r="A166" s="299"/>
      <c r="B166" s="72">
        <v>5</v>
      </c>
      <c r="C166" s="72"/>
      <c r="D166" s="291" t="s">
        <v>313</v>
      </c>
      <c r="E166" s="291"/>
      <c r="F166" s="75">
        <v>149</v>
      </c>
      <c r="G166" s="77">
        <v>228</v>
      </c>
      <c r="H166" s="76"/>
      <c r="I166" s="266">
        <v>235</v>
      </c>
      <c r="J166" s="261">
        <v>153</v>
      </c>
      <c r="K166" s="248"/>
      <c r="L166" s="249"/>
      <c r="M166" s="249"/>
      <c r="N166" s="272">
        <v>8</v>
      </c>
      <c r="O166" s="226">
        <f t="shared" ref="O166:O171" si="7">N166/J166*100</f>
        <v>5.2287581699346406</v>
      </c>
      <c r="P166" s="231">
        <f t="shared" si="6"/>
        <v>67.10526315789474</v>
      </c>
      <c r="Q166" s="53" t="s">
        <v>5</v>
      </c>
      <c r="R166" s="78"/>
    </row>
    <row r="167" spans="1:21" ht="26.25" customHeight="1">
      <c r="A167" s="299"/>
      <c r="B167" s="72">
        <v>6</v>
      </c>
      <c r="C167" s="72" t="s">
        <v>20</v>
      </c>
      <c r="D167" s="291" t="s">
        <v>314</v>
      </c>
      <c r="E167" s="291"/>
      <c r="F167" s="75">
        <v>150</v>
      </c>
      <c r="G167" s="255">
        <f>(G160/G166)/12*1000</f>
        <v>4053.3625730994149</v>
      </c>
      <c r="H167" s="76"/>
      <c r="I167" s="266">
        <f>(I160/I166)/12*1000</f>
        <v>4390.0709219858154</v>
      </c>
      <c r="J167" s="262">
        <f>(J160/J166)/12*1000</f>
        <v>4161.7647058823522</v>
      </c>
      <c r="K167" s="254" t="s">
        <v>315</v>
      </c>
      <c r="L167" s="75" t="s">
        <v>315</v>
      </c>
      <c r="M167" s="75" t="s">
        <v>315</v>
      </c>
      <c r="N167" s="272">
        <f>(N160/N166)/3.5*1000</f>
        <v>5178.5714285714284</v>
      </c>
      <c r="O167" s="226">
        <f t="shared" si="7"/>
        <v>124.43210499747603</v>
      </c>
      <c r="P167" s="231">
        <f t="shared" si="6"/>
        <v>102.6743754309659</v>
      </c>
      <c r="Q167" s="53" t="s">
        <v>5</v>
      </c>
      <c r="R167" s="78"/>
      <c r="U167" s="53" t="s">
        <v>316</v>
      </c>
    </row>
    <row r="168" spans="1:21" ht="42.75" customHeight="1">
      <c r="A168" s="299"/>
      <c r="B168" s="54"/>
      <c r="C168" s="72" t="s">
        <v>22</v>
      </c>
      <c r="D168" s="291" t="s">
        <v>317</v>
      </c>
      <c r="E168" s="291"/>
      <c r="F168" s="75">
        <v>151</v>
      </c>
      <c r="G168" s="256">
        <f>G167</f>
        <v>4053.3625730994149</v>
      </c>
      <c r="H168" s="76"/>
      <c r="I168" s="269">
        <f>I167</f>
        <v>4390.0709219858154</v>
      </c>
      <c r="J168" s="263">
        <f>J167</f>
        <v>4161.7647058823522</v>
      </c>
      <c r="K168" s="254" t="s">
        <v>315</v>
      </c>
      <c r="L168" s="75" t="s">
        <v>315</v>
      </c>
      <c r="M168" s="75" t="s">
        <v>315</v>
      </c>
      <c r="N168" s="277">
        <f>N167</f>
        <v>5178.5714285714284</v>
      </c>
      <c r="O168" s="226">
        <f t="shared" si="7"/>
        <v>124.43210499747603</v>
      </c>
      <c r="P168" s="231">
        <f t="shared" si="6"/>
        <v>102.6743754309659</v>
      </c>
      <c r="R168" s="78"/>
    </row>
    <row r="169" spans="1:21" ht="40.5" customHeight="1">
      <c r="A169" s="299"/>
      <c r="B169" s="72"/>
      <c r="C169" s="72" t="s">
        <v>318</v>
      </c>
      <c r="D169" s="291" t="s">
        <v>319</v>
      </c>
      <c r="E169" s="291"/>
      <c r="F169" s="75">
        <v>152</v>
      </c>
      <c r="G169" s="77">
        <v>4053</v>
      </c>
      <c r="H169" s="76"/>
      <c r="I169" s="269">
        <f>(11702/I166)/12*1000</f>
        <v>4149.6453900709221</v>
      </c>
      <c r="J169" s="261">
        <v>4162</v>
      </c>
      <c r="K169" s="254" t="s">
        <v>315</v>
      </c>
      <c r="L169" s="75" t="s">
        <v>315</v>
      </c>
      <c r="M169" s="75" t="s">
        <v>315</v>
      </c>
      <c r="N169" s="277">
        <v>5179</v>
      </c>
      <c r="O169" s="226">
        <f t="shared" si="7"/>
        <v>124.43536761172513</v>
      </c>
      <c r="P169" s="231">
        <f t="shared" si="6"/>
        <v>102.68936590180114</v>
      </c>
      <c r="R169" s="78"/>
    </row>
    <row r="170" spans="1:21" ht="29.25" customHeight="1">
      <c r="A170" s="299"/>
      <c r="B170" s="72">
        <v>7</v>
      </c>
      <c r="C170" s="72" t="s">
        <v>20</v>
      </c>
      <c r="D170" s="291" t="s">
        <v>320</v>
      </c>
      <c r="E170" s="291"/>
      <c r="F170" s="75">
        <v>153</v>
      </c>
      <c r="G170" s="245">
        <f>G14/G166</f>
        <v>53.074561403508774</v>
      </c>
      <c r="H170" s="76"/>
      <c r="I170" s="270">
        <f>I14/I166</f>
        <v>57.744680851063826</v>
      </c>
      <c r="J170" s="264">
        <f>J14/J166</f>
        <v>55.405228758169933</v>
      </c>
      <c r="K170" s="254" t="s">
        <v>315</v>
      </c>
      <c r="L170" s="75" t="s">
        <v>315</v>
      </c>
      <c r="M170" s="75" t="s">
        <v>315</v>
      </c>
      <c r="N170" s="278">
        <f>N14/N166</f>
        <v>22.75</v>
      </c>
      <c r="O170" s="226">
        <f t="shared" si="7"/>
        <v>41.061106523534271</v>
      </c>
      <c r="P170" s="231">
        <f t="shared" si="6"/>
        <v>104.39130779987393</v>
      </c>
      <c r="R170" s="78"/>
    </row>
    <row r="171" spans="1:21" ht="29.25" customHeight="1">
      <c r="A171" s="299"/>
      <c r="B171" s="72"/>
      <c r="C171" s="72" t="s">
        <v>22</v>
      </c>
      <c r="D171" s="291" t="s">
        <v>97</v>
      </c>
      <c r="E171" s="291"/>
      <c r="F171" s="75">
        <v>154</v>
      </c>
      <c r="G171" s="246">
        <f>G170</f>
        <v>53.074561403508774</v>
      </c>
      <c r="H171" s="76"/>
      <c r="I171" s="269">
        <f>I170</f>
        <v>57.744680851063826</v>
      </c>
      <c r="J171" s="265">
        <f>J170</f>
        <v>55.405228758169933</v>
      </c>
      <c r="K171" s="254" t="s">
        <v>315</v>
      </c>
      <c r="L171" s="75" t="s">
        <v>315</v>
      </c>
      <c r="M171" s="75" t="s">
        <v>315</v>
      </c>
      <c r="N171" s="277">
        <f>N170</f>
        <v>22.75</v>
      </c>
      <c r="O171" s="226">
        <f t="shared" si="7"/>
        <v>41.061106523534271</v>
      </c>
      <c r="P171" s="231">
        <f t="shared" si="6"/>
        <v>104.39130779987393</v>
      </c>
      <c r="R171" s="78"/>
    </row>
    <row r="172" spans="1:21" ht="26.85" customHeight="1">
      <c r="A172" s="299"/>
      <c r="B172" s="72"/>
      <c r="C172" s="72" t="s">
        <v>70</v>
      </c>
      <c r="D172" s="291" t="s">
        <v>321</v>
      </c>
      <c r="E172" s="291"/>
      <c r="F172" s="75">
        <v>155</v>
      </c>
      <c r="G172" s="77"/>
      <c r="H172" s="76"/>
      <c r="I172" s="271"/>
      <c r="J172" s="261"/>
      <c r="K172" s="254" t="s">
        <v>315</v>
      </c>
      <c r="L172" s="75" t="s">
        <v>315</v>
      </c>
      <c r="M172" s="75" t="s">
        <v>315</v>
      </c>
      <c r="N172" s="279"/>
      <c r="O172" s="226"/>
      <c r="P172" s="78"/>
      <c r="R172" s="78"/>
    </row>
    <row r="173" spans="1:21" ht="19.350000000000001" customHeight="1">
      <c r="A173" s="299"/>
      <c r="B173" s="72"/>
      <c r="C173" s="72" t="s">
        <v>196</v>
      </c>
      <c r="D173" s="291" t="s">
        <v>322</v>
      </c>
      <c r="E173" s="291"/>
      <c r="F173" s="75">
        <v>156</v>
      </c>
      <c r="G173" s="77"/>
      <c r="H173" s="91"/>
      <c r="I173" s="271"/>
      <c r="J173" s="261"/>
      <c r="K173" s="254" t="s">
        <v>315</v>
      </c>
      <c r="L173" s="75" t="s">
        <v>315</v>
      </c>
      <c r="M173" s="75" t="s">
        <v>315</v>
      </c>
      <c r="N173" s="279"/>
      <c r="O173" s="226"/>
      <c r="P173" s="78"/>
      <c r="R173" s="78"/>
    </row>
    <row r="174" spans="1:21" ht="15" customHeight="1">
      <c r="A174" s="299"/>
      <c r="B174" s="72"/>
      <c r="C174" s="72"/>
      <c r="D174" s="45"/>
      <c r="E174" s="45" t="s">
        <v>323</v>
      </c>
      <c r="F174" s="75">
        <v>157</v>
      </c>
      <c r="G174" s="77"/>
      <c r="H174" s="91"/>
      <c r="I174" s="271"/>
      <c r="J174" s="261"/>
      <c r="K174" s="254" t="s">
        <v>315</v>
      </c>
      <c r="L174" s="75" t="s">
        <v>315</v>
      </c>
      <c r="M174" s="75" t="s">
        <v>315</v>
      </c>
      <c r="N174" s="279"/>
      <c r="O174" s="226"/>
      <c r="P174" s="78"/>
      <c r="R174" s="78"/>
    </row>
    <row r="175" spans="1:21" ht="15" customHeight="1">
      <c r="A175" s="299"/>
      <c r="B175" s="72"/>
      <c r="C175" s="72"/>
      <c r="D175" s="45"/>
      <c r="E175" s="45" t="s">
        <v>324</v>
      </c>
      <c r="F175" s="75">
        <v>158</v>
      </c>
      <c r="G175" s="77"/>
      <c r="H175" s="91"/>
      <c r="I175" s="271"/>
      <c r="J175" s="261"/>
      <c r="K175" s="254" t="s">
        <v>315</v>
      </c>
      <c r="L175" s="75" t="s">
        <v>315</v>
      </c>
      <c r="M175" s="75" t="s">
        <v>315</v>
      </c>
      <c r="N175" s="279"/>
      <c r="O175" s="226"/>
      <c r="P175" s="78"/>
      <c r="R175" s="78"/>
    </row>
    <row r="176" spans="1:21" ht="15" customHeight="1">
      <c r="A176" s="299"/>
      <c r="B176" s="72"/>
      <c r="C176" s="72"/>
      <c r="D176" s="45"/>
      <c r="E176" s="45" t="s">
        <v>325</v>
      </c>
      <c r="F176" s="75">
        <v>159</v>
      </c>
      <c r="G176" s="77"/>
      <c r="H176" s="91"/>
      <c r="I176" s="271"/>
      <c r="J176" s="261"/>
      <c r="K176" s="254" t="s">
        <v>315</v>
      </c>
      <c r="L176" s="75" t="s">
        <v>315</v>
      </c>
      <c r="M176" s="75" t="s">
        <v>315</v>
      </c>
      <c r="N176" s="279"/>
      <c r="O176" s="226"/>
      <c r="P176" s="78"/>
      <c r="R176" s="78"/>
    </row>
    <row r="177" spans="1:18" ht="15.75">
      <c r="A177" s="299"/>
      <c r="B177" s="72"/>
      <c r="C177" s="72"/>
      <c r="D177" s="45"/>
      <c r="E177" s="45" t="s">
        <v>326</v>
      </c>
      <c r="F177" s="75">
        <v>160</v>
      </c>
      <c r="G177" s="77"/>
      <c r="H177" s="91"/>
      <c r="I177" s="271"/>
      <c r="J177" s="261"/>
      <c r="K177" s="254" t="s">
        <v>315</v>
      </c>
      <c r="L177" s="75" t="s">
        <v>315</v>
      </c>
      <c r="M177" s="75" t="s">
        <v>315</v>
      </c>
      <c r="N177" s="279"/>
      <c r="O177" s="226"/>
      <c r="P177" s="78"/>
      <c r="R177" s="78"/>
    </row>
    <row r="178" spans="1:18" ht="15.75" customHeight="1">
      <c r="A178" s="92"/>
      <c r="B178" s="72">
        <v>8</v>
      </c>
      <c r="C178" s="92"/>
      <c r="D178" s="308" t="s">
        <v>100</v>
      </c>
      <c r="E178" s="308"/>
      <c r="F178" s="75">
        <v>161</v>
      </c>
      <c r="G178" s="77">
        <v>0</v>
      </c>
      <c r="H178" s="94"/>
      <c r="I178" s="261">
        <v>0</v>
      </c>
      <c r="J178" s="261">
        <v>0</v>
      </c>
      <c r="K178" s="248">
        <v>0</v>
      </c>
      <c r="L178" s="78">
        <v>0</v>
      </c>
      <c r="M178" s="78">
        <v>0</v>
      </c>
      <c r="N178" s="273">
        <v>0</v>
      </c>
      <c r="O178" s="226"/>
      <c r="P178" s="78"/>
      <c r="R178" s="78"/>
    </row>
    <row r="179" spans="1:18" ht="15" customHeight="1">
      <c r="A179" s="74"/>
      <c r="B179" s="72">
        <v>9</v>
      </c>
      <c r="C179" s="74"/>
      <c r="D179" s="308" t="s">
        <v>327</v>
      </c>
      <c r="E179" s="308"/>
      <c r="F179" s="75">
        <v>162</v>
      </c>
      <c r="G179" s="77">
        <v>0</v>
      </c>
      <c r="H179" s="78"/>
      <c r="I179" s="261">
        <v>0</v>
      </c>
      <c r="J179" s="261">
        <v>434</v>
      </c>
      <c r="K179" s="248">
        <v>0</v>
      </c>
      <c r="L179" s="78">
        <v>0</v>
      </c>
      <c r="M179" s="78">
        <v>0</v>
      </c>
      <c r="N179" s="273">
        <v>404</v>
      </c>
      <c r="O179" s="226"/>
      <c r="P179" s="78"/>
      <c r="R179" s="78"/>
    </row>
    <row r="180" spans="1:18" ht="15.75">
      <c r="A180" s="74"/>
      <c r="B180" s="74"/>
      <c r="C180" s="74"/>
      <c r="D180" s="93"/>
      <c r="E180" s="83" t="s">
        <v>328</v>
      </c>
      <c r="F180" s="75">
        <v>163</v>
      </c>
      <c r="G180" s="77"/>
      <c r="H180" s="78"/>
      <c r="I180" s="261"/>
      <c r="J180" s="261"/>
      <c r="K180" s="248"/>
      <c r="L180" s="78"/>
      <c r="M180" s="78"/>
      <c r="N180" s="273"/>
      <c r="O180" s="226"/>
      <c r="P180" s="78"/>
      <c r="R180" s="78"/>
    </row>
    <row r="181" spans="1:18" ht="15" customHeight="1">
      <c r="A181" s="74"/>
      <c r="B181" s="74"/>
      <c r="C181" s="74"/>
      <c r="D181" s="93"/>
      <c r="E181" s="83" t="s">
        <v>329</v>
      </c>
      <c r="F181" s="75">
        <v>164</v>
      </c>
      <c r="G181" s="77"/>
      <c r="H181" s="78"/>
      <c r="I181" s="261"/>
      <c r="J181" s="261"/>
      <c r="K181" s="248"/>
      <c r="L181" s="78"/>
      <c r="M181" s="78"/>
      <c r="N181" s="273"/>
      <c r="O181" s="226"/>
      <c r="P181" s="78"/>
      <c r="R181" s="78"/>
    </row>
    <row r="182" spans="1:18" ht="15" customHeight="1">
      <c r="A182" s="74"/>
      <c r="B182" s="74"/>
      <c r="C182" s="74"/>
      <c r="D182" s="93"/>
      <c r="E182" s="93" t="s">
        <v>330</v>
      </c>
      <c r="F182" s="75">
        <v>165</v>
      </c>
      <c r="G182" s="77"/>
      <c r="H182" s="78"/>
      <c r="I182" s="261"/>
      <c r="J182" s="261"/>
      <c r="K182" s="248"/>
      <c r="L182" s="78"/>
      <c r="M182" s="78"/>
      <c r="N182" s="273"/>
      <c r="O182" s="226"/>
      <c r="P182" s="78"/>
      <c r="R182" s="78"/>
    </row>
    <row r="183" spans="1:18" ht="15" customHeight="1">
      <c r="A183" s="74"/>
      <c r="B183" s="74"/>
      <c r="C183" s="74"/>
      <c r="D183" s="93"/>
      <c r="E183" s="93" t="s">
        <v>331</v>
      </c>
      <c r="F183" s="75">
        <v>166</v>
      </c>
      <c r="G183" s="77"/>
      <c r="H183" s="78"/>
      <c r="I183" s="261"/>
      <c r="J183" s="261"/>
      <c r="K183" s="248"/>
      <c r="L183" s="78"/>
      <c r="M183" s="78"/>
      <c r="N183" s="273"/>
      <c r="O183" s="226"/>
      <c r="P183" s="78"/>
      <c r="R183" s="78"/>
    </row>
    <row r="184" spans="1:18" ht="15" customHeight="1">
      <c r="A184" s="74"/>
      <c r="B184" s="74"/>
      <c r="C184" s="74"/>
      <c r="D184" s="93"/>
      <c r="E184" s="93" t="s">
        <v>332</v>
      </c>
      <c r="F184" s="75">
        <v>167</v>
      </c>
      <c r="G184" s="77"/>
      <c r="H184" s="78"/>
      <c r="I184" s="261"/>
      <c r="J184" s="261"/>
      <c r="K184" s="248"/>
      <c r="L184" s="78"/>
      <c r="M184" s="78"/>
      <c r="N184" s="273"/>
      <c r="O184" s="226"/>
      <c r="P184" s="78"/>
      <c r="R184" s="78"/>
    </row>
    <row r="185" spans="1:18" ht="15" customHeight="1">
      <c r="A185" s="74"/>
      <c r="B185" s="72">
        <v>10</v>
      </c>
      <c r="C185" s="74"/>
      <c r="D185" s="309" t="s">
        <v>333</v>
      </c>
      <c r="E185" s="309"/>
      <c r="F185" s="75">
        <v>168</v>
      </c>
      <c r="G185" s="77"/>
      <c r="H185" s="78"/>
      <c r="I185" s="261"/>
      <c r="J185" s="261"/>
      <c r="K185" s="248"/>
      <c r="L185" s="78"/>
      <c r="M185" s="78"/>
      <c r="N185" s="273"/>
      <c r="O185" s="226"/>
      <c r="P185" s="78"/>
      <c r="R185" s="78"/>
    </row>
    <row r="186" spans="1:18" ht="27" customHeight="1">
      <c r="A186" s="74"/>
      <c r="B186" s="72">
        <v>11</v>
      </c>
      <c r="C186" s="74"/>
      <c r="D186" s="309" t="s">
        <v>334</v>
      </c>
      <c r="E186" s="309"/>
      <c r="F186" s="75">
        <v>169</v>
      </c>
      <c r="G186" s="77"/>
      <c r="H186" s="78"/>
      <c r="I186" s="261"/>
      <c r="J186" s="261"/>
      <c r="K186" s="248"/>
      <c r="L186" s="78"/>
      <c r="M186" s="78"/>
      <c r="N186" s="273"/>
      <c r="O186" s="226"/>
      <c r="P186" s="78"/>
      <c r="R186" s="78"/>
    </row>
    <row r="187" spans="1:18" ht="15" customHeight="1">
      <c r="A187" s="74"/>
      <c r="B187" s="72"/>
      <c r="C187" s="74"/>
      <c r="D187" s="95"/>
      <c r="E187" s="95" t="s">
        <v>335</v>
      </c>
      <c r="F187" s="75">
        <v>170</v>
      </c>
      <c r="G187" s="77"/>
      <c r="H187" s="78"/>
      <c r="I187" s="261"/>
      <c r="J187" s="261"/>
      <c r="K187" s="248"/>
      <c r="L187" s="78"/>
      <c r="M187" s="78"/>
      <c r="N187" s="273"/>
      <c r="O187" s="226"/>
      <c r="P187" s="78"/>
      <c r="R187" s="78"/>
    </row>
    <row r="188" spans="1:18" ht="15" customHeight="1">
      <c r="A188" s="74"/>
      <c r="B188" s="72"/>
      <c r="C188" s="74"/>
      <c r="D188" s="95"/>
      <c r="E188" s="95" t="s">
        <v>336</v>
      </c>
      <c r="F188" s="75">
        <v>171</v>
      </c>
      <c r="G188" s="77"/>
      <c r="H188" s="78"/>
      <c r="I188" s="261"/>
      <c r="J188" s="261"/>
      <c r="K188" s="248"/>
      <c r="L188" s="78"/>
      <c r="M188" s="78"/>
      <c r="N188" s="273"/>
      <c r="O188" s="226"/>
      <c r="P188" s="78"/>
      <c r="R188" s="78"/>
    </row>
    <row r="189" spans="1:18" ht="15" customHeight="1">
      <c r="D189" s="96"/>
      <c r="E189" s="96"/>
      <c r="I189" s="247"/>
      <c r="R189" s="78"/>
    </row>
    <row r="190" spans="1:18" ht="15" customHeight="1">
      <c r="B190" s="97" t="s">
        <v>337</v>
      </c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R190" s="78"/>
    </row>
    <row r="191" spans="1:18" ht="15" customHeight="1">
      <c r="B191" s="97" t="s">
        <v>338</v>
      </c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R191" s="78"/>
    </row>
    <row r="192" spans="1:18" ht="15" customHeight="1">
      <c r="B192" s="50" t="s">
        <v>339</v>
      </c>
      <c r="D192" s="96"/>
      <c r="E192" s="96"/>
      <c r="R192" s="78"/>
    </row>
    <row r="193" spans="2:15" ht="14.85" customHeight="1">
      <c r="B193" s="50" t="s">
        <v>5</v>
      </c>
      <c r="D193" s="96"/>
      <c r="E193" s="96" t="s">
        <v>340</v>
      </c>
      <c r="J193" s="53" t="s">
        <v>341</v>
      </c>
    </row>
    <row r="194" spans="2:15" ht="14.85" customHeight="1">
      <c r="B194" s="98"/>
      <c r="D194" s="96"/>
      <c r="E194" s="96" t="s">
        <v>342</v>
      </c>
      <c r="K194" s="53" t="s">
        <v>343</v>
      </c>
    </row>
    <row r="195" spans="2:15" ht="16.350000000000001" customHeight="1">
      <c r="E195" s="310"/>
      <c r="F195" s="310"/>
      <c r="G195" s="99"/>
      <c r="H195" s="100"/>
      <c r="I195" s="100"/>
      <c r="J195" s="311" t="s">
        <v>344</v>
      </c>
      <c r="K195" s="311"/>
      <c r="L195" s="311"/>
      <c r="M195" s="311"/>
      <c r="N195" s="311"/>
      <c r="O195" s="311"/>
    </row>
    <row r="196" spans="2:15" ht="15">
      <c r="E196" s="101"/>
      <c r="F196" s="102"/>
      <c r="G196" s="102"/>
      <c r="H196" s="103"/>
      <c r="I196" s="103"/>
      <c r="J196" s="312"/>
      <c r="K196" s="312"/>
      <c r="L196" s="312"/>
      <c r="M196" s="312"/>
      <c r="N196" s="312"/>
      <c r="O196" s="312"/>
    </row>
    <row r="758" ht="3.75" customHeight="1"/>
    <row r="770" ht="4.5" hidden="1" customHeight="1"/>
  </sheetData>
  <sheetProtection selectLockedCells="1" selectUnlockedCells="1"/>
  <mergeCells count="135">
    <mergeCell ref="D185:E185"/>
    <mergeCell ref="D186:E186"/>
    <mergeCell ref="E195:F195"/>
    <mergeCell ref="J195:O195"/>
    <mergeCell ref="J196:O196"/>
    <mergeCell ref="D170:E170"/>
    <mergeCell ref="D171:E171"/>
    <mergeCell ref="D172:E172"/>
    <mergeCell ref="D173:E173"/>
    <mergeCell ref="D178:E178"/>
    <mergeCell ref="D179:E179"/>
    <mergeCell ref="D160:E160"/>
    <mergeCell ref="D161:E161"/>
    <mergeCell ref="D162:E162"/>
    <mergeCell ref="D163:E163"/>
    <mergeCell ref="A165:A177"/>
    <mergeCell ref="D165:E165"/>
    <mergeCell ref="D166:E166"/>
    <mergeCell ref="D167:E167"/>
    <mergeCell ref="D168:E168"/>
    <mergeCell ref="B143:B149"/>
    <mergeCell ref="D143:E143"/>
    <mergeCell ref="D146:E146"/>
    <mergeCell ref="D149:E149"/>
    <mergeCell ref="D150:E150"/>
    <mergeCell ref="D153:E153"/>
    <mergeCell ref="D169:E169"/>
    <mergeCell ref="D154:E154"/>
    <mergeCell ref="D155:E155"/>
    <mergeCell ref="D156:E156"/>
    <mergeCell ref="D157:E157"/>
    <mergeCell ref="D158:E158"/>
    <mergeCell ref="D159:E159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42:E142"/>
    <mergeCell ref="D114:E114"/>
    <mergeCell ref="D115:E115"/>
    <mergeCell ref="C116:C122"/>
    <mergeCell ref="D116:E116"/>
    <mergeCell ref="D119:E119"/>
    <mergeCell ref="D122:E122"/>
    <mergeCell ref="D123:E123"/>
    <mergeCell ref="D124:E124"/>
    <mergeCell ref="C125:E125"/>
    <mergeCell ref="D103:E103"/>
    <mergeCell ref="D104:E104"/>
    <mergeCell ref="D107:E107"/>
    <mergeCell ref="D108:E108"/>
    <mergeCell ref="D109:E109"/>
    <mergeCell ref="D110:E110"/>
    <mergeCell ref="D111:E111"/>
    <mergeCell ref="D112:E112"/>
    <mergeCell ref="D113:E113"/>
    <mergeCell ref="D94:E94"/>
    <mergeCell ref="D95:E95"/>
    <mergeCell ref="D96:E96"/>
    <mergeCell ref="C97:E97"/>
    <mergeCell ref="D98:E98"/>
    <mergeCell ref="D99:E99"/>
    <mergeCell ref="C100:C102"/>
    <mergeCell ref="D100:E100"/>
    <mergeCell ref="D101:E101"/>
    <mergeCell ref="D102:E102"/>
    <mergeCell ref="D77:E77"/>
    <mergeCell ref="D78:E78"/>
    <mergeCell ref="D79:E79"/>
    <mergeCell ref="D80:E80"/>
    <mergeCell ref="D89:E89"/>
    <mergeCell ref="C90:E90"/>
    <mergeCell ref="D91:E91"/>
    <mergeCell ref="D92:E92"/>
    <mergeCell ref="D93:E93"/>
    <mergeCell ref="B40:E40"/>
    <mergeCell ref="A41:A149"/>
    <mergeCell ref="C41:E41"/>
    <mergeCell ref="B42:B133"/>
    <mergeCell ref="C42:E42"/>
    <mergeCell ref="D43:E43"/>
    <mergeCell ref="D44:E44"/>
    <mergeCell ref="D45:E45"/>
    <mergeCell ref="D48:E48"/>
    <mergeCell ref="D49:E49"/>
    <mergeCell ref="D50:E50"/>
    <mergeCell ref="D51:E51"/>
    <mergeCell ref="D52:E52"/>
    <mergeCell ref="D53:E53"/>
    <mergeCell ref="D56:E56"/>
    <mergeCell ref="D57:E57"/>
    <mergeCell ref="D58:E58"/>
    <mergeCell ref="D59:E59"/>
    <mergeCell ref="D61:E61"/>
    <mergeCell ref="D68:E68"/>
    <mergeCell ref="D73:E73"/>
    <mergeCell ref="D74:E74"/>
    <mergeCell ref="D75:E75"/>
    <mergeCell ref="D76:E76"/>
    <mergeCell ref="P10:P11"/>
    <mergeCell ref="B12:C12"/>
    <mergeCell ref="D12:E12"/>
    <mergeCell ref="D13:E13"/>
    <mergeCell ref="A14:A39"/>
    <mergeCell ref="D14:E14"/>
    <mergeCell ref="B15:B25"/>
    <mergeCell ref="D15:E15"/>
    <mergeCell ref="D20:E20"/>
    <mergeCell ref="D21:E21"/>
    <mergeCell ref="C22:C23"/>
    <mergeCell ref="D24:E24"/>
    <mergeCell ref="D25:E25"/>
    <mergeCell ref="D26:E26"/>
    <mergeCell ref="D34:E34"/>
    <mergeCell ref="B35:B39"/>
    <mergeCell ref="D35:E35"/>
    <mergeCell ref="D36:E36"/>
    <mergeCell ref="D37:E37"/>
    <mergeCell ref="D38:E38"/>
    <mergeCell ref="D39:E39"/>
    <mergeCell ref="A6:O6"/>
    <mergeCell ref="A9:C11"/>
    <mergeCell ref="D9:E11"/>
    <mergeCell ref="F9:F11"/>
    <mergeCell ref="G9:G11"/>
    <mergeCell ref="H9:J9"/>
    <mergeCell ref="K9:N9"/>
    <mergeCell ref="H10:I10"/>
    <mergeCell ref="J10:J11"/>
    <mergeCell ref="K10:N10"/>
    <mergeCell ref="O10:O11"/>
  </mergeCells>
  <pageMargins left="0.27152777777777776" right="0.31527777777777777" top="0.31527777777777777" bottom="0.51041666666666663" header="0.51180555555555551" footer="0.31527777777777777"/>
  <pageSetup paperSize="9" scale="80" firstPageNumber="0" orientation="landscape" r:id="rId1"/>
  <headerFooter alignWithMargins="0">
    <oddFooter>&amp;C&amp;8Pagina &amp;P din &amp;N&amp;R&amp;8Data &amp;D Ora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F035-E669-4B3D-AD62-B98CAC97D1C0}">
  <dimension ref="A2:I20"/>
  <sheetViews>
    <sheetView workbookViewId="0">
      <selection activeCell="Q34" sqref="Q33:Q34"/>
    </sheetView>
  </sheetViews>
  <sheetFormatPr defaultColWidth="9" defaultRowHeight="12.75"/>
  <cols>
    <col min="1" max="1" width="6.42578125" customWidth="1"/>
    <col min="2" max="2" width="47.85546875" customWidth="1"/>
    <col min="3" max="3" width="11" customWidth="1"/>
    <col min="4" max="4" width="10.7109375" customWidth="1"/>
    <col min="5" max="5" width="9" customWidth="1"/>
    <col min="6" max="6" width="14.7109375" customWidth="1"/>
    <col min="7" max="7" width="15" customWidth="1"/>
    <col min="8" max="8" width="10.28515625" customWidth="1"/>
  </cols>
  <sheetData>
    <row r="2" spans="1:8">
      <c r="A2" s="104" t="s">
        <v>109</v>
      </c>
      <c r="B2" s="104"/>
    </row>
    <row r="3" spans="1:8">
      <c r="A3" s="104" t="s">
        <v>345</v>
      </c>
      <c r="B3" s="104" t="s">
        <v>346</v>
      </c>
    </row>
    <row r="4" spans="1:8">
      <c r="G4" s="104" t="s">
        <v>347</v>
      </c>
    </row>
    <row r="5" spans="1:8">
      <c r="G5" s="104"/>
    </row>
    <row r="6" spans="1:8" ht="15.75">
      <c r="B6" s="314" t="s">
        <v>348</v>
      </c>
      <c r="C6" s="314"/>
      <c r="D6" s="314"/>
      <c r="E6" s="314"/>
      <c r="F6" s="314"/>
      <c r="G6" s="314"/>
      <c r="H6" s="314"/>
    </row>
    <row r="8" spans="1:8" ht="15">
      <c r="H8" s="105" t="s">
        <v>6</v>
      </c>
    </row>
    <row r="9" spans="1:8" ht="13.5" customHeight="1">
      <c r="A9" s="106" t="s">
        <v>349</v>
      </c>
      <c r="B9" s="315" t="s">
        <v>350</v>
      </c>
      <c r="C9" s="316" t="s">
        <v>351</v>
      </c>
      <c r="D9" s="316"/>
      <c r="E9" s="317" t="s">
        <v>352</v>
      </c>
      <c r="F9" s="316" t="s">
        <v>114</v>
      </c>
      <c r="G9" s="316"/>
      <c r="H9" s="317" t="s">
        <v>353</v>
      </c>
    </row>
    <row r="10" spans="1:8">
      <c r="A10" s="106" t="s">
        <v>354</v>
      </c>
      <c r="B10" s="315"/>
      <c r="C10" s="107" t="s">
        <v>355</v>
      </c>
      <c r="D10" s="107" t="s">
        <v>356</v>
      </c>
      <c r="E10" s="317"/>
      <c r="F10" s="107" t="s">
        <v>355</v>
      </c>
      <c r="G10" s="107" t="s">
        <v>356</v>
      </c>
      <c r="H10" s="317"/>
    </row>
    <row r="11" spans="1:8" s="109" customFormat="1" ht="11.25">
      <c r="A11" s="108">
        <v>0</v>
      </c>
      <c r="B11" s="108">
        <v>1</v>
      </c>
      <c r="C11" s="108">
        <v>2</v>
      </c>
      <c r="D11" s="108">
        <v>3</v>
      </c>
      <c r="E11" s="108">
        <v>4</v>
      </c>
      <c r="F11" s="108">
        <v>5</v>
      </c>
      <c r="G11" s="108">
        <v>6</v>
      </c>
      <c r="H11" s="108">
        <v>7</v>
      </c>
    </row>
    <row r="12" spans="1:8" s="109" customFormat="1" ht="15.75">
      <c r="A12" s="107" t="s">
        <v>17</v>
      </c>
      <c r="B12" s="110" t="s">
        <v>357</v>
      </c>
      <c r="C12" s="107">
        <v>12070</v>
      </c>
      <c r="D12" s="107">
        <v>12101</v>
      </c>
      <c r="E12" s="220">
        <f>D12/C12*100</f>
        <v>100.25683512841756</v>
      </c>
      <c r="F12" s="107">
        <v>13570</v>
      </c>
      <c r="G12" s="107">
        <v>8477</v>
      </c>
      <c r="H12" s="220">
        <f>G12/F12*100</f>
        <v>62.468680913780396</v>
      </c>
    </row>
    <row r="13" spans="1:8" ht="15.75">
      <c r="A13" s="107">
        <v>1</v>
      </c>
      <c r="B13" s="111" t="s">
        <v>358</v>
      </c>
      <c r="C13" s="219">
        <v>12070</v>
      </c>
      <c r="D13" s="219">
        <v>12101</v>
      </c>
      <c r="E13" s="220">
        <f>D13/C13*100</f>
        <v>100.25683512841756</v>
      </c>
      <c r="F13" s="219">
        <v>13570</v>
      </c>
      <c r="G13" s="219">
        <v>8477</v>
      </c>
      <c r="H13" s="220">
        <f>G13/F13*100</f>
        <v>62.468680913780396</v>
      </c>
    </row>
    <row r="14" spans="1:8" ht="15.75" customHeight="1">
      <c r="A14" s="113" t="s">
        <v>359</v>
      </c>
      <c r="B14" s="114" t="s">
        <v>24</v>
      </c>
      <c r="C14" s="218"/>
      <c r="D14" s="218"/>
      <c r="E14" s="112"/>
      <c r="F14" s="219">
        <v>0</v>
      </c>
      <c r="G14" s="243">
        <v>1</v>
      </c>
      <c r="H14" s="112"/>
    </row>
    <row r="15" spans="1:8">
      <c r="A15" t="s">
        <v>360</v>
      </c>
    </row>
    <row r="19" spans="2:9" ht="50.65" customHeight="1">
      <c r="B19" s="313" t="s">
        <v>104</v>
      </c>
      <c r="C19" s="313"/>
      <c r="D19" s="313"/>
      <c r="E19" s="313"/>
      <c r="F19" s="313" t="s">
        <v>105</v>
      </c>
      <c r="G19" s="313"/>
      <c r="H19" s="313"/>
      <c r="I19" s="313"/>
    </row>
    <row r="20" spans="2:9" ht="15" customHeight="1">
      <c r="B20" t="s">
        <v>361</v>
      </c>
      <c r="F20" t="s">
        <v>344</v>
      </c>
    </row>
  </sheetData>
  <sheetProtection selectLockedCells="1" selectUnlockedCells="1"/>
  <mergeCells count="10">
    <mergeCell ref="B19:C19"/>
    <mergeCell ref="D19:E19"/>
    <mergeCell ref="F19:G19"/>
    <mergeCell ref="H19:I19"/>
    <mergeCell ref="B6:H6"/>
    <mergeCell ref="B9:B10"/>
    <mergeCell ref="C9:D9"/>
    <mergeCell ref="E9:E10"/>
    <mergeCell ref="F9:G9"/>
    <mergeCell ref="H9:H10"/>
  </mergeCells>
  <pageMargins left="0.74791666666666667" right="0.24027777777777778" top="0.98402777777777772" bottom="0.98402777777777772" header="0.51180555555555551" footer="0.5"/>
  <pageSetup paperSize="9" firstPageNumber="0" orientation="landscape" r:id="rId1"/>
  <headerFooter alignWithMargins="0">
    <oddFooter>&amp;C&amp;8Pagina &amp;P din &amp;N&amp;R&amp;8Data &amp;D Ora&amp;T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1B22F-A679-43CD-8864-B41DF83AEB0A}">
  <dimension ref="A1:K166"/>
  <sheetViews>
    <sheetView workbookViewId="0">
      <pane xSplit="6" ySplit="8" topLeftCell="G140" activePane="bottomRight" state="frozen"/>
      <selection pane="bottomRight" activeCell="A7" sqref="A7"/>
      <selection pane="bottomLeft" activeCell="A140" sqref="A140"/>
      <selection pane="topRight" activeCell="G1" sqref="G1"/>
    </sheetView>
  </sheetViews>
  <sheetFormatPr defaultRowHeight="12.75"/>
  <cols>
    <col min="1" max="1" width="3.140625" customWidth="1"/>
    <col min="2" max="2" width="3.28515625" customWidth="1"/>
    <col min="3" max="3" width="3.140625" customWidth="1"/>
    <col min="4" max="4" width="5.28515625" customWidth="1"/>
    <col min="5" max="5" width="44" customWidth="1"/>
    <col min="6" max="6" width="6.28515625" customWidth="1"/>
    <col min="7" max="7" width="10.7109375" customWidth="1"/>
    <col min="8" max="8" width="7.28515625" customWidth="1"/>
    <col min="9" max="9" width="7.7109375" customWidth="1"/>
    <col min="10" max="10" width="8" customWidth="1"/>
    <col min="11" max="11" width="7.5703125" customWidth="1"/>
  </cols>
  <sheetData>
    <row r="1" spans="1:11">
      <c r="J1" s="104" t="s">
        <v>362</v>
      </c>
    </row>
    <row r="4" spans="1:11" ht="15.75">
      <c r="A4" s="314" t="s">
        <v>363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</row>
    <row r="6" spans="1:11">
      <c r="K6" s="115" t="s">
        <v>6</v>
      </c>
    </row>
    <row r="7" spans="1:11" ht="38.25">
      <c r="B7" s="116"/>
      <c r="C7" s="116"/>
      <c r="D7" s="116"/>
      <c r="E7" s="117" t="s">
        <v>350</v>
      </c>
      <c r="F7" s="118" t="s">
        <v>8</v>
      </c>
      <c r="G7" s="119" t="s">
        <v>115</v>
      </c>
      <c r="H7" s="120" t="s">
        <v>123</v>
      </c>
      <c r="I7" s="120" t="s">
        <v>124</v>
      </c>
      <c r="J7" s="120" t="s">
        <v>125</v>
      </c>
      <c r="K7" s="121" t="s">
        <v>364</v>
      </c>
    </row>
    <row r="8" spans="1:11">
      <c r="A8" s="122"/>
      <c r="B8" s="116"/>
      <c r="C8" s="116"/>
      <c r="D8" s="116"/>
      <c r="E8" s="117">
        <v>0</v>
      </c>
      <c r="F8" s="123">
        <v>1</v>
      </c>
      <c r="G8" s="124">
        <v>2</v>
      </c>
      <c r="H8" s="124">
        <v>3</v>
      </c>
      <c r="I8" s="124">
        <v>4</v>
      </c>
      <c r="J8" s="125">
        <v>5</v>
      </c>
      <c r="K8" s="126">
        <v>6</v>
      </c>
    </row>
    <row r="9" spans="1:11" ht="15" customHeight="1">
      <c r="A9" s="127" t="s">
        <v>17</v>
      </c>
      <c r="B9" s="127"/>
      <c r="C9" s="127"/>
      <c r="D9" s="318" t="s">
        <v>365</v>
      </c>
      <c r="E9" s="318"/>
      <c r="F9" s="129">
        <v>1</v>
      </c>
      <c r="G9" s="130"/>
      <c r="H9" s="131"/>
      <c r="I9" s="131"/>
      <c r="J9" s="131"/>
      <c r="K9" s="130"/>
    </row>
    <row r="10" spans="1:11" ht="15" customHeight="1">
      <c r="A10" s="319"/>
      <c r="B10" s="119">
        <v>1</v>
      </c>
      <c r="C10" s="127"/>
      <c r="D10" s="318" t="s">
        <v>366</v>
      </c>
      <c r="E10" s="318"/>
      <c r="F10" s="129">
        <v>2</v>
      </c>
      <c r="G10" s="132"/>
      <c r="H10" s="131"/>
      <c r="I10" s="131"/>
      <c r="J10" s="131"/>
      <c r="K10" s="130"/>
    </row>
    <row r="11" spans="1:11" ht="25.5" customHeight="1">
      <c r="A11" s="319"/>
      <c r="B11" s="319"/>
      <c r="C11" s="127" t="s">
        <v>20</v>
      </c>
      <c r="D11" s="318" t="s">
        <v>367</v>
      </c>
      <c r="E11" s="318"/>
      <c r="F11" s="129">
        <v>3</v>
      </c>
      <c r="G11" s="132"/>
      <c r="H11" s="131"/>
      <c r="I11" s="131"/>
      <c r="J11" s="131"/>
      <c r="K11" s="130"/>
    </row>
    <row r="12" spans="1:11" ht="15">
      <c r="A12" s="319"/>
      <c r="B12" s="319"/>
      <c r="C12" s="127"/>
      <c r="D12" s="128" t="s">
        <v>135</v>
      </c>
      <c r="E12" s="128" t="s">
        <v>136</v>
      </c>
      <c r="F12" s="129">
        <v>4</v>
      </c>
      <c r="G12" s="132"/>
      <c r="H12" s="131"/>
      <c r="I12" s="131"/>
      <c r="J12" s="131"/>
      <c r="K12" s="130"/>
    </row>
    <row r="13" spans="1:11" ht="15">
      <c r="A13" s="319"/>
      <c r="B13" s="319"/>
      <c r="C13" s="127"/>
      <c r="D13" s="128" t="s">
        <v>137</v>
      </c>
      <c r="E13" s="128" t="s">
        <v>138</v>
      </c>
      <c r="F13" s="129">
        <v>5</v>
      </c>
      <c r="G13" s="132"/>
      <c r="H13" s="131"/>
      <c r="I13" s="131"/>
      <c r="J13" s="131"/>
      <c r="K13" s="130"/>
    </row>
    <row r="14" spans="1:11" ht="15">
      <c r="A14" s="319"/>
      <c r="B14" s="319"/>
      <c r="C14" s="127"/>
      <c r="D14" s="128" t="s">
        <v>139</v>
      </c>
      <c r="E14" s="128" t="s">
        <v>140</v>
      </c>
      <c r="F14" s="129">
        <v>6</v>
      </c>
      <c r="G14" s="132"/>
      <c r="H14" s="131"/>
      <c r="I14" s="131"/>
      <c r="J14" s="131"/>
      <c r="K14" s="130"/>
    </row>
    <row r="15" spans="1:11" ht="15">
      <c r="A15" s="319"/>
      <c r="B15" s="319"/>
      <c r="C15" s="127"/>
      <c r="D15" s="128" t="s">
        <v>141</v>
      </c>
      <c r="E15" s="128" t="s">
        <v>142</v>
      </c>
      <c r="F15" s="129">
        <v>7</v>
      </c>
      <c r="G15" s="132"/>
      <c r="H15" s="131"/>
      <c r="I15" s="131"/>
      <c r="J15" s="131"/>
      <c r="K15" s="130"/>
    </row>
    <row r="16" spans="1:11" ht="15" customHeight="1">
      <c r="A16" s="319"/>
      <c r="B16" s="319"/>
      <c r="C16" s="127" t="s">
        <v>22</v>
      </c>
      <c r="D16" s="318" t="s">
        <v>143</v>
      </c>
      <c r="E16" s="318"/>
      <c r="F16" s="129">
        <v>8</v>
      </c>
      <c r="G16" s="132"/>
      <c r="H16" s="131"/>
      <c r="I16" s="131"/>
      <c r="J16" s="131"/>
      <c r="K16" s="130"/>
    </row>
    <row r="17" spans="1:11" ht="27" customHeight="1">
      <c r="A17" s="319"/>
      <c r="B17" s="319"/>
      <c r="C17" s="127" t="s">
        <v>70</v>
      </c>
      <c r="D17" s="318" t="s">
        <v>368</v>
      </c>
      <c r="E17" s="318"/>
      <c r="F17" s="129">
        <v>9</v>
      </c>
      <c r="G17" s="132"/>
      <c r="H17" s="131"/>
      <c r="I17" s="131"/>
      <c r="J17" s="131"/>
      <c r="K17" s="130"/>
    </row>
    <row r="18" spans="1:11" ht="15">
      <c r="A18" s="319"/>
      <c r="B18" s="319"/>
      <c r="C18" s="319"/>
      <c r="D18" s="133" t="s">
        <v>145</v>
      </c>
      <c r="E18" s="134" t="s">
        <v>21</v>
      </c>
      <c r="F18" s="129">
        <v>10</v>
      </c>
      <c r="G18" s="132"/>
      <c r="H18" s="131"/>
      <c r="I18" s="131"/>
      <c r="J18" s="131"/>
      <c r="K18" s="130"/>
    </row>
    <row r="19" spans="1:11" ht="15">
      <c r="A19" s="319"/>
      <c r="B19" s="319"/>
      <c r="C19" s="319"/>
      <c r="D19" s="133" t="s">
        <v>146</v>
      </c>
      <c r="E19" s="134" t="s">
        <v>23</v>
      </c>
      <c r="F19" s="129">
        <v>11</v>
      </c>
      <c r="G19" s="132"/>
      <c r="H19" s="131"/>
      <c r="I19" s="131"/>
      <c r="J19" s="131"/>
      <c r="K19" s="130"/>
    </row>
    <row r="20" spans="1:11" ht="15" customHeight="1">
      <c r="A20" s="319"/>
      <c r="B20" s="319"/>
      <c r="C20" s="127" t="s">
        <v>80</v>
      </c>
      <c r="D20" s="318" t="s">
        <v>147</v>
      </c>
      <c r="E20" s="318"/>
      <c r="F20" s="129">
        <v>12</v>
      </c>
      <c r="G20" s="132"/>
      <c r="H20" s="131"/>
      <c r="I20" s="131"/>
      <c r="J20" s="131"/>
      <c r="K20" s="130"/>
    </row>
    <row r="21" spans="1:11" ht="15" customHeight="1">
      <c r="A21" s="319"/>
      <c r="B21" s="319"/>
      <c r="C21" s="127" t="s">
        <v>82</v>
      </c>
      <c r="D21" s="318" t="s">
        <v>148</v>
      </c>
      <c r="E21" s="318"/>
      <c r="F21" s="129">
        <v>13</v>
      </c>
      <c r="G21" s="132"/>
      <c r="H21" s="131"/>
      <c r="I21" s="131"/>
      <c r="J21" s="131"/>
      <c r="K21" s="130"/>
    </row>
    <row r="22" spans="1:11" ht="27" customHeight="1">
      <c r="A22" s="319"/>
      <c r="B22" s="127"/>
      <c r="C22" s="127" t="s">
        <v>149</v>
      </c>
      <c r="D22" s="318" t="s">
        <v>150</v>
      </c>
      <c r="E22" s="318"/>
      <c r="F22" s="129">
        <v>14</v>
      </c>
      <c r="G22" s="130"/>
      <c r="H22" s="131"/>
      <c r="I22" s="131"/>
      <c r="J22" s="131"/>
      <c r="K22" s="130"/>
    </row>
    <row r="23" spans="1:11" ht="15" customHeight="1">
      <c r="A23" s="319"/>
      <c r="B23" s="127"/>
      <c r="C23" s="127"/>
      <c r="D23" s="128" t="s">
        <v>151</v>
      </c>
      <c r="E23" s="128" t="s">
        <v>152</v>
      </c>
      <c r="F23" s="129">
        <v>15</v>
      </c>
      <c r="G23" s="132"/>
      <c r="H23" s="131"/>
      <c r="I23" s="131"/>
      <c r="J23" s="131"/>
      <c r="K23" s="130"/>
    </row>
    <row r="24" spans="1:11" ht="25.5">
      <c r="A24" s="319"/>
      <c r="B24" s="127"/>
      <c r="C24" s="127"/>
      <c r="D24" s="128" t="s">
        <v>153</v>
      </c>
      <c r="E24" s="128" t="s">
        <v>369</v>
      </c>
      <c r="F24" s="129">
        <v>16</v>
      </c>
      <c r="G24" s="132"/>
      <c r="H24" s="131"/>
      <c r="I24" s="131"/>
      <c r="J24" s="131"/>
      <c r="K24" s="130"/>
    </row>
    <row r="25" spans="1:11" ht="15">
      <c r="A25" s="319"/>
      <c r="B25" s="127"/>
      <c r="C25" s="127"/>
      <c r="D25" s="128"/>
      <c r="E25" s="135" t="s">
        <v>155</v>
      </c>
      <c r="F25" s="129">
        <v>17</v>
      </c>
      <c r="G25" s="132"/>
      <c r="H25" s="131"/>
      <c r="I25" s="131"/>
      <c r="J25" s="131"/>
      <c r="K25" s="130"/>
    </row>
    <row r="26" spans="1:11" ht="15">
      <c r="A26" s="319"/>
      <c r="B26" s="127"/>
      <c r="C26" s="127"/>
      <c r="D26" s="128"/>
      <c r="E26" s="135" t="s">
        <v>156</v>
      </c>
      <c r="F26" s="129">
        <v>18</v>
      </c>
      <c r="G26" s="132"/>
      <c r="H26" s="131"/>
      <c r="I26" s="131"/>
      <c r="J26" s="131"/>
      <c r="K26" s="130"/>
    </row>
    <row r="27" spans="1:11" ht="15" customHeight="1">
      <c r="A27" s="319"/>
      <c r="B27" s="127"/>
      <c r="C27" s="127"/>
      <c r="D27" s="128" t="s">
        <v>157</v>
      </c>
      <c r="E27" s="128" t="s">
        <v>158</v>
      </c>
      <c r="F27" s="129">
        <v>19</v>
      </c>
      <c r="G27" s="132"/>
      <c r="H27" s="131"/>
      <c r="I27" s="131"/>
      <c r="J27" s="131"/>
      <c r="K27" s="130"/>
    </row>
    <row r="28" spans="1:11" ht="15">
      <c r="A28" s="319"/>
      <c r="B28" s="127"/>
      <c r="C28" s="127"/>
      <c r="D28" s="128" t="s">
        <v>159</v>
      </c>
      <c r="E28" s="128" t="s">
        <v>160</v>
      </c>
      <c r="F28" s="129">
        <v>20</v>
      </c>
      <c r="G28" s="132"/>
      <c r="H28" s="131"/>
      <c r="I28" s="131"/>
      <c r="J28" s="131"/>
      <c r="K28" s="130"/>
    </row>
    <row r="29" spans="1:11" ht="15">
      <c r="A29" s="319"/>
      <c r="B29" s="127"/>
      <c r="C29" s="127"/>
      <c r="D29" s="128" t="s">
        <v>161</v>
      </c>
      <c r="E29" s="128" t="s">
        <v>142</v>
      </c>
      <c r="F29" s="129">
        <v>21</v>
      </c>
      <c r="G29" s="132"/>
      <c r="H29" s="131"/>
      <c r="I29" s="131"/>
      <c r="J29" s="131"/>
      <c r="K29" s="130"/>
    </row>
    <row r="30" spans="1:11" ht="15.75" customHeight="1">
      <c r="A30" s="319"/>
      <c r="B30" s="127">
        <v>2</v>
      </c>
      <c r="C30" s="127"/>
      <c r="D30" s="318" t="s">
        <v>370</v>
      </c>
      <c r="E30" s="318"/>
      <c r="F30" s="129">
        <v>22</v>
      </c>
      <c r="G30" s="132"/>
      <c r="H30" s="131"/>
      <c r="I30" s="131"/>
      <c r="J30" s="131"/>
      <c r="K30" s="130"/>
    </row>
    <row r="31" spans="1:11" ht="15" customHeight="1">
      <c r="A31" s="319"/>
      <c r="B31" s="319"/>
      <c r="C31" s="127" t="s">
        <v>20</v>
      </c>
      <c r="D31" s="320" t="s">
        <v>163</v>
      </c>
      <c r="E31" s="320"/>
      <c r="F31" s="129">
        <v>23</v>
      </c>
      <c r="G31" s="132"/>
      <c r="H31" s="131"/>
      <c r="I31" s="131"/>
      <c r="J31" s="131"/>
      <c r="K31" s="130"/>
    </row>
    <row r="32" spans="1:11" ht="15" customHeight="1">
      <c r="A32" s="319"/>
      <c r="B32" s="319"/>
      <c r="C32" s="127" t="s">
        <v>22</v>
      </c>
      <c r="D32" s="320" t="s">
        <v>164</v>
      </c>
      <c r="E32" s="320"/>
      <c r="F32" s="129">
        <v>24</v>
      </c>
      <c r="G32" s="132"/>
      <c r="H32" s="131"/>
      <c r="I32" s="131"/>
      <c r="J32" s="131"/>
      <c r="K32" s="130"/>
    </row>
    <row r="33" spans="1:11" ht="15" customHeight="1">
      <c r="A33" s="319"/>
      <c r="B33" s="319"/>
      <c r="C33" s="127" t="s">
        <v>70</v>
      </c>
      <c r="D33" s="320" t="s">
        <v>165</v>
      </c>
      <c r="E33" s="320"/>
      <c r="F33" s="129">
        <v>25</v>
      </c>
      <c r="G33" s="132"/>
      <c r="H33" s="131"/>
      <c r="I33" s="131"/>
      <c r="J33" s="131"/>
      <c r="K33" s="130"/>
    </row>
    <row r="34" spans="1:11" ht="15" customHeight="1">
      <c r="A34" s="319"/>
      <c r="B34" s="319"/>
      <c r="C34" s="127" t="s">
        <v>80</v>
      </c>
      <c r="D34" s="320" t="s">
        <v>166</v>
      </c>
      <c r="E34" s="320"/>
      <c r="F34" s="129">
        <v>26</v>
      </c>
      <c r="G34" s="132"/>
      <c r="H34" s="131"/>
      <c r="I34" s="131"/>
      <c r="J34" s="131"/>
      <c r="K34" s="130"/>
    </row>
    <row r="35" spans="1:11" ht="15" customHeight="1">
      <c r="A35" s="319"/>
      <c r="B35" s="319"/>
      <c r="C35" s="127" t="s">
        <v>82</v>
      </c>
      <c r="D35" s="320" t="s">
        <v>167</v>
      </c>
      <c r="E35" s="320"/>
      <c r="F35" s="129">
        <v>27</v>
      </c>
      <c r="G35" s="132"/>
      <c r="H35" s="131"/>
      <c r="I35" s="131"/>
      <c r="J35" s="131"/>
      <c r="K35" s="130"/>
    </row>
    <row r="36" spans="1:11" ht="15" customHeight="1">
      <c r="A36" s="319"/>
      <c r="B36" s="127">
        <v>3</v>
      </c>
      <c r="C36" s="127"/>
      <c r="D36" s="320" t="s">
        <v>371</v>
      </c>
      <c r="E36" s="320"/>
      <c r="F36" s="129">
        <v>28</v>
      </c>
      <c r="G36" s="132"/>
      <c r="H36" s="131"/>
      <c r="I36" s="131"/>
      <c r="J36" s="131"/>
      <c r="K36" s="130"/>
    </row>
    <row r="37" spans="1:11" ht="15" customHeight="1">
      <c r="A37" s="127" t="s">
        <v>25</v>
      </c>
      <c r="B37" s="320" t="s">
        <v>372</v>
      </c>
      <c r="C37" s="320"/>
      <c r="D37" s="320"/>
      <c r="E37" s="320"/>
      <c r="F37" s="129">
        <v>29</v>
      </c>
      <c r="G37" s="132"/>
      <c r="H37" s="131"/>
      <c r="I37" s="131"/>
      <c r="J37" s="131"/>
      <c r="K37" s="130"/>
    </row>
    <row r="38" spans="1:11" ht="15" customHeight="1">
      <c r="A38" s="319"/>
      <c r="B38" s="127">
        <v>1</v>
      </c>
      <c r="C38" s="318" t="s">
        <v>373</v>
      </c>
      <c r="D38" s="318"/>
      <c r="E38" s="318"/>
      <c r="F38" s="129">
        <v>30</v>
      </c>
      <c r="G38" s="132"/>
      <c r="H38" s="131"/>
      <c r="I38" s="131"/>
      <c r="J38" s="131"/>
      <c r="K38" s="130"/>
    </row>
    <row r="39" spans="1:11" ht="15" customHeight="1">
      <c r="A39" s="319"/>
      <c r="B39" s="319"/>
      <c r="C39" s="318" t="s">
        <v>374</v>
      </c>
      <c r="D39" s="318"/>
      <c r="E39" s="318"/>
      <c r="F39" s="129">
        <v>31</v>
      </c>
      <c r="G39" s="132"/>
      <c r="H39" s="131"/>
      <c r="I39" s="131"/>
      <c r="J39" s="131"/>
      <c r="K39" s="130"/>
    </row>
    <row r="40" spans="1:11" ht="15" customHeight="1">
      <c r="A40" s="319"/>
      <c r="B40" s="319"/>
      <c r="C40" s="127" t="s">
        <v>171</v>
      </c>
      <c r="D40" s="318" t="s">
        <v>375</v>
      </c>
      <c r="E40" s="318"/>
      <c r="F40" s="129">
        <v>32</v>
      </c>
      <c r="G40" s="132"/>
      <c r="H40" s="131"/>
      <c r="I40" s="131"/>
      <c r="J40" s="131"/>
      <c r="K40" s="130"/>
    </row>
    <row r="41" spans="1:11" ht="15" customHeight="1">
      <c r="A41" s="319"/>
      <c r="B41" s="319"/>
      <c r="C41" s="127" t="s">
        <v>20</v>
      </c>
      <c r="D41" s="318" t="s">
        <v>173</v>
      </c>
      <c r="E41" s="318"/>
      <c r="F41" s="129">
        <v>33</v>
      </c>
      <c r="G41" s="132"/>
      <c r="H41" s="131"/>
      <c r="I41" s="131"/>
      <c r="J41" s="131"/>
      <c r="K41" s="130"/>
    </row>
    <row r="42" spans="1:11" ht="15" customHeight="1">
      <c r="A42" s="319"/>
      <c r="B42" s="319"/>
      <c r="C42" s="127" t="s">
        <v>22</v>
      </c>
      <c r="D42" s="318" t="s">
        <v>174</v>
      </c>
      <c r="E42" s="318"/>
      <c r="F42" s="129">
        <v>34</v>
      </c>
      <c r="G42" s="132"/>
      <c r="H42" s="131"/>
      <c r="I42" s="131"/>
      <c r="J42" s="131"/>
      <c r="K42" s="130"/>
    </row>
    <row r="43" spans="1:11" ht="13.5" customHeight="1">
      <c r="A43" s="319"/>
      <c r="B43" s="319"/>
      <c r="C43" s="127"/>
      <c r="D43" s="128" t="s">
        <v>175</v>
      </c>
      <c r="E43" s="128" t="s">
        <v>176</v>
      </c>
      <c r="F43" s="129">
        <v>35</v>
      </c>
      <c r="G43" s="132"/>
      <c r="H43" s="131"/>
      <c r="I43" s="131"/>
      <c r="J43" s="131"/>
      <c r="K43" s="130"/>
    </row>
    <row r="44" spans="1:11" ht="15.75" customHeight="1">
      <c r="A44" s="319"/>
      <c r="B44" s="319"/>
      <c r="C44" s="127"/>
      <c r="D44" s="128" t="s">
        <v>177</v>
      </c>
      <c r="E44" s="128" t="s">
        <v>178</v>
      </c>
      <c r="F44" s="129">
        <v>36</v>
      </c>
      <c r="G44" s="132"/>
      <c r="H44" s="131"/>
      <c r="I44" s="131"/>
      <c r="J44" s="131"/>
      <c r="K44" s="130"/>
    </row>
    <row r="45" spans="1:11" ht="15.75" customHeight="1">
      <c r="A45" s="319"/>
      <c r="B45" s="319"/>
      <c r="C45" s="127" t="s">
        <v>70</v>
      </c>
      <c r="D45" s="318" t="s">
        <v>179</v>
      </c>
      <c r="E45" s="318"/>
      <c r="F45" s="129">
        <v>37</v>
      </c>
      <c r="G45" s="132"/>
      <c r="H45" s="131"/>
      <c r="I45" s="131"/>
      <c r="J45" s="131"/>
      <c r="K45" s="130"/>
    </row>
    <row r="46" spans="1:11" ht="15" customHeight="1">
      <c r="A46" s="319"/>
      <c r="B46" s="319"/>
      <c r="C46" s="127" t="s">
        <v>80</v>
      </c>
      <c r="D46" s="318" t="s">
        <v>180</v>
      </c>
      <c r="E46" s="318"/>
      <c r="F46" s="129">
        <v>38</v>
      </c>
      <c r="G46" s="132"/>
      <c r="H46" s="131"/>
      <c r="I46" s="131"/>
      <c r="J46" s="131"/>
      <c r="K46" s="130"/>
    </row>
    <row r="47" spans="1:11" ht="15" customHeight="1">
      <c r="A47" s="319"/>
      <c r="B47" s="319"/>
      <c r="C47" s="127" t="s">
        <v>82</v>
      </c>
      <c r="D47" s="318" t="s">
        <v>181</v>
      </c>
      <c r="E47" s="318"/>
      <c r="F47" s="129">
        <v>39</v>
      </c>
      <c r="G47" s="132"/>
      <c r="H47" s="131"/>
      <c r="I47" s="131"/>
      <c r="J47" s="131"/>
      <c r="K47" s="130"/>
    </row>
    <row r="48" spans="1:11" ht="25.5" customHeight="1">
      <c r="A48" s="319"/>
      <c r="B48" s="319"/>
      <c r="C48" s="127" t="s">
        <v>182</v>
      </c>
      <c r="D48" s="320" t="s">
        <v>376</v>
      </c>
      <c r="E48" s="320"/>
      <c r="F48" s="129">
        <v>40</v>
      </c>
      <c r="G48" s="132"/>
      <c r="H48" s="131"/>
      <c r="I48" s="131"/>
      <c r="J48" s="131"/>
      <c r="K48" s="130"/>
    </row>
    <row r="49" spans="1:11" ht="22.5" customHeight="1">
      <c r="A49" s="319"/>
      <c r="B49" s="319"/>
      <c r="C49" s="127" t="s">
        <v>20</v>
      </c>
      <c r="D49" s="320" t="s">
        <v>184</v>
      </c>
      <c r="E49" s="320"/>
      <c r="F49" s="129">
        <v>41</v>
      </c>
      <c r="G49" s="132"/>
      <c r="H49" s="131"/>
      <c r="I49" s="131"/>
      <c r="J49" s="131"/>
      <c r="K49" s="130"/>
    </row>
    <row r="50" spans="1:11" ht="22.5" customHeight="1">
      <c r="A50" s="319"/>
      <c r="B50" s="319"/>
      <c r="C50" s="127" t="s">
        <v>185</v>
      </c>
      <c r="D50" s="320" t="s">
        <v>377</v>
      </c>
      <c r="E50" s="320"/>
      <c r="F50" s="129">
        <v>42</v>
      </c>
      <c r="G50" s="132"/>
      <c r="H50" s="131"/>
      <c r="I50" s="131"/>
      <c r="J50" s="131"/>
      <c r="K50" s="130"/>
    </row>
    <row r="51" spans="1:11" ht="21.75" customHeight="1">
      <c r="A51" s="319"/>
      <c r="B51" s="319"/>
      <c r="C51" s="127"/>
      <c r="D51" s="136" t="s">
        <v>175</v>
      </c>
      <c r="E51" s="136" t="s">
        <v>187</v>
      </c>
      <c r="F51" s="129">
        <v>43</v>
      </c>
      <c r="G51" s="132"/>
      <c r="H51" s="131"/>
      <c r="I51" s="131"/>
      <c r="J51" s="131"/>
      <c r="K51" s="130"/>
    </row>
    <row r="52" spans="1:11" ht="15">
      <c r="A52" s="319"/>
      <c r="B52" s="319"/>
      <c r="C52" s="127"/>
      <c r="D52" s="136" t="s">
        <v>177</v>
      </c>
      <c r="E52" s="136" t="s">
        <v>188</v>
      </c>
      <c r="F52" s="129">
        <v>44</v>
      </c>
      <c r="G52" s="132"/>
      <c r="H52" s="131"/>
      <c r="I52" s="131"/>
      <c r="J52" s="131"/>
      <c r="K52" s="130"/>
    </row>
    <row r="53" spans="1:11" ht="18" customHeight="1">
      <c r="A53" s="319"/>
      <c r="B53" s="319"/>
      <c r="C53" s="127" t="s">
        <v>70</v>
      </c>
      <c r="D53" s="320" t="s">
        <v>189</v>
      </c>
      <c r="E53" s="320"/>
      <c r="F53" s="129">
        <v>45</v>
      </c>
      <c r="G53" s="132"/>
      <c r="H53" s="131"/>
      <c r="I53" s="131"/>
      <c r="J53" s="131"/>
      <c r="K53" s="130"/>
    </row>
    <row r="54" spans="1:11" ht="25.5" customHeight="1">
      <c r="A54" s="319"/>
      <c r="B54" s="319"/>
      <c r="C54" s="127" t="s">
        <v>190</v>
      </c>
      <c r="D54" s="320" t="s">
        <v>378</v>
      </c>
      <c r="E54" s="320"/>
      <c r="F54" s="129">
        <v>46</v>
      </c>
      <c r="G54" s="132"/>
      <c r="H54" s="131"/>
      <c r="I54" s="131"/>
      <c r="J54" s="131"/>
      <c r="K54" s="130"/>
    </row>
    <row r="55" spans="1:11" ht="15" customHeight="1">
      <c r="A55" s="319"/>
      <c r="B55" s="319"/>
      <c r="C55" s="127" t="s">
        <v>20</v>
      </c>
      <c r="D55" s="320" t="s">
        <v>192</v>
      </c>
      <c r="E55" s="320"/>
      <c r="F55" s="129">
        <v>47</v>
      </c>
      <c r="G55" s="132"/>
      <c r="H55" s="131"/>
      <c r="I55" s="131"/>
      <c r="J55" s="131"/>
      <c r="K55" s="130"/>
    </row>
    <row r="56" spans="1:11" ht="15" customHeight="1">
      <c r="A56" s="319"/>
      <c r="B56" s="319"/>
      <c r="C56" s="127" t="s">
        <v>22</v>
      </c>
      <c r="D56" s="320" t="s">
        <v>193</v>
      </c>
      <c r="E56" s="320"/>
      <c r="F56" s="129">
        <v>48</v>
      </c>
      <c r="G56" s="132"/>
      <c r="H56" s="131"/>
      <c r="I56" s="131"/>
      <c r="J56" s="131"/>
      <c r="K56" s="130"/>
    </row>
    <row r="57" spans="1:11" ht="21" customHeight="1">
      <c r="A57" s="319"/>
      <c r="B57" s="319"/>
      <c r="C57" s="127"/>
      <c r="D57" s="137" t="s">
        <v>175</v>
      </c>
      <c r="E57" s="137" t="s">
        <v>194</v>
      </c>
      <c r="F57" s="129">
        <v>49</v>
      </c>
      <c r="G57" s="132"/>
      <c r="H57" s="131"/>
      <c r="I57" s="131"/>
      <c r="J57" s="131"/>
      <c r="K57" s="130"/>
    </row>
    <row r="58" spans="1:11" ht="24" customHeight="1">
      <c r="A58" s="319"/>
      <c r="B58" s="319"/>
      <c r="C58" s="127" t="s">
        <v>70</v>
      </c>
      <c r="D58" s="320" t="s">
        <v>195</v>
      </c>
      <c r="E58" s="320"/>
      <c r="F58" s="129">
        <v>50</v>
      </c>
      <c r="G58" s="132"/>
      <c r="H58" s="131"/>
      <c r="I58" s="131"/>
      <c r="J58" s="131"/>
      <c r="K58" s="130"/>
    </row>
    <row r="59" spans="1:11" ht="15">
      <c r="A59" s="319"/>
      <c r="B59" s="319"/>
      <c r="C59" s="127"/>
      <c r="D59" s="137" t="s">
        <v>196</v>
      </c>
      <c r="E59" s="137" t="s">
        <v>197</v>
      </c>
      <c r="F59" s="129">
        <v>51</v>
      </c>
      <c r="G59" s="132"/>
      <c r="H59" s="131"/>
      <c r="I59" s="131"/>
      <c r="J59" s="131"/>
      <c r="K59" s="130"/>
    </row>
    <row r="60" spans="1:11" ht="15" customHeight="1">
      <c r="A60" s="319"/>
      <c r="B60" s="319"/>
      <c r="C60" s="127"/>
      <c r="D60" s="137"/>
      <c r="E60" s="31" t="s">
        <v>198</v>
      </c>
      <c r="F60" s="129">
        <v>52</v>
      </c>
      <c r="G60" s="132"/>
      <c r="H60" s="131"/>
      <c r="I60" s="131"/>
      <c r="J60" s="131"/>
      <c r="K60" s="130"/>
    </row>
    <row r="61" spans="1:11" ht="15">
      <c r="A61" s="319"/>
      <c r="B61" s="319"/>
      <c r="C61" s="127"/>
      <c r="D61" s="137" t="s">
        <v>199</v>
      </c>
      <c r="E61" s="137" t="s">
        <v>200</v>
      </c>
      <c r="F61" s="129">
        <v>53</v>
      </c>
      <c r="G61" s="132"/>
      <c r="H61" s="131"/>
      <c r="I61" s="131"/>
      <c r="J61" s="131"/>
      <c r="K61" s="130"/>
    </row>
    <row r="62" spans="1:11" ht="38.25">
      <c r="A62" s="319"/>
      <c r="B62" s="319"/>
      <c r="C62" s="127"/>
      <c r="D62" s="137"/>
      <c r="E62" s="31" t="s">
        <v>201</v>
      </c>
      <c r="F62" s="129">
        <v>54</v>
      </c>
      <c r="G62" s="132"/>
      <c r="H62" s="131"/>
      <c r="I62" s="131"/>
      <c r="J62" s="131"/>
      <c r="K62" s="130"/>
    </row>
    <row r="63" spans="1:11" ht="39" customHeight="1">
      <c r="A63" s="319"/>
      <c r="B63" s="319"/>
      <c r="C63" s="127"/>
      <c r="D63" s="137"/>
      <c r="E63" s="31" t="s">
        <v>202</v>
      </c>
      <c r="F63" s="129">
        <v>55</v>
      </c>
      <c r="G63" s="132"/>
      <c r="H63" s="131"/>
      <c r="I63" s="131"/>
      <c r="J63" s="131"/>
      <c r="K63" s="130"/>
    </row>
    <row r="64" spans="1:11" ht="15">
      <c r="A64" s="319"/>
      <c r="B64" s="319"/>
      <c r="C64" s="127"/>
      <c r="D64" s="137"/>
      <c r="E64" s="31" t="s">
        <v>203</v>
      </c>
      <c r="F64" s="129">
        <v>56</v>
      </c>
      <c r="G64" s="132"/>
      <c r="H64" s="131"/>
      <c r="I64" s="131"/>
      <c r="J64" s="131"/>
      <c r="K64" s="130"/>
    </row>
    <row r="65" spans="1:11" ht="15" customHeight="1">
      <c r="A65" s="319"/>
      <c r="B65" s="319"/>
      <c r="C65" s="127" t="s">
        <v>80</v>
      </c>
      <c r="D65" s="318" t="s">
        <v>379</v>
      </c>
      <c r="E65" s="318"/>
      <c r="F65" s="129">
        <v>57</v>
      </c>
      <c r="G65" s="132"/>
      <c r="H65" s="131"/>
      <c r="I65" s="131"/>
      <c r="J65" s="131"/>
      <c r="K65" s="130"/>
    </row>
    <row r="66" spans="1:11" ht="15" customHeight="1">
      <c r="A66" s="319"/>
      <c r="B66" s="319"/>
      <c r="C66" s="127"/>
      <c r="D66" s="128" t="s">
        <v>205</v>
      </c>
      <c r="E66" s="138" t="s">
        <v>380</v>
      </c>
      <c r="F66" s="129">
        <v>58</v>
      </c>
      <c r="G66" s="132"/>
      <c r="H66" s="131"/>
      <c r="I66" s="131"/>
      <c r="J66" s="131"/>
      <c r="K66" s="130"/>
    </row>
    <row r="67" spans="1:11" ht="15">
      <c r="A67" s="319"/>
      <c r="B67" s="319"/>
      <c r="C67" s="127"/>
      <c r="D67" s="128" t="s">
        <v>207</v>
      </c>
      <c r="E67" s="138" t="s">
        <v>381</v>
      </c>
      <c r="F67" s="129">
        <v>59</v>
      </c>
      <c r="G67" s="132"/>
      <c r="H67" s="131"/>
      <c r="I67" s="131"/>
      <c r="J67" s="131"/>
      <c r="K67" s="130"/>
    </row>
    <row r="68" spans="1:11" ht="26.25">
      <c r="A68" s="319"/>
      <c r="B68" s="319"/>
      <c r="C68" s="127"/>
      <c r="D68" s="128" t="s">
        <v>210</v>
      </c>
      <c r="E68" s="138" t="s">
        <v>382</v>
      </c>
      <c r="F68" s="129">
        <v>60</v>
      </c>
      <c r="G68" s="132"/>
      <c r="H68" s="131"/>
      <c r="I68" s="131"/>
      <c r="J68" s="131"/>
      <c r="K68" s="130"/>
    </row>
    <row r="69" spans="1:11" ht="15">
      <c r="A69" s="319"/>
      <c r="B69" s="319"/>
      <c r="C69" s="127"/>
      <c r="D69" s="128" t="s">
        <v>383</v>
      </c>
      <c r="E69" s="138" t="s">
        <v>384</v>
      </c>
      <c r="F69" s="129">
        <v>61</v>
      </c>
      <c r="G69" s="132"/>
      <c r="H69" s="131"/>
      <c r="I69" s="131"/>
      <c r="J69" s="131"/>
      <c r="K69" s="130"/>
    </row>
    <row r="70" spans="1:11" ht="15" customHeight="1">
      <c r="A70" s="319"/>
      <c r="B70" s="319"/>
      <c r="C70" s="127" t="s">
        <v>82</v>
      </c>
      <c r="D70" s="318" t="s">
        <v>212</v>
      </c>
      <c r="E70" s="318"/>
      <c r="F70" s="129">
        <v>62</v>
      </c>
      <c r="G70" s="132"/>
      <c r="H70" s="131"/>
      <c r="I70" s="131"/>
      <c r="J70" s="131"/>
      <c r="K70" s="130"/>
    </row>
    <row r="71" spans="1:11" ht="15" customHeight="1">
      <c r="A71" s="319"/>
      <c r="B71" s="319"/>
      <c r="C71" s="127" t="s">
        <v>149</v>
      </c>
      <c r="D71" s="318" t="s">
        <v>385</v>
      </c>
      <c r="E71" s="318"/>
      <c r="F71" s="129">
        <v>63</v>
      </c>
      <c r="G71" s="132"/>
      <c r="H71" s="131"/>
      <c r="I71" s="131"/>
      <c r="J71" s="131"/>
      <c r="K71" s="130"/>
    </row>
    <row r="72" spans="1:11" ht="15" customHeight="1">
      <c r="A72" s="319"/>
      <c r="B72" s="319"/>
      <c r="C72" s="127"/>
      <c r="D72" s="318" t="s">
        <v>386</v>
      </c>
      <c r="E72" s="318"/>
      <c r="F72" s="129">
        <v>64</v>
      </c>
      <c r="G72" s="132"/>
      <c r="H72" s="131"/>
      <c r="I72" s="131"/>
      <c r="J72" s="131"/>
      <c r="K72" s="130"/>
    </row>
    <row r="73" spans="1:11" ht="15" customHeight="1">
      <c r="A73" s="319"/>
      <c r="B73" s="319"/>
      <c r="C73" s="127"/>
      <c r="D73" s="321" t="s">
        <v>215</v>
      </c>
      <c r="E73" s="321"/>
      <c r="F73" s="129">
        <v>65</v>
      </c>
      <c r="G73" s="132"/>
      <c r="H73" s="131"/>
      <c r="I73" s="131"/>
      <c r="J73" s="131"/>
      <c r="K73" s="130"/>
    </row>
    <row r="74" spans="1:11" ht="15" customHeight="1">
      <c r="A74" s="319"/>
      <c r="B74" s="319"/>
      <c r="C74" s="127"/>
      <c r="D74" s="321" t="s">
        <v>216</v>
      </c>
      <c r="E74" s="321"/>
      <c r="F74" s="129">
        <v>66</v>
      </c>
      <c r="G74" s="132"/>
      <c r="H74" s="131"/>
      <c r="I74" s="131"/>
      <c r="J74" s="131"/>
      <c r="K74" s="130"/>
    </row>
    <row r="75" spans="1:11" ht="15" customHeight="1">
      <c r="A75" s="319"/>
      <c r="B75" s="319"/>
      <c r="C75" s="127" t="s">
        <v>217</v>
      </c>
      <c r="D75" s="318" t="s">
        <v>218</v>
      </c>
      <c r="E75" s="318"/>
      <c r="F75" s="129">
        <v>67</v>
      </c>
      <c r="G75" s="132"/>
      <c r="H75" s="131"/>
      <c r="I75" s="131"/>
      <c r="J75" s="131"/>
      <c r="K75" s="130"/>
    </row>
    <row r="76" spans="1:11" ht="15" customHeight="1">
      <c r="A76" s="319"/>
      <c r="B76" s="319"/>
      <c r="C76" s="127" t="s">
        <v>219</v>
      </c>
      <c r="D76" s="318" t="s">
        <v>220</v>
      </c>
      <c r="E76" s="318"/>
      <c r="F76" s="129">
        <v>68</v>
      </c>
      <c r="G76" s="132"/>
      <c r="H76" s="131"/>
      <c r="I76" s="131"/>
      <c r="J76" s="131"/>
      <c r="K76" s="130"/>
    </row>
    <row r="77" spans="1:11" ht="15" customHeight="1">
      <c r="A77" s="319"/>
      <c r="B77" s="319"/>
      <c r="C77" s="127" t="s">
        <v>221</v>
      </c>
      <c r="D77" s="318" t="s">
        <v>222</v>
      </c>
      <c r="E77" s="318"/>
      <c r="F77" s="129">
        <v>69</v>
      </c>
      <c r="G77" s="132"/>
      <c r="H77" s="131"/>
      <c r="I77" s="131"/>
      <c r="J77" s="131"/>
      <c r="K77" s="130"/>
    </row>
    <row r="78" spans="1:11" ht="15">
      <c r="A78" s="319"/>
      <c r="B78" s="319"/>
      <c r="C78" s="127"/>
      <c r="D78" s="128" t="s">
        <v>223</v>
      </c>
      <c r="E78" s="128" t="s">
        <v>224</v>
      </c>
      <c r="F78" s="129">
        <v>70</v>
      </c>
      <c r="G78" s="132"/>
      <c r="H78" s="131"/>
      <c r="I78" s="131"/>
      <c r="J78" s="131"/>
      <c r="K78" s="130"/>
    </row>
    <row r="79" spans="1:11" ht="15" customHeight="1">
      <c r="A79" s="319"/>
      <c r="B79" s="319"/>
      <c r="C79" s="127"/>
      <c r="D79" s="128" t="s">
        <v>225</v>
      </c>
      <c r="E79" s="128" t="s">
        <v>226</v>
      </c>
      <c r="F79" s="129">
        <v>71</v>
      </c>
      <c r="G79" s="132"/>
      <c r="H79" s="131"/>
      <c r="I79" s="131"/>
      <c r="J79" s="131"/>
      <c r="K79" s="130"/>
    </row>
    <row r="80" spans="1:11" ht="15">
      <c r="A80" s="319"/>
      <c r="B80" s="319"/>
      <c r="C80" s="127"/>
      <c r="D80" s="128" t="s">
        <v>227</v>
      </c>
      <c r="E80" s="128" t="s">
        <v>228</v>
      </c>
      <c r="F80" s="129">
        <v>72</v>
      </c>
      <c r="G80" s="132"/>
      <c r="H80" s="131"/>
      <c r="I80" s="131"/>
      <c r="J80" s="131"/>
      <c r="K80" s="130"/>
    </row>
    <row r="81" spans="1:11" ht="15" customHeight="1">
      <c r="A81" s="319"/>
      <c r="B81" s="319"/>
      <c r="C81" s="127"/>
      <c r="D81" s="128" t="s">
        <v>229</v>
      </c>
      <c r="E81" s="128" t="s">
        <v>230</v>
      </c>
      <c r="F81" s="129">
        <v>73</v>
      </c>
      <c r="G81" s="132"/>
      <c r="H81" s="131"/>
      <c r="I81" s="131"/>
      <c r="J81" s="131"/>
      <c r="K81" s="130"/>
    </row>
    <row r="82" spans="1:11" ht="17.25" customHeight="1">
      <c r="A82" s="319"/>
      <c r="B82" s="319"/>
      <c r="C82" s="127"/>
      <c r="D82" s="128"/>
      <c r="E82" s="128" t="s">
        <v>387</v>
      </c>
      <c r="F82" s="129">
        <v>74</v>
      </c>
      <c r="G82" s="132"/>
      <c r="H82" s="131"/>
      <c r="I82" s="131"/>
      <c r="J82" s="131"/>
      <c r="K82" s="130"/>
    </row>
    <row r="83" spans="1:11" ht="17.25" customHeight="1">
      <c r="A83" s="319"/>
      <c r="B83" s="319"/>
      <c r="C83" s="127"/>
      <c r="D83" s="128" t="s">
        <v>232</v>
      </c>
      <c r="E83" s="128" t="s">
        <v>233</v>
      </c>
      <c r="F83" s="129">
        <v>75</v>
      </c>
      <c r="G83" s="132"/>
      <c r="H83" s="131"/>
      <c r="I83" s="131"/>
      <c r="J83" s="131"/>
      <c r="K83" s="130"/>
    </row>
    <row r="84" spans="1:11" ht="38.25">
      <c r="A84" s="319"/>
      <c r="B84" s="319"/>
      <c r="C84" s="127"/>
      <c r="D84" s="128" t="s">
        <v>234</v>
      </c>
      <c r="E84" s="128" t="s">
        <v>235</v>
      </c>
      <c r="F84" s="129">
        <v>76</v>
      </c>
      <c r="G84" s="132"/>
      <c r="H84" s="131"/>
      <c r="I84" s="131"/>
      <c r="J84" s="131"/>
      <c r="K84" s="130"/>
    </row>
    <row r="85" spans="1:11" ht="25.5">
      <c r="A85" s="319"/>
      <c r="B85" s="319"/>
      <c r="C85" s="127"/>
      <c r="D85" s="128" t="s">
        <v>236</v>
      </c>
      <c r="E85" s="128" t="s">
        <v>237</v>
      </c>
      <c r="F85" s="129">
        <v>77</v>
      </c>
      <c r="G85" s="132"/>
      <c r="H85" s="131"/>
      <c r="I85" s="131"/>
      <c r="J85" s="131"/>
      <c r="K85" s="130"/>
    </row>
    <row r="86" spans="1:11" ht="15" customHeight="1">
      <c r="A86" s="319"/>
      <c r="B86" s="319"/>
      <c r="C86" s="127" t="s">
        <v>238</v>
      </c>
      <c r="D86" s="318" t="s">
        <v>83</v>
      </c>
      <c r="E86" s="318"/>
      <c r="F86" s="129">
        <v>78</v>
      </c>
      <c r="G86" s="132"/>
      <c r="H86" s="131"/>
      <c r="I86" s="131"/>
      <c r="J86" s="131"/>
      <c r="K86" s="130"/>
    </row>
    <row r="87" spans="1:11" ht="25.5" customHeight="1">
      <c r="A87" s="319"/>
      <c r="B87" s="319"/>
      <c r="C87" s="320" t="s">
        <v>388</v>
      </c>
      <c r="D87" s="320"/>
      <c r="E87" s="320"/>
      <c r="F87" s="129">
        <v>79</v>
      </c>
      <c r="G87" s="132"/>
      <c r="H87" s="131"/>
      <c r="I87" s="131"/>
      <c r="J87" s="131"/>
      <c r="K87" s="130"/>
    </row>
    <row r="88" spans="1:11" ht="27.75" customHeight="1">
      <c r="A88" s="319"/>
      <c r="B88" s="319"/>
      <c r="C88" s="127" t="s">
        <v>20</v>
      </c>
      <c r="D88" s="322" t="s">
        <v>240</v>
      </c>
      <c r="E88" s="322"/>
      <c r="F88" s="129">
        <v>80</v>
      </c>
      <c r="G88" s="132"/>
      <c r="H88" s="131"/>
      <c r="I88" s="131"/>
      <c r="J88" s="131"/>
      <c r="K88" s="130"/>
    </row>
    <row r="89" spans="1:11" ht="15" customHeight="1">
      <c r="A89" s="319"/>
      <c r="B89" s="319"/>
      <c r="C89" s="127" t="s">
        <v>22</v>
      </c>
      <c r="D89" s="323" t="s">
        <v>241</v>
      </c>
      <c r="E89" s="323"/>
      <c r="F89" s="129">
        <v>81</v>
      </c>
      <c r="G89" s="132"/>
      <c r="H89" s="131"/>
      <c r="I89" s="131"/>
      <c r="J89" s="131"/>
      <c r="K89" s="130"/>
    </row>
    <row r="90" spans="1:11" ht="15" customHeight="1">
      <c r="A90" s="319"/>
      <c r="B90" s="319"/>
      <c r="C90" s="127" t="s">
        <v>70</v>
      </c>
      <c r="D90" s="323" t="s">
        <v>242</v>
      </c>
      <c r="E90" s="323"/>
      <c r="F90" s="129">
        <v>82</v>
      </c>
      <c r="G90" s="132"/>
      <c r="H90" s="131"/>
      <c r="I90" s="131"/>
      <c r="J90" s="131"/>
      <c r="K90" s="130"/>
    </row>
    <row r="91" spans="1:11" ht="15" customHeight="1">
      <c r="A91" s="319"/>
      <c r="B91" s="319"/>
      <c r="C91" s="127" t="s">
        <v>80</v>
      </c>
      <c r="D91" s="323" t="s">
        <v>243</v>
      </c>
      <c r="E91" s="323"/>
      <c r="F91" s="129">
        <v>83</v>
      </c>
      <c r="G91" s="132"/>
      <c r="H91" s="131"/>
      <c r="I91" s="131"/>
      <c r="J91" s="131"/>
      <c r="K91" s="130"/>
    </row>
    <row r="92" spans="1:11" ht="16.5" customHeight="1">
      <c r="A92" s="319"/>
      <c r="B92" s="319"/>
      <c r="C92" s="127" t="s">
        <v>82</v>
      </c>
      <c r="D92" s="323" t="s">
        <v>244</v>
      </c>
      <c r="E92" s="323"/>
      <c r="F92" s="129">
        <v>84</v>
      </c>
      <c r="G92" s="132"/>
      <c r="H92" s="131"/>
      <c r="I92" s="131"/>
      <c r="J92" s="131"/>
      <c r="K92" s="130"/>
    </row>
    <row r="93" spans="1:11" ht="15" customHeight="1">
      <c r="A93" s="319"/>
      <c r="B93" s="319"/>
      <c r="C93" s="127" t="s">
        <v>149</v>
      </c>
      <c r="D93" s="323" t="s">
        <v>389</v>
      </c>
      <c r="E93" s="323"/>
      <c r="F93" s="129">
        <v>85</v>
      </c>
      <c r="G93" s="132"/>
      <c r="H93" s="131"/>
      <c r="I93" s="131"/>
      <c r="J93" s="131"/>
      <c r="K93" s="130"/>
    </row>
    <row r="94" spans="1:11" ht="24" customHeight="1">
      <c r="A94" s="319"/>
      <c r="B94" s="319"/>
      <c r="C94" s="320" t="s">
        <v>390</v>
      </c>
      <c r="D94" s="320"/>
      <c r="E94" s="320"/>
      <c r="F94" s="129">
        <v>86</v>
      </c>
      <c r="G94" s="132"/>
      <c r="H94" s="131"/>
      <c r="I94" s="131"/>
      <c r="J94" s="131"/>
      <c r="K94" s="130"/>
    </row>
    <row r="95" spans="1:11" ht="15" customHeight="1">
      <c r="A95" s="319"/>
      <c r="B95" s="319"/>
      <c r="C95" s="127" t="s">
        <v>34</v>
      </c>
      <c r="D95" s="320" t="s">
        <v>391</v>
      </c>
      <c r="E95" s="320"/>
      <c r="F95" s="129">
        <v>87</v>
      </c>
      <c r="G95" s="132"/>
      <c r="H95" s="131"/>
      <c r="I95" s="131"/>
      <c r="J95" s="131"/>
      <c r="K95" s="130"/>
    </row>
    <row r="96" spans="1:11" ht="15" customHeight="1">
      <c r="A96" s="319"/>
      <c r="B96" s="319"/>
      <c r="C96" s="127" t="s">
        <v>36</v>
      </c>
      <c r="D96" s="318" t="s">
        <v>392</v>
      </c>
      <c r="E96" s="318"/>
      <c r="F96" s="129">
        <v>88</v>
      </c>
      <c r="G96" s="132"/>
      <c r="H96" s="131"/>
      <c r="I96" s="131"/>
      <c r="J96" s="131"/>
      <c r="K96" s="130"/>
    </row>
    <row r="97" spans="1:11" ht="15" customHeight="1">
      <c r="A97" s="319"/>
      <c r="B97" s="319"/>
      <c r="C97" s="319"/>
      <c r="D97" s="318" t="s">
        <v>249</v>
      </c>
      <c r="E97" s="318"/>
      <c r="F97" s="129">
        <v>89</v>
      </c>
      <c r="G97" s="132"/>
      <c r="H97" s="131"/>
      <c r="I97" s="131"/>
      <c r="J97" s="131"/>
      <c r="K97" s="130"/>
    </row>
    <row r="98" spans="1:11" ht="15" customHeight="1">
      <c r="A98" s="319"/>
      <c r="B98" s="319"/>
      <c r="C98" s="319"/>
      <c r="D98" s="318" t="s">
        <v>250</v>
      </c>
      <c r="E98" s="318"/>
      <c r="F98" s="129">
        <v>90</v>
      </c>
      <c r="G98" s="132"/>
      <c r="H98" s="131"/>
      <c r="I98" s="131"/>
      <c r="J98" s="131"/>
      <c r="K98" s="130"/>
    </row>
    <row r="99" spans="1:11" ht="15" customHeight="1">
      <c r="A99" s="319"/>
      <c r="B99" s="319"/>
      <c r="C99" s="319"/>
      <c r="D99" s="318" t="s">
        <v>251</v>
      </c>
      <c r="E99" s="318"/>
      <c r="F99" s="129">
        <v>91</v>
      </c>
      <c r="G99" s="132"/>
      <c r="H99" s="131"/>
      <c r="I99" s="131"/>
      <c r="J99" s="131"/>
      <c r="K99" s="130"/>
    </row>
    <row r="100" spans="1:11" ht="15" customHeight="1">
      <c r="A100" s="319"/>
      <c r="B100" s="319"/>
      <c r="C100" s="127" t="s">
        <v>38</v>
      </c>
      <c r="D100" s="318" t="s">
        <v>393</v>
      </c>
      <c r="E100" s="318"/>
      <c r="F100" s="129">
        <v>92</v>
      </c>
      <c r="G100" s="132"/>
      <c r="H100" s="131"/>
      <c r="I100" s="131"/>
      <c r="J100" s="139"/>
      <c r="K100" s="130"/>
    </row>
    <row r="101" spans="1:11" ht="15" customHeight="1">
      <c r="A101" s="319"/>
      <c r="B101" s="319"/>
      <c r="C101" s="127"/>
      <c r="D101" s="318" t="s">
        <v>394</v>
      </c>
      <c r="E101" s="318"/>
      <c r="F101" s="129">
        <v>93</v>
      </c>
      <c r="G101" s="132"/>
      <c r="H101" s="131"/>
      <c r="I101" s="131"/>
      <c r="J101" s="139"/>
      <c r="K101" s="130"/>
    </row>
    <row r="102" spans="1:11" ht="27.75" customHeight="1">
      <c r="A102" s="319"/>
      <c r="B102" s="319"/>
      <c r="C102" s="127"/>
      <c r="D102" s="128"/>
      <c r="E102" s="128" t="s">
        <v>254</v>
      </c>
      <c r="F102" s="129">
        <v>94</v>
      </c>
      <c r="G102" s="132"/>
      <c r="H102" s="131"/>
      <c r="I102" s="131"/>
      <c r="J102" s="139"/>
      <c r="K102" s="130"/>
    </row>
    <row r="103" spans="1:11" ht="30" customHeight="1">
      <c r="A103" s="319"/>
      <c r="B103" s="319"/>
      <c r="C103" s="127"/>
      <c r="D103" s="128"/>
      <c r="E103" s="128" t="s">
        <v>255</v>
      </c>
      <c r="F103" s="129">
        <v>95</v>
      </c>
      <c r="G103" s="132"/>
      <c r="H103" s="131"/>
      <c r="I103" s="131"/>
      <c r="J103" s="139"/>
      <c r="K103" s="130"/>
    </row>
    <row r="104" spans="1:11" ht="15" customHeight="1">
      <c r="A104" s="319"/>
      <c r="B104" s="319"/>
      <c r="C104" s="127"/>
      <c r="D104" s="318" t="s">
        <v>256</v>
      </c>
      <c r="E104" s="318"/>
      <c r="F104" s="129">
        <v>96</v>
      </c>
      <c r="G104" s="132"/>
      <c r="H104" s="131"/>
      <c r="I104" s="131"/>
      <c r="J104" s="139"/>
      <c r="K104" s="130"/>
    </row>
    <row r="105" spans="1:11" ht="15" customHeight="1">
      <c r="A105" s="319"/>
      <c r="B105" s="319"/>
      <c r="C105" s="127"/>
      <c r="D105" s="318" t="s">
        <v>395</v>
      </c>
      <c r="E105" s="318"/>
      <c r="F105" s="129">
        <v>97</v>
      </c>
      <c r="G105" s="132"/>
      <c r="H105" s="131"/>
      <c r="I105" s="131"/>
      <c r="J105" s="139"/>
      <c r="K105" s="130"/>
    </row>
    <row r="106" spans="1:11" ht="15" customHeight="1">
      <c r="A106" s="319"/>
      <c r="B106" s="319"/>
      <c r="C106" s="127"/>
      <c r="D106" s="318" t="s">
        <v>258</v>
      </c>
      <c r="E106" s="318"/>
      <c r="F106" s="129">
        <v>98</v>
      </c>
      <c r="G106" s="132"/>
      <c r="H106" s="131"/>
      <c r="I106" s="131"/>
      <c r="J106" s="139"/>
      <c r="K106" s="130"/>
    </row>
    <row r="107" spans="1:11" ht="15" customHeight="1">
      <c r="A107" s="319"/>
      <c r="B107" s="319"/>
      <c r="C107" s="127"/>
      <c r="D107" s="318" t="s">
        <v>259</v>
      </c>
      <c r="E107" s="318"/>
      <c r="F107" s="129">
        <v>99</v>
      </c>
      <c r="G107" s="132"/>
      <c r="H107" s="131"/>
      <c r="I107" s="131"/>
      <c r="J107" s="139"/>
      <c r="K107" s="130"/>
    </row>
    <row r="108" spans="1:11" ht="15" customHeight="1">
      <c r="A108" s="319"/>
      <c r="B108" s="319"/>
      <c r="C108" s="127" t="s">
        <v>40</v>
      </c>
      <c r="D108" s="318" t="s">
        <v>396</v>
      </c>
      <c r="E108" s="318"/>
      <c r="F108" s="129">
        <v>100</v>
      </c>
      <c r="G108" s="132"/>
      <c r="H108" s="131"/>
      <c r="I108" s="131"/>
      <c r="J108" s="139"/>
      <c r="K108" s="130"/>
    </row>
    <row r="109" spans="1:11" ht="15" customHeight="1">
      <c r="A109" s="319"/>
      <c r="B109" s="319"/>
      <c r="C109" s="127"/>
      <c r="D109" s="318" t="s">
        <v>261</v>
      </c>
      <c r="E109" s="318"/>
      <c r="F109" s="129">
        <v>101</v>
      </c>
      <c r="G109" s="132"/>
      <c r="H109" s="131"/>
      <c r="I109" s="131"/>
      <c r="J109" s="139"/>
      <c r="K109" s="130"/>
    </row>
    <row r="110" spans="1:11" ht="28.5" customHeight="1">
      <c r="A110" s="319"/>
      <c r="B110" s="319"/>
      <c r="C110" s="127"/>
      <c r="D110" s="318" t="s">
        <v>262</v>
      </c>
      <c r="E110" s="318"/>
      <c r="F110" s="129">
        <v>102</v>
      </c>
      <c r="G110" s="132"/>
      <c r="H110" s="131"/>
      <c r="I110" s="131"/>
      <c r="J110" s="139"/>
      <c r="K110" s="130"/>
    </row>
    <row r="111" spans="1:11" ht="46.9" customHeight="1">
      <c r="A111" s="319"/>
      <c r="B111" s="319"/>
      <c r="C111" s="127"/>
      <c r="D111" s="318" t="s">
        <v>263</v>
      </c>
      <c r="E111" s="318"/>
      <c r="F111" s="129">
        <v>103</v>
      </c>
      <c r="G111" s="132"/>
      <c r="H111" s="131"/>
      <c r="I111" s="131"/>
      <c r="J111" s="139"/>
      <c r="K111" s="130"/>
    </row>
    <row r="112" spans="1:11" ht="39.6" customHeight="1">
      <c r="A112" s="319"/>
      <c r="B112" s="319"/>
      <c r="C112" s="127" t="s">
        <v>43</v>
      </c>
      <c r="D112" s="318" t="s">
        <v>397</v>
      </c>
      <c r="E112" s="318"/>
      <c r="F112" s="129">
        <v>104</v>
      </c>
      <c r="G112" s="132"/>
      <c r="H112" s="131"/>
      <c r="I112" s="131"/>
      <c r="J112" s="139"/>
      <c r="K112" s="130"/>
    </row>
    <row r="113" spans="1:11" ht="15" customHeight="1">
      <c r="A113" s="319"/>
      <c r="B113" s="319"/>
      <c r="C113" s="319"/>
      <c r="D113" s="318" t="s">
        <v>265</v>
      </c>
      <c r="E113" s="318"/>
      <c r="F113" s="129">
        <v>105</v>
      </c>
      <c r="G113" s="132"/>
      <c r="H113" s="131"/>
      <c r="I113" s="131"/>
      <c r="J113" s="139"/>
      <c r="K113" s="130"/>
    </row>
    <row r="114" spans="1:11" ht="15" customHeight="1">
      <c r="A114" s="319"/>
      <c r="B114" s="319"/>
      <c r="C114" s="319"/>
      <c r="D114" s="128"/>
      <c r="E114" s="140" t="s">
        <v>266</v>
      </c>
      <c r="F114" s="129">
        <v>106</v>
      </c>
      <c r="G114" s="132"/>
      <c r="H114" s="131"/>
      <c r="I114" s="131"/>
      <c r="J114" s="139"/>
      <c r="K114" s="130"/>
    </row>
    <row r="115" spans="1:11" ht="15" customHeight="1">
      <c r="A115" s="319"/>
      <c r="B115" s="319"/>
      <c r="C115" s="319"/>
      <c r="D115" s="128"/>
      <c r="E115" s="140" t="s">
        <v>267</v>
      </c>
      <c r="F115" s="129">
        <v>107</v>
      </c>
      <c r="G115" s="132"/>
      <c r="H115" s="131"/>
      <c r="I115" s="131"/>
      <c r="J115" s="139"/>
      <c r="K115" s="130"/>
    </row>
    <row r="116" spans="1:11" ht="15" customHeight="1">
      <c r="A116" s="319"/>
      <c r="B116" s="319"/>
      <c r="C116" s="319"/>
      <c r="D116" s="318" t="s">
        <v>268</v>
      </c>
      <c r="E116" s="318"/>
      <c r="F116" s="129">
        <v>108</v>
      </c>
      <c r="G116" s="132"/>
      <c r="H116" s="131"/>
      <c r="I116" s="131"/>
      <c r="J116" s="139"/>
      <c r="K116" s="130"/>
    </row>
    <row r="117" spans="1:11" ht="15" customHeight="1">
      <c r="A117" s="319"/>
      <c r="B117" s="319"/>
      <c r="C117" s="319"/>
      <c r="D117" s="128"/>
      <c r="E117" s="140" t="s">
        <v>266</v>
      </c>
      <c r="F117" s="129">
        <v>109</v>
      </c>
      <c r="G117" s="132"/>
      <c r="H117" s="131"/>
      <c r="I117" s="131"/>
      <c r="J117" s="139"/>
      <c r="K117" s="130"/>
    </row>
    <row r="118" spans="1:11" ht="15" customHeight="1">
      <c r="A118" s="319"/>
      <c r="B118" s="319"/>
      <c r="C118" s="319"/>
      <c r="D118" s="128"/>
      <c r="E118" s="140" t="s">
        <v>267</v>
      </c>
      <c r="F118" s="129">
        <v>110</v>
      </c>
      <c r="G118" s="132"/>
      <c r="H118" s="131"/>
      <c r="I118" s="131"/>
      <c r="J118" s="139"/>
      <c r="K118" s="130"/>
    </row>
    <row r="119" spans="1:11" ht="15" customHeight="1">
      <c r="A119" s="319"/>
      <c r="B119" s="319"/>
      <c r="C119" s="319"/>
      <c r="D119" s="318" t="s">
        <v>398</v>
      </c>
      <c r="E119" s="318"/>
      <c r="F119" s="129">
        <v>111</v>
      </c>
      <c r="G119" s="132"/>
      <c r="H119" s="131"/>
      <c r="I119" s="131"/>
      <c r="J119" s="139"/>
      <c r="K119" s="130"/>
    </row>
    <row r="120" spans="1:11" ht="15" customHeight="1">
      <c r="A120" s="319"/>
      <c r="B120" s="319"/>
      <c r="C120" s="127"/>
      <c r="D120" s="318" t="s">
        <v>270</v>
      </c>
      <c r="E120" s="318"/>
      <c r="F120" s="129">
        <v>112</v>
      </c>
      <c r="G120" s="132"/>
      <c r="H120" s="131"/>
      <c r="I120" s="131"/>
      <c r="J120" s="139"/>
      <c r="K120" s="130"/>
    </row>
    <row r="121" spans="1:11" ht="15" customHeight="1">
      <c r="A121" s="319"/>
      <c r="B121" s="319"/>
      <c r="C121" s="127" t="s">
        <v>45</v>
      </c>
      <c r="D121" s="318" t="s">
        <v>399</v>
      </c>
      <c r="E121" s="318"/>
      <c r="F121" s="129">
        <v>113</v>
      </c>
      <c r="G121" s="132"/>
      <c r="H121" s="131"/>
      <c r="I121" s="131"/>
      <c r="J121" s="131"/>
      <c r="K121" s="130"/>
    </row>
    <row r="122" spans="1:11" ht="15" customHeight="1">
      <c r="A122" s="319"/>
      <c r="B122" s="319"/>
      <c r="C122" s="319"/>
      <c r="D122" s="318" t="s">
        <v>400</v>
      </c>
      <c r="E122" s="318"/>
      <c r="F122" s="129">
        <v>114</v>
      </c>
      <c r="G122" s="132"/>
      <c r="H122" s="131"/>
      <c r="I122" s="131"/>
      <c r="J122" s="131"/>
      <c r="K122" s="130"/>
    </row>
    <row r="123" spans="1:11" ht="15" customHeight="1">
      <c r="A123" s="319"/>
      <c r="B123" s="319"/>
      <c r="C123" s="319"/>
      <c r="D123" s="318" t="s">
        <v>401</v>
      </c>
      <c r="E123" s="318"/>
      <c r="F123" s="129">
        <v>115</v>
      </c>
      <c r="G123" s="132"/>
      <c r="H123" s="131"/>
      <c r="I123" s="131"/>
      <c r="J123" s="131"/>
      <c r="K123" s="130"/>
    </row>
    <row r="124" spans="1:11" ht="15" customHeight="1">
      <c r="A124" s="319"/>
      <c r="B124" s="319"/>
      <c r="C124" s="319"/>
      <c r="D124" s="318" t="s">
        <v>402</v>
      </c>
      <c r="E124" s="318"/>
      <c r="F124" s="129">
        <v>116</v>
      </c>
      <c r="G124" s="132"/>
      <c r="H124" s="131"/>
      <c r="I124" s="131"/>
      <c r="J124" s="131"/>
      <c r="K124" s="130"/>
    </row>
    <row r="125" spans="1:11" ht="15" customHeight="1">
      <c r="A125" s="319"/>
      <c r="B125" s="319"/>
      <c r="C125" s="319"/>
      <c r="D125" s="318" t="s">
        <v>403</v>
      </c>
      <c r="E125" s="318"/>
      <c r="F125" s="129">
        <v>117</v>
      </c>
      <c r="G125" s="132"/>
      <c r="H125" s="131"/>
      <c r="I125" s="131"/>
      <c r="J125" s="131"/>
      <c r="K125" s="130"/>
    </row>
    <row r="126" spans="1:11" ht="15" customHeight="1">
      <c r="A126" s="319"/>
      <c r="B126" s="319"/>
      <c r="C126" s="319"/>
      <c r="D126" s="318" t="s">
        <v>404</v>
      </c>
      <c r="E126" s="318"/>
      <c r="F126" s="129">
        <v>118</v>
      </c>
      <c r="G126" s="132"/>
      <c r="H126" s="131"/>
      <c r="I126" s="131"/>
      <c r="J126" s="131"/>
      <c r="K126" s="130"/>
    </row>
    <row r="127" spans="1:11" ht="15" customHeight="1">
      <c r="A127" s="319"/>
      <c r="B127" s="319"/>
      <c r="C127" s="319"/>
      <c r="D127" s="318" t="s">
        <v>405</v>
      </c>
      <c r="E127" s="318"/>
      <c r="F127" s="129">
        <v>119</v>
      </c>
      <c r="G127" s="132"/>
      <c r="H127" s="131"/>
      <c r="I127" s="131"/>
      <c r="J127" s="131"/>
      <c r="K127" s="130"/>
    </row>
    <row r="128" spans="1:11" ht="24.75" customHeight="1">
      <c r="A128" s="319"/>
      <c r="B128" s="319"/>
      <c r="C128" s="320" t="s">
        <v>406</v>
      </c>
      <c r="D128" s="320"/>
      <c r="E128" s="320"/>
      <c r="F128" s="129">
        <v>120</v>
      </c>
      <c r="G128" s="132"/>
      <c r="H128" s="131"/>
      <c r="I128" s="131"/>
      <c r="J128" s="131"/>
      <c r="K128" s="130"/>
    </row>
    <row r="129" spans="1:11" ht="15" customHeight="1">
      <c r="A129" s="319"/>
      <c r="B129" s="319"/>
      <c r="C129" s="127" t="s">
        <v>20</v>
      </c>
      <c r="D129" s="318" t="s">
        <v>407</v>
      </c>
      <c r="E129" s="318"/>
      <c r="F129" s="129">
        <v>121</v>
      </c>
      <c r="G129" s="132"/>
      <c r="H129" s="131"/>
      <c r="I129" s="131"/>
      <c r="J129" s="131"/>
      <c r="K129" s="130"/>
    </row>
    <row r="130" spans="1:11" ht="15" customHeight="1">
      <c r="A130" s="319"/>
      <c r="B130" s="319"/>
      <c r="C130" s="127"/>
      <c r="D130" s="318" t="s">
        <v>273</v>
      </c>
      <c r="E130" s="318"/>
      <c r="F130" s="129">
        <v>122</v>
      </c>
      <c r="G130" s="132"/>
      <c r="H130" s="131"/>
      <c r="I130" s="131"/>
      <c r="J130" s="131"/>
      <c r="K130" s="130"/>
    </row>
    <row r="131" spans="1:11" ht="15" customHeight="1">
      <c r="A131" s="319"/>
      <c r="B131" s="319"/>
      <c r="C131" s="127"/>
      <c r="D131" s="318" t="s">
        <v>274</v>
      </c>
      <c r="E131" s="318"/>
      <c r="F131" s="129">
        <v>123</v>
      </c>
      <c r="G131" s="132"/>
      <c r="H131" s="131"/>
      <c r="I131" s="131"/>
      <c r="J131" s="131"/>
      <c r="K131" s="130"/>
    </row>
    <row r="132" spans="1:11" ht="15" customHeight="1">
      <c r="A132" s="319"/>
      <c r="B132" s="319"/>
      <c r="C132" s="127" t="s">
        <v>22</v>
      </c>
      <c r="D132" s="318" t="s">
        <v>275</v>
      </c>
      <c r="E132" s="318"/>
      <c r="F132" s="129">
        <v>124</v>
      </c>
      <c r="G132" s="132"/>
      <c r="H132" s="131"/>
      <c r="I132" s="131"/>
      <c r="J132" s="131"/>
      <c r="K132" s="130"/>
    </row>
    <row r="133" spans="1:11" ht="15" customHeight="1">
      <c r="A133" s="319"/>
      <c r="B133" s="319"/>
      <c r="C133" s="127" t="s">
        <v>70</v>
      </c>
      <c r="D133" s="318" t="s">
        <v>276</v>
      </c>
      <c r="E133" s="318"/>
      <c r="F133" s="129">
        <v>125</v>
      </c>
      <c r="G133" s="132"/>
      <c r="H133" s="131"/>
      <c r="I133" s="131"/>
      <c r="J133" s="131"/>
      <c r="K133" s="130"/>
    </row>
    <row r="134" spans="1:11" ht="15" customHeight="1">
      <c r="A134" s="319"/>
      <c r="B134" s="319"/>
      <c r="C134" s="127" t="s">
        <v>80</v>
      </c>
      <c r="D134" s="318" t="s">
        <v>83</v>
      </c>
      <c r="E134" s="318"/>
      <c r="F134" s="129">
        <v>126</v>
      </c>
      <c r="G134" s="132"/>
      <c r="H134" s="131"/>
      <c r="I134" s="131"/>
      <c r="J134" s="131"/>
      <c r="K134" s="130"/>
    </row>
    <row r="135" spans="1:11" ht="27" customHeight="1">
      <c r="A135" s="319"/>
      <c r="B135" s="319"/>
      <c r="C135" s="141" t="s">
        <v>82</v>
      </c>
      <c r="D135" s="318" t="s">
        <v>277</v>
      </c>
      <c r="E135" s="318"/>
      <c r="F135" s="129">
        <v>127</v>
      </c>
      <c r="G135" s="132"/>
      <c r="H135" s="131"/>
      <c r="I135" s="131"/>
      <c r="J135" s="131"/>
      <c r="K135" s="130"/>
    </row>
    <row r="136" spans="1:11" ht="15" customHeight="1">
      <c r="A136" s="319"/>
      <c r="B136" s="319"/>
      <c r="C136" s="119" t="s">
        <v>278</v>
      </c>
      <c r="D136" s="324" t="s">
        <v>408</v>
      </c>
      <c r="E136" s="324"/>
      <c r="F136" s="129">
        <v>128</v>
      </c>
      <c r="G136" s="132"/>
      <c r="H136" s="131"/>
      <c r="I136" s="131"/>
      <c r="J136" s="131"/>
      <c r="K136" s="130"/>
    </row>
    <row r="137" spans="1:11" ht="15">
      <c r="A137" s="319"/>
      <c r="B137" s="127"/>
      <c r="C137" s="142"/>
      <c r="D137" s="143" t="s">
        <v>151</v>
      </c>
      <c r="E137" s="144" t="s">
        <v>280</v>
      </c>
      <c r="F137" s="129">
        <v>129</v>
      </c>
      <c r="G137" s="132"/>
      <c r="H137" s="131"/>
      <c r="I137" s="131"/>
      <c r="J137" s="131"/>
      <c r="K137" s="130"/>
    </row>
    <row r="138" spans="1:11" ht="27" customHeight="1">
      <c r="A138" s="319"/>
      <c r="B138" s="127"/>
      <c r="C138" s="145"/>
      <c r="D138" s="143" t="s">
        <v>281</v>
      </c>
      <c r="E138" s="140" t="s">
        <v>282</v>
      </c>
      <c r="F138" s="129">
        <v>130</v>
      </c>
      <c r="G138" s="132"/>
      <c r="H138" s="131"/>
      <c r="I138" s="131"/>
      <c r="J138" s="131"/>
      <c r="K138" s="130"/>
    </row>
    <row r="139" spans="1:11" ht="27" customHeight="1">
      <c r="A139" s="319"/>
      <c r="B139" s="127"/>
      <c r="C139" s="145"/>
      <c r="D139" s="143" t="s">
        <v>283</v>
      </c>
      <c r="E139" s="146" t="s">
        <v>284</v>
      </c>
      <c r="F139" s="129" t="s">
        <v>409</v>
      </c>
      <c r="G139" s="132"/>
      <c r="H139" s="131"/>
      <c r="I139" s="131"/>
      <c r="J139" s="131"/>
      <c r="K139" s="130"/>
    </row>
    <row r="140" spans="1:11" ht="15" customHeight="1">
      <c r="A140" s="319"/>
      <c r="B140" s="127"/>
      <c r="C140" s="145"/>
      <c r="D140" s="143" t="s">
        <v>153</v>
      </c>
      <c r="E140" s="144" t="s">
        <v>285</v>
      </c>
      <c r="F140" s="129">
        <v>131</v>
      </c>
      <c r="G140" s="132"/>
      <c r="H140" s="131"/>
      <c r="I140" s="131"/>
      <c r="J140" s="131"/>
      <c r="K140" s="130"/>
    </row>
    <row r="141" spans="1:11" ht="15" customHeight="1">
      <c r="A141" s="319"/>
      <c r="B141" s="127"/>
      <c r="C141" s="127"/>
      <c r="D141" s="128" t="s">
        <v>286</v>
      </c>
      <c r="E141" s="128" t="s">
        <v>410</v>
      </c>
      <c r="F141" s="129">
        <v>132</v>
      </c>
      <c r="G141" s="132"/>
      <c r="H141" s="131"/>
      <c r="I141" s="131"/>
      <c r="J141" s="131"/>
      <c r="K141" s="130"/>
    </row>
    <row r="142" spans="1:11" ht="15" customHeight="1">
      <c r="A142" s="319"/>
      <c r="B142" s="127"/>
      <c r="C142" s="127"/>
      <c r="D142" s="128"/>
      <c r="E142" s="128" t="s">
        <v>288</v>
      </c>
      <c r="F142" s="129">
        <v>133</v>
      </c>
      <c r="G142" s="132"/>
      <c r="H142" s="131"/>
      <c r="I142" s="131"/>
      <c r="J142" s="131"/>
      <c r="K142" s="130"/>
    </row>
    <row r="143" spans="1:11" ht="24.75" customHeight="1">
      <c r="A143" s="319"/>
      <c r="B143" s="127"/>
      <c r="C143" s="127"/>
      <c r="D143" s="128"/>
      <c r="E143" s="128" t="s">
        <v>289</v>
      </c>
      <c r="F143" s="129">
        <v>134</v>
      </c>
      <c r="G143" s="132"/>
      <c r="H143" s="131"/>
      <c r="I143" s="131"/>
      <c r="J143" s="131"/>
      <c r="K143" s="130"/>
    </row>
    <row r="144" spans="1:11" ht="15">
      <c r="A144" s="319"/>
      <c r="B144" s="127"/>
      <c r="C144" s="127"/>
      <c r="D144" s="128"/>
      <c r="E144" s="147" t="s">
        <v>290</v>
      </c>
      <c r="F144" s="129">
        <v>135</v>
      </c>
      <c r="G144" s="132"/>
      <c r="H144" s="131"/>
      <c r="I144" s="131"/>
      <c r="J144" s="131"/>
      <c r="K144" s="130"/>
    </row>
    <row r="145" spans="1:11" ht="15" customHeight="1">
      <c r="A145" s="319"/>
      <c r="B145" s="127">
        <v>2</v>
      </c>
      <c r="C145" s="127"/>
      <c r="D145" s="318" t="s">
        <v>411</v>
      </c>
      <c r="E145" s="318"/>
      <c r="F145" s="129">
        <v>136</v>
      </c>
      <c r="G145" s="132"/>
      <c r="H145" s="131"/>
      <c r="I145" s="131"/>
      <c r="J145" s="131"/>
      <c r="K145" s="130"/>
    </row>
    <row r="146" spans="1:11" ht="15" customHeight="1">
      <c r="A146" s="319"/>
      <c r="B146" s="319"/>
      <c r="C146" s="127" t="s">
        <v>20</v>
      </c>
      <c r="D146" s="318" t="s">
        <v>412</v>
      </c>
      <c r="E146" s="318"/>
      <c r="F146" s="129">
        <v>137</v>
      </c>
      <c r="G146" s="132"/>
      <c r="H146" s="131"/>
      <c r="I146" s="131"/>
      <c r="J146" s="131"/>
      <c r="K146" s="130"/>
    </row>
    <row r="147" spans="1:11" ht="15" customHeight="1">
      <c r="A147" s="319"/>
      <c r="B147" s="319"/>
      <c r="C147" s="127"/>
      <c r="D147" s="128" t="s">
        <v>135</v>
      </c>
      <c r="E147" s="128" t="s">
        <v>293</v>
      </c>
      <c r="F147" s="129">
        <v>138</v>
      </c>
      <c r="G147" s="132"/>
      <c r="H147" s="131"/>
      <c r="I147" s="131"/>
      <c r="J147" s="131"/>
      <c r="K147" s="130"/>
    </row>
    <row r="148" spans="1:11" ht="15" customHeight="1">
      <c r="A148" s="319"/>
      <c r="B148" s="319"/>
      <c r="C148" s="127"/>
      <c r="D148" s="128" t="s">
        <v>137</v>
      </c>
      <c r="E148" s="128" t="s">
        <v>294</v>
      </c>
      <c r="F148" s="129">
        <v>139</v>
      </c>
      <c r="G148" s="132"/>
      <c r="H148" s="131"/>
      <c r="I148" s="131"/>
      <c r="J148" s="131"/>
      <c r="K148" s="130"/>
    </row>
    <row r="149" spans="1:11" ht="12.75" customHeight="1">
      <c r="A149" s="319"/>
      <c r="B149" s="319"/>
      <c r="C149" s="127" t="s">
        <v>22</v>
      </c>
      <c r="D149" s="318" t="s">
        <v>413</v>
      </c>
      <c r="E149" s="318"/>
      <c r="F149" s="129">
        <v>140</v>
      </c>
      <c r="G149" s="148"/>
      <c r="H149" s="148"/>
      <c r="I149" s="149"/>
      <c r="J149" s="150"/>
      <c r="K149" s="150"/>
    </row>
    <row r="150" spans="1:11" ht="12.75" customHeight="1">
      <c r="A150" s="319"/>
      <c r="B150" s="319"/>
      <c r="C150" s="127"/>
      <c r="D150" s="128" t="s">
        <v>175</v>
      </c>
      <c r="E150" s="128" t="s">
        <v>293</v>
      </c>
      <c r="F150" s="129">
        <v>141</v>
      </c>
      <c r="G150" s="148"/>
      <c r="H150" s="148"/>
      <c r="I150" s="149"/>
      <c r="J150" s="150"/>
      <c r="K150" s="150"/>
    </row>
    <row r="151" spans="1:11" ht="12.75" customHeight="1">
      <c r="A151" s="319"/>
      <c r="B151" s="319"/>
      <c r="C151" s="127"/>
      <c r="D151" s="128" t="s">
        <v>177</v>
      </c>
      <c r="E151" s="128" t="s">
        <v>294</v>
      </c>
      <c r="F151" s="129">
        <v>142</v>
      </c>
      <c r="G151" s="151"/>
      <c r="H151" s="151"/>
      <c r="I151" s="151"/>
      <c r="J151" s="151"/>
      <c r="K151" s="151"/>
    </row>
    <row r="152" spans="1:11" ht="16.5" customHeight="1">
      <c r="A152" s="319"/>
      <c r="B152" s="319"/>
      <c r="C152" s="127" t="s">
        <v>70</v>
      </c>
      <c r="D152" s="318" t="s">
        <v>296</v>
      </c>
      <c r="E152" s="318"/>
      <c r="F152" s="129">
        <v>143</v>
      </c>
      <c r="G152" s="151"/>
      <c r="H152" s="151"/>
      <c r="I152" s="151"/>
      <c r="J152" s="151"/>
      <c r="K152" s="151"/>
    </row>
    <row r="153" spans="1:11" ht="12.75" customHeight="1">
      <c r="A153" s="319"/>
      <c r="B153" s="127">
        <v>3</v>
      </c>
      <c r="C153" s="127"/>
      <c r="D153" s="318" t="s">
        <v>414</v>
      </c>
      <c r="E153" s="318"/>
      <c r="F153" s="129">
        <v>144</v>
      </c>
      <c r="G153" s="151"/>
      <c r="H153" s="151"/>
      <c r="I153" s="151"/>
      <c r="J153" s="151"/>
      <c r="K153" s="151"/>
    </row>
    <row r="154" spans="1:11" ht="12.75" customHeight="1">
      <c r="A154" s="127" t="s">
        <v>50</v>
      </c>
      <c r="B154" s="127"/>
      <c r="C154" s="127"/>
      <c r="D154" s="318" t="s">
        <v>415</v>
      </c>
      <c r="E154" s="318"/>
      <c r="F154" s="129">
        <v>145</v>
      </c>
      <c r="G154" s="151"/>
      <c r="H154" s="151"/>
      <c r="I154" s="151"/>
      <c r="J154" s="151"/>
      <c r="K154" s="151"/>
    </row>
    <row r="155" spans="1:11">
      <c r="A155" s="152"/>
      <c r="B155" s="152"/>
      <c r="C155" s="152"/>
      <c r="D155" s="153"/>
      <c r="E155" s="153" t="s">
        <v>298</v>
      </c>
      <c r="F155" s="129">
        <v>146</v>
      </c>
      <c r="G155" s="151"/>
      <c r="H155" s="151"/>
      <c r="I155" s="151"/>
      <c r="J155" s="151"/>
      <c r="K155" s="151"/>
    </row>
    <row r="156" spans="1:11" ht="12.75" customHeight="1">
      <c r="A156" s="152"/>
      <c r="B156" s="152"/>
      <c r="C156" s="152"/>
      <c r="D156" s="153"/>
      <c r="E156" s="153" t="s">
        <v>299</v>
      </c>
      <c r="F156" s="129">
        <v>147</v>
      </c>
      <c r="G156" s="151"/>
      <c r="H156" s="151"/>
      <c r="I156" s="151"/>
      <c r="J156" s="151"/>
      <c r="K156" s="151"/>
    </row>
    <row r="157" spans="1:11" ht="12.75" customHeight="1">
      <c r="A157" s="154" t="s">
        <v>52</v>
      </c>
      <c r="B157" s="155"/>
      <c r="C157" s="155"/>
      <c r="D157" s="307" t="s">
        <v>416</v>
      </c>
      <c r="E157" s="307"/>
      <c r="F157" s="129">
        <v>148</v>
      </c>
      <c r="G157" s="151"/>
      <c r="H157" s="151"/>
      <c r="I157" s="151"/>
      <c r="J157" s="151"/>
      <c r="K157" s="151"/>
    </row>
    <row r="158" spans="1:11" ht="15" customHeight="1">
      <c r="A158" s="156" t="s">
        <v>58</v>
      </c>
      <c r="B158" s="157"/>
      <c r="C158" s="158"/>
      <c r="D158" s="307" t="s">
        <v>100</v>
      </c>
      <c r="E158" s="307"/>
      <c r="F158" s="129">
        <v>149</v>
      </c>
      <c r="G158" s="151"/>
      <c r="H158" s="151"/>
      <c r="I158" s="151"/>
      <c r="J158" s="151"/>
      <c r="K158" s="151"/>
    </row>
    <row r="159" spans="1:11" ht="12.75" customHeight="1">
      <c r="A159" s="159" t="s">
        <v>73</v>
      </c>
      <c r="B159" s="160"/>
      <c r="C159" s="142"/>
      <c r="D159" s="307" t="s">
        <v>417</v>
      </c>
      <c r="E159" s="307"/>
      <c r="F159" s="129">
        <v>150</v>
      </c>
      <c r="G159" s="151"/>
      <c r="H159" s="151"/>
      <c r="I159" s="151"/>
      <c r="J159" s="151"/>
      <c r="K159" s="151"/>
    </row>
    <row r="160" spans="1:11" ht="15" customHeight="1">
      <c r="A160" s="127" t="s">
        <v>75</v>
      </c>
      <c r="B160" s="151"/>
      <c r="C160" s="151"/>
      <c r="D160" s="161" t="s">
        <v>418</v>
      </c>
      <c r="E160" s="161"/>
      <c r="F160" s="151">
        <v>151</v>
      </c>
      <c r="G160" s="151"/>
      <c r="H160" s="151"/>
      <c r="I160" s="151"/>
      <c r="J160" s="151"/>
      <c r="K160" s="151"/>
    </row>
    <row r="161" spans="1:11" ht="14.25" customHeight="1">
      <c r="A161" s="127" t="s">
        <v>84</v>
      </c>
      <c r="B161" s="151"/>
      <c r="C161" s="151"/>
      <c r="D161" s="328" t="s">
        <v>419</v>
      </c>
      <c r="E161" s="328"/>
      <c r="F161" s="151">
        <v>152</v>
      </c>
      <c r="G161" s="151"/>
      <c r="H161" s="151"/>
      <c r="I161" s="151"/>
      <c r="J161" s="151"/>
      <c r="K161" s="151"/>
    </row>
    <row r="165" spans="1:11" ht="15" customHeight="1">
      <c r="E165" s="325" t="s">
        <v>104</v>
      </c>
      <c r="F165" s="325"/>
      <c r="I165" s="326" t="s">
        <v>420</v>
      </c>
      <c r="J165" s="326"/>
      <c r="K165" s="326"/>
    </row>
    <row r="166" spans="1:11" ht="15" customHeight="1">
      <c r="I166" s="327" t="s">
        <v>343</v>
      </c>
      <c r="J166" s="327"/>
      <c r="K166" s="327"/>
    </row>
  </sheetData>
  <sheetProtection selectLockedCells="1" selectUnlockedCells="1"/>
  <mergeCells count="110">
    <mergeCell ref="D145:E145"/>
    <mergeCell ref="B146:B152"/>
    <mergeCell ref="D146:E146"/>
    <mergeCell ref="D149:E149"/>
    <mergeCell ref="D152:E152"/>
    <mergeCell ref="E165:F165"/>
    <mergeCell ref="I165:K165"/>
    <mergeCell ref="I166:K166"/>
    <mergeCell ref="D153:E153"/>
    <mergeCell ref="D154:E154"/>
    <mergeCell ref="D157:E157"/>
    <mergeCell ref="D158:E158"/>
    <mergeCell ref="D159:E159"/>
    <mergeCell ref="D161:E161"/>
    <mergeCell ref="C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11:E111"/>
    <mergeCell ref="D112:E112"/>
    <mergeCell ref="C113:C119"/>
    <mergeCell ref="D113:E113"/>
    <mergeCell ref="D116:E116"/>
    <mergeCell ref="D119:E119"/>
    <mergeCell ref="D120:E120"/>
    <mergeCell ref="D121:E121"/>
    <mergeCell ref="C122:C127"/>
    <mergeCell ref="D122:E122"/>
    <mergeCell ref="D123:E123"/>
    <mergeCell ref="D124:E124"/>
    <mergeCell ref="D125:E125"/>
    <mergeCell ref="D126:E126"/>
    <mergeCell ref="D127:E127"/>
    <mergeCell ref="D100:E100"/>
    <mergeCell ref="D101:E101"/>
    <mergeCell ref="D104:E104"/>
    <mergeCell ref="D105:E105"/>
    <mergeCell ref="D106:E106"/>
    <mergeCell ref="D107:E107"/>
    <mergeCell ref="D108:E108"/>
    <mergeCell ref="D109:E109"/>
    <mergeCell ref="D110:E110"/>
    <mergeCell ref="D91:E91"/>
    <mergeCell ref="D92:E92"/>
    <mergeCell ref="D93:E93"/>
    <mergeCell ref="C94:E94"/>
    <mergeCell ref="D95:E95"/>
    <mergeCell ref="D96:E96"/>
    <mergeCell ref="C97:C99"/>
    <mergeCell ref="D97:E97"/>
    <mergeCell ref="D98:E98"/>
    <mergeCell ref="D99:E99"/>
    <mergeCell ref="D74:E74"/>
    <mergeCell ref="D75:E75"/>
    <mergeCell ref="D76:E76"/>
    <mergeCell ref="D77:E77"/>
    <mergeCell ref="D86:E86"/>
    <mergeCell ref="C87:E87"/>
    <mergeCell ref="D88:E88"/>
    <mergeCell ref="D89:E89"/>
    <mergeCell ref="D90:E90"/>
    <mergeCell ref="B37:E37"/>
    <mergeCell ref="A38:A153"/>
    <mergeCell ref="C38:E38"/>
    <mergeCell ref="B39:B136"/>
    <mergeCell ref="C39:E39"/>
    <mergeCell ref="D40:E40"/>
    <mergeCell ref="D41:E41"/>
    <mergeCell ref="D42:E42"/>
    <mergeCell ref="D45:E45"/>
    <mergeCell ref="D46:E46"/>
    <mergeCell ref="D47:E47"/>
    <mergeCell ref="D48:E48"/>
    <mergeCell ref="D49:E49"/>
    <mergeCell ref="D50:E50"/>
    <mergeCell ref="D53:E53"/>
    <mergeCell ref="D54:E54"/>
    <mergeCell ref="D55:E55"/>
    <mergeCell ref="D56:E56"/>
    <mergeCell ref="D58:E58"/>
    <mergeCell ref="D65:E65"/>
    <mergeCell ref="D70:E70"/>
    <mergeCell ref="D71:E71"/>
    <mergeCell ref="D72:E72"/>
    <mergeCell ref="D73:E73"/>
    <mergeCell ref="A4:K4"/>
    <mergeCell ref="D9:E9"/>
    <mergeCell ref="A10:A36"/>
    <mergeCell ref="D10:E10"/>
    <mergeCell ref="B11:B21"/>
    <mergeCell ref="D11:E11"/>
    <mergeCell ref="D16:E16"/>
    <mergeCell ref="D17:E17"/>
    <mergeCell ref="C18:C19"/>
    <mergeCell ref="D20:E20"/>
    <mergeCell ref="D21:E21"/>
    <mergeCell ref="D22:E22"/>
    <mergeCell ref="D30:E30"/>
    <mergeCell ref="B31:B35"/>
    <mergeCell ref="D31:E31"/>
    <mergeCell ref="D32:E32"/>
    <mergeCell ref="D33:E33"/>
    <mergeCell ref="D34:E34"/>
    <mergeCell ref="D35:E35"/>
    <mergeCell ref="D36:E36"/>
  </mergeCells>
  <pageMargins left="0.55138888888888893" right="0.19652777777777777" top="0.2361111111111111" bottom="0.39305555555555555" header="0.51180555555555551" footer="0.19652777777777777"/>
  <pageSetup paperSize="9" scale="90" firstPageNumber="0" orientation="portrait" horizontalDpi="300" verticalDpi="300"/>
  <headerFooter alignWithMargins="0">
    <oddFooter>&amp;C&amp;8Pagina &amp;P din &amp;N&amp;R&amp;8Data &amp;D Ora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F1D6-C531-49BF-B3E6-D3F114EA871C}">
  <dimension ref="A3:I69"/>
  <sheetViews>
    <sheetView workbookViewId="0">
      <selection activeCell="J77" sqref="J77"/>
    </sheetView>
  </sheetViews>
  <sheetFormatPr defaultRowHeight="14.25"/>
  <cols>
    <col min="1" max="1" width="4.140625" style="162" customWidth="1"/>
    <col min="2" max="2" width="3.7109375" style="162" customWidth="1"/>
    <col min="3" max="3" width="65.5703125" style="163" customWidth="1"/>
    <col min="4" max="4" width="12.5703125" style="162" customWidth="1"/>
    <col min="5" max="5" width="11.28515625" style="162" customWidth="1"/>
    <col min="6" max="6" width="13.140625" style="162" customWidth="1"/>
    <col min="7" max="7" width="10.5703125" style="162" customWidth="1"/>
    <col min="8" max="8" width="9.42578125" style="162" customWidth="1"/>
    <col min="9" max="9" width="11.7109375" style="162" customWidth="1"/>
    <col min="10" max="16384" width="9.140625" style="162"/>
  </cols>
  <sheetData>
    <row r="3" spans="1:9" ht="26.1" customHeight="1">
      <c r="C3" s="163" t="s">
        <v>421</v>
      </c>
      <c r="H3" s="164" t="s">
        <v>362</v>
      </c>
    </row>
    <row r="4" spans="1:9" ht="26.1" customHeight="1">
      <c r="C4" s="163" t="s">
        <v>422</v>
      </c>
      <c r="H4" s="164"/>
    </row>
    <row r="5" spans="1:9" ht="30.6" customHeight="1">
      <c r="A5" s="331" t="s">
        <v>423</v>
      </c>
      <c r="B5" s="331"/>
      <c r="C5" s="331"/>
      <c r="D5" s="331"/>
      <c r="E5" s="331"/>
      <c r="F5" s="331"/>
      <c r="G5" s="331"/>
      <c r="H5" s="331"/>
    </row>
    <row r="6" spans="1:9" ht="9.75" customHeight="1"/>
    <row r="7" spans="1:9" ht="32.1" customHeight="1">
      <c r="I7" s="165" t="s">
        <v>6</v>
      </c>
    </row>
    <row r="8" spans="1:9" ht="15" customHeight="1">
      <c r="A8" s="332"/>
      <c r="B8" s="333"/>
      <c r="C8" s="334" t="s">
        <v>7</v>
      </c>
      <c r="D8" s="335" t="s">
        <v>424</v>
      </c>
      <c r="E8" s="336" t="s">
        <v>425</v>
      </c>
      <c r="F8" s="336"/>
      <c r="G8" s="337" t="s">
        <v>426</v>
      </c>
      <c r="H8" s="337"/>
      <c r="I8" s="337"/>
    </row>
    <row r="9" spans="1:9" ht="30">
      <c r="A9" s="332"/>
      <c r="B9" s="333"/>
      <c r="C9" s="334"/>
      <c r="D9" s="335"/>
      <c r="E9" s="170" t="s">
        <v>355</v>
      </c>
      <c r="F9" s="170" t="s">
        <v>427</v>
      </c>
      <c r="G9" s="170" t="s">
        <v>428</v>
      </c>
      <c r="H9" s="170" t="s">
        <v>429</v>
      </c>
      <c r="I9" s="171" t="s">
        <v>430</v>
      </c>
    </row>
    <row r="10" spans="1:9" ht="15">
      <c r="A10" s="166">
        <v>0</v>
      </c>
      <c r="B10" s="167">
        <v>1</v>
      </c>
      <c r="C10" s="168">
        <v>2</v>
      </c>
      <c r="D10" s="169">
        <v>3</v>
      </c>
      <c r="E10" s="169">
        <v>4</v>
      </c>
      <c r="F10" s="169">
        <v>5</v>
      </c>
      <c r="G10" s="172">
        <v>6</v>
      </c>
      <c r="H10" s="172">
        <v>7</v>
      </c>
      <c r="I10" s="173">
        <v>8</v>
      </c>
    </row>
    <row r="11" spans="1:9" ht="15">
      <c r="A11" s="174" t="s">
        <v>431</v>
      </c>
      <c r="B11" s="175"/>
      <c r="C11" s="176" t="s">
        <v>85</v>
      </c>
      <c r="D11" s="177"/>
      <c r="E11" s="177">
        <v>0</v>
      </c>
      <c r="F11" s="177">
        <v>0</v>
      </c>
      <c r="G11" s="178">
        <v>0</v>
      </c>
      <c r="H11" s="179"/>
      <c r="I11" s="180"/>
    </row>
    <row r="12" spans="1:9" ht="15">
      <c r="A12" s="181"/>
      <c r="B12" s="182">
        <v>1</v>
      </c>
      <c r="C12" s="183" t="s">
        <v>432</v>
      </c>
      <c r="D12" s="184">
        <v>0</v>
      </c>
      <c r="E12" s="184">
        <v>0</v>
      </c>
      <c r="F12" s="184">
        <v>0</v>
      </c>
      <c r="G12" s="236">
        <v>0</v>
      </c>
      <c r="H12" s="186">
        <v>0</v>
      </c>
      <c r="I12" s="187">
        <v>0</v>
      </c>
    </row>
    <row r="13" spans="1:9" ht="15">
      <c r="A13" s="181"/>
      <c r="B13" s="182"/>
      <c r="C13" s="183" t="s">
        <v>433</v>
      </c>
      <c r="D13" s="184"/>
      <c r="E13" s="184"/>
      <c r="F13" s="184"/>
      <c r="G13" s="185"/>
      <c r="H13" s="186"/>
      <c r="I13" s="187"/>
    </row>
    <row r="14" spans="1:9" ht="15">
      <c r="A14" s="181"/>
      <c r="B14" s="182"/>
      <c r="C14" s="183" t="s">
        <v>434</v>
      </c>
      <c r="D14" s="184"/>
      <c r="E14" s="184">
        <v>0</v>
      </c>
      <c r="F14" s="184">
        <v>0</v>
      </c>
      <c r="G14" s="236">
        <v>0</v>
      </c>
      <c r="H14" s="186"/>
      <c r="I14" s="187"/>
    </row>
    <row r="15" spans="1:9" ht="15">
      <c r="A15" s="181"/>
      <c r="B15" s="182">
        <v>2</v>
      </c>
      <c r="C15" s="183" t="s">
        <v>86</v>
      </c>
      <c r="D15" s="184">
        <v>0</v>
      </c>
      <c r="E15" s="184">
        <v>0</v>
      </c>
      <c r="F15" s="184">
        <v>0</v>
      </c>
      <c r="G15" s="185">
        <v>0</v>
      </c>
      <c r="H15" s="186">
        <v>0</v>
      </c>
      <c r="I15" s="187">
        <v>0</v>
      </c>
    </row>
    <row r="16" spans="1:9" ht="15">
      <c r="A16" s="181"/>
      <c r="B16" s="182">
        <v>3</v>
      </c>
      <c r="C16" s="183" t="s">
        <v>435</v>
      </c>
      <c r="D16" s="184">
        <v>0</v>
      </c>
      <c r="E16" s="184">
        <v>0</v>
      </c>
      <c r="F16" s="184">
        <v>0</v>
      </c>
      <c r="G16" s="185">
        <v>0</v>
      </c>
      <c r="H16" s="186">
        <v>0</v>
      </c>
      <c r="I16" s="187">
        <v>0</v>
      </c>
    </row>
    <row r="17" spans="1:9" ht="15">
      <c r="A17" s="181"/>
      <c r="B17" s="182"/>
      <c r="C17" s="183" t="s">
        <v>436</v>
      </c>
      <c r="D17" s="184"/>
      <c r="E17" s="184"/>
      <c r="F17" s="184"/>
      <c r="G17" s="185"/>
      <c r="H17" s="186"/>
      <c r="I17" s="187"/>
    </row>
    <row r="18" spans="1:9" ht="15">
      <c r="A18" s="181"/>
      <c r="B18" s="182"/>
      <c r="C18" s="183" t="s">
        <v>437</v>
      </c>
      <c r="D18" s="184"/>
      <c r="E18" s="184"/>
      <c r="F18" s="184"/>
      <c r="G18" s="185"/>
      <c r="H18" s="186"/>
      <c r="I18" s="187"/>
    </row>
    <row r="19" spans="1:9" ht="15">
      <c r="A19" s="181"/>
      <c r="B19" s="182">
        <v>4</v>
      </c>
      <c r="C19" s="183" t="s">
        <v>438</v>
      </c>
      <c r="D19" s="184"/>
      <c r="E19" s="184"/>
      <c r="F19" s="184"/>
      <c r="G19" s="185"/>
      <c r="H19" s="186"/>
      <c r="I19" s="187"/>
    </row>
    <row r="20" spans="1:9" ht="15">
      <c r="A20" s="181"/>
      <c r="B20" s="182"/>
      <c r="C20" s="183" t="s">
        <v>439</v>
      </c>
      <c r="D20" s="184"/>
      <c r="E20" s="184"/>
      <c r="F20" s="184"/>
      <c r="G20" s="185"/>
      <c r="H20" s="186"/>
      <c r="I20" s="187"/>
    </row>
    <row r="21" spans="1:9" ht="15">
      <c r="A21" s="181"/>
      <c r="B21" s="182"/>
      <c r="C21" s="183" t="s">
        <v>439</v>
      </c>
      <c r="D21" s="184"/>
      <c r="E21" s="184"/>
      <c r="F21" s="184"/>
      <c r="G21" s="185"/>
      <c r="H21" s="186"/>
      <c r="I21" s="187"/>
    </row>
    <row r="22" spans="1:9" ht="15">
      <c r="A22" s="188" t="s">
        <v>25</v>
      </c>
      <c r="B22" s="189"/>
      <c r="C22" s="221" t="s">
        <v>440</v>
      </c>
      <c r="D22" s="222">
        <v>0</v>
      </c>
      <c r="E22" s="222">
        <v>0</v>
      </c>
      <c r="F22" s="222">
        <v>0</v>
      </c>
      <c r="G22" s="223">
        <v>0</v>
      </c>
      <c r="H22" s="224"/>
      <c r="I22" s="225">
        <v>0</v>
      </c>
    </row>
    <row r="23" spans="1:9" ht="15">
      <c r="A23" s="191"/>
      <c r="B23" s="182">
        <v>1</v>
      </c>
      <c r="C23" s="183" t="s">
        <v>441</v>
      </c>
      <c r="D23" s="184"/>
      <c r="E23" s="184"/>
      <c r="F23" s="184"/>
      <c r="G23" s="185"/>
      <c r="H23" s="186"/>
      <c r="I23" s="187"/>
    </row>
    <row r="24" spans="1:9" ht="15">
      <c r="A24" s="191"/>
      <c r="B24" s="189"/>
      <c r="C24" s="192" t="s">
        <v>442</v>
      </c>
      <c r="D24" s="184"/>
      <c r="E24" s="184"/>
      <c r="F24" s="184"/>
      <c r="G24" s="185"/>
      <c r="H24" s="186"/>
      <c r="I24" s="187"/>
    </row>
    <row r="25" spans="1:9" ht="15">
      <c r="A25" s="191"/>
      <c r="B25" s="189"/>
      <c r="C25" s="192" t="s">
        <v>443</v>
      </c>
      <c r="D25" s="184"/>
      <c r="E25" s="184"/>
      <c r="F25" s="184"/>
      <c r="G25" s="185"/>
      <c r="H25" s="186"/>
      <c r="I25" s="187"/>
    </row>
    <row r="26" spans="1:9" ht="15">
      <c r="A26" s="191"/>
      <c r="B26" s="189"/>
      <c r="C26" s="192" t="s">
        <v>443</v>
      </c>
      <c r="D26" s="184"/>
      <c r="E26" s="184"/>
      <c r="F26" s="184"/>
      <c r="G26" s="185"/>
      <c r="H26" s="186"/>
      <c r="I26" s="187"/>
    </row>
    <row r="27" spans="1:9" ht="29.25">
      <c r="A27" s="191"/>
      <c r="B27" s="189"/>
      <c r="C27" s="192" t="s">
        <v>444</v>
      </c>
      <c r="D27" s="184"/>
      <c r="E27" s="184"/>
      <c r="F27" s="184"/>
      <c r="G27" s="185"/>
      <c r="H27" s="186"/>
      <c r="I27" s="187"/>
    </row>
    <row r="28" spans="1:9" ht="15">
      <c r="A28" s="191"/>
      <c r="B28" s="189"/>
      <c r="C28" s="192" t="s">
        <v>443</v>
      </c>
      <c r="D28" s="184"/>
      <c r="E28" s="184"/>
      <c r="F28" s="184"/>
      <c r="G28" s="185"/>
      <c r="H28" s="186"/>
      <c r="I28" s="187"/>
    </row>
    <row r="29" spans="1:9" ht="15">
      <c r="A29" s="191"/>
      <c r="B29" s="189"/>
      <c r="C29" s="192" t="s">
        <v>443</v>
      </c>
      <c r="D29" s="184"/>
      <c r="E29" s="184"/>
      <c r="F29" s="184"/>
      <c r="G29" s="185"/>
      <c r="H29" s="186"/>
      <c r="I29" s="187"/>
    </row>
    <row r="30" spans="1:9" ht="29.25">
      <c r="A30" s="191"/>
      <c r="B30" s="189"/>
      <c r="C30" s="192" t="s">
        <v>445</v>
      </c>
      <c r="D30" s="184"/>
      <c r="E30" s="184"/>
      <c r="F30" s="184"/>
      <c r="G30" s="185"/>
      <c r="H30" s="186"/>
      <c r="I30" s="187"/>
    </row>
    <row r="31" spans="1:9" ht="15">
      <c r="A31" s="191"/>
      <c r="B31" s="189"/>
      <c r="C31" s="192" t="s">
        <v>443</v>
      </c>
      <c r="D31" s="184"/>
      <c r="E31" s="184"/>
      <c r="F31" s="184"/>
      <c r="G31" s="185"/>
      <c r="H31" s="186"/>
      <c r="I31" s="187"/>
    </row>
    <row r="32" spans="1:9" ht="15">
      <c r="A32" s="191"/>
      <c r="B32" s="189"/>
      <c r="C32" s="192" t="s">
        <v>443</v>
      </c>
      <c r="D32" s="184"/>
      <c r="E32" s="184"/>
      <c r="F32" s="184"/>
      <c r="G32" s="185"/>
      <c r="H32" s="186"/>
      <c r="I32" s="187"/>
    </row>
    <row r="33" spans="1:9" ht="43.5">
      <c r="A33" s="191"/>
      <c r="B33" s="189"/>
      <c r="C33" s="192" t="s">
        <v>446</v>
      </c>
      <c r="D33" s="184"/>
      <c r="E33" s="184"/>
      <c r="F33" s="184"/>
      <c r="G33" s="185"/>
      <c r="H33" s="186"/>
      <c r="I33" s="187"/>
    </row>
    <row r="34" spans="1:9" ht="15">
      <c r="A34" s="191"/>
      <c r="B34" s="189"/>
      <c r="C34" s="192" t="s">
        <v>443</v>
      </c>
      <c r="D34" s="184"/>
      <c r="E34" s="184"/>
      <c r="F34" s="184"/>
      <c r="G34" s="185"/>
      <c r="H34" s="186"/>
      <c r="I34" s="187"/>
    </row>
    <row r="35" spans="1:9" ht="15">
      <c r="A35" s="191"/>
      <c r="B35" s="189"/>
      <c r="C35" s="192" t="s">
        <v>443</v>
      </c>
      <c r="D35" s="184"/>
      <c r="E35" s="184"/>
      <c r="F35" s="184"/>
      <c r="G35" s="185"/>
      <c r="H35" s="186"/>
      <c r="I35" s="187"/>
    </row>
    <row r="36" spans="1:9" ht="15">
      <c r="A36" s="191"/>
      <c r="B36" s="182">
        <v>2</v>
      </c>
      <c r="C36" s="183" t="s">
        <v>447</v>
      </c>
      <c r="D36" s="184">
        <v>0</v>
      </c>
      <c r="E36" s="184">
        <v>0</v>
      </c>
      <c r="F36" s="184">
        <v>0</v>
      </c>
      <c r="G36" s="186"/>
      <c r="H36" s="186">
        <v>0</v>
      </c>
      <c r="I36" s="187">
        <v>0</v>
      </c>
    </row>
    <row r="37" spans="1:9" ht="15">
      <c r="A37" s="191"/>
      <c r="B37" s="189"/>
      <c r="C37" s="192" t="s">
        <v>442</v>
      </c>
      <c r="D37" s="184"/>
      <c r="E37" s="184"/>
      <c r="F37" s="184"/>
      <c r="G37" s="185"/>
      <c r="H37" s="186"/>
      <c r="I37" s="187"/>
    </row>
    <row r="38" spans="1:9" ht="15">
      <c r="A38" s="191"/>
      <c r="B38" s="189"/>
      <c r="C38" s="192" t="s">
        <v>443</v>
      </c>
      <c r="D38" s="184"/>
      <c r="E38" s="184"/>
      <c r="F38" s="184"/>
      <c r="G38" s="185"/>
      <c r="H38" s="186"/>
      <c r="I38" s="187"/>
    </row>
    <row r="39" spans="1:9" ht="15">
      <c r="A39" s="191"/>
      <c r="B39" s="189"/>
      <c r="C39" s="192" t="s">
        <v>443</v>
      </c>
      <c r="D39" s="184"/>
      <c r="E39" s="184"/>
      <c r="F39" s="184"/>
      <c r="G39" s="185"/>
      <c r="H39" s="186"/>
      <c r="I39" s="187"/>
    </row>
    <row r="40" spans="1:9" ht="29.25">
      <c r="A40" s="191"/>
      <c r="B40" s="189"/>
      <c r="C40" s="192" t="s">
        <v>444</v>
      </c>
      <c r="D40" s="184"/>
      <c r="E40" s="184"/>
      <c r="F40" s="184"/>
      <c r="G40" s="185"/>
      <c r="H40" s="186"/>
      <c r="I40" s="187"/>
    </row>
    <row r="41" spans="1:9" ht="15">
      <c r="A41" s="191"/>
      <c r="B41" s="189"/>
      <c r="C41" s="192" t="s">
        <v>443</v>
      </c>
      <c r="D41" s="184"/>
      <c r="E41" s="184"/>
      <c r="F41" s="184"/>
      <c r="G41" s="185"/>
      <c r="H41" s="186"/>
      <c r="I41" s="187"/>
    </row>
    <row r="42" spans="1:9" ht="15">
      <c r="A42" s="191"/>
      <c r="B42" s="189"/>
      <c r="C42" s="192" t="s">
        <v>443</v>
      </c>
      <c r="D42" s="184"/>
      <c r="E42" s="184"/>
      <c r="F42" s="184"/>
      <c r="G42" s="185"/>
      <c r="H42" s="186"/>
      <c r="I42" s="187"/>
    </row>
    <row r="43" spans="1:9" ht="29.25">
      <c r="A43" s="191"/>
      <c r="B43" s="189"/>
      <c r="C43" s="192" t="s">
        <v>445</v>
      </c>
      <c r="D43" s="184"/>
      <c r="E43" s="184"/>
      <c r="F43" s="184"/>
      <c r="G43" s="185"/>
      <c r="H43" s="186"/>
      <c r="I43" s="187"/>
    </row>
    <row r="44" spans="1:9" ht="15">
      <c r="A44" s="191"/>
      <c r="B44" s="189"/>
      <c r="C44" s="192" t="s">
        <v>443</v>
      </c>
      <c r="D44" s="184"/>
      <c r="E44" s="184"/>
      <c r="F44" s="184"/>
      <c r="G44" s="185"/>
      <c r="H44" s="186"/>
      <c r="I44" s="187"/>
    </row>
    <row r="45" spans="1:9" ht="15">
      <c r="A45" s="191"/>
      <c r="B45" s="189"/>
      <c r="C45" s="192" t="s">
        <v>443</v>
      </c>
      <c r="D45" s="184"/>
      <c r="E45" s="184"/>
      <c r="F45" s="184"/>
      <c r="G45" s="185"/>
      <c r="H45" s="186"/>
      <c r="I45" s="187"/>
    </row>
    <row r="46" spans="1:9" ht="43.5">
      <c r="A46" s="191"/>
      <c r="B46" s="189"/>
      <c r="C46" s="192" t="s">
        <v>446</v>
      </c>
      <c r="D46" s="184"/>
      <c r="E46" s="184"/>
      <c r="F46" s="184"/>
      <c r="G46" s="185"/>
      <c r="H46" s="186"/>
      <c r="I46" s="187"/>
    </row>
    <row r="47" spans="1:9" ht="15">
      <c r="A47" s="191"/>
      <c r="B47" s="189"/>
      <c r="C47" s="192" t="s">
        <v>443</v>
      </c>
      <c r="D47" s="184"/>
      <c r="E47" s="184"/>
      <c r="F47" s="184"/>
      <c r="G47" s="185"/>
      <c r="H47" s="186"/>
      <c r="I47" s="187"/>
    </row>
    <row r="48" spans="1:9" ht="15">
      <c r="A48" s="191"/>
      <c r="B48" s="189"/>
      <c r="C48" s="192" t="s">
        <v>443</v>
      </c>
      <c r="D48" s="184"/>
      <c r="E48" s="184"/>
      <c r="F48" s="184"/>
      <c r="G48" s="185"/>
      <c r="H48" s="186"/>
      <c r="I48" s="187"/>
    </row>
    <row r="49" spans="1:9" ht="30">
      <c r="A49" s="191"/>
      <c r="B49" s="182">
        <v>3</v>
      </c>
      <c r="C49" s="183" t="s">
        <v>448</v>
      </c>
      <c r="D49" s="184">
        <v>0</v>
      </c>
      <c r="E49" s="184">
        <v>0</v>
      </c>
      <c r="F49" s="184">
        <v>0</v>
      </c>
      <c r="G49" s="186">
        <v>0</v>
      </c>
      <c r="H49" s="186">
        <v>0</v>
      </c>
      <c r="I49" s="187">
        <v>0</v>
      </c>
    </row>
    <row r="50" spans="1:9" ht="15">
      <c r="A50" s="191"/>
      <c r="B50" s="189"/>
      <c r="C50" s="192" t="s">
        <v>442</v>
      </c>
      <c r="D50" s="184"/>
      <c r="E50" s="184"/>
      <c r="F50" s="184"/>
      <c r="G50" s="185"/>
      <c r="H50" s="186"/>
      <c r="I50" s="187"/>
    </row>
    <row r="51" spans="1:9" ht="15">
      <c r="A51" s="191"/>
      <c r="B51" s="189"/>
      <c r="C51" s="192" t="s">
        <v>443</v>
      </c>
      <c r="D51" s="184"/>
      <c r="E51" s="184"/>
      <c r="F51" s="184"/>
      <c r="G51" s="185"/>
      <c r="H51" s="186"/>
      <c r="I51" s="187"/>
    </row>
    <row r="52" spans="1:9" ht="15">
      <c r="A52" s="191"/>
      <c r="B52" s="189"/>
      <c r="C52" s="192" t="s">
        <v>443</v>
      </c>
      <c r="D52" s="184"/>
      <c r="E52" s="184"/>
      <c r="F52" s="184"/>
      <c r="G52" s="185"/>
      <c r="H52" s="186"/>
      <c r="I52" s="187"/>
    </row>
    <row r="53" spans="1:9" ht="29.25">
      <c r="A53" s="191"/>
      <c r="B53" s="189"/>
      <c r="C53" s="192" t="s">
        <v>444</v>
      </c>
      <c r="D53" s="184"/>
      <c r="E53" s="184"/>
      <c r="F53" s="184"/>
      <c r="G53" s="186"/>
      <c r="H53" s="186"/>
      <c r="I53" s="187"/>
    </row>
    <row r="54" spans="1:9" ht="15">
      <c r="A54" s="191"/>
      <c r="B54" s="189"/>
      <c r="C54" s="192" t="s">
        <v>443</v>
      </c>
      <c r="D54" s="184"/>
      <c r="E54" s="184"/>
      <c r="F54" s="184"/>
      <c r="G54" s="185"/>
      <c r="H54" s="186"/>
      <c r="I54" s="187"/>
    </row>
    <row r="55" spans="1:9" ht="15">
      <c r="A55" s="191"/>
      <c r="B55" s="189"/>
      <c r="C55" s="192" t="s">
        <v>443</v>
      </c>
      <c r="D55" s="184"/>
      <c r="E55" s="184"/>
      <c r="F55" s="184"/>
      <c r="G55" s="185"/>
      <c r="H55" s="186"/>
      <c r="I55" s="187"/>
    </row>
    <row r="56" spans="1:9" ht="29.25">
      <c r="A56" s="191"/>
      <c r="B56" s="189"/>
      <c r="C56" s="192" t="s">
        <v>445</v>
      </c>
      <c r="D56" s="184"/>
      <c r="E56" s="184"/>
      <c r="F56" s="184"/>
      <c r="G56" s="186"/>
      <c r="H56" s="186"/>
      <c r="I56" s="187"/>
    </row>
    <row r="57" spans="1:9" ht="15">
      <c r="A57" s="191"/>
      <c r="B57" s="189"/>
      <c r="C57" s="192" t="s">
        <v>443</v>
      </c>
      <c r="D57" s="184"/>
      <c r="E57" s="184"/>
      <c r="F57" s="184"/>
      <c r="G57" s="186"/>
      <c r="H57" s="186"/>
      <c r="I57" s="187"/>
    </row>
    <row r="58" spans="1:9" ht="15">
      <c r="A58" s="191"/>
      <c r="B58" s="189"/>
      <c r="C58" s="192" t="s">
        <v>443</v>
      </c>
      <c r="D58" s="184"/>
      <c r="E58" s="184"/>
      <c r="F58" s="184"/>
      <c r="G58" s="185"/>
      <c r="H58" s="186"/>
      <c r="I58" s="187"/>
    </row>
    <row r="59" spans="1:9" ht="41.25" customHeight="1">
      <c r="A59" s="191"/>
      <c r="B59" s="189"/>
      <c r="C59" s="192" t="s">
        <v>446</v>
      </c>
      <c r="D59" s="184"/>
      <c r="E59" s="184"/>
      <c r="F59" s="184"/>
      <c r="G59" s="185"/>
      <c r="H59" s="186"/>
      <c r="I59" s="187"/>
    </row>
    <row r="60" spans="1:9" ht="15">
      <c r="A60" s="191"/>
      <c r="B60" s="189"/>
      <c r="C60" s="192" t="s">
        <v>443</v>
      </c>
      <c r="D60" s="184"/>
      <c r="E60" s="184"/>
      <c r="F60" s="184"/>
      <c r="G60" s="186"/>
      <c r="H60" s="186"/>
      <c r="I60" s="187"/>
    </row>
    <row r="61" spans="1:9" ht="15">
      <c r="A61" s="191"/>
      <c r="B61" s="189"/>
      <c r="C61" s="192" t="s">
        <v>443</v>
      </c>
      <c r="D61" s="184"/>
      <c r="E61" s="184"/>
      <c r="F61" s="184"/>
      <c r="G61" s="186"/>
      <c r="H61" s="186"/>
      <c r="I61" s="187"/>
    </row>
    <row r="62" spans="1:9" ht="15">
      <c r="A62" s="191"/>
      <c r="B62" s="182">
        <v>4</v>
      </c>
      <c r="C62" s="183" t="s">
        <v>449</v>
      </c>
      <c r="D62" s="184"/>
      <c r="E62" s="184"/>
      <c r="F62" s="184"/>
      <c r="G62" s="186"/>
      <c r="H62" s="186"/>
      <c r="I62" s="187"/>
    </row>
    <row r="63" spans="1:9" ht="15">
      <c r="A63" s="191"/>
      <c r="B63" s="182"/>
      <c r="C63" s="183" t="s">
        <v>450</v>
      </c>
      <c r="D63" s="259" t="s">
        <v>451</v>
      </c>
      <c r="E63" s="184">
        <v>0</v>
      </c>
      <c r="F63" s="184">
        <v>0</v>
      </c>
      <c r="G63" s="184">
        <v>0</v>
      </c>
      <c r="H63" s="186"/>
      <c r="I63" s="187"/>
    </row>
    <row r="64" spans="1:9" ht="15">
      <c r="A64" s="191"/>
      <c r="B64" s="193">
        <v>5</v>
      </c>
      <c r="C64" s="194" t="s">
        <v>452</v>
      </c>
      <c r="D64" s="190">
        <v>0</v>
      </c>
      <c r="E64" s="190">
        <v>0</v>
      </c>
      <c r="F64" s="190">
        <v>0</v>
      </c>
      <c r="G64" s="186">
        <v>0</v>
      </c>
      <c r="H64" s="186">
        <v>0</v>
      </c>
      <c r="I64" s="187">
        <v>0</v>
      </c>
    </row>
    <row r="65" spans="1:9" ht="15">
      <c r="A65" s="191"/>
      <c r="B65" s="189"/>
      <c r="C65" s="183" t="s">
        <v>453</v>
      </c>
      <c r="D65" s="184"/>
      <c r="E65" s="184"/>
      <c r="F65" s="184"/>
      <c r="G65" s="186"/>
      <c r="H65" s="186"/>
      <c r="I65" s="187"/>
    </row>
    <row r="66" spans="1:9" ht="15">
      <c r="A66" s="195"/>
      <c r="B66" s="196"/>
      <c r="C66" s="197" t="s">
        <v>454</v>
      </c>
      <c r="D66" s="198"/>
      <c r="E66" s="198"/>
      <c r="F66" s="198"/>
      <c r="G66" s="199"/>
      <c r="H66" s="199"/>
      <c r="I66" s="200"/>
    </row>
    <row r="68" spans="1:9" ht="38.85" customHeight="1">
      <c r="C68" s="329" t="s">
        <v>104</v>
      </c>
      <c r="D68" s="329"/>
      <c r="E68"/>
      <c r="F68" s="330" t="s">
        <v>455</v>
      </c>
      <c r="G68" s="330"/>
      <c r="H68" s="330"/>
    </row>
    <row r="69" spans="1:9">
      <c r="C69" s="163" t="s">
        <v>456</v>
      </c>
      <c r="F69" s="162" t="s">
        <v>457</v>
      </c>
    </row>
  </sheetData>
  <sheetProtection selectLockedCells="1" selectUnlockedCells="1"/>
  <mergeCells count="9">
    <mergeCell ref="C68:D68"/>
    <mergeCell ref="F68:H68"/>
    <mergeCell ref="A5:H5"/>
    <mergeCell ref="A8:A9"/>
    <mergeCell ref="B8:B9"/>
    <mergeCell ref="C8:C9"/>
    <mergeCell ref="D8:D9"/>
    <mergeCell ref="E8:F8"/>
    <mergeCell ref="G8:I8"/>
  </mergeCells>
  <pageMargins left="0.74791666666666667" right="0.40972222222222221" top="0.50972222222222219" bottom="0.41666666666666663" header="0.51180555555555551" footer="0.25"/>
  <pageSetup paperSize="9" scale="60" firstPageNumber="0" orientation="portrait" r:id="rId1"/>
  <headerFooter alignWithMargins="0">
    <oddFooter>&amp;C&amp;"Times New Roman,Regular"&amp;12Pagina 10 din 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1AC6-2DB2-4629-9CD3-1BE9297FFB3C}">
  <dimension ref="A2:L31"/>
  <sheetViews>
    <sheetView zoomScale="108" zoomScaleNormal="108" workbookViewId="0">
      <selection activeCell="P19" sqref="P19"/>
    </sheetView>
  </sheetViews>
  <sheetFormatPr defaultRowHeight="12.75"/>
  <cols>
    <col min="1" max="1" width="4" customWidth="1"/>
    <col min="2" max="2" width="3" customWidth="1"/>
    <col min="3" max="3" width="33.42578125" customWidth="1"/>
    <col min="4" max="4" width="12" customWidth="1"/>
    <col min="5" max="5" width="10.5703125" customWidth="1"/>
    <col min="6" max="6" width="9.5703125" customWidth="1"/>
    <col min="7" max="7" width="10.140625" customWidth="1"/>
    <col min="8" max="8" width="9" customWidth="1"/>
    <col min="9" max="10" width="10.140625" customWidth="1"/>
    <col min="11" max="11" width="11.42578125" customWidth="1"/>
    <col min="12" max="12" width="10.85546875" customWidth="1"/>
  </cols>
  <sheetData>
    <row r="2" spans="1:12">
      <c r="C2" t="s">
        <v>458</v>
      </c>
    </row>
    <row r="3" spans="1:12">
      <c r="C3" t="s">
        <v>110</v>
      </c>
      <c r="L3" s="104" t="s">
        <v>459</v>
      </c>
    </row>
    <row r="5" spans="1:12" ht="34.5" customHeight="1">
      <c r="B5" s="331" t="s">
        <v>460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</row>
    <row r="6" spans="1:12" hidden="1"/>
    <row r="8" spans="1:12" ht="25.5" customHeight="1">
      <c r="L8" s="104" t="s">
        <v>6</v>
      </c>
    </row>
    <row r="9" spans="1:12" ht="12.75" customHeight="1">
      <c r="A9" s="338" t="s">
        <v>461</v>
      </c>
      <c r="B9" s="338" t="s">
        <v>462</v>
      </c>
      <c r="C9" s="338"/>
      <c r="D9" s="338" t="s">
        <v>463</v>
      </c>
      <c r="E9" s="338" t="s">
        <v>425</v>
      </c>
      <c r="F9" s="338"/>
      <c r="G9" s="338" t="s">
        <v>428</v>
      </c>
      <c r="H9" s="338"/>
      <c r="I9" s="339" t="s">
        <v>429</v>
      </c>
      <c r="J9" s="339"/>
      <c r="K9" s="339" t="s">
        <v>430</v>
      </c>
      <c r="L9" s="339"/>
    </row>
    <row r="10" spans="1:12" ht="26.25" customHeight="1">
      <c r="A10" s="338"/>
      <c r="B10" s="338"/>
      <c r="C10" s="338"/>
      <c r="D10" s="338"/>
      <c r="E10" s="338" t="s">
        <v>464</v>
      </c>
      <c r="F10" s="338"/>
      <c r="G10" s="340" t="s">
        <v>465</v>
      </c>
      <c r="H10" s="340"/>
      <c r="I10" s="340" t="s">
        <v>466</v>
      </c>
      <c r="J10" s="340"/>
      <c r="K10" s="340" t="s">
        <v>467</v>
      </c>
      <c r="L10" s="340"/>
    </row>
    <row r="11" spans="1:12" ht="25.5">
      <c r="A11" s="338"/>
      <c r="B11" s="338"/>
      <c r="C11" s="338"/>
      <c r="D11" s="338"/>
      <c r="E11" s="202" t="s">
        <v>468</v>
      </c>
      <c r="F11" s="202" t="s">
        <v>469</v>
      </c>
      <c r="G11" s="202" t="s">
        <v>470</v>
      </c>
      <c r="H11" s="202" t="s">
        <v>469</v>
      </c>
      <c r="I11" s="202" t="s">
        <v>470</v>
      </c>
      <c r="J11" s="202" t="s">
        <v>469</v>
      </c>
      <c r="K11" s="202" t="s">
        <v>470</v>
      </c>
      <c r="L11" s="202" t="s">
        <v>469</v>
      </c>
    </row>
    <row r="12" spans="1:12" s="204" customFormat="1" ht="12" customHeight="1">
      <c r="A12" s="203">
        <v>0</v>
      </c>
      <c r="B12" s="341">
        <v>1</v>
      </c>
      <c r="C12" s="341"/>
      <c r="D12" s="203">
        <v>2</v>
      </c>
      <c r="E12" s="203">
        <v>3</v>
      </c>
      <c r="F12" s="203">
        <v>4</v>
      </c>
      <c r="G12" s="203">
        <v>5</v>
      </c>
      <c r="H12" s="203">
        <v>6</v>
      </c>
      <c r="I12" s="203">
        <v>7</v>
      </c>
      <c r="J12" s="203">
        <v>8</v>
      </c>
      <c r="K12" s="203">
        <v>9</v>
      </c>
      <c r="L12" s="203">
        <v>10</v>
      </c>
    </row>
    <row r="13" spans="1:12" s="204" customFormat="1" ht="22.5" customHeight="1">
      <c r="A13" s="205" t="s">
        <v>471</v>
      </c>
      <c r="B13" s="342" t="s">
        <v>460</v>
      </c>
      <c r="C13" s="342"/>
      <c r="D13" s="206"/>
      <c r="E13" s="206"/>
      <c r="F13" s="206"/>
      <c r="G13" s="206"/>
      <c r="H13" s="206"/>
      <c r="I13" s="206"/>
      <c r="J13" s="206"/>
      <c r="K13" s="206"/>
      <c r="L13" s="207"/>
    </row>
    <row r="14" spans="1:12" ht="15" customHeight="1">
      <c r="A14" s="208">
        <v>1</v>
      </c>
      <c r="B14" s="343" t="s">
        <v>472</v>
      </c>
      <c r="C14" s="343"/>
      <c r="D14" s="228" t="s">
        <v>473</v>
      </c>
      <c r="E14" s="210" t="s">
        <v>90</v>
      </c>
      <c r="F14" s="210" t="s">
        <v>90</v>
      </c>
      <c r="G14" s="210" t="s">
        <v>474</v>
      </c>
      <c r="H14" s="209"/>
      <c r="I14" s="210" t="s">
        <v>475</v>
      </c>
      <c r="J14" s="209"/>
      <c r="K14" s="210" t="s">
        <v>474</v>
      </c>
      <c r="L14" s="209"/>
    </row>
    <row r="15" spans="1:12" ht="15" customHeight="1">
      <c r="A15" s="208">
        <v>2</v>
      </c>
      <c r="B15" s="343" t="s">
        <v>476</v>
      </c>
      <c r="C15" s="343"/>
      <c r="D15" s="209"/>
      <c r="E15" s="210" t="s">
        <v>90</v>
      </c>
      <c r="F15" s="210" t="s">
        <v>90</v>
      </c>
      <c r="G15" s="210" t="s">
        <v>477</v>
      </c>
      <c r="H15" s="209"/>
      <c r="I15" s="210"/>
      <c r="J15" s="209"/>
      <c r="K15" s="210"/>
      <c r="L15" s="209"/>
    </row>
    <row r="16" spans="1:12" ht="15" customHeight="1">
      <c r="A16" s="208">
        <v>3</v>
      </c>
      <c r="B16" s="343" t="s">
        <v>478</v>
      </c>
      <c r="C16" s="343"/>
      <c r="D16" s="209"/>
      <c r="E16" s="210" t="s">
        <v>90</v>
      </c>
      <c r="F16" s="210" t="s">
        <v>90</v>
      </c>
      <c r="G16" s="210" t="s">
        <v>479</v>
      </c>
      <c r="H16" s="209"/>
      <c r="I16" s="210"/>
      <c r="J16" s="209"/>
      <c r="K16" s="210"/>
      <c r="L16" s="209"/>
    </row>
    <row r="17" spans="1:12" ht="15" customHeight="1">
      <c r="A17" s="208">
        <v>4</v>
      </c>
      <c r="B17" s="215" t="s">
        <v>480</v>
      </c>
      <c r="C17" s="215"/>
      <c r="D17" s="209"/>
      <c r="E17" s="210"/>
      <c r="F17" s="210"/>
      <c r="G17" s="210" t="s">
        <v>481</v>
      </c>
      <c r="H17" s="209"/>
      <c r="I17" s="210"/>
      <c r="J17" s="209"/>
      <c r="K17" s="210"/>
      <c r="L17" s="209"/>
    </row>
    <row r="18" spans="1:12" ht="13.5" customHeight="1">
      <c r="A18" s="208"/>
      <c r="B18" s="339" t="s">
        <v>482</v>
      </c>
      <c r="C18" s="339"/>
      <c r="D18" s="208"/>
      <c r="E18" s="211" t="s">
        <v>90</v>
      </c>
      <c r="F18" s="211" t="s">
        <v>90</v>
      </c>
      <c r="G18" s="229" t="s">
        <v>474</v>
      </c>
      <c r="H18" s="208">
        <v>0</v>
      </c>
      <c r="I18" s="229" t="s">
        <v>475</v>
      </c>
      <c r="J18" s="208">
        <v>0</v>
      </c>
      <c r="K18" s="229" t="s">
        <v>474</v>
      </c>
      <c r="L18" s="208">
        <v>0</v>
      </c>
    </row>
    <row r="19" spans="1:12" ht="27" customHeight="1">
      <c r="A19" s="205" t="s">
        <v>483</v>
      </c>
      <c r="B19" s="342" t="s">
        <v>484</v>
      </c>
      <c r="C19" s="342"/>
      <c r="D19" s="212"/>
      <c r="E19" s="212"/>
      <c r="F19" s="212"/>
      <c r="G19" s="230"/>
      <c r="H19" s="212"/>
      <c r="I19" s="230"/>
      <c r="J19" s="212"/>
      <c r="K19" s="230"/>
      <c r="L19" s="213"/>
    </row>
    <row r="20" spans="1:12" ht="15" customHeight="1">
      <c r="A20" s="208">
        <v>1</v>
      </c>
      <c r="B20" s="343" t="s">
        <v>485</v>
      </c>
      <c r="C20" s="343"/>
      <c r="D20" s="228" t="s">
        <v>473</v>
      </c>
      <c r="E20" s="210" t="s">
        <v>90</v>
      </c>
      <c r="F20" s="210" t="s">
        <v>90</v>
      </c>
      <c r="G20" s="210" t="s">
        <v>486</v>
      </c>
      <c r="H20" s="209"/>
      <c r="I20" s="210" t="s">
        <v>487</v>
      </c>
      <c r="J20" s="209"/>
      <c r="K20" s="210" t="s">
        <v>487</v>
      </c>
      <c r="L20" s="209"/>
    </row>
    <row r="21" spans="1:12" ht="15" customHeight="1">
      <c r="A21" s="208">
        <v>2</v>
      </c>
      <c r="B21" s="343" t="s">
        <v>488</v>
      </c>
      <c r="C21" s="343"/>
      <c r="D21" s="209"/>
      <c r="E21" s="210" t="s">
        <v>90</v>
      </c>
      <c r="F21" s="210" t="s">
        <v>90</v>
      </c>
      <c r="G21" s="210" t="s">
        <v>489</v>
      </c>
      <c r="H21" s="209"/>
      <c r="I21" s="210"/>
      <c r="J21" s="209"/>
      <c r="K21" s="210"/>
      <c r="L21" s="209"/>
    </row>
    <row r="22" spans="1:12" ht="15" customHeight="1">
      <c r="A22" s="208">
        <v>3</v>
      </c>
      <c r="B22" s="343" t="s">
        <v>490</v>
      </c>
      <c r="C22" s="343"/>
      <c r="D22" s="209"/>
      <c r="E22" s="210" t="s">
        <v>90</v>
      </c>
      <c r="F22" s="210" t="s">
        <v>90</v>
      </c>
      <c r="G22" s="210" t="s">
        <v>487</v>
      </c>
      <c r="H22" s="209"/>
      <c r="I22" s="210"/>
      <c r="J22" s="209"/>
      <c r="K22" s="210"/>
      <c r="L22" s="209"/>
    </row>
    <row r="23" spans="1:12" ht="15" customHeight="1">
      <c r="A23" s="208">
        <v>4</v>
      </c>
      <c r="B23" s="215" t="s">
        <v>491</v>
      </c>
      <c r="C23" s="215"/>
      <c r="D23" s="209"/>
      <c r="E23" s="210"/>
      <c r="F23" s="210"/>
      <c r="G23" s="210" t="s">
        <v>487</v>
      </c>
      <c r="H23" s="209"/>
      <c r="I23" s="210" t="s">
        <v>492</v>
      </c>
      <c r="J23" s="209"/>
      <c r="K23" s="210"/>
      <c r="L23" s="209"/>
    </row>
    <row r="24" spans="1:12" ht="15" customHeight="1">
      <c r="A24" s="208">
        <v>5</v>
      </c>
      <c r="B24" s="215" t="s">
        <v>493</v>
      </c>
      <c r="C24" s="215"/>
      <c r="D24" s="209"/>
      <c r="E24" s="210"/>
      <c r="F24" s="210"/>
      <c r="G24" s="210" t="s">
        <v>494</v>
      </c>
      <c r="H24" s="209"/>
      <c r="I24" s="210"/>
      <c r="J24" s="209"/>
      <c r="K24" s="210"/>
      <c r="L24" s="209"/>
    </row>
    <row r="25" spans="1:12" ht="15" customHeight="1">
      <c r="A25" s="208">
        <v>6</v>
      </c>
      <c r="B25" s="215" t="s">
        <v>495</v>
      </c>
      <c r="C25" s="215"/>
      <c r="D25" s="209"/>
      <c r="E25" s="210"/>
      <c r="F25" s="210"/>
      <c r="G25" s="210"/>
      <c r="H25" s="209"/>
      <c r="I25" s="210" t="s">
        <v>496</v>
      </c>
      <c r="J25" s="209"/>
      <c r="K25" s="210"/>
      <c r="L25" s="209"/>
    </row>
    <row r="26" spans="1:12" ht="13.5" customHeight="1">
      <c r="A26" s="208"/>
      <c r="B26" s="339" t="s">
        <v>497</v>
      </c>
      <c r="C26" s="339"/>
      <c r="D26" s="208"/>
      <c r="E26" s="214" t="s">
        <v>90</v>
      </c>
      <c r="F26" s="214" t="s">
        <v>90</v>
      </c>
      <c r="G26" s="229"/>
      <c r="H26" s="208"/>
      <c r="I26" s="229" t="s">
        <v>498</v>
      </c>
      <c r="J26" s="208"/>
      <c r="K26" s="229" t="s">
        <v>487</v>
      </c>
      <c r="L26" s="208">
        <v>0</v>
      </c>
    </row>
    <row r="27" spans="1:12" ht="23.25" customHeight="1">
      <c r="A27" s="205" t="s">
        <v>499</v>
      </c>
      <c r="B27" s="339" t="s">
        <v>500</v>
      </c>
      <c r="C27" s="339"/>
      <c r="D27" s="208"/>
      <c r="E27" s="208">
        <v>395</v>
      </c>
      <c r="F27" s="208">
        <v>0</v>
      </c>
      <c r="G27" s="229">
        <v>2</v>
      </c>
      <c r="H27" s="208">
        <v>0</v>
      </c>
      <c r="I27" s="229">
        <v>69</v>
      </c>
      <c r="J27" s="208">
        <v>0</v>
      </c>
      <c r="K27" s="229">
        <v>69</v>
      </c>
      <c r="L27" s="208">
        <v>0</v>
      </c>
    </row>
    <row r="28" spans="1:12" hidden="1"/>
    <row r="30" spans="1:12" ht="55.9" customHeight="1">
      <c r="C30" s="330" t="s">
        <v>104</v>
      </c>
      <c r="D30" s="330"/>
      <c r="I30" s="344" t="s">
        <v>501</v>
      </c>
      <c r="J30" s="344"/>
      <c r="K30" s="344"/>
      <c r="L30" s="201"/>
    </row>
    <row r="31" spans="1:12">
      <c r="C31" t="s">
        <v>502</v>
      </c>
      <c r="I31" t="s">
        <v>503</v>
      </c>
    </row>
  </sheetData>
  <sheetProtection selectLockedCells="1" selectUnlockedCells="1"/>
  <mergeCells count="26">
    <mergeCell ref="B27:C27"/>
    <mergeCell ref="C30:D30"/>
    <mergeCell ref="I30:K30"/>
    <mergeCell ref="B16:C16"/>
    <mergeCell ref="B18:C18"/>
    <mergeCell ref="B19:C19"/>
    <mergeCell ref="B20:C20"/>
    <mergeCell ref="B21:C21"/>
    <mergeCell ref="B22:C22"/>
    <mergeCell ref="B12:C12"/>
    <mergeCell ref="B13:C13"/>
    <mergeCell ref="B14:C14"/>
    <mergeCell ref="B15:C15"/>
    <mergeCell ref="B26:C26"/>
    <mergeCell ref="B5:L5"/>
    <mergeCell ref="A9:A11"/>
    <mergeCell ref="B9:C11"/>
    <mergeCell ref="D9:D11"/>
    <mergeCell ref="E9:F9"/>
    <mergeCell ref="G9:H9"/>
    <mergeCell ref="I9:J9"/>
    <mergeCell ref="K9:L9"/>
    <mergeCell ref="E10:F10"/>
    <mergeCell ref="G10:H10"/>
    <mergeCell ref="I10:J10"/>
    <mergeCell ref="K10:L10"/>
  </mergeCells>
  <printOptions horizontalCentered="1"/>
  <pageMargins left="0.35416666666666669" right="0.34027777777777779" top="0.6" bottom="0.57986111111111116" header="0.51180555555555551" footer="0.3298611111111111"/>
  <pageSetup paperSize="9" firstPageNumber="0" orientation="landscape" r:id="rId1"/>
  <headerFooter alignWithMargins="0">
    <oddFooter>&amp;C&amp;8Pagina &amp;P din &amp;N&amp;R&amp;8Data &amp;D Ora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1DA870-7B52-47C0-94F5-420DCB5E89C8}"/>
</file>

<file path=customXml/itemProps2.xml><?xml version="1.0" encoding="utf-8"?>
<ds:datastoreItem xmlns:ds="http://schemas.openxmlformats.org/officeDocument/2006/customXml" ds:itemID="{114C13A7-2824-43F9-9737-E4B2E62087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X</cp:lastModifiedBy>
  <cp:revision/>
  <dcterms:created xsi:type="dcterms:W3CDTF">2020-02-03T10:40:42Z</dcterms:created>
  <dcterms:modified xsi:type="dcterms:W3CDTF">2025-11-21T21:35:55Z</dcterms:modified>
  <cp:category/>
  <cp:contentStatus/>
</cp:coreProperties>
</file>