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VI5PEPF00000781\EXCELCNV\62677f06-a0c2-49ec-9e0d-614b3c11b67d\"/>
    </mc:Choice>
  </mc:AlternateContent>
  <xr:revisionPtr revIDLastSave="0" documentId="8_{F9424A2B-0B25-46B7-9328-984918FC6E78}" xr6:coauthVersionLast="47" xr6:coauthVersionMax="47" xr10:uidLastSave="{00000000-0000-0000-0000-000000000000}"/>
  <bookViews>
    <workbookView xWindow="-60" yWindow="-60" windowWidth="15480" windowHeight="11640" xr2:uid="{02B5D116-8756-4490-B464-65942E0E1B7D}"/>
  </bookViews>
  <sheets>
    <sheet name="anexa 2" sheetId="10" r:id="rId1"/>
  </sheets>
  <definedNames>
    <definedName name="_xlnm.Print_Titles" localSheetId="0">'anexa 2'!$11:$12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10" l="1"/>
  <c r="E21" i="10"/>
  <c r="D31" i="10"/>
  <c r="D21" i="10" s="1"/>
  <c r="E58" i="10"/>
  <c r="D59" i="10"/>
  <c r="D58" i="10"/>
  <c r="E44" i="10"/>
  <c r="E30" i="10"/>
  <c r="E29" i="10"/>
  <c r="E27" i="10"/>
  <c r="E18" i="10"/>
  <c r="E26" i="10"/>
  <c r="E42" i="10"/>
  <c r="E47" i="10"/>
  <c r="E49" i="10"/>
  <c r="D50" i="10"/>
  <c r="D45" i="10" s="1"/>
  <c r="D49" i="10"/>
  <c r="E41" i="10"/>
  <c r="E34" i="10"/>
  <c r="E43" i="10"/>
  <c r="E61" i="10"/>
  <c r="E60" i="10"/>
  <c r="D63" i="10"/>
  <c r="D64" i="10"/>
  <c r="D62" i="10"/>
  <c r="E25" i="10"/>
  <c r="D25" i="10"/>
  <c r="D16" i="10"/>
  <c r="E16" i="10"/>
  <c r="E17" i="10"/>
  <c r="D48" i="10"/>
  <c r="D47" i="10"/>
  <c r="D46" i="10" s="1"/>
  <c r="E28" i="10"/>
  <c r="D28" i="10"/>
  <c r="D53" i="10"/>
  <c r="D52" i="10"/>
  <c r="D51" i="10"/>
  <c r="E55" i="10"/>
  <c r="E54" i="10"/>
  <c r="D57" i="10"/>
  <c r="D56" i="10"/>
  <c r="D55" i="10"/>
  <c r="D54" i="10"/>
  <c r="E15" i="10"/>
  <c r="D24" i="10"/>
  <c r="D15" i="10"/>
  <c r="E14" i="10"/>
  <c r="D23" i="10"/>
  <c r="D14" i="10"/>
  <c r="E75" i="10"/>
  <c r="E76" i="10"/>
  <c r="E80" i="10"/>
  <c r="E66" i="10"/>
  <c r="E65" i="10"/>
  <c r="D68" i="10"/>
  <c r="D67" i="10"/>
  <c r="D66" i="10"/>
  <c r="D65" i="10"/>
  <c r="E70" i="10"/>
  <c r="E69" i="10"/>
  <c r="D72" i="10"/>
  <c r="E52" i="10"/>
  <c r="E51" i="10"/>
  <c r="D81" i="10"/>
  <c r="E78" i="10"/>
  <c r="E38" i="10" s="1"/>
  <c r="E77" i="10"/>
  <c r="E88" i="10"/>
  <c r="D89" i="10"/>
  <c r="D88" i="10"/>
  <c r="E86" i="10"/>
  <c r="D87" i="10"/>
  <c r="D86" i="10"/>
  <c r="D71" i="10"/>
  <c r="D82" i="10"/>
  <c r="D76" i="10"/>
  <c r="E83" i="10"/>
  <c r="D84" i="10"/>
  <c r="D83" i="10"/>
  <c r="D44" i="10"/>
  <c r="E19" i="10"/>
  <c r="D30" i="10"/>
  <c r="D29" i="10"/>
  <c r="E20" i="10"/>
  <c r="E36" i="10"/>
  <c r="D27" i="10"/>
  <c r="D18" i="10"/>
  <c r="D61" i="10"/>
  <c r="D60" i="10"/>
  <c r="E35" i="10"/>
  <c r="E79" i="10"/>
  <c r="E22" i="10"/>
  <c r="D85" i="10"/>
  <c r="D80" i="10"/>
  <c r="D79" i="10"/>
  <c r="D75" i="10"/>
  <c r="D74" i="10"/>
  <c r="D70" i="10"/>
  <c r="D69" i="10"/>
  <c r="D26" i="10"/>
  <c r="D17" i="10"/>
  <c r="D43" i="10"/>
  <c r="D36" i="10"/>
  <c r="D19" i="10"/>
  <c r="E74" i="10"/>
  <c r="D78" i="10"/>
  <c r="D38" i="10" s="1"/>
  <c r="E85" i="10"/>
  <c r="E13" i="10"/>
  <c r="D20" i="10"/>
  <c r="E73" i="10"/>
  <c r="D37" i="10"/>
  <c r="D92" i="10"/>
  <c r="D77" i="10"/>
  <c r="D73" i="10"/>
  <c r="E33" i="10"/>
  <c r="E37" i="10"/>
  <c r="E32" i="10" s="1"/>
  <c r="E92" i="10"/>
  <c r="E40" i="10"/>
  <c r="E39" i="10"/>
  <c r="D22" i="10"/>
  <c r="D13" i="10"/>
  <c r="E91" i="10"/>
  <c r="E93" i="10"/>
  <c r="D42" i="10" l="1"/>
  <c r="D35" i="10" s="1"/>
  <c r="D41" i="10"/>
  <c r="E46" i="10"/>
  <c r="D34" i="10" l="1"/>
  <c r="D33" i="10" s="1"/>
  <c r="D40" i="10"/>
  <c r="D39" i="10" s="1"/>
  <c r="D32" i="10" l="1"/>
  <c r="D91" i="10"/>
  <c r="D93" i="10" s="1"/>
</calcChain>
</file>

<file path=xl/sharedStrings.xml><?xml version="1.0" encoding="utf-8"?>
<sst xmlns="http://schemas.openxmlformats.org/spreadsheetml/2006/main" count="129" uniqueCount="65">
  <si>
    <t>CONSILIUL JUDETEAN ARGES</t>
  </si>
  <si>
    <t xml:space="preserve">              Anexa nr.2 la HCJ nr.       /    .11.2025</t>
  </si>
  <si>
    <t xml:space="preserve">INFLUENTE </t>
  </si>
  <si>
    <t xml:space="preserve">LA BUGETUL DE VENITURI SI CHELTUIELI </t>
  </si>
  <si>
    <t>FINANTAT INTEGRAL  SAU PARTIAL DIN VENITURI PROPRII PE ANUL 2025</t>
  </si>
  <si>
    <t>mii lei</t>
  </si>
  <si>
    <t>Nr. crt</t>
  </si>
  <si>
    <t>DENUMIRE INDICATORI</t>
  </si>
  <si>
    <t>COD</t>
  </si>
  <si>
    <t>AN 2025</t>
  </si>
  <si>
    <t>Trim IV</t>
  </si>
  <si>
    <t>3=4</t>
  </si>
  <si>
    <t>TOTAL VENITURI</t>
  </si>
  <si>
    <t>Contributia de intretinere a persoanelor asistate</t>
  </si>
  <si>
    <t>33.10.13</t>
  </si>
  <si>
    <t>Venituri din contractele incheiate cu casele de asigurari sociale de sanatate</t>
  </si>
  <si>
    <t>33.10.21</t>
  </si>
  <si>
    <t>Venituri din contractele incheiate cu directiile de sanatate publica din sume alocate de la bugetul de stat</t>
  </si>
  <si>
    <t>33.10.30</t>
  </si>
  <si>
    <t>Donatii si sponsorizari</t>
  </si>
  <si>
    <t>37.10.01</t>
  </si>
  <si>
    <t>Vărsăminte din sectiunea de funcţionare pentru finanţarea secţiunii  de dezvoltare a bugetului local</t>
  </si>
  <si>
    <t>37.10.03</t>
  </si>
  <si>
    <t xml:space="preserve">Vărsăminte din secţiunea de funcţionare </t>
  </si>
  <si>
    <t>37.10.04</t>
  </si>
  <si>
    <t>Subventii din bugetul fondului national unic de asigurari de sanatate pentru acoperirea cresterilor salariale</t>
  </si>
  <si>
    <t>43.10.33</t>
  </si>
  <si>
    <t>Subvenţii din bugetele locale pentru finanţarea  cheltuielilor de capital din domeniul sănătăţii</t>
  </si>
  <si>
    <t>43.10.14</t>
  </si>
  <si>
    <t>VENITURILE SECTIUNII DE FUNCTIONARE</t>
  </si>
  <si>
    <t>VENITURILE SECTIUNII DE DEZVOLTARE</t>
  </si>
  <si>
    <t>TOTAL CHELTUIELI</t>
  </si>
  <si>
    <t>50.10</t>
  </si>
  <si>
    <t>SECTIUNEA DE FUNCTIONARE</t>
  </si>
  <si>
    <t>Cheltuieli de personal</t>
  </si>
  <si>
    <t>Cheltuieli cu bunuri si servicii</t>
  </si>
  <si>
    <t xml:space="preserve">Plati efectuate in anii precedenti si recuperate in anul curent </t>
  </si>
  <si>
    <t>SECTIUNEA DE DEZVOLTARE</t>
  </si>
  <si>
    <t>Cheltuieli de capital</t>
  </si>
  <si>
    <t>I</t>
  </si>
  <si>
    <t xml:space="preserve"> SANATATE</t>
  </si>
  <si>
    <t>66.10</t>
  </si>
  <si>
    <t>I.1</t>
  </si>
  <si>
    <t>SPITALUL JUDETEAN DE URGENTA PITESTI</t>
  </si>
  <si>
    <t>I.2</t>
  </si>
  <si>
    <t>SPITALUL DE PEDIATRIE PITESTI</t>
  </si>
  <si>
    <t>I.3</t>
  </si>
  <si>
    <t>SPITALUL ORASENESC "REGELE CAROL I" COSTESTI ARGES</t>
  </si>
  <si>
    <t>I.4</t>
  </si>
  <si>
    <t>SPITALUL DE RECUPERARE RESPIRATORIE SI PNEUMOLOGIE "SF. ANDREI" VALEA IASULUI</t>
  </si>
  <si>
    <t>I.5</t>
  </si>
  <si>
    <t>SPITALUL DE PNEUMOFTIZIOLOGIE LEORDENI</t>
  </si>
  <si>
    <t>I.6</t>
  </si>
  <si>
    <t>SPITALUL DE RECUPERARE BRADET</t>
  </si>
  <si>
    <t>II</t>
  </si>
  <si>
    <t>ASIGURARI SI ASISTENTA SOCIALA</t>
  </si>
  <si>
    <t>68.10</t>
  </si>
  <si>
    <t>II.1</t>
  </si>
  <si>
    <t>UNITATEA DE ASISTENTA MEDICO - SOCIALA  SUICI</t>
  </si>
  <si>
    <t>68.10.12</t>
  </si>
  <si>
    <t>II.2</t>
  </si>
  <si>
    <t>UNITATEA DE ASISTENTA MEDICO - SOCIALA RUCAR</t>
  </si>
  <si>
    <t>Deficit sectiunea de functionare</t>
  </si>
  <si>
    <t>Deficit sectiunea de dezvoltare</t>
  </si>
  <si>
    <t>Total deficit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</si>
</sst>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l_e_i_-;\-* #,##0.00\ _l_e_i_-;_-* &quot;-&quot;??\ _l_e_i_-;_-@_-"/>
    <numFmt numFmtId="166" formatCode="_(* #,##0.00_);_(* \(#,##0.00\);_(* \-??_);_(@_)"/>
  </numFmts>
  <fonts count="16">
    <font>
      <sz val="10"/>
      <name val="Arial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-T&amp;M"/>
      <charset val="238"/>
    </font>
    <font>
      <sz val="10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8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164" fontId="1" fillId="0" borderId="0" applyFont="0" applyFill="0" applyBorder="0" applyAlignment="0" applyProtection="0"/>
    <xf numFmtId="0" fontId="12" fillId="21" borderId="0" applyNumberFormat="0" applyBorder="0" applyAlignment="0" applyProtection="0"/>
    <xf numFmtId="0" fontId="13" fillId="22" borderId="6" applyNumberFormat="0" applyAlignment="0" applyProtection="0"/>
    <xf numFmtId="0" fontId="3" fillId="0" borderId="0"/>
    <xf numFmtId="0" fontId="1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8" fillId="0" borderId="0"/>
    <xf numFmtId="0" fontId="6" fillId="0" borderId="1" applyNumberFormat="0" applyFill="0" applyAlignment="0" applyProtection="0"/>
    <xf numFmtId="166" fontId="1" fillId="0" borderId="0" applyFill="0" applyBorder="0" applyAlignment="0" applyProtection="0"/>
    <xf numFmtId="165" fontId="2" fillId="0" borderId="0" applyFont="0" applyFill="0" applyBorder="0" applyAlignment="0" applyProtection="0"/>
  </cellStyleXfs>
  <cellXfs count="73">
    <xf numFmtId="0" fontId="0" fillId="0" borderId="0" xfId="0"/>
    <xf numFmtId="0" fontId="9" fillId="0" borderId="2" xfId="32" applyFont="1" applyBorder="1" applyAlignment="1">
      <alignment horizontal="left" wrapText="1"/>
    </xf>
    <xf numFmtId="0" fontId="9" fillId="0" borderId="2" xfId="32" applyFont="1" applyBorder="1"/>
    <xf numFmtId="0" fontId="14" fillId="23" borderId="0" xfId="0" applyFont="1" applyFill="1"/>
    <xf numFmtId="0" fontId="15" fillId="23" borderId="0" xfId="0" applyFont="1" applyFill="1"/>
    <xf numFmtId="0" fontId="9" fillId="0" borderId="0" xfId="0" applyFont="1"/>
    <xf numFmtId="0" fontId="15" fillId="0" borderId="0" xfId="0" applyFont="1" applyAlignment="1">
      <alignment horizontal="center"/>
    </xf>
    <xf numFmtId="0" fontId="14" fillId="23" borderId="0" xfId="0" applyFont="1" applyFill="1" applyAlignment="1">
      <alignment horizontal="center"/>
    </xf>
    <xf numFmtId="0" fontId="15" fillId="0" borderId="0" xfId="0" applyFont="1"/>
    <xf numFmtId="0" fontId="14" fillId="23" borderId="2" xfId="0" applyFont="1" applyFill="1" applyBorder="1" applyAlignment="1">
      <alignment horizontal="center"/>
    </xf>
    <xf numFmtId="0" fontId="10" fillId="0" borderId="2" xfId="0" applyFont="1" applyBorder="1"/>
    <xf numFmtId="0" fontId="10" fillId="0" borderId="0" xfId="0" applyFont="1"/>
    <xf numFmtId="0" fontId="15" fillId="24" borderId="2" xfId="26" applyFont="1" applyFill="1" applyBorder="1" applyAlignment="1">
      <alignment horizontal="center"/>
    </xf>
    <xf numFmtId="0" fontId="14" fillId="24" borderId="2" xfId="26" applyFont="1" applyFill="1" applyBorder="1" applyAlignment="1">
      <alignment horizontal="center"/>
    </xf>
    <xf numFmtId="2" fontId="14" fillId="24" borderId="2" xfId="26" applyNumberFormat="1" applyFont="1" applyFill="1" applyBorder="1" applyAlignment="1">
      <alignment horizontal="right"/>
    </xf>
    <xf numFmtId="0" fontId="15" fillId="0" borderId="2" xfId="26" applyFont="1" applyFill="1" applyBorder="1" applyAlignment="1">
      <alignment horizontal="center"/>
    </xf>
    <xf numFmtId="0" fontId="9" fillId="0" borderId="2" xfId="29" applyFont="1" applyBorder="1"/>
    <xf numFmtId="0" fontId="9" fillId="0" borderId="2" xfId="0" applyFont="1" applyBorder="1" applyAlignment="1">
      <alignment horizontal="center"/>
    </xf>
    <xf numFmtId="2" fontId="15" fillId="0" borderId="2" xfId="26" applyNumberFormat="1" applyFont="1" applyFill="1" applyBorder="1" applyAlignment="1">
      <alignment horizontal="right"/>
    </xf>
    <xf numFmtId="0" fontId="9" fillId="0" borderId="2" xfId="0" applyFont="1" applyBorder="1" applyAlignment="1">
      <alignment horizontal="left" wrapText="1"/>
    </xf>
    <xf numFmtId="0" fontId="14" fillId="0" borderId="2" xfId="26" applyFont="1" applyFill="1" applyBorder="1" applyAlignment="1">
      <alignment horizontal="center"/>
    </xf>
    <xf numFmtId="0" fontId="9" fillId="0" borderId="2" xfId="32" applyFont="1" applyBorder="1" applyAlignment="1">
      <alignment horizontal="center" wrapText="1"/>
    </xf>
    <xf numFmtId="0" fontId="15" fillId="23" borderId="2" xfId="26" applyFont="1" applyFill="1" applyBorder="1" applyAlignment="1">
      <alignment horizontal="center"/>
    </xf>
    <xf numFmtId="2" fontId="9" fillId="0" borderId="2" xfId="25" applyNumberFormat="1" applyFont="1" applyBorder="1" applyAlignment="1">
      <alignment horizontal="right"/>
    </xf>
    <xf numFmtId="0" fontId="9" fillId="20" borderId="2" xfId="0" applyFont="1" applyFill="1" applyBorder="1" applyAlignment="1">
      <alignment horizontal="left" wrapText="1"/>
    </xf>
    <xf numFmtId="0" fontId="14" fillId="24" borderId="2" xfId="26" applyFont="1" applyFill="1" applyBorder="1" applyAlignment="1">
      <alignment horizontal="center" wrapText="1"/>
    </xf>
    <xf numFmtId="0" fontId="9" fillId="0" borderId="0" xfId="32" applyFont="1" applyAlignment="1">
      <alignment horizontal="left" wrapText="1"/>
    </xf>
    <xf numFmtId="2" fontId="9" fillId="0" borderId="2" xfId="0" applyNumberFormat="1" applyFont="1" applyBorder="1"/>
    <xf numFmtId="0" fontId="9" fillId="0" borderId="0" xfId="32" applyFont="1"/>
    <xf numFmtId="0" fontId="9" fillId="0" borderId="0" xfId="34" applyFont="1"/>
    <xf numFmtId="0" fontId="10" fillId="24" borderId="2" xfId="32" applyFont="1" applyFill="1" applyBorder="1" applyAlignment="1">
      <alignment horizontal="left" wrapText="1"/>
    </xf>
    <xf numFmtId="0" fontId="10" fillId="24" borderId="2" xfId="32" applyFont="1" applyFill="1" applyBorder="1" applyAlignment="1">
      <alignment horizontal="center" wrapText="1"/>
    </xf>
    <xf numFmtId="0" fontId="10" fillId="24" borderId="2" xfId="0" applyFont="1" applyFill="1" applyBorder="1" applyAlignment="1">
      <alignment horizontal="left" wrapText="1"/>
    </xf>
    <xf numFmtId="0" fontId="9" fillId="0" borderId="2" xfId="0" applyFont="1" applyBorder="1" applyAlignment="1">
      <alignment horizontal="left"/>
    </xf>
    <xf numFmtId="0" fontId="9" fillId="0" borderId="3" xfId="0" applyFont="1" applyBorder="1" applyAlignment="1">
      <alignment horizontal="center"/>
    </xf>
    <xf numFmtId="0" fontId="9" fillId="0" borderId="2" xfId="29" applyFont="1" applyBorder="1" applyAlignment="1">
      <alignment vertical="justify" wrapText="1"/>
    </xf>
    <xf numFmtId="0" fontId="9" fillId="0" borderId="2" xfId="29" applyFont="1" applyBorder="1" applyAlignment="1">
      <alignment horizontal="center" vertical="justify" wrapText="1"/>
    </xf>
    <xf numFmtId="49" fontId="9" fillId="0" borderId="2" xfId="33" applyNumberFormat="1" applyFont="1" applyBorder="1" applyAlignment="1">
      <alignment vertical="center" wrapText="1"/>
    </xf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2" fontId="14" fillId="0" borderId="2" xfId="26" applyNumberFormat="1" applyFont="1" applyFill="1" applyBorder="1" applyAlignment="1">
      <alignment horizontal="right"/>
    </xf>
    <xf numFmtId="0" fontId="10" fillId="0" borderId="2" xfId="0" applyFont="1" applyBorder="1" applyAlignment="1">
      <alignment wrapText="1"/>
    </xf>
    <xf numFmtId="0" fontId="10" fillId="0" borderId="3" xfId="0" applyFont="1" applyBorder="1" applyAlignment="1">
      <alignment horizontal="center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/>
    </xf>
    <xf numFmtId="0" fontId="9" fillId="0" borderId="3" xfId="29" applyFont="1" applyBorder="1" applyAlignment="1">
      <alignment horizontal="center" vertical="justify" wrapText="1"/>
    </xf>
    <xf numFmtId="0" fontId="9" fillId="0" borderId="0" xfId="0" applyFont="1" applyAlignment="1">
      <alignment horizontal="center"/>
    </xf>
    <xf numFmtId="0" fontId="9" fillId="0" borderId="0" xfId="29" applyFont="1" applyAlignment="1">
      <alignment vertical="justify" wrapText="1"/>
    </xf>
    <xf numFmtId="0" fontId="14" fillId="25" borderId="3" xfId="26" applyFont="1" applyFill="1" applyBorder="1"/>
    <xf numFmtId="0" fontId="10" fillId="25" borderId="2" xfId="0" applyFont="1" applyFill="1" applyBorder="1"/>
    <xf numFmtId="0" fontId="10" fillId="25" borderId="2" xfId="0" applyFont="1" applyFill="1" applyBorder="1" applyAlignment="1">
      <alignment horizontal="center"/>
    </xf>
    <xf numFmtId="2" fontId="14" fillId="25" borderId="2" xfId="26" applyNumberFormat="1" applyFont="1" applyFill="1" applyBorder="1" applyAlignment="1">
      <alignment horizontal="right"/>
    </xf>
    <xf numFmtId="0" fontId="14" fillId="23" borderId="3" xfId="26" applyFont="1" applyFill="1" applyBorder="1"/>
    <xf numFmtId="0" fontId="10" fillId="0" borderId="2" xfId="29" applyFont="1" applyBorder="1" applyAlignment="1">
      <alignment horizontal="center" wrapText="1"/>
    </xf>
    <xf numFmtId="0" fontId="14" fillId="23" borderId="2" xfId="26" applyFont="1" applyFill="1" applyBorder="1"/>
    <xf numFmtId="2" fontId="15" fillId="23" borderId="2" xfId="26" applyNumberFormat="1" applyFont="1" applyFill="1" applyBorder="1" applyAlignment="1">
      <alignment horizontal="right"/>
    </xf>
    <xf numFmtId="0" fontId="9" fillId="0" borderId="0" xfId="29" applyFont="1" applyAlignment="1">
      <alignment horizontal="center" vertical="justify" wrapText="1"/>
    </xf>
    <xf numFmtId="0" fontId="14" fillId="23" borderId="2" xfId="0" applyFont="1" applyFill="1" applyBorder="1"/>
    <xf numFmtId="2" fontId="15" fillId="23" borderId="2" xfId="0" applyNumberFormat="1" applyFont="1" applyFill="1" applyBorder="1" applyAlignment="1">
      <alignment horizontal="right"/>
    </xf>
    <xf numFmtId="0" fontId="15" fillId="23" borderId="2" xfId="0" applyFont="1" applyFill="1" applyBorder="1"/>
    <xf numFmtId="0" fontId="15" fillId="23" borderId="2" xfId="0" applyFont="1" applyFill="1" applyBorder="1" applyAlignment="1">
      <alignment horizontal="left"/>
    </xf>
    <xf numFmtId="0" fontId="14" fillId="23" borderId="4" xfId="0" applyFont="1" applyFill="1" applyBorder="1"/>
    <xf numFmtId="2" fontId="15" fillId="23" borderId="2" xfId="0" applyNumberFormat="1" applyFont="1" applyFill="1" applyBorder="1"/>
    <xf numFmtId="0" fontId="14" fillId="23" borderId="5" xfId="0" applyFont="1" applyFill="1" applyBorder="1"/>
    <xf numFmtId="0" fontId="14" fillId="23" borderId="2" xfId="0" applyFont="1" applyFill="1" applyBorder="1" applyAlignment="1">
      <alignment horizontal="left"/>
    </xf>
    <xf numFmtId="0" fontId="11" fillId="0" borderId="2" xfId="0" applyFont="1" applyBorder="1" applyAlignment="1">
      <alignment horizontal="left" wrapText="1"/>
    </xf>
    <xf numFmtId="0" fontId="11" fillId="0" borderId="2" xfId="0" applyFont="1" applyBorder="1" applyAlignment="1">
      <alignment horizontal="center" wrapText="1"/>
    </xf>
    <xf numFmtId="0" fontId="14" fillId="23" borderId="0" xfId="0" applyFont="1" applyFill="1" applyAlignment="1">
      <alignment horizontal="center"/>
    </xf>
    <xf numFmtId="0" fontId="9" fillId="0" borderId="0" xfId="32" applyFont="1" applyAlignment="1">
      <alignment horizontal="left" wrapText="1"/>
    </xf>
    <xf numFmtId="0" fontId="14" fillId="23" borderId="4" xfId="0" applyFont="1" applyFill="1" applyBorder="1" applyAlignment="1">
      <alignment horizontal="center" vertical="center" wrapText="1"/>
    </xf>
    <xf numFmtId="0" fontId="14" fillId="23" borderId="5" xfId="0" applyFont="1" applyFill="1" applyBorder="1" applyAlignment="1">
      <alignment horizontal="center" vertical="center" wrapText="1"/>
    </xf>
    <xf numFmtId="0" fontId="14" fillId="23" borderId="4" xfId="0" applyFont="1" applyFill="1" applyBorder="1" applyAlignment="1">
      <alignment horizontal="center" vertical="center"/>
    </xf>
    <xf numFmtId="0" fontId="14" fillId="23" borderId="5" xfId="0" applyFont="1" applyFill="1" applyBorder="1" applyAlignment="1">
      <alignment horizontal="center" vertical="center"/>
    </xf>
  </cellXfs>
  <cellStyles count="38">
    <cellStyle name="20% - Accent1 2" xfId="1" xr:uid="{A6C8B4A6-6BD4-4A49-A899-CF97E5F338BE}"/>
    <cellStyle name="20% - Accent2 2" xfId="2" xr:uid="{EA89399F-A21E-46A3-80BC-433018166A24}"/>
    <cellStyle name="20% - Accent3 2" xfId="3" xr:uid="{523C595C-864A-49D3-9124-F376EE5ED598}"/>
    <cellStyle name="20% - Accent4 2" xfId="4" xr:uid="{C94B0755-EC2A-4F64-A5CD-0936FEAAD313}"/>
    <cellStyle name="20% - Accent5 2" xfId="5" xr:uid="{4FC14107-1C93-4AAE-ADB3-0034E2E63C65}"/>
    <cellStyle name="20% - Accent6 2" xfId="6" xr:uid="{464E0989-402E-4BE1-949C-0E30A8F6CF44}"/>
    <cellStyle name="40% - Accent1 2" xfId="7" xr:uid="{6E683B30-872D-4FD7-8DD2-5304C9546549}"/>
    <cellStyle name="40% - Accent2 2" xfId="8" xr:uid="{726B1123-7FA1-46F4-A22B-01E8043F81ED}"/>
    <cellStyle name="40% - Accent3 2" xfId="9" xr:uid="{53CF5ACE-75A5-4A5E-BB63-6A23E7D33DE9}"/>
    <cellStyle name="40% - Accent4 2" xfId="10" xr:uid="{4CEBA959-ED65-41A2-9148-1D3C0775DFA6}"/>
    <cellStyle name="40% - Accent5 2" xfId="11" xr:uid="{1313C670-495D-421C-A06F-40257DE0C4E8}"/>
    <cellStyle name="40% - Accent6 2" xfId="12" xr:uid="{D62BA0E4-FD8F-4679-9170-A8DC364740F2}"/>
    <cellStyle name="60% - Accent1 2" xfId="13" xr:uid="{9B5915C0-C876-4808-82FF-ACF08A8A0D28}"/>
    <cellStyle name="60% - Accent2 2" xfId="14" xr:uid="{C7E94C5C-09CE-4A34-8883-1241A0E00A7B}"/>
    <cellStyle name="60% - Accent3 2" xfId="15" xr:uid="{E37E35EC-2DA6-41F8-A01C-3773245B844C}"/>
    <cellStyle name="60% - Accent4 2" xfId="16" xr:uid="{7A911264-59C9-4B3D-8450-101F4CFB1B74}"/>
    <cellStyle name="60% - Accent5 2" xfId="17" xr:uid="{98963541-3396-4A59-9018-5D859FFB91C0}"/>
    <cellStyle name="60% - Accent6 2" xfId="18" xr:uid="{6FC3AB17-875A-4448-9092-42E2F6D9513B}"/>
    <cellStyle name="Accent1 2" xfId="19" xr:uid="{930E2571-5C55-4468-B495-72D151FCE41B}"/>
    <cellStyle name="Accent2 2" xfId="20" xr:uid="{7188FFF7-CC47-4069-ABA4-566356E42355}"/>
    <cellStyle name="Accent3 2" xfId="21" xr:uid="{0977BFB7-3731-4C81-8FE9-6E22DC74E00F}"/>
    <cellStyle name="Accent4 2" xfId="22" xr:uid="{A01120DB-69F5-4A0E-AB4B-2DCDB08C8B74}"/>
    <cellStyle name="Accent5 2" xfId="23" xr:uid="{7B5BD529-D95B-47B3-951F-75EDAF39B745}"/>
    <cellStyle name="Accent6 2" xfId="24" xr:uid="{65149736-4CD3-48BD-8836-E7CCE67FD6AC}"/>
    <cellStyle name="Bun" xfId="26" builtinId="26"/>
    <cellStyle name="Input 2" xfId="27" xr:uid="{A6E48C4B-93A7-4841-8047-5550C6C16BA6}"/>
    <cellStyle name="Normal" xfId="0" builtinId="0"/>
    <cellStyle name="Normal 2" xfId="28" xr:uid="{3B288FDF-6542-401A-9891-201FE28446D7}"/>
    <cellStyle name="Normal 2 2" xfId="29" xr:uid="{EB9B2E5C-8CAA-4EF4-98D5-C79B8FEE4F65}"/>
    <cellStyle name="Normal 2 3" xfId="30" xr:uid="{59413B31-5367-4F9C-A551-E7CC8906B4F2}"/>
    <cellStyle name="Normal 3" xfId="31" xr:uid="{5E90E345-FC6B-4C51-AC2E-C75F45DEAB98}"/>
    <cellStyle name="Normal 4" xfId="32" xr:uid="{49E32631-DD55-4110-ADC1-255B533A3B67}"/>
    <cellStyle name="Normal_Anexa F 140 146 10.07" xfId="33" xr:uid="{A31545AE-91F4-4293-AB0F-ACF0D1925906}"/>
    <cellStyle name="Normal_Machete buget 99 2" xfId="34" xr:uid="{FB42CE2A-29D0-4164-A695-65BFD8E16F63}"/>
    <cellStyle name="Total 2" xfId="35" xr:uid="{B98094A2-5B00-4F0F-B07C-185A74FA013D}"/>
    <cellStyle name="Virgulă" xfId="25" builtinId="3"/>
    <cellStyle name="Virgulă 2" xfId="36" xr:uid="{ADE979DE-9B97-4FD5-9208-B6E99EBE827F}"/>
    <cellStyle name="Virgulă 3" xfId="37" xr:uid="{33BF1468-CBF3-44B1-BAD8-CB0A16681D3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9813A-E79E-4D4B-8842-542942A1BE4A}">
  <dimension ref="A1:T93"/>
  <sheetViews>
    <sheetView tabSelected="1" topLeftCell="A57" workbookViewId="0">
      <selection activeCell="D42" sqref="D42"/>
    </sheetView>
  </sheetViews>
  <sheetFormatPr defaultRowHeight="15.75"/>
  <cols>
    <col min="1" max="1" width="4" style="3" customWidth="1"/>
    <col min="2" max="2" width="55.140625" style="4" customWidth="1"/>
    <col min="3" max="3" width="11" style="4" customWidth="1"/>
    <col min="4" max="4" width="11.7109375" style="4" customWidth="1"/>
    <col min="5" max="5" width="10.5703125" style="5" customWidth="1"/>
    <col min="6" max="16384" width="9.140625" style="5"/>
  </cols>
  <sheetData>
    <row r="1" spans="1:20">
      <c r="A1" s="3" t="s">
        <v>0</v>
      </c>
    </row>
    <row r="2" spans="1:20">
      <c r="C2" s="6" t="s">
        <v>1</v>
      </c>
      <c r="D2" s="6"/>
    </row>
    <row r="3" spans="1:20">
      <c r="C3" s="3"/>
      <c r="D3" s="3"/>
    </row>
    <row r="4" spans="1:20">
      <c r="B4" s="67" t="s">
        <v>2</v>
      </c>
      <c r="C4" s="67"/>
      <c r="D4" s="67"/>
    </row>
    <row r="5" spans="1:20">
      <c r="B5" s="67" t="s">
        <v>3</v>
      </c>
      <c r="C5" s="67"/>
      <c r="D5" s="67"/>
      <c r="P5" s="3"/>
      <c r="Q5" s="4"/>
      <c r="R5" s="7"/>
      <c r="S5" s="7"/>
      <c r="T5" s="8"/>
    </row>
    <row r="6" spans="1:20">
      <c r="A6" s="67" t="s">
        <v>4</v>
      </c>
      <c r="B6" s="67"/>
      <c r="C6" s="67"/>
      <c r="D6" s="67"/>
      <c r="P6" s="3"/>
      <c r="Q6" s="67"/>
      <c r="R6" s="67"/>
      <c r="S6" s="67"/>
      <c r="T6" s="67"/>
    </row>
    <row r="7" spans="1:20" ht="15.75" customHeight="1">
      <c r="A7" s="7"/>
      <c r="B7" s="7"/>
      <c r="C7" s="7"/>
      <c r="D7" s="7"/>
      <c r="P7" s="3"/>
      <c r="Q7" s="67"/>
      <c r="R7" s="67"/>
      <c r="S7" s="67"/>
      <c r="T7" s="67"/>
    </row>
    <row r="8" spans="1:20" ht="16.5" customHeight="1">
      <c r="A8" s="7"/>
      <c r="P8" s="67"/>
      <c r="Q8" s="67"/>
      <c r="R8" s="67"/>
      <c r="S8" s="67"/>
      <c r="T8" s="67"/>
    </row>
    <row r="9" spans="1:20">
      <c r="E9" s="5" t="s">
        <v>5</v>
      </c>
      <c r="P9" s="7"/>
      <c r="Q9" s="7"/>
      <c r="R9" s="7"/>
      <c r="S9" s="7"/>
      <c r="T9" s="7"/>
    </row>
    <row r="10" spans="1:20">
      <c r="A10" s="69" t="s">
        <v>6</v>
      </c>
      <c r="B10" s="71" t="s">
        <v>7</v>
      </c>
      <c r="C10" s="71" t="s">
        <v>8</v>
      </c>
      <c r="D10" s="69" t="s">
        <v>9</v>
      </c>
      <c r="E10" s="69" t="s">
        <v>10</v>
      </c>
    </row>
    <row r="11" spans="1:20" ht="24" customHeight="1">
      <c r="A11" s="70"/>
      <c r="B11" s="72"/>
      <c r="C11" s="72"/>
      <c r="D11" s="70"/>
      <c r="E11" s="70"/>
    </row>
    <row r="12" spans="1:20" s="11" customFormat="1" ht="15.75" customHeight="1">
      <c r="A12" s="9">
        <v>0</v>
      </c>
      <c r="B12" s="9">
        <v>1</v>
      </c>
      <c r="C12" s="9">
        <v>2</v>
      </c>
      <c r="D12" s="9" t="s">
        <v>11</v>
      </c>
      <c r="E12" s="10">
        <v>4</v>
      </c>
    </row>
    <row r="13" spans="1:20" ht="20.25" customHeight="1">
      <c r="A13" s="12"/>
      <c r="B13" s="13" t="s">
        <v>12</v>
      </c>
      <c r="C13" s="13"/>
      <c r="D13" s="14">
        <f>D22+D29</f>
        <v>-22244.75</v>
      </c>
      <c r="E13" s="14">
        <f>E22+E29</f>
        <v>-22244.75</v>
      </c>
    </row>
    <row r="14" spans="1:20" ht="20.25" customHeight="1">
      <c r="A14" s="15"/>
      <c r="B14" s="16" t="s">
        <v>13</v>
      </c>
      <c r="C14" s="17" t="s">
        <v>14</v>
      </c>
      <c r="D14" s="18">
        <f t="shared" ref="D14:E18" si="0">D23</f>
        <v>140</v>
      </c>
      <c r="E14" s="18">
        <f t="shared" si="0"/>
        <v>140</v>
      </c>
    </row>
    <row r="15" spans="1:20" ht="30.75" customHeight="1">
      <c r="A15" s="15"/>
      <c r="B15" s="19" t="s">
        <v>15</v>
      </c>
      <c r="C15" s="17" t="s">
        <v>16</v>
      </c>
      <c r="D15" s="18">
        <f t="shared" si="0"/>
        <v>-9647</v>
      </c>
      <c r="E15" s="18">
        <f t="shared" si="0"/>
        <v>-9647</v>
      </c>
    </row>
    <row r="16" spans="1:20" ht="30" customHeight="1">
      <c r="A16" s="15"/>
      <c r="B16" s="19" t="s">
        <v>17</v>
      </c>
      <c r="C16" s="17" t="s">
        <v>18</v>
      </c>
      <c r="D16" s="18">
        <f t="shared" si="0"/>
        <v>-5147</v>
      </c>
      <c r="E16" s="18">
        <f t="shared" si="0"/>
        <v>-5147</v>
      </c>
    </row>
    <row r="17" spans="1:13" ht="20.25" customHeight="1">
      <c r="A17" s="20"/>
      <c r="B17" s="1" t="s">
        <v>19</v>
      </c>
      <c r="C17" s="21" t="s">
        <v>20</v>
      </c>
      <c r="D17" s="18">
        <f t="shared" si="0"/>
        <v>7.25</v>
      </c>
      <c r="E17" s="18">
        <f t="shared" si="0"/>
        <v>7.25</v>
      </c>
    </row>
    <row r="18" spans="1:13" ht="33" customHeight="1">
      <c r="A18" s="22"/>
      <c r="B18" s="1" t="s">
        <v>21</v>
      </c>
      <c r="C18" s="21" t="s">
        <v>22</v>
      </c>
      <c r="D18" s="23">
        <f t="shared" si="0"/>
        <v>-182.25</v>
      </c>
      <c r="E18" s="23">
        <f t="shared" si="0"/>
        <v>-182.25</v>
      </c>
    </row>
    <row r="19" spans="1:13" ht="18.75" customHeight="1">
      <c r="A19" s="22"/>
      <c r="B19" s="2" t="s">
        <v>23</v>
      </c>
      <c r="C19" s="21" t="s">
        <v>24</v>
      </c>
      <c r="D19" s="23">
        <f>D30</f>
        <v>182.25</v>
      </c>
      <c r="E19" s="23">
        <f>E30</f>
        <v>182.25</v>
      </c>
    </row>
    <row r="20" spans="1:13" ht="29.25" customHeight="1">
      <c r="A20" s="22"/>
      <c r="B20" s="24" t="s">
        <v>25</v>
      </c>
      <c r="C20" s="17" t="s">
        <v>26</v>
      </c>
      <c r="D20" s="23">
        <f>D28</f>
        <v>-7680</v>
      </c>
      <c r="E20" s="23">
        <f>E28</f>
        <v>-7680</v>
      </c>
    </row>
    <row r="21" spans="1:13" ht="29.25" customHeight="1">
      <c r="A21" s="22"/>
      <c r="B21" s="65" t="s">
        <v>27</v>
      </c>
      <c r="C21" s="66" t="s">
        <v>28</v>
      </c>
      <c r="D21" s="23">
        <f>D31</f>
        <v>82</v>
      </c>
      <c r="E21" s="23">
        <f>E31</f>
        <v>82</v>
      </c>
    </row>
    <row r="22" spans="1:13" ht="18.75" customHeight="1">
      <c r="A22" s="12"/>
      <c r="B22" s="25" t="s">
        <v>29</v>
      </c>
      <c r="C22" s="13"/>
      <c r="D22" s="14">
        <f>D23+D26+D27+D24+D25+D28</f>
        <v>-22509</v>
      </c>
      <c r="E22" s="14">
        <f>E23+E26+E27+E24+E25+E28</f>
        <v>-22509</v>
      </c>
      <c r="L22" s="68"/>
      <c r="M22" s="68"/>
    </row>
    <row r="23" spans="1:13" ht="18.75" customHeight="1">
      <c r="A23" s="15"/>
      <c r="B23" s="16" t="s">
        <v>13</v>
      </c>
      <c r="C23" s="17" t="s">
        <v>14</v>
      </c>
      <c r="D23" s="18">
        <f t="shared" ref="D23:D28" si="1">E23</f>
        <v>140</v>
      </c>
      <c r="E23" s="18">
        <v>140</v>
      </c>
      <c r="L23" s="26"/>
      <c r="M23" s="26"/>
    </row>
    <row r="24" spans="1:13" ht="26.25" customHeight="1">
      <c r="A24" s="15"/>
      <c r="B24" s="19" t="s">
        <v>15</v>
      </c>
      <c r="C24" s="17" t="s">
        <v>16</v>
      </c>
      <c r="D24" s="18">
        <f t="shared" si="1"/>
        <v>-9647</v>
      </c>
      <c r="E24" s="18">
        <v>-9647</v>
      </c>
      <c r="L24" s="26"/>
      <c r="M24" s="26"/>
    </row>
    <row r="25" spans="1:13" ht="27.75" customHeight="1">
      <c r="A25" s="15"/>
      <c r="B25" s="19" t="s">
        <v>17</v>
      </c>
      <c r="C25" s="17" t="s">
        <v>18</v>
      </c>
      <c r="D25" s="18">
        <f t="shared" si="1"/>
        <v>-5147</v>
      </c>
      <c r="E25" s="18">
        <f>-5224+77</f>
        <v>-5147</v>
      </c>
      <c r="L25" s="26"/>
      <c r="M25" s="26"/>
    </row>
    <row r="26" spans="1:13" ht="18.75" customHeight="1">
      <c r="A26" s="20"/>
      <c r="B26" s="1" t="s">
        <v>19</v>
      </c>
      <c r="C26" s="21" t="s">
        <v>20</v>
      </c>
      <c r="D26" s="18">
        <f t="shared" si="1"/>
        <v>7.25</v>
      </c>
      <c r="E26" s="18">
        <f>6.25+1</f>
        <v>7.25</v>
      </c>
      <c r="L26" s="26"/>
      <c r="M26" s="26"/>
    </row>
    <row r="27" spans="1:13" ht="32.25" customHeight="1">
      <c r="A27" s="15"/>
      <c r="B27" s="1" t="s">
        <v>21</v>
      </c>
      <c r="C27" s="21" t="s">
        <v>22</v>
      </c>
      <c r="D27" s="18">
        <f t="shared" si="1"/>
        <v>-182.25</v>
      </c>
      <c r="E27" s="27">
        <f>-176-6.25</f>
        <v>-182.25</v>
      </c>
      <c r="L27" s="28"/>
      <c r="M27" s="29"/>
    </row>
    <row r="28" spans="1:13" ht="32.25" customHeight="1">
      <c r="A28" s="15"/>
      <c r="B28" s="24" t="s">
        <v>25</v>
      </c>
      <c r="C28" s="17" t="s">
        <v>26</v>
      </c>
      <c r="D28" s="18">
        <f t="shared" si="1"/>
        <v>-7680</v>
      </c>
      <c r="E28" s="27">
        <f>-8880+1200</f>
        <v>-7680</v>
      </c>
      <c r="L28" s="28"/>
      <c r="M28" s="29"/>
    </row>
    <row r="29" spans="1:13" ht="19.5" customHeight="1">
      <c r="A29" s="12"/>
      <c r="B29" s="30" t="s">
        <v>30</v>
      </c>
      <c r="C29" s="31"/>
      <c r="D29" s="14">
        <f>D30+D31</f>
        <v>264.25</v>
      </c>
      <c r="E29" s="14">
        <f>E30+E31</f>
        <v>264.25</v>
      </c>
      <c r="L29" s="28"/>
      <c r="M29" s="29"/>
    </row>
    <row r="30" spans="1:13" ht="19.5" customHeight="1">
      <c r="A30" s="15"/>
      <c r="B30" s="2" t="s">
        <v>23</v>
      </c>
      <c r="C30" s="21" t="s">
        <v>24</v>
      </c>
      <c r="D30" s="18">
        <f>E30</f>
        <v>182.25</v>
      </c>
      <c r="E30" s="18">
        <f>176+6.25</f>
        <v>182.25</v>
      </c>
      <c r="L30" s="28"/>
      <c r="M30" s="29"/>
    </row>
    <row r="31" spans="1:13" ht="32.25" customHeight="1">
      <c r="A31" s="15"/>
      <c r="B31" s="65" t="s">
        <v>27</v>
      </c>
      <c r="C31" s="66" t="s">
        <v>28</v>
      </c>
      <c r="D31" s="18">
        <f>E31</f>
        <v>82</v>
      </c>
      <c r="E31" s="18">
        <v>82</v>
      </c>
      <c r="L31" s="28"/>
      <c r="M31" s="29"/>
    </row>
    <row r="32" spans="1:13" ht="19.5" customHeight="1">
      <c r="A32" s="13"/>
      <c r="B32" s="32" t="s">
        <v>31</v>
      </c>
      <c r="C32" s="13" t="s">
        <v>32</v>
      </c>
      <c r="D32" s="14">
        <f>D33+D37</f>
        <v>-22244.75</v>
      </c>
      <c r="E32" s="14">
        <f>E33+E37</f>
        <v>-22244.75</v>
      </c>
    </row>
    <row r="33" spans="1:5" ht="18" customHeight="1">
      <c r="A33" s="15"/>
      <c r="B33" s="33" t="s">
        <v>33</v>
      </c>
      <c r="C33" s="34"/>
      <c r="D33" s="18">
        <f>D34+D35+D36</f>
        <v>-22509</v>
      </c>
      <c r="E33" s="18">
        <f>E34+E35+E36</f>
        <v>-22509</v>
      </c>
    </row>
    <row r="34" spans="1:5" ht="18" customHeight="1">
      <c r="A34" s="15"/>
      <c r="B34" s="35" t="s">
        <v>34</v>
      </c>
      <c r="C34" s="36">
        <v>10</v>
      </c>
      <c r="D34" s="18">
        <f>D41</f>
        <v>-22446.400000000001</v>
      </c>
      <c r="E34" s="18">
        <f>E41</f>
        <v>-22446.400000000001</v>
      </c>
    </row>
    <row r="35" spans="1:5" ht="16.5" customHeight="1">
      <c r="A35" s="15"/>
      <c r="B35" s="35" t="s">
        <v>35</v>
      </c>
      <c r="C35" s="36">
        <v>20</v>
      </c>
      <c r="D35" s="18">
        <f>D42+D75</f>
        <v>257.08999999999997</v>
      </c>
      <c r="E35" s="18">
        <f>E42+E75</f>
        <v>257.08999999999997</v>
      </c>
    </row>
    <row r="36" spans="1:5" ht="16.5" customHeight="1">
      <c r="A36" s="15"/>
      <c r="B36" s="37" t="s">
        <v>36</v>
      </c>
      <c r="C36" s="17">
        <v>85</v>
      </c>
      <c r="D36" s="18">
        <f>D43+D76</f>
        <v>-319.69</v>
      </c>
      <c r="E36" s="18">
        <f>E43+E76</f>
        <v>-319.69</v>
      </c>
    </row>
    <row r="37" spans="1:5" ht="15.75" customHeight="1">
      <c r="A37" s="15"/>
      <c r="B37" s="33" t="s">
        <v>37</v>
      </c>
      <c r="C37" s="17"/>
      <c r="D37" s="18">
        <f>D38</f>
        <v>264.25</v>
      </c>
      <c r="E37" s="18">
        <f>E38</f>
        <v>264.25</v>
      </c>
    </row>
    <row r="38" spans="1:5" ht="16.5" customHeight="1">
      <c r="A38" s="15"/>
      <c r="B38" s="33" t="s">
        <v>38</v>
      </c>
      <c r="C38" s="17">
        <v>70</v>
      </c>
      <c r="D38" s="18">
        <f>D78+D45</f>
        <v>264.25</v>
      </c>
      <c r="E38" s="18">
        <f>E78+E45</f>
        <v>264.25</v>
      </c>
    </row>
    <row r="39" spans="1:5" ht="17.25" customHeight="1">
      <c r="A39" s="38" t="s">
        <v>39</v>
      </c>
      <c r="B39" s="39" t="s">
        <v>40</v>
      </c>
      <c r="C39" s="38" t="s">
        <v>41</v>
      </c>
      <c r="D39" s="40">
        <f>D40+D44</f>
        <v>-22384.75</v>
      </c>
      <c r="E39" s="40">
        <f>E40+E44</f>
        <v>-22384.75</v>
      </c>
    </row>
    <row r="40" spans="1:5" ht="17.25" customHeight="1">
      <c r="A40" s="38"/>
      <c r="B40" s="33" t="s">
        <v>33</v>
      </c>
      <c r="C40" s="34"/>
      <c r="D40" s="18">
        <f>D41+D42+D43</f>
        <v>-22473</v>
      </c>
      <c r="E40" s="18">
        <f>E41+E42+E43</f>
        <v>-22473</v>
      </c>
    </row>
    <row r="41" spans="1:5" ht="17.25" customHeight="1">
      <c r="A41" s="38"/>
      <c r="B41" s="35" t="s">
        <v>34</v>
      </c>
      <c r="C41" s="36">
        <v>10</v>
      </c>
      <c r="D41" s="18">
        <f>D53+D56+D48+D62</f>
        <v>-22446.400000000001</v>
      </c>
      <c r="E41" s="18">
        <f>E53+E56+E48+E62</f>
        <v>-22446.400000000001</v>
      </c>
    </row>
    <row r="42" spans="1:5" ht="16.5" customHeight="1">
      <c r="A42" s="38"/>
      <c r="B42" s="35" t="s">
        <v>35</v>
      </c>
      <c r="C42" s="36">
        <v>20</v>
      </c>
      <c r="D42" s="18">
        <f>D57+D63+D67+D71</f>
        <v>269</v>
      </c>
      <c r="E42" s="18">
        <f>E57+E63+E67+E71</f>
        <v>269</v>
      </c>
    </row>
    <row r="43" spans="1:5" ht="16.5" customHeight="1">
      <c r="A43" s="38"/>
      <c r="B43" s="37" t="s">
        <v>36</v>
      </c>
      <c r="C43" s="17">
        <v>85</v>
      </c>
      <c r="D43" s="18">
        <f>D68+D72+D64</f>
        <v>-295.60000000000002</v>
      </c>
      <c r="E43" s="18">
        <f>E68+E72+E64</f>
        <v>-295.60000000000002</v>
      </c>
    </row>
    <row r="44" spans="1:5" ht="16.5" customHeight="1">
      <c r="A44" s="38"/>
      <c r="B44" s="33" t="s">
        <v>37</v>
      </c>
      <c r="C44" s="17"/>
      <c r="D44" s="18">
        <f>D45</f>
        <v>88.25</v>
      </c>
      <c r="E44" s="18">
        <f>E45</f>
        <v>88.25</v>
      </c>
    </row>
    <row r="45" spans="1:5" ht="16.5" customHeight="1">
      <c r="A45" s="38"/>
      <c r="B45" s="33" t="s">
        <v>38</v>
      </c>
      <c r="C45" s="17">
        <v>70</v>
      </c>
      <c r="D45" s="18">
        <f>D50+D59</f>
        <v>88.25</v>
      </c>
      <c r="E45" s="18">
        <f>E50+E59</f>
        <v>88.25</v>
      </c>
    </row>
    <row r="46" spans="1:5" ht="16.5" customHeight="1">
      <c r="A46" s="38" t="s">
        <v>42</v>
      </c>
      <c r="B46" s="41" t="s">
        <v>43</v>
      </c>
      <c r="C46" s="42" t="s">
        <v>41</v>
      </c>
      <c r="D46" s="40">
        <f>D47+D49</f>
        <v>1206.25</v>
      </c>
      <c r="E46" s="40">
        <f>E47+E49</f>
        <v>1206.25</v>
      </c>
    </row>
    <row r="47" spans="1:5" ht="16.5" customHeight="1">
      <c r="A47" s="38"/>
      <c r="B47" s="33" t="s">
        <v>33</v>
      </c>
      <c r="C47" s="42"/>
      <c r="D47" s="18">
        <f>D48</f>
        <v>1200</v>
      </c>
      <c r="E47" s="18">
        <f>E48</f>
        <v>1200</v>
      </c>
    </row>
    <row r="48" spans="1:5" ht="16.5" customHeight="1">
      <c r="A48" s="38"/>
      <c r="B48" s="35" t="s">
        <v>34</v>
      </c>
      <c r="C48" s="36">
        <v>10</v>
      </c>
      <c r="D48" s="18">
        <f>E48</f>
        <v>1200</v>
      </c>
      <c r="E48" s="18">
        <v>1200</v>
      </c>
    </row>
    <row r="49" spans="1:9" ht="16.5" customHeight="1">
      <c r="A49" s="38"/>
      <c r="B49" s="33" t="s">
        <v>37</v>
      </c>
      <c r="C49" s="17"/>
      <c r="D49" s="18">
        <f>D50</f>
        <v>6.25</v>
      </c>
      <c r="E49" s="18">
        <f>E50</f>
        <v>6.25</v>
      </c>
    </row>
    <row r="50" spans="1:9" ht="16.5" customHeight="1">
      <c r="A50" s="38"/>
      <c r="B50" s="33" t="s">
        <v>38</v>
      </c>
      <c r="C50" s="17">
        <v>70</v>
      </c>
      <c r="D50" s="18">
        <f>E50</f>
        <v>6.25</v>
      </c>
      <c r="E50" s="18">
        <v>6.25</v>
      </c>
    </row>
    <row r="51" spans="1:9" ht="17.25" customHeight="1">
      <c r="A51" s="38" t="s">
        <v>44</v>
      </c>
      <c r="B51" s="41" t="s">
        <v>45</v>
      </c>
      <c r="C51" s="42" t="s">
        <v>41</v>
      </c>
      <c r="D51" s="40">
        <f>D52</f>
        <v>-20450</v>
      </c>
      <c r="E51" s="40">
        <f>E52</f>
        <v>-20450</v>
      </c>
    </row>
    <row r="52" spans="1:9" ht="17.25" customHeight="1">
      <c r="A52" s="38"/>
      <c r="B52" s="33" t="s">
        <v>33</v>
      </c>
      <c r="C52" s="42"/>
      <c r="D52" s="18">
        <f>D53</f>
        <v>-20450</v>
      </c>
      <c r="E52" s="18">
        <f>E53</f>
        <v>-20450</v>
      </c>
    </row>
    <row r="53" spans="1:9" ht="17.25" customHeight="1">
      <c r="A53" s="38"/>
      <c r="B53" s="35" t="s">
        <v>34</v>
      </c>
      <c r="C53" s="36">
        <v>10</v>
      </c>
      <c r="D53" s="18">
        <f>E53</f>
        <v>-20450</v>
      </c>
      <c r="E53" s="18">
        <v>-20450</v>
      </c>
    </row>
    <row r="54" spans="1:9" ht="36" customHeight="1">
      <c r="A54" s="38" t="s">
        <v>46</v>
      </c>
      <c r="B54" s="41" t="s">
        <v>47</v>
      </c>
      <c r="C54" s="38" t="s">
        <v>41</v>
      </c>
      <c r="D54" s="40">
        <f>D55+D58</f>
        <v>-3219</v>
      </c>
      <c r="E54" s="40">
        <f>E55+E58</f>
        <v>-3219</v>
      </c>
    </row>
    <row r="55" spans="1:9" ht="17.25" customHeight="1">
      <c r="A55" s="38"/>
      <c r="B55" s="33" t="s">
        <v>33</v>
      </c>
      <c r="C55" s="42"/>
      <c r="D55" s="18">
        <f>D56+D57</f>
        <v>-3301</v>
      </c>
      <c r="E55" s="18">
        <f>E56+E57</f>
        <v>-3301</v>
      </c>
    </row>
    <row r="56" spans="1:9" ht="17.25" customHeight="1">
      <c r="A56" s="38"/>
      <c r="B56" s="35" t="s">
        <v>34</v>
      </c>
      <c r="C56" s="36">
        <v>10</v>
      </c>
      <c r="D56" s="18">
        <f>E56</f>
        <v>-3293</v>
      </c>
      <c r="E56" s="18">
        <v>-3293</v>
      </c>
    </row>
    <row r="57" spans="1:9" ht="17.25" customHeight="1">
      <c r="A57" s="38"/>
      <c r="B57" s="35" t="s">
        <v>35</v>
      </c>
      <c r="C57" s="36">
        <v>20</v>
      </c>
      <c r="D57" s="18">
        <f>E57</f>
        <v>-8</v>
      </c>
      <c r="E57" s="18">
        <v>-8</v>
      </c>
    </row>
    <row r="58" spans="1:9" ht="17.25" customHeight="1">
      <c r="A58" s="38"/>
      <c r="B58" s="33" t="s">
        <v>37</v>
      </c>
      <c r="C58" s="17"/>
      <c r="D58" s="18">
        <f>D59</f>
        <v>82</v>
      </c>
      <c r="E58" s="18">
        <f>E59</f>
        <v>82</v>
      </c>
    </row>
    <row r="59" spans="1:9" ht="17.25" customHeight="1">
      <c r="A59" s="38"/>
      <c r="B59" s="33" t="s">
        <v>38</v>
      </c>
      <c r="C59" s="17">
        <v>70</v>
      </c>
      <c r="D59" s="18">
        <f>E59</f>
        <v>82</v>
      </c>
      <c r="E59" s="18">
        <v>82</v>
      </c>
    </row>
    <row r="60" spans="1:9" ht="33.75" customHeight="1">
      <c r="A60" s="38" t="s">
        <v>48</v>
      </c>
      <c r="B60" s="41" t="s">
        <v>49</v>
      </c>
      <c r="C60" s="42" t="s">
        <v>41</v>
      </c>
      <c r="D60" s="40">
        <f>D61</f>
        <v>78</v>
      </c>
      <c r="E60" s="40">
        <f>E61</f>
        <v>78</v>
      </c>
      <c r="H60" s="43"/>
      <c r="I60" s="44"/>
    </row>
    <row r="61" spans="1:9" ht="21" customHeight="1">
      <c r="A61" s="38"/>
      <c r="B61" s="33" t="s">
        <v>33</v>
      </c>
      <c r="C61" s="45"/>
      <c r="D61" s="18">
        <f>D62+D63+D64</f>
        <v>78</v>
      </c>
      <c r="E61" s="18">
        <f>E62+E63+E64</f>
        <v>78</v>
      </c>
      <c r="H61" s="43"/>
      <c r="I61" s="44"/>
    </row>
    <row r="62" spans="1:9" ht="21" customHeight="1">
      <c r="A62" s="38"/>
      <c r="B62" s="35" t="s">
        <v>34</v>
      </c>
      <c r="C62" s="36">
        <v>10</v>
      </c>
      <c r="D62" s="18">
        <f>E62</f>
        <v>96.6</v>
      </c>
      <c r="E62" s="18">
        <v>96.6</v>
      </c>
      <c r="H62" s="43"/>
      <c r="I62" s="44"/>
    </row>
    <row r="63" spans="1:9" ht="15" customHeight="1">
      <c r="A63" s="38"/>
      <c r="B63" s="35" t="s">
        <v>35</v>
      </c>
      <c r="C63" s="17">
        <v>20</v>
      </c>
      <c r="D63" s="18">
        <f>E63</f>
        <v>1</v>
      </c>
      <c r="E63" s="18">
        <v>1</v>
      </c>
      <c r="H63" s="43"/>
      <c r="I63" s="44"/>
    </row>
    <row r="64" spans="1:9" ht="15" customHeight="1">
      <c r="A64" s="38"/>
      <c r="B64" s="37" t="s">
        <v>36</v>
      </c>
      <c r="C64" s="17">
        <v>85</v>
      </c>
      <c r="D64" s="18">
        <f>E64</f>
        <v>-19.600000000000001</v>
      </c>
      <c r="E64" s="18">
        <v>-19.600000000000001</v>
      </c>
      <c r="H64" s="43"/>
      <c r="I64" s="44"/>
    </row>
    <row r="65" spans="1:9" ht="20.25" customHeight="1">
      <c r="A65" s="38" t="s">
        <v>50</v>
      </c>
      <c r="B65" s="41" t="s">
        <v>51</v>
      </c>
      <c r="C65" s="42" t="s">
        <v>41</v>
      </c>
      <c r="D65" s="40">
        <f>D66</f>
        <v>0</v>
      </c>
      <c r="E65" s="40">
        <f>E66</f>
        <v>0</v>
      </c>
      <c r="H65" s="47"/>
      <c r="I65" s="46"/>
    </row>
    <row r="66" spans="1:9" ht="20.25" customHeight="1">
      <c r="A66" s="38"/>
      <c r="B66" s="33" t="s">
        <v>33</v>
      </c>
      <c r="C66" s="45"/>
      <c r="D66" s="18">
        <f>D67+D68</f>
        <v>0</v>
      </c>
      <c r="E66" s="18">
        <f>E67+E68</f>
        <v>0</v>
      </c>
      <c r="H66" s="47"/>
      <c r="I66" s="46"/>
    </row>
    <row r="67" spans="1:9" ht="20.25" customHeight="1">
      <c r="A67" s="38"/>
      <c r="B67" s="35" t="s">
        <v>35</v>
      </c>
      <c r="C67" s="36">
        <v>20</v>
      </c>
      <c r="D67" s="18">
        <f>E67</f>
        <v>66</v>
      </c>
      <c r="E67" s="27">
        <v>66</v>
      </c>
      <c r="H67" s="47"/>
      <c r="I67" s="46"/>
    </row>
    <row r="68" spans="1:9" ht="20.25" customHeight="1">
      <c r="A68" s="38"/>
      <c r="B68" s="37" t="s">
        <v>36</v>
      </c>
      <c r="C68" s="17">
        <v>85</v>
      </c>
      <c r="D68" s="18">
        <f>E68</f>
        <v>-66</v>
      </c>
      <c r="E68" s="27">
        <v>-66</v>
      </c>
      <c r="H68" s="47"/>
      <c r="I68" s="46"/>
    </row>
    <row r="69" spans="1:9" ht="20.25" customHeight="1">
      <c r="A69" s="38" t="s">
        <v>52</v>
      </c>
      <c r="B69" s="41" t="s">
        <v>53</v>
      </c>
      <c r="C69" s="42" t="s">
        <v>41</v>
      </c>
      <c r="D69" s="40">
        <f>D70</f>
        <v>0</v>
      </c>
      <c r="E69" s="40">
        <f>E70</f>
        <v>0</v>
      </c>
      <c r="H69" s="47"/>
      <c r="I69" s="46"/>
    </row>
    <row r="70" spans="1:9" ht="20.25" customHeight="1">
      <c r="A70" s="38"/>
      <c r="B70" s="33" t="s">
        <v>33</v>
      </c>
      <c r="C70" s="45"/>
      <c r="D70" s="18">
        <f>D71+D72</f>
        <v>0</v>
      </c>
      <c r="E70" s="18">
        <f>E71+E72</f>
        <v>0</v>
      </c>
      <c r="H70" s="47"/>
      <c r="I70" s="46"/>
    </row>
    <row r="71" spans="1:9" ht="20.25" customHeight="1">
      <c r="A71" s="38"/>
      <c r="B71" s="35" t="s">
        <v>35</v>
      </c>
      <c r="C71" s="36">
        <v>20</v>
      </c>
      <c r="D71" s="18">
        <f>E71</f>
        <v>210</v>
      </c>
      <c r="E71" s="27">
        <v>210</v>
      </c>
      <c r="H71" s="47"/>
      <c r="I71" s="46"/>
    </row>
    <row r="72" spans="1:9" ht="20.25" customHeight="1">
      <c r="A72" s="38"/>
      <c r="B72" s="37" t="s">
        <v>36</v>
      </c>
      <c r="C72" s="17">
        <v>85</v>
      </c>
      <c r="D72" s="18">
        <f>E72</f>
        <v>-210</v>
      </c>
      <c r="E72" s="18">
        <v>-210</v>
      </c>
      <c r="H72" s="47"/>
      <c r="I72" s="46"/>
    </row>
    <row r="73" spans="1:9" ht="20.25" customHeight="1">
      <c r="A73" s="48" t="s">
        <v>54</v>
      </c>
      <c r="B73" s="49" t="s">
        <v>55</v>
      </c>
      <c r="C73" s="50" t="s">
        <v>56</v>
      </c>
      <c r="D73" s="51">
        <f>D74+D77</f>
        <v>140</v>
      </c>
      <c r="E73" s="51">
        <f>E74+E77</f>
        <v>140</v>
      </c>
      <c r="H73" s="47"/>
      <c r="I73" s="46"/>
    </row>
    <row r="74" spans="1:9" ht="20.25" customHeight="1">
      <c r="A74" s="38"/>
      <c r="B74" s="33" t="s">
        <v>33</v>
      </c>
      <c r="C74" s="45"/>
      <c r="D74" s="18">
        <f>D75+D76</f>
        <v>-36</v>
      </c>
      <c r="E74" s="18">
        <f>E75+E76</f>
        <v>-36</v>
      </c>
      <c r="H74" s="47"/>
      <c r="I74" s="46"/>
    </row>
    <row r="75" spans="1:9" ht="16.5" customHeight="1">
      <c r="A75" s="38"/>
      <c r="B75" s="35" t="s">
        <v>35</v>
      </c>
      <c r="C75" s="17">
        <v>20</v>
      </c>
      <c r="D75" s="18">
        <f>D81+D87</f>
        <v>-11.91</v>
      </c>
      <c r="E75" s="18">
        <f>E81+E87</f>
        <v>-11.91</v>
      </c>
      <c r="H75" s="47"/>
      <c r="I75" s="46"/>
    </row>
    <row r="76" spans="1:9" ht="16.5" customHeight="1">
      <c r="A76" s="38"/>
      <c r="B76" s="37" t="s">
        <v>36</v>
      </c>
      <c r="C76" s="17">
        <v>85</v>
      </c>
      <c r="D76" s="18">
        <f>D82</f>
        <v>-24.09</v>
      </c>
      <c r="E76" s="18">
        <f>E82</f>
        <v>-24.09</v>
      </c>
      <c r="H76" s="47"/>
      <c r="I76" s="46"/>
    </row>
    <row r="77" spans="1:9" ht="15.75" customHeight="1">
      <c r="A77" s="38"/>
      <c r="B77" s="33" t="s">
        <v>37</v>
      </c>
      <c r="C77" s="45"/>
      <c r="D77" s="18">
        <f>D78</f>
        <v>176</v>
      </c>
      <c r="E77" s="18">
        <f>E78</f>
        <v>176</v>
      </c>
      <c r="H77" s="47"/>
      <c r="I77" s="46"/>
    </row>
    <row r="78" spans="1:9" ht="17.25" customHeight="1">
      <c r="A78" s="38"/>
      <c r="B78" s="35" t="s">
        <v>38</v>
      </c>
      <c r="C78" s="34">
        <v>70</v>
      </c>
      <c r="D78" s="18">
        <f>D84+D89</f>
        <v>176</v>
      </c>
      <c r="E78" s="18">
        <f>E84+E89</f>
        <v>176</v>
      </c>
      <c r="H78" s="47"/>
      <c r="I78" s="46"/>
    </row>
    <row r="79" spans="1:9" ht="30.75" customHeight="1">
      <c r="A79" s="52" t="s">
        <v>57</v>
      </c>
      <c r="B79" s="41" t="s">
        <v>58</v>
      </c>
      <c r="C79" s="53" t="s">
        <v>59</v>
      </c>
      <c r="D79" s="40">
        <f>D80+D83</f>
        <v>140</v>
      </c>
      <c r="E79" s="40">
        <f>E80+E83</f>
        <v>140</v>
      </c>
      <c r="H79" s="47"/>
      <c r="I79" s="46"/>
    </row>
    <row r="80" spans="1:9" ht="20.25" customHeight="1">
      <c r="A80" s="38"/>
      <c r="B80" s="33" t="s">
        <v>33</v>
      </c>
      <c r="C80" s="45"/>
      <c r="D80" s="18">
        <f>D81+D82</f>
        <v>0</v>
      </c>
      <c r="E80" s="18">
        <f>E81+E82</f>
        <v>0</v>
      </c>
      <c r="H80" s="47"/>
      <c r="I80" s="46"/>
    </row>
    <row r="81" spans="1:9" ht="20.25" customHeight="1">
      <c r="A81" s="38"/>
      <c r="B81" s="35" t="s">
        <v>35</v>
      </c>
      <c r="C81" s="17">
        <v>20</v>
      </c>
      <c r="D81" s="18">
        <f>E81</f>
        <v>24.09</v>
      </c>
      <c r="E81" s="18">
        <v>24.09</v>
      </c>
      <c r="H81" s="47"/>
      <c r="I81" s="46"/>
    </row>
    <row r="82" spans="1:9" ht="20.25" customHeight="1">
      <c r="A82" s="38"/>
      <c r="B82" s="37" t="s">
        <v>36</v>
      </c>
      <c r="C82" s="17">
        <v>85</v>
      </c>
      <c r="D82" s="18">
        <f>E82</f>
        <v>-24.09</v>
      </c>
      <c r="E82" s="27">
        <v>-24.09</v>
      </c>
      <c r="H82" s="47"/>
      <c r="I82" s="46"/>
    </row>
    <row r="83" spans="1:9" ht="14.25" customHeight="1">
      <c r="A83" s="54"/>
      <c r="B83" s="33" t="s">
        <v>37</v>
      </c>
      <c r="C83" s="45"/>
      <c r="D83" s="55">
        <f>D84</f>
        <v>140</v>
      </c>
      <c r="E83" s="55">
        <f>E84</f>
        <v>140</v>
      </c>
      <c r="H83" s="47"/>
      <c r="I83" s="56"/>
    </row>
    <row r="84" spans="1:9" ht="18" customHeight="1">
      <c r="A84" s="57"/>
      <c r="B84" s="35" t="s">
        <v>38</v>
      </c>
      <c r="C84" s="34">
        <v>70</v>
      </c>
      <c r="D84" s="58">
        <f>E84</f>
        <v>140</v>
      </c>
      <c r="E84" s="58">
        <v>140</v>
      </c>
    </row>
    <row r="85" spans="1:9" ht="33.75" customHeight="1">
      <c r="A85" s="52" t="s">
        <v>60</v>
      </c>
      <c r="B85" s="41" t="s">
        <v>61</v>
      </c>
      <c r="C85" s="53" t="s">
        <v>59</v>
      </c>
      <c r="D85" s="40">
        <f>D86+D88</f>
        <v>0</v>
      </c>
      <c r="E85" s="40">
        <f>E86+E88</f>
        <v>0</v>
      </c>
    </row>
    <row r="86" spans="1:9" ht="21.75" customHeight="1">
      <c r="A86" s="52"/>
      <c r="B86" s="33" t="s">
        <v>33</v>
      </c>
      <c r="C86" s="45"/>
      <c r="D86" s="18">
        <f>D87</f>
        <v>-36</v>
      </c>
      <c r="E86" s="18">
        <f>E87</f>
        <v>-36</v>
      </c>
    </row>
    <row r="87" spans="1:9" ht="18.75" customHeight="1">
      <c r="A87" s="52"/>
      <c r="B87" s="35" t="s">
        <v>35</v>
      </c>
      <c r="C87" s="17">
        <v>20</v>
      </c>
      <c r="D87" s="18">
        <f>E87</f>
        <v>-36</v>
      </c>
      <c r="E87" s="18">
        <v>-36</v>
      </c>
    </row>
    <row r="88" spans="1:9" ht="18" customHeight="1">
      <c r="A88" s="57"/>
      <c r="B88" s="33" t="s">
        <v>37</v>
      </c>
      <c r="C88" s="45"/>
      <c r="D88" s="58">
        <f>D89</f>
        <v>36</v>
      </c>
      <c r="E88" s="58">
        <f>E89</f>
        <v>36</v>
      </c>
    </row>
    <row r="89" spans="1:9" ht="18" customHeight="1">
      <c r="A89" s="57"/>
      <c r="B89" s="35" t="s">
        <v>38</v>
      </c>
      <c r="C89" s="34">
        <v>70</v>
      </c>
      <c r="D89" s="58">
        <f>E89</f>
        <v>36</v>
      </c>
      <c r="E89" s="58">
        <v>36</v>
      </c>
    </row>
    <row r="90" spans="1:9" ht="18" customHeight="1">
      <c r="A90" s="57"/>
      <c r="B90" s="37"/>
      <c r="C90" s="59"/>
      <c r="D90" s="58"/>
      <c r="E90" s="58"/>
    </row>
    <row r="91" spans="1:9" ht="18" customHeight="1">
      <c r="A91" s="57"/>
      <c r="B91" s="60" t="s">
        <v>62</v>
      </c>
      <c r="C91" s="59"/>
      <c r="D91" s="58">
        <f>D22-D33</f>
        <v>0</v>
      </c>
      <c r="E91" s="58">
        <f>E22-E33</f>
        <v>0</v>
      </c>
    </row>
    <row r="92" spans="1:9">
      <c r="A92" s="61"/>
      <c r="B92" s="60" t="s">
        <v>63</v>
      </c>
      <c r="C92" s="59"/>
      <c r="D92" s="62">
        <f>D29-D37</f>
        <v>0</v>
      </c>
      <c r="E92" s="62">
        <f>E29-E37</f>
        <v>0</v>
      </c>
    </row>
    <row r="93" spans="1:9">
      <c r="A93" s="63"/>
      <c r="B93" s="64" t="s">
        <v>64</v>
      </c>
      <c r="C93" s="59"/>
      <c r="D93" s="62">
        <f>D91+D92</f>
        <v>0</v>
      </c>
      <c r="E93" s="62">
        <f>E91+E92</f>
        <v>0</v>
      </c>
    </row>
  </sheetData>
  <mergeCells count="12">
    <mergeCell ref="P8:T8"/>
    <mergeCell ref="L22:M22"/>
    <mergeCell ref="E10:E11"/>
    <mergeCell ref="A10:A11"/>
    <mergeCell ref="B10:B11"/>
    <mergeCell ref="C10:C11"/>
    <mergeCell ref="D10:D11"/>
    <mergeCell ref="B4:D4"/>
    <mergeCell ref="B5:D5"/>
    <mergeCell ref="A6:D6"/>
    <mergeCell ref="Q6:T6"/>
    <mergeCell ref="Q7:T7"/>
  </mergeCells>
  <pageMargins left="0.7" right="0.19685039370078741" top="0.27" bottom="0.19685039370078741" header="0.15748031496062992" footer="0.19685039370078741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67B9E6-3DA8-4D94-B7E7-043532F8B10D}"/>
</file>

<file path=customXml/itemProps2.xml><?xml version="1.0" encoding="utf-8"?>
<ds:datastoreItem xmlns:ds="http://schemas.openxmlformats.org/officeDocument/2006/customXml" ds:itemID="{D90F323D-E1B5-4D63-A13E-9EB8E7DFEA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cjarges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corina</dc:creator>
  <cp:keywords/>
  <dc:description/>
  <cp:lastModifiedBy>X</cp:lastModifiedBy>
  <cp:revision/>
  <dcterms:created xsi:type="dcterms:W3CDTF">2012-01-03T09:20:27Z</dcterms:created>
  <dcterms:modified xsi:type="dcterms:W3CDTF">2025-11-21T20:56:10Z</dcterms:modified>
  <cp:category/>
  <cp:contentStatus/>
</cp:coreProperties>
</file>