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LVARE DESKTOP\2025\RECTIFICARI 2025\SEPTEMBRIE\"/>
    </mc:Choice>
  </mc:AlternateContent>
  <xr:revisionPtr revIDLastSave="0" documentId="8_{33C77C11-FF10-4B79-80E9-CB1476678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 26" sheetId="1" r:id="rId1"/>
  </sheets>
  <definedNames>
    <definedName name="_xlnm.Print_Titles" localSheetId="0">'sep 26'!$8:$8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C52" i="1"/>
  <c r="E46" i="1"/>
  <c r="D25" i="1" l="1"/>
  <c r="D29" i="1"/>
  <c r="E24" i="1" l="1"/>
  <c r="E28" i="1"/>
  <c r="E11" i="1"/>
  <c r="E37" i="1"/>
  <c r="E36" i="1" s="1"/>
  <c r="D38" i="1"/>
  <c r="D37" i="1" s="1"/>
  <c r="D36" i="1" s="1"/>
  <c r="E39" i="1"/>
  <c r="D40" i="1"/>
  <c r="D39" i="1" s="1"/>
  <c r="E16" i="1"/>
  <c r="D16" i="1" s="1"/>
  <c r="D17" i="1"/>
  <c r="E19" i="1"/>
  <c r="D20" i="1"/>
  <c r="D19" i="1" s="1"/>
  <c r="E45" i="1"/>
  <c r="D47" i="1"/>
  <c r="D46" i="1"/>
  <c r="E32" i="1"/>
  <c r="E31" i="1" s="1"/>
  <c r="E30" i="1" s="1"/>
  <c r="D33" i="1"/>
  <c r="D32" i="1" s="1"/>
  <c r="D31" i="1" s="1"/>
  <c r="D30" i="1" s="1"/>
  <c r="C54" i="1"/>
  <c r="D12" i="1"/>
  <c r="D14" i="1"/>
  <c r="F37" i="1"/>
  <c r="F36" i="1" s="1"/>
  <c r="F35" i="1" s="1"/>
  <c r="G37" i="1"/>
  <c r="G36" i="1" s="1"/>
  <c r="G35" i="1" s="1"/>
  <c r="E23" i="1" l="1"/>
  <c r="D24" i="1"/>
  <c r="D23" i="1" s="1"/>
  <c r="E15" i="1"/>
  <c r="D15" i="1" s="1"/>
  <c r="E27" i="1"/>
  <c r="D28" i="1"/>
  <c r="E13" i="1"/>
  <c r="D13" i="1"/>
  <c r="D35" i="1"/>
  <c r="E35" i="1"/>
  <c r="E34" i="1" s="1"/>
  <c r="D45" i="1"/>
  <c r="E26" i="1" l="1"/>
  <c r="D27" i="1"/>
  <c r="D34" i="1"/>
  <c r="F34" i="1"/>
  <c r="G34" i="1"/>
  <c r="D26" i="1" l="1"/>
  <c r="D22" i="1" s="1"/>
  <c r="E22" i="1"/>
  <c r="C53" i="1"/>
  <c r="F13" i="1" l="1"/>
  <c r="G13" i="1"/>
  <c r="F11" i="1"/>
  <c r="G11" i="1"/>
  <c r="D11" i="1"/>
  <c r="G10" i="1" l="1"/>
  <c r="F10" i="1"/>
  <c r="G21" i="1"/>
  <c r="F21" i="1"/>
  <c r="E10" i="1"/>
  <c r="D10" i="1" l="1"/>
  <c r="E44" i="1"/>
  <c r="C57" i="1"/>
  <c r="D44" i="1" l="1"/>
  <c r="E43" i="1"/>
  <c r="E42" i="1"/>
  <c r="D42" i="1" s="1"/>
  <c r="D43" i="1" l="1"/>
  <c r="E41" i="1"/>
  <c r="C51" i="1"/>
  <c r="D41" i="1" l="1"/>
  <c r="D21" i="1" s="1"/>
  <c r="D49" i="1" s="1"/>
  <c r="E21" i="1"/>
  <c r="E49" i="1" s="1"/>
  <c r="G49" i="1" l="1"/>
  <c r="F49" i="1"/>
</calcChain>
</file>

<file path=xl/sharedStrings.xml><?xml version="1.0" encoding="utf-8"?>
<sst xmlns="http://schemas.openxmlformats.org/spreadsheetml/2006/main" count="86" uniqueCount="73">
  <si>
    <t>JUDETUL ARGES</t>
  </si>
  <si>
    <t>ANEXA  nr. 1</t>
  </si>
  <si>
    <t xml:space="preserve">DIRECTIA ECONOMICA </t>
  </si>
  <si>
    <t>La HCJ nr.                /            .09.2025</t>
  </si>
  <si>
    <t xml:space="preserve">SERVICIUL BUGET IMPOZITE TAXE SI VENITURI </t>
  </si>
  <si>
    <t xml:space="preserve">INFLUENTE </t>
  </si>
  <si>
    <t xml:space="preserve"> LA BUGET LOCAL 2025</t>
  </si>
  <si>
    <t xml:space="preserve">mii lei </t>
  </si>
  <si>
    <t>DENUMIRE INDICATORI</t>
  </si>
  <si>
    <t>COD</t>
  </si>
  <si>
    <t>PROPUNERE 2025</t>
  </si>
  <si>
    <t>TRIM III</t>
  </si>
  <si>
    <t>VENITURI - TOTAL</t>
  </si>
  <si>
    <t>SECTIUNEA DE FUNCTIONARE</t>
  </si>
  <si>
    <t>Varsaminte din sectiunea de functionare pentru finantarea sectiunii de dezvoltare a bugetului local (cu semnul minus)</t>
  </si>
  <si>
    <t>37.02.03</t>
  </si>
  <si>
    <t>SECTIUNEA DE DEZVOLTARE</t>
  </si>
  <si>
    <t>Vărsăminte din secţiunea de funcţionare</t>
  </si>
  <si>
    <t>37.02.04</t>
  </si>
  <si>
    <t xml:space="preserve">SUBVENTII </t>
  </si>
  <si>
    <t>Subventii de la bugetul de stat necesare sustinerii derularii proiectelor finantate din fonduri externe nerambursabile (FEN) postaderare, aferente perioadei de programare 2021-2027</t>
  </si>
  <si>
    <t>42.02.93</t>
  </si>
  <si>
    <t>Subventii de la bugetul de stat catre bugetele locale necesare sustinerii derularii proiectelor finantate din fonduri externe nerambursabile (FEN) postaderare, aferente perioadei de programare 2021-2027</t>
  </si>
  <si>
    <t>42.02.93.03</t>
  </si>
  <si>
    <t xml:space="preserve">Sume FEN postaderare in contul platilor efectuate si prefinantari </t>
  </si>
  <si>
    <t>45.02</t>
  </si>
  <si>
    <t>Fondul Social European Plus (FSE+) aferente cadrului financiar 2021-2027</t>
  </si>
  <si>
    <t>45.02.49</t>
  </si>
  <si>
    <t>Sume primite in contul platilor efectuate in anul curent</t>
  </si>
  <si>
    <t>45.02.49.01</t>
  </si>
  <si>
    <t xml:space="preserve">CHELTUIELI - TOTAL </t>
  </si>
  <si>
    <t xml:space="preserve">ALTE SERVICII PUBLICE GENERALE </t>
  </si>
  <si>
    <t>54.02</t>
  </si>
  <si>
    <t>FOND DE REZERVA BUGETARA LA DISPOZITIA AUTORITATILOR LOCALE</t>
  </si>
  <si>
    <t>54.02.05</t>
  </si>
  <si>
    <t>Fond de rezerva bugetara la dispozitia autoritatilor locale</t>
  </si>
  <si>
    <t>50.04</t>
  </si>
  <si>
    <t>54.02.50</t>
  </si>
  <si>
    <t>Transferuri din bugetul consiliului judetean pt acordarea de ajutoare unor unitati aflate in extrema dificultate din care:</t>
  </si>
  <si>
    <t>51.01.24</t>
  </si>
  <si>
    <t xml:space="preserve">Primaria Hartiesti </t>
  </si>
  <si>
    <t>SANATATE</t>
  </si>
  <si>
    <t>66.02</t>
  </si>
  <si>
    <t>SPITALUL JUDETEAN DE URGENTA PITESTI</t>
  </si>
  <si>
    <t>Transferuri de capital - pentrut finantarea investitiilor la spitale</t>
  </si>
  <si>
    <t>51.02.12</t>
  </si>
  <si>
    <t xml:space="preserve">CULTURA, RECREERE SI RELIGIE </t>
  </si>
  <si>
    <t>67.02</t>
  </si>
  <si>
    <t>MUZEUL JUDETEAN ARGES</t>
  </si>
  <si>
    <t>67.02.03.03</t>
  </si>
  <si>
    <t xml:space="preserve">Transferuri pentru institutii publice </t>
  </si>
  <si>
    <t>51.01.01</t>
  </si>
  <si>
    <t xml:space="preserve">           pentru cheltuieli de personal</t>
  </si>
  <si>
    <t xml:space="preserve">Alte transferuri de capital catre institutii publice </t>
  </si>
  <si>
    <t>51.02.29</t>
  </si>
  <si>
    <t xml:space="preserve">ASISTENTA SOCIALA </t>
  </si>
  <si>
    <t>68.02</t>
  </si>
  <si>
    <t xml:space="preserve"> DIRECTIA GENERALA DE ASISTENTA SOCIALA SI PROTECTIA COPILULUI ARGES</t>
  </si>
  <si>
    <t>68.02.06</t>
  </si>
  <si>
    <t>Proiect "Reteaua APP-Suport pentru o viata independenta in comunitate pentru persoanele cu dizabilitati"</t>
  </si>
  <si>
    <t>Programe finantate din Fondul Social European Plus(FSE+), aferente cadrului financiar 2021-2027</t>
  </si>
  <si>
    <t>56.49</t>
  </si>
  <si>
    <t>Finantare nationala</t>
  </si>
  <si>
    <t>56.49.01</t>
  </si>
  <si>
    <t>Finantare externa nerambursabila</t>
  </si>
  <si>
    <t>56.49.02</t>
  </si>
  <si>
    <t>Cheltuieli neeligibile</t>
  </si>
  <si>
    <t>56.49.03</t>
  </si>
  <si>
    <t xml:space="preserve"> DEFICIT</t>
  </si>
  <si>
    <t xml:space="preserve">Sume utilizate din excedentul bugetului local </t>
  </si>
  <si>
    <t>TOTAL, din care:</t>
  </si>
  <si>
    <t>Servicii de intocmire a documentatiei tehnice necesare obtinerii  autorizatiei de  securitatea la incendiu si obtinerea autorizatiei de  securitatea la incendiu,  pentru obiectivul " Extinderea si dotarea Ambulatoriului Integrat al Spitalului Judetean de Urgenta Pitesti"</t>
  </si>
  <si>
    <t>Servicii de intocmire a documentatiei tehnice necesare obtinerii  autorizatiei de  securitatea la incendiu si obtinerea autorizatiei de  securitatea la incendiu,  pentru obiectivul " Extindere si dotare spatii  Urgenta si amenajari incinta  Spitalului Judetean de Urgenta Pitesti"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</si>
</sst>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6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4" fontId="7" fillId="2" borderId="1" xfId="0" applyNumberFormat="1" applyFont="1" applyFill="1" applyBorder="1"/>
    <xf numFmtId="4" fontId="8" fillId="2" borderId="0" xfId="0" applyNumberFormat="1" applyFont="1" applyFill="1" applyAlignment="1">
      <alignment horizontal="left"/>
    </xf>
    <xf numFmtId="0" fontId="8" fillId="0" borderId="0" xfId="0" applyFont="1"/>
    <xf numFmtId="4" fontId="8" fillId="2" borderId="0" xfId="0" applyNumberFormat="1" applyFont="1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7" borderId="1" xfId="0" applyFont="1" applyFill="1" applyBorder="1"/>
    <xf numFmtId="0" fontId="8" fillId="7" borderId="1" xfId="0" applyFont="1" applyFill="1" applyBorder="1" applyAlignment="1">
      <alignment horizontal="center"/>
    </xf>
    <xf numFmtId="4" fontId="8" fillId="7" borderId="1" xfId="0" applyNumberFormat="1" applyFont="1" applyFill="1" applyBorder="1"/>
    <xf numFmtId="0" fontId="8" fillId="0" borderId="1" xfId="0" applyFont="1" applyBorder="1"/>
    <xf numFmtId="0" fontId="7" fillId="0" borderId="0" xfId="0" applyFont="1"/>
    <xf numFmtId="4" fontId="8" fillId="2" borderId="1" xfId="0" applyNumberFormat="1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4" fontId="8" fillId="4" borderId="1" xfId="0" applyNumberFormat="1" applyFont="1" applyFill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/>
    <xf numFmtId="4" fontId="7" fillId="0" borderId="1" xfId="0" applyNumberFormat="1" applyFont="1" applyBorder="1"/>
    <xf numFmtId="0" fontId="8" fillId="4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4" fontId="8" fillId="5" borderId="1" xfId="0" applyNumberFormat="1" applyFont="1" applyFill="1" applyBorder="1"/>
    <xf numFmtId="0" fontId="8" fillId="5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1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center"/>
    </xf>
    <xf numFmtId="4" fontId="9" fillId="6" borderId="1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7" fillId="4" borderId="1" xfId="0" applyFont="1" applyFill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0" fontId="8" fillId="3" borderId="2" xfId="0" applyFont="1" applyFill="1" applyBorder="1"/>
    <xf numFmtId="0" fontId="8" fillId="3" borderId="3" xfId="0" applyFont="1" applyFill="1" applyBorder="1"/>
    <xf numFmtId="0" fontId="8" fillId="6" borderId="3" xfId="0" applyFont="1" applyFill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wrapText="1"/>
    </xf>
    <xf numFmtId="0" fontId="10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/>
    </xf>
    <xf numFmtId="0" fontId="10" fillId="5" borderId="4" xfId="0" applyFont="1" applyFill="1" applyBorder="1" applyAlignment="1">
      <alignment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0" borderId="1" xfId="0" applyFont="1" applyBorder="1"/>
    <xf numFmtId="0" fontId="10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0" fillId="5" borderId="1" xfId="0" applyFont="1" applyFill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4" fontId="7" fillId="4" borderId="1" xfId="0" applyNumberFormat="1" applyFont="1" applyFill="1" applyBorder="1"/>
    <xf numFmtId="0" fontId="7" fillId="5" borderId="1" xfId="0" applyFont="1" applyFill="1" applyBorder="1" applyAlignment="1">
      <alignment horizontal="center"/>
    </xf>
    <xf numFmtId="4" fontId="7" fillId="5" borderId="1" xfId="0" applyNumberFormat="1" applyFont="1" applyFill="1" applyBorder="1"/>
    <xf numFmtId="49" fontId="10" fillId="5" borderId="7" xfId="0" applyNumberFormat="1" applyFont="1" applyFill="1" applyBorder="1" applyAlignment="1">
      <alignment horizontal="left" vertical="top" wrapText="1"/>
    </xf>
    <xf numFmtId="49" fontId="10" fillId="5" borderId="8" xfId="0" applyNumberFormat="1" applyFont="1" applyFill="1" applyBorder="1" applyAlignment="1">
      <alignment horizontal="left" vertical="top" wrapText="1"/>
    </xf>
    <xf numFmtId="0" fontId="10" fillId="5" borderId="1" xfId="0" applyFont="1" applyFill="1" applyBorder="1"/>
    <xf numFmtId="0" fontId="8" fillId="0" borderId="0" xfId="0" applyFont="1" applyAlignment="1">
      <alignment horizontal="center"/>
    </xf>
  </cellXfs>
  <cellStyles count="15">
    <cellStyle name="Bun" xfId="10" builtinId="26"/>
    <cellStyle name="Normal" xfId="0" builtinId="0"/>
    <cellStyle name="Normal 2" xfId="6" xr:uid="{00000000-0005-0000-0000-000002000000}"/>
    <cellStyle name="Normal 3" xfId="7" xr:uid="{00000000-0005-0000-0000-000003000000}"/>
    <cellStyle name="Normal 3 2 2" xfId="8" xr:uid="{00000000-0005-0000-0000-000004000000}"/>
    <cellStyle name="Normal 3 2 2 2" xfId="1" xr:uid="{00000000-0005-0000-0000-000005000000}"/>
    <cellStyle name="Normal 4" xfId="4" xr:uid="{00000000-0005-0000-0000-000006000000}"/>
    <cellStyle name="Normal 5" xfId="9" xr:uid="{00000000-0005-0000-0000-000007000000}"/>
    <cellStyle name="Normal 5 2" xfId="14" xr:uid="{13694017-B3C2-442F-840C-B6B0BFE74EA3}"/>
    <cellStyle name="Normal 5 4" xfId="2" xr:uid="{00000000-0005-0000-0000-000008000000}"/>
    <cellStyle name="Normal 5 4 2" xfId="11" xr:uid="{F5F474DF-3121-4730-AB87-28B91B2BDCC0}"/>
    <cellStyle name="Normal 5 4 4 2 2" xfId="5" xr:uid="{00000000-0005-0000-0000-000009000000}"/>
    <cellStyle name="Normal 5 4 4 2 2 2" xfId="13" xr:uid="{98C1544F-6970-41F8-B820-4522F5BCDD09}"/>
    <cellStyle name="Normal 7 2 2" xfId="3" xr:uid="{00000000-0005-0000-0000-00000A000000}"/>
    <cellStyle name="Normal 7 2 2 2" xfId="12" xr:uid="{CBA88E79-9DAA-40D6-A288-46248147E57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B19" zoomScale="98" zoomScaleNormal="98" workbookViewId="0">
      <selection activeCell="L38" sqref="L38"/>
    </sheetView>
  </sheetViews>
  <sheetFormatPr defaultRowHeight="15.75"/>
  <cols>
    <col min="1" max="1" width="4.7109375" style="14" hidden="1" customWidth="1"/>
    <col min="2" max="2" width="49.85546875" style="14" customWidth="1"/>
    <col min="3" max="3" width="12.85546875" style="14" customWidth="1"/>
    <col min="4" max="4" width="16.140625" style="14" customWidth="1"/>
    <col min="5" max="5" width="14.85546875" style="14" customWidth="1"/>
    <col min="6" max="6" width="0.28515625" style="14" hidden="1" customWidth="1"/>
    <col min="7" max="7" width="4.85546875" style="14" hidden="1" customWidth="1"/>
    <col min="8" max="16384" width="9.140625" style="14"/>
  </cols>
  <sheetData>
    <row r="1" spans="1:7" s="3" customFormat="1">
      <c r="A1" s="2" t="s">
        <v>0</v>
      </c>
      <c r="B1" s="4" t="s">
        <v>0</v>
      </c>
      <c r="D1" s="70" t="s">
        <v>1</v>
      </c>
      <c r="E1" s="70"/>
    </row>
    <row r="2" spans="1:7" ht="15.75" customHeight="1">
      <c r="A2" s="5" t="s">
        <v>2</v>
      </c>
      <c r="B2" s="3" t="s">
        <v>2</v>
      </c>
      <c r="D2" s="49" t="s">
        <v>3</v>
      </c>
      <c r="E2" s="49"/>
    </row>
    <row r="3" spans="1:7" ht="18" customHeight="1">
      <c r="A3" s="41"/>
      <c r="B3" s="4" t="s">
        <v>4</v>
      </c>
      <c r="C3" s="6"/>
    </row>
    <row r="4" spans="1:7" ht="18" customHeight="1">
      <c r="A4" s="41"/>
      <c r="B4" s="4"/>
      <c r="C4" s="6"/>
    </row>
    <row r="5" spans="1:7" ht="18" customHeight="1">
      <c r="A5" s="41"/>
      <c r="B5" s="70" t="s">
        <v>5</v>
      </c>
      <c r="C5" s="70"/>
      <c r="D5" s="70"/>
      <c r="E5" s="70"/>
      <c r="F5" s="70"/>
      <c r="G5" s="70"/>
    </row>
    <row r="6" spans="1:7" ht="18" customHeight="1">
      <c r="A6" s="41"/>
      <c r="B6" s="70" t="s">
        <v>6</v>
      </c>
      <c r="C6" s="70"/>
      <c r="D6" s="70"/>
      <c r="E6" s="70"/>
      <c r="F6" s="70"/>
      <c r="G6" s="70"/>
    </row>
    <row r="7" spans="1:7" ht="18" customHeight="1">
      <c r="A7" s="41"/>
      <c r="B7" s="4"/>
      <c r="C7" s="6"/>
      <c r="D7" s="3"/>
      <c r="E7" s="3"/>
      <c r="F7" s="3"/>
      <c r="G7" s="3"/>
    </row>
    <row r="8" spans="1:7" ht="11.25" customHeight="1">
      <c r="A8" s="3"/>
      <c r="C8" s="42"/>
      <c r="E8" s="43" t="s">
        <v>7</v>
      </c>
    </row>
    <row r="9" spans="1:7" ht="63.75" customHeight="1">
      <c r="A9" s="44"/>
      <c r="B9" s="7" t="s">
        <v>8</v>
      </c>
      <c r="C9" s="8" t="s">
        <v>9</v>
      </c>
      <c r="D9" s="8" t="s">
        <v>10</v>
      </c>
      <c r="E9" s="8" t="s">
        <v>11</v>
      </c>
      <c r="F9" s="9"/>
      <c r="G9" s="9"/>
    </row>
    <row r="10" spans="1:7" ht="22.5" customHeight="1">
      <c r="A10" s="45"/>
      <c r="B10" s="10" t="s">
        <v>12</v>
      </c>
      <c r="C10" s="11"/>
      <c r="D10" s="12">
        <f>E10</f>
        <v>109.96000000000004</v>
      </c>
      <c r="E10" s="12">
        <f>E11+E13</f>
        <v>109.96000000000004</v>
      </c>
      <c r="F10" s="12" t="e">
        <f>F11+F13</f>
        <v>#REF!</v>
      </c>
      <c r="G10" s="12" t="e">
        <f>G11+G13</f>
        <v>#REF!</v>
      </c>
    </row>
    <row r="11" spans="1:7" ht="22.5" customHeight="1">
      <c r="A11" s="45"/>
      <c r="B11" s="13" t="s">
        <v>13</v>
      </c>
      <c r="D11" s="12">
        <f t="shared" ref="D11:D16" si="0">E11</f>
        <v>-155</v>
      </c>
      <c r="E11" s="1">
        <f>E12</f>
        <v>-155</v>
      </c>
      <c r="F11" s="15" t="e">
        <f>#REF!+F12</f>
        <v>#REF!</v>
      </c>
      <c r="G11" s="15" t="e">
        <f>#REF!+G12</f>
        <v>#REF!</v>
      </c>
    </row>
    <row r="12" spans="1:7" ht="55.5" customHeight="1">
      <c r="A12" s="45"/>
      <c r="B12" s="18" t="s">
        <v>14</v>
      </c>
      <c r="C12" s="17" t="s">
        <v>15</v>
      </c>
      <c r="D12" s="12">
        <f t="shared" si="0"/>
        <v>-155</v>
      </c>
      <c r="E12" s="1">
        <v>-155</v>
      </c>
      <c r="F12" s="15"/>
      <c r="G12" s="15"/>
    </row>
    <row r="13" spans="1:7" ht="22.5" customHeight="1">
      <c r="A13" s="45"/>
      <c r="B13" s="19" t="s">
        <v>16</v>
      </c>
      <c r="C13" s="17"/>
      <c r="D13" s="12">
        <f>D16+D19+D14</f>
        <v>264.96000000000004</v>
      </c>
      <c r="E13" s="15">
        <f>E16+E19+E14</f>
        <v>264.96000000000004</v>
      </c>
      <c r="F13" s="15">
        <f t="shared" ref="F13:G13" si="1">F14</f>
        <v>0</v>
      </c>
      <c r="G13" s="15">
        <f t="shared" si="1"/>
        <v>0</v>
      </c>
    </row>
    <row r="14" spans="1:7" ht="22.5" customHeight="1">
      <c r="A14" s="45"/>
      <c r="B14" s="16" t="s">
        <v>17</v>
      </c>
      <c r="C14" s="17" t="s">
        <v>18</v>
      </c>
      <c r="D14" s="12">
        <f t="shared" si="0"/>
        <v>155</v>
      </c>
      <c r="E14" s="1">
        <v>155</v>
      </c>
      <c r="F14" s="15"/>
      <c r="G14" s="15"/>
    </row>
    <row r="15" spans="1:7" ht="22.5" customHeight="1">
      <c r="A15" s="45"/>
      <c r="B15" s="69" t="s">
        <v>19</v>
      </c>
      <c r="C15" s="65"/>
      <c r="D15" s="30">
        <f t="shared" si="0"/>
        <v>14.59</v>
      </c>
      <c r="E15" s="66">
        <f>E16</f>
        <v>14.59</v>
      </c>
      <c r="F15" s="15"/>
      <c r="G15" s="15"/>
    </row>
    <row r="16" spans="1:7" ht="70.5" customHeight="1">
      <c r="A16" s="45"/>
      <c r="B16" s="50" t="s">
        <v>20</v>
      </c>
      <c r="C16" s="17" t="s">
        <v>21</v>
      </c>
      <c r="D16" s="12">
        <f t="shared" si="0"/>
        <v>14.59</v>
      </c>
      <c r="E16" s="15">
        <f>E17</f>
        <v>14.59</v>
      </c>
      <c r="F16" s="15"/>
      <c r="G16" s="15"/>
    </row>
    <row r="17" spans="1:7" ht="69.75" customHeight="1">
      <c r="A17" s="45"/>
      <c r="B17" s="50" t="s">
        <v>22</v>
      </c>
      <c r="C17" s="17" t="s">
        <v>23</v>
      </c>
      <c r="D17" s="12">
        <f>E17</f>
        <v>14.59</v>
      </c>
      <c r="E17" s="1">
        <v>14.59</v>
      </c>
      <c r="F17" s="15"/>
      <c r="G17" s="15"/>
    </row>
    <row r="18" spans="1:7" ht="43.5" customHeight="1">
      <c r="A18" s="45"/>
      <c r="B18" s="67" t="s">
        <v>24</v>
      </c>
      <c r="C18" s="68" t="s">
        <v>25</v>
      </c>
      <c r="D18" s="12">
        <f>E18</f>
        <v>95.37</v>
      </c>
      <c r="E18" s="66">
        <f>E19</f>
        <v>95.37</v>
      </c>
      <c r="F18" s="15"/>
      <c r="G18" s="15"/>
    </row>
    <row r="19" spans="1:7" ht="34.5" customHeight="1">
      <c r="A19" s="45"/>
      <c r="B19" s="50" t="s">
        <v>26</v>
      </c>
      <c r="C19" s="17" t="s">
        <v>27</v>
      </c>
      <c r="D19" s="12">
        <f>D20</f>
        <v>95.37</v>
      </c>
      <c r="E19" s="15">
        <f>E20</f>
        <v>95.37</v>
      </c>
      <c r="F19" s="15"/>
      <c r="G19" s="15"/>
    </row>
    <row r="20" spans="1:7" ht="22.5" customHeight="1">
      <c r="A20" s="45"/>
      <c r="B20" s="16" t="s">
        <v>28</v>
      </c>
      <c r="C20" s="17" t="s">
        <v>29</v>
      </c>
      <c r="D20" s="12">
        <f>E20</f>
        <v>95.37</v>
      </c>
      <c r="E20" s="1">
        <v>95.37</v>
      </c>
      <c r="F20" s="15"/>
      <c r="G20" s="15"/>
    </row>
    <row r="21" spans="1:7" ht="26.25" customHeight="1">
      <c r="A21" s="46"/>
      <c r="B21" s="10" t="s">
        <v>30</v>
      </c>
      <c r="C21" s="11"/>
      <c r="D21" s="12">
        <f>D30+D41</f>
        <v>222.2</v>
      </c>
      <c r="E21" s="12">
        <f>E30+E41</f>
        <v>222.2</v>
      </c>
      <c r="F21" s="12" t="e">
        <f>#REF!+F41+F30+#REF!+#REF!+#REF!+F34</f>
        <v>#REF!</v>
      </c>
      <c r="G21" s="12" t="e">
        <f>#REF!+G41+G30+#REF!+#REF!+#REF!+G34</f>
        <v>#REF!</v>
      </c>
    </row>
    <row r="22" spans="1:7" ht="23.25" customHeight="1" thickBot="1">
      <c r="A22" s="46"/>
      <c r="B22" s="51" t="s">
        <v>31</v>
      </c>
      <c r="C22" s="52" t="s">
        <v>32</v>
      </c>
      <c r="D22" s="64">
        <f>D23+D26</f>
        <v>0</v>
      </c>
      <c r="E22" s="64">
        <f>E23+E26</f>
        <v>0</v>
      </c>
      <c r="F22" s="24"/>
      <c r="G22" s="24"/>
    </row>
    <row r="23" spans="1:7" ht="36.75" customHeight="1" thickBot="1">
      <c r="A23" s="46"/>
      <c r="B23" s="53" t="s">
        <v>33</v>
      </c>
      <c r="C23" s="54" t="s">
        <v>34</v>
      </c>
      <c r="D23" s="25">
        <f>D24</f>
        <v>-100</v>
      </c>
      <c r="E23" s="25">
        <f>E24</f>
        <v>-100</v>
      </c>
      <c r="F23" s="24"/>
      <c r="G23" s="24"/>
    </row>
    <row r="24" spans="1:7" ht="23.25" customHeight="1" thickBot="1">
      <c r="A24" s="46"/>
      <c r="B24" s="55" t="s">
        <v>13</v>
      </c>
      <c r="C24" s="56"/>
      <c r="D24" s="12">
        <f>E24</f>
        <v>-100</v>
      </c>
      <c r="E24" s="25">
        <f>E25</f>
        <v>-100</v>
      </c>
      <c r="F24" s="24"/>
      <c r="G24" s="24"/>
    </row>
    <row r="25" spans="1:7" ht="38.25" customHeight="1" thickBot="1">
      <c r="A25" s="46"/>
      <c r="B25" s="57" t="s">
        <v>35</v>
      </c>
      <c r="C25" s="58" t="s">
        <v>36</v>
      </c>
      <c r="D25" s="12">
        <f>E25</f>
        <v>-100</v>
      </c>
      <c r="E25" s="25">
        <v>-100</v>
      </c>
      <c r="F25" s="24"/>
      <c r="G25" s="24"/>
    </row>
    <row r="26" spans="1:7" ht="23.25" customHeight="1" thickBot="1">
      <c r="A26" s="46"/>
      <c r="B26" s="59" t="s">
        <v>31</v>
      </c>
      <c r="C26" s="54" t="s">
        <v>37</v>
      </c>
      <c r="D26" s="12">
        <f>E26</f>
        <v>100</v>
      </c>
      <c r="E26" s="25">
        <f>E27</f>
        <v>100</v>
      </c>
      <c r="F26" s="24"/>
      <c r="G26" s="24"/>
    </row>
    <row r="27" spans="1:7" ht="23.25" customHeight="1">
      <c r="A27" s="46"/>
      <c r="B27" s="55" t="s">
        <v>13</v>
      </c>
      <c r="C27" s="60"/>
      <c r="D27" s="12">
        <f t="shared" ref="D27:D29" si="2">E27</f>
        <v>100</v>
      </c>
      <c r="E27" s="25">
        <f>E28</f>
        <v>100</v>
      </c>
      <c r="F27" s="24"/>
      <c r="G27" s="24"/>
    </row>
    <row r="28" spans="1:7" ht="55.5" customHeight="1">
      <c r="A28" s="46"/>
      <c r="B28" s="61" t="s">
        <v>38</v>
      </c>
      <c r="C28" s="62" t="s">
        <v>39</v>
      </c>
      <c r="D28" s="12">
        <f t="shared" si="2"/>
        <v>100</v>
      </c>
      <c r="E28" s="25">
        <f>E29</f>
        <v>100</v>
      </c>
      <c r="F28" s="24"/>
      <c r="G28" s="24"/>
    </row>
    <row r="29" spans="1:7" ht="23.25" customHeight="1">
      <c r="A29" s="46"/>
      <c r="B29" s="63" t="s">
        <v>40</v>
      </c>
      <c r="C29" s="62"/>
      <c r="D29" s="12">
        <f t="shared" si="2"/>
        <v>100</v>
      </c>
      <c r="E29" s="25">
        <v>100</v>
      </c>
      <c r="F29" s="24"/>
      <c r="G29" s="24"/>
    </row>
    <row r="30" spans="1:7" ht="23.25" customHeight="1">
      <c r="A30" s="46"/>
      <c r="B30" s="26" t="s">
        <v>41</v>
      </c>
      <c r="C30" s="21" t="s">
        <v>42</v>
      </c>
      <c r="D30" s="22">
        <f t="shared" ref="D30:E32" si="3">D31</f>
        <v>110</v>
      </c>
      <c r="E30" s="22">
        <f t="shared" si="3"/>
        <v>110</v>
      </c>
      <c r="F30" s="22"/>
      <c r="G30" s="22"/>
    </row>
    <row r="31" spans="1:7" ht="23.25" customHeight="1">
      <c r="A31" s="46"/>
      <c r="B31" s="27" t="s">
        <v>43</v>
      </c>
      <c r="C31" s="23"/>
      <c r="D31" s="24">
        <f t="shared" si="3"/>
        <v>110</v>
      </c>
      <c r="E31" s="24">
        <f t="shared" si="3"/>
        <v>110</v>
      </c>
      <c r="F31" s="15"/>
      <c r="G31" s="15"/>
    </row>
    <row r="32" spans="1:7" ht="23.25" customHeight="1">
      <c r="A32" s="46"/>
      <c r="B32" s="13" t="s">
        <v>16</v>
      </c>
      <c r="C32" s="17"/>
      <c r="D32" s="24">
        <f t="shared" si="3"/>
        <v>110</v>
      </c>
      <c r="E32" s="24">
        <f t="shared" si="3"/>
        <v>110</v>
      </c>
      <c r="F32" s="15"/>
      <c r="G32" s="15"/>
    </row>
    <row r="33" spans="1:7" ht="30.75" customHeight="1">
      <c r="A33" s="46"/>
      <c r="B33" s="18" t="s">
        <v>44</v>
      </c>
      <c r="C33" s="17" t="s">
        <v>45</v>
      </c>
      <c r="D33" s="24">
        <f>E33</f>
        <v>110</v>
      </c>
      <c r="E33" s="1">
        <v>110</v>
      </c>
      <c r="F33" s="1"/>
      <c r="G33" s="1"/>
    </row>
    <row r="34" spans="1:7" ht="23.25" customHeight="1">
      <c r="A34" s="46"/>
      <c r="B34" s="26" t="s">
        <v>46</v>
      </c>
      <c r="C34" s="21" t="s">
        <v>47</v>
      </c>
      <c r="D34" s="22">
        <f>D35</f>
        <v>0</v>
      </c>
      <c r="E34" s="22">
        <f>E35</f>
        <v>0</v>
      </c>
      <c r="F34" s="22" t="e">
        <f>#REF!+#REF!+#REF!+#REF!+F35</f>
        <v>#REF!</v>
      </c>
      <c r="G34" s="22" t="e">
        <f>#REF!+#REF!+#REF!+#REF!+G35</f>
        <v>#REF!</v>
      </c>
    </row>
    <row r="35" spans="1:7" ht="23.25" customHeight="1">
      <c r="A35" s="46"/>
      <c r="B35" s="28" t="s">
        <v>48</v>
      </c>
      <c r="C35" s="29" t="s">
        <v>49</v>
      </c>
      <c r="D35" s="12">
        <f>D36+D39</f>
        <v>0</v>
      </c>
      <c r="E35" s="12">
        <f>E36+E39</f>
        <v>0</v>
      </c>
      <c r="F35" s="30">
        <f t="shared" ref="F35:G36" si="4">F36</f>
        <v>0</v>
      </c>
      <c r="G35" s="30">
        <f t="shared" si="4"/>
        <v>0</v>
      </c>
    </row>
    <row r="36" spans="1:7" ht="23.25" customHeight="1">
      <c r="A36" s="46"/>
      <c r="B36" s="13" t="s">
        <v>13</v>
      </c>
      <c r="C36" s="17"/>
      <c r="D36" s="24">
        <f>D37</f>
        <v>-155</v>
      </c>
      <c r="E36" s="24">
        <f>E37</f>
        <v>-155</v>
      </c>
      <c r="F36" s="15">
        <f t="shared" si="4"/>
        <v>0</v>
      </c>
      <c r="G36" s="15">
        <f t="shared" si="4"/>
        <v>0</v>
      </c>
    </row>
    <row r="37" spans="1:7" ht="23.25" customHeight="1">
      <c r="A37" s="46"/>
      <c r="B37" s="16" t="s">
        <v>50</v>
      </c>
      <c r="C37" s="17" t="s">
        <v>51</v>
      </c>
      <c r="D37" s="24">
        <f>D38</f>
        <v>-155</v>
      </c>
      <c r="E37" s="24">
        <f>E38</f>
        <v>-155</v>
      </c>
      <c r="F37" s="1">
        <f t="shared" ref="F37:G37" si="5">F38</f>
        <v>0</v>
      </c>
      <c r="G37" s="1">
        <f t="shared" si="5"/>
        <v>0</v>
      </c>
    </row>
    <row r="38" spans="1:7" ht="23.25" customHeight="1">
      <c r="A38" s="46"/>
      <c r="B38" s="16" t="s">
        <v>52</v>
      </c>
      <c r="C38" s="17">
        <v>10</v>
      </c>
      <c r="D38" s="24">
        <f>E38</f>
        <v>-155</v>
      </c>
      <c r="E38" s="1">
        <v>-155</v>
      </c>
      <c r="F38" s="15"/>
      <c r="G38" s="15"/>
    </row>
    <row r="39" spans="1:7" ht="23.25" customHeight="1">
      <c r="A39" s="46"/>
      <c r="B39" s="19" t="s">
        <v>16</v>
      </c>
      <c r="C39" s="17"/>
      <c r="D39" s="24">
        <f>D40</f>
        <v>155</v>
      </c>
      <c r="E39" s="24">
        <f>E40</f>
        <v>155</v>
      </c>
      <c r="F39" s="15"/>
      <c r="G39" s="15"/>
    </row>
    <row r="40" spans="1:7" ht="23.25" customHeight="1">
      <c r="A40" s="46"/>
      <c r="B40" s="16" t="s">
        <v>53</v>
      </c>
      <c r="C40" s="17" t="s">
        <v>54</v>
      </c>
      <c r="D40" s="24">
        <f>E40</f>
        <v>155</v>
      </c>
      <c r="E40" s="1">
        <v>155</v>
      </c>
      <c r="F40" s="15"/>
      <c r="G40" s="15"/>
    </row>
    <row r="41" spans="1:7" ht="23.25" customHeight="1">
      <c r="A41" s="46"/>
      <c r="B41" s="20" t="s">
        <v>55</v>
      </c>
      <c r="C41" s="21" t="s">
        <v>56</v>
      </c>
      <c r="D41" s="12">
        <f>E41</f>
        <v>112.2</v>
      </c>
      <c r="E41" s="22">
        <f>E42</f>
        <v>112.2</v>
      </c>
      <c r="F41" s="12"/>
      <c r="G41" s="12"/>
    </row>
    <row r="42" spans="1:7" ht="40.5" customHeight="1">
      <c r="A42" s="46"/>
      <c r="B42" s="31" t="s">
        <v>57</v>
      </c>
      <c r="C42" s="29" t="s">
        <v>58</v>
      </c>
      <c r="D42" s="30">
        <f t="shared" ref="D42:D44" si="6">E42</f>
        <v>112.2</v>
      </c>
      <c r="E42" s="30">
        <f>E44</f>
        <v>112.2</v>
      </c>
      <c r="F42" s="12"/>
      <c r="G42" s="12"/>
    </row>
    <row r="43" spans="1:7" ht="50.25" customHeight="1">
      <c r="A43" s="46"/>
      <c r="B43" s="31" t="s">
        <v>59</v>
      </c>
      <c r="C43" s="29"/>
      <c r="D43" s="30">
        <f>D44</f>
        <v>112.2</v>
      </c>
      <c r="E43" s="30">
        <f>E44</f>
        <v>112.2</v>
      </c>
      <c r="F43" s="12"/>
      <c r="G43" s="12"/>
    </row>
    <row r="44" spans="1:7" ht="23.25" customHeight="1">
      <c r="A44" s="46"/>
      <c r="B44" s="19" t="s">
        <v>16</v>
      </c>
      <c r="C44" s="32"/>
      <c r="D44" s="24">
        <f t="shared" si="6"/>
        <v>112.2</v>
      </c>
      <c r="E44" s="15">
        <f>E45</f>
        <v>112.2</v>
      </c>
      <c r="F44" s="12"/>
      <c r="G44" s="12"/>
    </row>
    <row r="45" spans="1:7" ht="44.25" customHeight="1">
      <c r="A45" s="46"/>
      <c r="B45" s="33" t="s">
        <v>60</v>
      </c>
      <c r="C45" s="34" t="s">
        <v>61</v>
      </c>
      <c r="D45" s="24">
        <f>D46+D47+D48</f>
        <v>112.2</v>
      </c>
      <c r="E45" s="24">
        <f>E46+E47+E48</f>
        <v>112.2</v>
      </c>
      <c r="F45" s="12"/>
      <c r="G45" s="12"/>
    </row>
    <row r="46" spans="1:7" ht="25.5" customHeight="1">
      <c r="A46" s="46"/>
      <c r="B46" s="33" t="s">
        <v>62</v>
      </c>
      <c r="C46" s="34" t="s">
        <v>63</v>
      </c>
      <c r="D46" s="24">
        <f>E46</f>
        <v>16.829999999999998</v>
      </c>
      <c r="E46" s="1">
        <f>14.59+2.24</f>
        <v>16.829999999999998</v>
      </c>
      <c r="F46" s="12"/>
      <c r="G46" s="12"/>
    </row>
    <row r="47" spans="1:7" ht="22.5" customHeight="1">
      <c r="A47" s="46"/>
      <c r="B47" s="33" t="s">
        <v>64</v>
      </c>
      <c r="C47" s="34" t="s">
        <v>65</v>
      </c>
      <c r="D47" s="24">
        <f t="shared" ref="D47" si="7">E47</f>
        <v>95.37</v>
      </c>
      <c r="E47" s="1">
        <v>95.37</v>
      </c>
      <c r="F47" s="12"/>
      <c r="G47" s="12"/>
    </row>
    <row r="48" spans="1:7" ht="24" hidden="1" customHeight="1">
      <c r="A48" s="46"/>
      <c r="B48" s="33" t="s">
        <v>66</v>
      </c>
      <c r="C48" s="34" t="s">
        <v>67</v>
      </c>
      <c r="D48" s="24"/>
      <c r="E48" s="1"/>
      <c r="F48" s="12"/>
      <c r="G48" s="12"/>
    </row>
    <row r="49" spans="1:7" ht="22.5" customHeight="1">
      <c r="A49" s="47"/>
      <c r="B49" s="35" t="s">
        <v>68</v>
      </c>
      <c r="C49" s="36"/>
      <c r="D49" s="12">
        <f>D10-D21</f>
        <v>-112.23999999999995</v>
      </c>
      <c r="E49" s="12">
        <f>E10-E21</f>
        <v>-112.23999999999995</v>
      </c>
      <c r="F49" s="37" t="e">
        <f>F10-F21</f>
        <v>#REF!</v>
      </c>
      <c r="G49" s="37" t="e">
        <f>G10-G21</f>
        <v>#REF!</v>
      </c>
    </row>
    <row r="50" spans="1:7" ht="22.5" customHeight="1">
      <c r="A50" s="3"/>
      <c r="B50" s="38"/>
      <c r="C50" s="39"/>
    </row>
    <row r="51" spans="1:7" ht="21" customHeight="1">
      <c r="B51" s="20" t="s">
        <v>69</v>
      </c>
      <c r="C51" s="22">
        <f>C52</f>
        <v>112.24</v>
      </c>
    </row>
    <row r="52" spans="1:7" ht="20.25" customHeight="1">
      <c r="B52" s="20" t="s">
        <v>70</v>
      </c>
      <c r="C52" s="22">
        <f>C57+C53</f>
        <v>112.24</v>
      </c>
    </row>
    <row r="53" spans="1:7" ht="20.25" customHeight="1">
      <c r="B53" s="20" t="s">
        <v>41</v>
      </c>
      <c r="C53" s="22">
        <f>C54</f>
        <v>110</v>
      </c>
    </row>
    <row r="54" spans="1:7" ht="27" customHeight="1">
      <c r="B54" s="27" t="s">
        <v>43</v>
      </c>
      <c r="C54" s="15">
        <f>C55+C56</f>
        <v>110</v>
      </c>
    </row>
    <row r="55" spans="1:7" ht="93.75" customHeight="1">
      <c r="B55" s="48" t="s">
        <v>71</v>
      </c>
      <c r="C55" s="1">
        <v>55</v>
      </c>
    </row>
    <row r="56" spans="1:7" ht="101.25" customHeight="1">
      <c r="B56" s="18" t="s">
        <v>72</v>
      </c>
      <c r="C56" s="1">
        <v>55</v>
      </c>
    </row>
    <row r="57" spans="1:7" ht="20.25" customHeight="1">
      <c r="B57" s="20" t="s">
        <v>55</v>
      </c>
      <c r="C57" s="40">
        <f>C58</f>
        <v>2.2400000000000002</v>
      </c>
    </row>
    <row r="58" spans="1:7" ht="50.25" customHeight="1">
      <c r="B58" s="50" t="s">
        <v>59</v>
      </c>
      <c r="C58" s="16">
        <v>2.2400000000000002</v>
      </c>
    </row>
  </sheetData>
  <mergeCells count="3">
    <mergeCell ref="B5:G5"/>
    <mergeCell ref="B6:G6"/>
    <mergeCell ref="D1:E1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D25477-9E6E-4EB9-85E7-61D65FE022D6}"/>
</file>

<file path=customXml/itemProps2.xml><?xml version="1.0" encoding="utf-8"?>
<ds:datastoreItem xmlns:ds="http://schemas.openxmlformats.org/officeDocument/2006/customXml" ds:itemID="{C093946A-D61A-40E3-8DF2-CFF562C995E2}"/>
</file>

<file path=customXml/itemProps3.xml><?xml version="1.0" encoding="utf-8"?>
<ds:datastoreItem xmlns:ds="http://schemas.openxmlformats.org/officeDocument/2006/customXml" ds:itemID="{3B09B75D-5D53-49D8-8F60-91B82AFC9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2024-04-30T06:51:01Z</dcterms:created>
  <dcterms:modified xsi:type="dcterms:W3CDTF">2025-09-22T07:35:31Z</dcterms:modified>
  <cp:category/>
  <cp:contentStatus/>
</cp:coreProperties>
</file>