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get01\netcomm\sedinta august\MODIF HCJ 264 REDISTRIBUIRE SUME OB INV DIN CREDIT\"/>
    </mc:Choice>
  </mc:AlternateContent>
  <xr:revisionPtr revIDLastSave="0" documentId="8_{8CE6D8CB-7FBF-46AD-A5EB-9450F3F36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raport august 2025" sheetId="1" r:id="rId1"/>
  </sheets>
  <definedNames>
    <definedName name="_xlnm.Database">#REF!</definedName>
    <definedName name="Excel_BuiltIn_Database">#REF!</definedName>
    <definedName name="s">#REF!</definedName>
    <definedName name="x">#REF!</definedName>
    <definedName name="y">#REF!</definedName>
    <definedName name="z">#REF!</definedName>
    <definedName name="_xlnm.Print_Area" localSheetId="0">'Anexa raport august 2025'!$A$1:$E$27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E24" i="1" s="1"/>
  <c r="E25" i="1"/>
  <c r="C26" i="1"/>
  <c r="E23" i="1"/>
  <c r="E22" i="1"/>
  <c r="E21" i="1"/>
  <c r="E20" i="1"/>
  <c r="E19" i="1"/>
  <c r="E18" i="1"/>
  <c r="D16" i="1"/>
  <c r="C15" i="1"/>
  <c r="E15" i="1" s="1"/>
  <c r="E14" i="1"/>
  <c r="E13" i="1"/>
  <c r="E12" i="1"/>
  <c r="E11" i="1"/>
  <c r="C10" i="1"/>
  <c r="E10" i="1" s="1"/>
  <c r="E9" i="1"/>
  <c r="C8" i="1"/>
  <c r="C16" i="1" s="1"/>
  <c r="C27" i="1" s="1"/>
  <c r="E7" i="1"/>
  <c r="E8" i="1" l="1"/>
  <c r="E16" i="1" s="1"/>
  <c r="E26" i="1"/>
  <c r="D26" i="1"/>
  <c r="D27" i="1" s="1"/>
  <c r="E27" i="1" l="1"/>
</calcChain>
</file>

<file path=xl/sharedStrings.xml><?xml version="1.0" encoding="utf-8"?>
<sst xmlns="http://schemas.openxmlformats.org/spreadsheetml/2006/main" count="33" uniqueCount="28">
  <si>
    <t xml:space="preserve">Anexa la H.C.J. Arges </t>
  </si>
  <si>
    <t>LISTA OBIECTIVE DE INVESTITII</t>
  </si>
  <si>
    <t>lei</t>
  </si>
  <si>
    <t>Nr. crt.</t>
  </si>
  <si>
    <t>Denumire proiecte care beneficiaza de fonduri europene nerambursabile</t>
  </si>
  <si>
    <t>Valoarea  aprobata prin HCJ nr.17/26.11.2024</t>
  </si>
  <si>
    <t>Influente</t>
  </si>
  <si>
    <t xml:space="preserve">Valoarea propusa a fi finantata din imprumut         </t>
  </si>
  <si>
    <t>Restaurarea Galeriei de Arta Rudolf Schweitzer-Cumpana - Consolidarea, protejarea si valorificarea patrimoniului cultural</t>
  </si>
  <si>
    <t>Restaurarea Muzeului Judetean Arges-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</si>
  <si>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</si>
  <si>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</si>
  <si>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Modernizarea  DJ 503 lim jud. Dambovita-Slobozia-Rociu-Oarja-Catanele (DJ 702G-km 3+824), km 98+000-140+034 (42,034 km), jud. Arges</t>
  </si>
  <si>
    <t>Consolidarea infrastructurii medicale pentru a face față provocărilor ridicate de combaterea epidemiei de COVID-19 la Spitalul de Pneumoftiziologie Sf. Andrei Valea Iașului, Argeș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</si>
  <si>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</si>
  <si>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</si>
  <si>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</si>
  <si>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SUBTOTAL</t>
  </si>
  <si>
    <t>Denumire obiective de investitie finantate de la bugetul local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</si>
  <si>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</si>
  <si>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</si>
  <si>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</si>
  <si>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</si>
  <si>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</si>
  <si>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</si>
  <si>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</si>
  <si>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Executie prag de Fund si lucrari de stabilizare a malurilor aferente podului amplasat pe DJ 703B, km 85+328, in comuna Cateasca, judetul Arges"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</si>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</sst>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7" fillId="0" borderId="0"/>
    <xf numFmtId="0" fontId="7" fillId="0" borderId="0"/>
    <xf numFmtId="0" fontId="2" fillId="2" borderId="1" applyNumberFormat="0" applyAlignment="0" applyProtection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wrapText="1"/>
    </xf>
    <xf numFmtId="0" fontId="3" fillId="0" borderId="6" xfId="0" applyFont="1" applyBorder="1"/>
    <xf numFmtId="0" fontId="3" fillId="3" borderId="7" xfId="2" applyFont="1" applyFill="1" applyBorder="1" applyAlignment="1">
      <alignment horizontal="left" vertical="center" wrapText="1"/>
    </xf>
    <xf numFmtId="4" fontId="6" fillId="0" borderId="7" xfId="3" applyNumberFormat="1" applyFont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wrapText="1"/>
    </xf>
    <xf numFmtId="2" fontId="3" fillId="3" borderId="0" xfId="0" applyNumberFormat="1" applyFont="1" applyFill="1"/>
    <xf numFmtId="0" fontId="3" fillId="0" borderId="11" xfId="0" applyFont="1" applyBorder="1"/>
    <xf numFmtId="0" fontId="3" fillId="0" borderId="7" xfId="0" applyFont="1" applyBorder="1" applyAlignment="1">
      <alignment horizontal="justify" vertical="top" wrapText="1"/>
    </xf>
    <xf numFmtId="4" fontId="6" fillId="0" borderId="12" xfId="3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4" fillId="3" borderId="10" xfId="2" applyNumberFormat="1" applyFont="1" applyFill="1" applyBorder="1" applyAlignment="1">
      <alignment horizontal="center" wrapText="1"/>
    </xf>
    <xf numFmtId="4" fontId="4" fillId="3" borderId="15" xfId="2" applyNumberFormat="1" applyFont="1" applyFill="1" applyBorder="1" applyAlignment="1">
      <alignment horizontal="center" wrapText="1"/>
    </xf>
    <xf numFmtId="0" fontId="4" fillId="0" borderId="0" xfId="3" applyFont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3" fontId="3" fillId="0" borderId="0" xfId="0" applyNumberFormat="1" applyFont="1"/>
    <xf numFmtId="0" fontId="8" fillId="0" borderId="0" xfId="0" applyFont="1"/>
    <xf numFmtId="0" fontId="11" fillId="3" borderId="3" xfId="1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</cellXfs>
  <cellStyles count="24">
    <cellStyle name="Input 2" xfId="4" xr:uid="{00000000-0005-0000-0000-000000000000}"/>
    <cellStyle name="Normal" xfId="0" builtinId="0"/>
    <cellStyle name="Normal 2" xfId="5" xr:uid="{00000000-0005-0000-0000-000002000000}"/>
    <cellStyle name="Normal 2 2" xfId="6" xr:uid="{00000000-0005-0000-0000-000003000000}"/>
    <cellStyle name="Normal 3" xfId="2" xr:uid="{00000000-0005-0000-0000-000004000000}"/>
    <cellStyle name="Normal 3 2" xfId="7" xr:uid="{00000000-0005-0000-0000-000005000000}"/>
    <cellStyle name="Normal 3 2 2" xfId="8" xr:uid="{00000000-0005-0000-0000-000006000000}"/>
    <cellStyle name="Normal 3 2 2 2" xfId="9" xr:uid="{00000000-0005-0000-0000-000007000000}"/>
    <cellStyle name="Normal 3 2 3" xfId="10" xr:uid="{00000000-0005-0000-0000-000008000000}"/>
    <cellStyle name="Normal 4" xfId="11" xr:uid="{00000000-0005-0000-0000-000009000000}"/>
    <cellStyle name="Normal 5" xfId="1" xr:uid="{00000000-0005-0000-0000-00000A000000}"/>
    <cellStyle name="Normal 5 2" xfId="12" xr:uid="{00000000-0005-0000-0000-00000B000000}"/>
    <cellStyle name="Normal 5 3" xfId="13" xr:uid="{00000000-0005-0000-0000-00000C000000}"/>
    <cellStyle name="Normal 5 4" xfId="14" xr:uid="{00000000-0005-0000-0000-00000D000000}"/>
    <cellStyle name="Normal 5 4 2" xfId="15" xr:uid="{00000000-0005-0000-0000-00000E000000}"/>
    <cellStyle name="Normal 5 4 3" xfId="16" xr:uid="{00000000-0005-0000-0000-00000F000000}"/>
    <cellStyle name="Normal 5 4 4" xfId="17" xr:uid="{00000000-0005-0000-0000-000010000000}"/>
    <cellStyle name="Normal 5 4 4 2 2" xfId="18" xr:uid="{00000000-0005-0000-0000-000011000000}"/>
    <cellStyle name="Normal 5 4 5 2" xfId="19" xr:uid="{00000000-0005-0000-0000-000012000000}"/>
    <cellStyle name="Normal 6" xfId="20" xr:uid="{00000000-0005-0000-0000-000013000000}"/>
    <cellStyle name="Normal 7" xfId="21" xr:uid="{00000000-0005-0000-0000-000014000000}"/>
    <cellStyle name="Normal 7 2 2" xfId="22" xr:uid="{00000000-0005-0000-0000-000015000000}"/>
    <cellStyle name="Normal 8" xfId="23" xr:uid="{00000000-0005-0000-0000-000016000000}"/>
    <cellStyle name="Normal_Anexa F 140 146 10.07" xfId="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view="pageBreakPreview" zoomScale="115" zoomScaleNormal="100" zoomScaleSheetLayoutView="115" workbookViewId="0">
      <selection activeCell="D25" sqref="D25"/>
    </sheetView>
  </sheetViews>
  <sheetFormatPr defaultRowHeight="15.75"/>
  <cols>
    <col min="1" max="1" width="4.140625" style="1" customWidth="1"/>
    <col min="2" max="2" width="73.42578125" style="1" customWidth="1"/>
    <col min="3" max="3" width="0.140625" style="1" customWidth="1"/>
    <col min="4" max="4" width="14.7109375" style="1" hidden="1" customWidth="1"/>
    <col min="5" max="5" width="15.42578125" style="1" bestFit="1" customWidth="1"/>
    <col min="6" max="6" width="14.28515625" style="1" customWidth="1"/>
    <col min="7" max="7" width="11.85546875" style="1" customWidth="1"/>
    <col min="8" max="8" width="9.140625" style="1" customWidth="1"/>
    <col min="9" max="9" width="13.85546875" style="1" bestFit="1" customWidth="1"/>
    <col min="10" max="12" width="9.140625" style="1" customWidth="1"/>
    <col min="13" max="13" width="14.7109375" style="1" customWidth="1"/>
    <col min="14" max="14" width="9.140625" style="1" customWidth="1"/>
    <col min="15" max="16" width="9.140625" style="1"/>
    <col min="17" max="17" width="9.140625" style="26"/>
    <col min="18" max="16384" width="9.140625" style="1"/>
  </cols>
  <sheetData>
    <row r="1" spans="1:15">
      <c r="B1" s="28" t="s">
        <v>0</v>
      </c>
      <c r="C1" s="28"/>
    </row>
    <row r="2" spans="1:15" ht="18" customHeight="1"/>
    <row r="3" spans="1:15" ht="18" customHeight="1">
      <c r="A3" s="29" t="s">
        <v>1</v>
      </c>
      <c r="B3" s="29"/>
      <c r="C3" s="29"/>
      <c r="D3" s="29"/>
      <c r="E3" s="29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>
      <c r="E4" s="3" t="s">
        <v>2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78.7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7">
        <v>0</v>
      </c>
      <c r="B6" s="8">
        <v>1</v>
      </c>
      <c r="C6" s="9">
        <v>2</v>
      </c>
      <c r="D6" s="9">
        <v>3</v>
      </c>
      <c r="E6" s="9">
        <v>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1.5">
      <c r="A7" s="10">
        <v>1</v>
      </c>
      <c r="B7" s="11" t="s">
        <v>8</v>
      </c>
      <c r="C7" s="12">
        <v>936796.69</v>
      </c>
      <c r="D7" s="12">
        <v>0</v>
      </c>
      <c r="E7" s="13">
        <f>C7+D7</f>
        <v>936796.69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1.5">
      <c r="A8" s="10">
        <v>2</v>
      </c>
      <c r="B8" s="11" t="s">
        <v>9</v>
      </c>
      <c r="C8" s="13">
        <f>3040000+369309.53</f>
        <v>3409309.5300000003</v>
      </c>
      <c r="D8" s="13">
        <v>0</v>
      </c>
      <c r="E8" s="13">
        <f t="shared" ref="E8:E15" si="0">C8+D8</f>
        <v>3409309.5300000003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.5">
      <c r="A9" s="10">
        <v>3</v>
      </c>
      <c r="B9" s="14" t="s">
        <v>10</v>
      </c>
      <c r="C9" s="13">
        <v>4000000</v>
      </c>
      <c r="D9" s="13">
        <v>0</v>
      </c>
      <c r="E9" s="13">
        <f t="shared" si="0"/>
        <v>4000000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.5">
      <c r="A10" s="10">
        <v>4</v>
      </c>
      <c r="B10" s="14" t="s">
        <v>11</v>
      </c>
      <c r="C10" s="13">
        <f>2580000-316118.82</f>
        <v>2263881.1800000002</v>
      </c>
      <c r="D10" s="13">
        <v>0</v>
      </c>
      <c r="E10" s="13">
        <f t="shared" si="0"/>
        <v>2263881.1800000002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10">
        <v>5</v>
      </c>
      <c r="B11" s="11" t="s">
        <v>12</v>
      </c>
      <c r="C11" s="13">
        <v>24336897.309999999</v>
      </c>
      <c r="D11" s="13">
        <v>0</v>
      </c>
      <c r="E11" s="13">
        <f t="shared" si="0"/>
        <v>24336897.309999999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7.25">
      <c r="A12" s="10">
        <v>6</v>
      </c>
      <c r="B12" s="11" t="s">
        <v>13</v>
      </c>
      <c r="C12" s="13">
        <v>259266.62</v>
      </c>
      <c r="D12" s="13">
        <v>0</v>
      </c>
      <c r="E12" s="13">
        <f t="shared" si="0"/>
        <v>259266.62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customHeight="1">
      <c r="A13" s="10">
        <v>7</v>
      </c>
      <c r="B13" s="14" t="s">
        <v>14</v>
      </c>
      <c r="C13" s="13">
        <v>97753.14</v>
      </c>
      <c r="D13" s="13">
        <v>0</v>
      </c>
      <c r="E13" s="13">
        <f t="shared" si="0"/>
        <v>97753.14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10">
        <v>8</v>
      </c>
      <c r="B14" s="11" t="s">
        <v>15</v>
      </c>
      <c r="C14" s="13">
        <v>2513000</v>
      </c>
      <c r="D14" s="13">
        <v>0</v>
      </c>
      <c r="E14" s="13">
        <f t="shared" si="0"/>
        <v>2513000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>
      <c r="A15" s="10">
        <v>9</v>
      </c>
      <c r="B15" s="11" t="s">
        <v>16</v>
      </c>
      <c r="C15" s="13">
        <f>2236286.24-53190.71</f>
        <v>2183095.5300000003</v>
      </c>
      <c r="D15" s="13">
        <v>0</v>
      </c>
      <c r="E15" s="13">
        <f t="shared" si="0"/>
        <v>2183095.5300000003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" customHeight="1" thickBot="1">
      <c r="A16" s="30" t="s">
        <v>17</v>
      </c>
      <c r="B16" s="31"/>
      <c r="C16" s="15">
        <f>SUM(C7:C15)</f>
        <v>40000000</v>
      </c>
      <c r="D16" s="15">
        <f>SUM(D7:D15)</f>
        <v>0</v>
      </c>
      <c r="E16" s="15">
        <f>SUM(E7:E15)</f>
        <v>40000000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78.75">
      <c r="A17" s="4" t="s">
        <v>3</v>
      </c>
      <c r="B17" s="5" t="s">
        <v>18</v>
      </c>
      <c r="C17" s="6" t="s">
        <v>5</v>
      </c>
      <c r="D17" s="6" t="s">
        <v>6</v>
      </c>
      <c r="E17" s="27" t="s">
        <v>7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63">
      <c r="A18" s="10">
        <v>1</v>
      </c>
      <c r="B18" s="14" t="s">
        <v>19</v>
      </c>
      <c r="C18" s="12">
        <v>15018000</v>
      </c>
      <c r="D18" s="12">
        <v>0</v>
      </c>
      <c r="E18" s="13">
        <f t="shared" ref="E18:E25" si="1">C18+D18</f>
        <v>15018000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10">
        <v>2</v>
      </c>
      <c r="B19" s="14" t="s">
        <v>20</v>
      </c>
      <c r="C19" s="12">
        <v>17189000</v>
      </c>
      <c r="D19" s="12">
        <v>0</v>
      </c>
      <c r="E19" s="13">
        <f t="shared" si="1"/>
        <v>17189000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10">
        <v>3</v>
      </c>
      <c r="B20" s="14" t="s">
        <v>21</v>
      </c>
      <c r="C20" s="12">
        <v>8200000</v>
      </c>
      <c r="D20" s="12">
        <v>-611369.56999999995</v>
      </c>
      <c r="E20" s="13">
        <f t="shared" si="1"/>
        <v>7588630.4299999997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10">
        <v>4</v>
      </c>
      <c r="B21" s="14" t="s">
        <v>22</v>
      </c>
      <c r="C21" s="12">
        <v>10623000</v>
      </c>
      <c r="D21" s="12">
        <v>0</v>
      </c>
      <c r="E21" s="13">
        <f t="shared" si="1"/>
        <v>10623000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10">
        <v>5</v>
      </c>
      <c r="B22" s="14" t="s">
        <v>23</v>
      </c>
      <c r="C22" s="12">
        <v>5854000</v>
      </c>
      <c r="D22" s="12">
        <v>-36.94</v>
      </c>
      <c r="E22" s="13">
        <f t="shared" si="1"/>
        <v>5853963.0599999996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>
      <c r="A23" s="10">
        <v>6</v>
      </c>
      <c r="B23" s="14" t="s">
        <v>24</v>
      </c>
      <c r="C23" s="12">
        <v>10000000</v>
      </c>
      <c r="D23" s="12">
        <v>-921.83</v>
      </c>
      <c r="E23" s="13">
        <f t="shared" si="1"/>
        <v>9999078.1699999999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10">
        <v>7</v>
      </c>
      <c r="B24" s="14" t="s">
        <v>25</v>
      </c>
      <c r="C24" s="12">
        <v>22915000</v>
      </c>
      <c r="D24" s="12">
        <f>-7029308.07+109834.43</f>
        <v>-6919473.6400000006</v>
      </c>
      <c r="E24" s="13">
        <f t="shared" si="1"/>
        <v>15995526.359999999</v>
      </c>
      <c r="F24" s="20"/>
      <c r="G24" s="16"/>
      <c r="H24" s="2"/>
      <c r="I24" s="2"/>
      <c r="J24" s="2"/>
      <c r="K24" s="2"/>
      <c r="M24" s="2"/>
      <c r="N24" s="2"/>
      <c r="O24" s="2"/>
    </row>
    <row r="25" spans="1:15" ht="31.5">
      <c r="A25" s="17">
        <v>8</v>
      </c>
      <c r="B25" s="18" t="s">
        <v>26</v>
      </c>
      <c r="C25" s="19">
        <v>0</v>
      </c>
      <c r="D25" s="12">
        <f>7506493.91+308.07+25000</f>
        <v>7531801.9800000004</v>
      </c>
      <c r="E25" s="13">
        <f t="shared" si="1"/>
        <v>7531801.9800000004</v>
      </c>
      <c r="F25" s="2"/>
      <c r="G25" s="2"/>
      <c r="H25" s="2"/>
      <c r="I25" s="20"/>
      <c r="J25" s="2"/>
      <c r="K25" s="2"/>
      <c r="L25" s="2"/>
      <c r="M25" s="2"/>
      <c r="N25" s="2"/>
      <c r="O25" s="2"/>
    </row>
    <row r="26" spans="1:15" ht="18" customHeight="1" thickBot="1">
      <c r="A26" s="30" t="s">
        <v>17</v>
      </c>
      <c r="B26" s="31"/>
      <c r="C26" s="21">
        <f>SUM(C18:C25)</f>
        <v>89799000</v>
      </c>
      <c r="D26" s="21">
        <f t="shared" ref="D26:E26" si="2">SUM(D18:D25)</f>
        <v>0</v>
      </c>
      <c r="E26" s="21">
        <f t="shared" si="2"/>
        <v>89799000.000000015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2.5" customHeight="1" thickBot="1">
      <c r="A27" s="32" t="s">
        <v>27</v>
      </c>
      <c r="B27" s="33"/>
      <c r="C27" s="22">
        <f>C26+C16</f>
        <v>129799000</v>
      </c>
      <c r="D27" s="22">
        <f>D26+D16</f>
        <v>0</v>
      </c>
      <c r="E27" s="22">
        <f>E26+E16</f>
        <v>129799000.00000001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B28" s="23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B29" s="23"/>
    </row>
    <row r="30" spans="1:15">
      <c r="B30" s="23"/>
      <c r="C30" s="25"/>
    </row>
    <row r="31" spans="1:15">
      <c r="B31" s="23"/>
    </row>
    <row r="32" spans="1:15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</sheetData>
  <mergeCells count="5">
    <mergeCell ref="B1:C1"/>
    <mergeCell ref="A3:E3"/>
    <mergeCell ref="A16:B16"/>
    <mergeCell ref="A26:B26"/>
    <mergeCell ref="A27:B27"/>
  </mergeCells>
  <pageMargins left="0.31496062992125984" right="0.23622047244094491" top="0.19685039370078741" bottom="0.19685039370078741" header="0.19685039370078741" footer="0.23622047244094491"/>
  <pageSetup paperSize="9" scale="85" fitToHeight="0" orientation="portrait" r:id="rId1"/>
  <rowBreaks count="1" manualBreakCount="1">
    <brk id="2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473B3-8413-424F-A0CF-308414CAF779}"/>
</file>

<file path=customXml/itemProps2.xml><?xml version="1.0" encoding="utf-8"?>
<ds:datastoreItem xmlns:ds="http://schemas.openxmlformats.org/officeDocument/2006/customXml" ds:itemID="{72BEDA12-9614-4E28-A634-723C463B6E2E}"/>
</file>

<file path=customXml/itemProps3.xml><?xml version="1.0" encoding="utf-8"?>
<ds:datastoreItem xmlns:ds="http://schemas.openxmlformats.org/officeDocument/2006/customXml" ds:itemID="{42B8BD75-AC0E-4B47-A2CC-12184DB3D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sabinab</dc:creator>
  <cp:keywords/>
  <dc:description/>
  <cp:lastModifiedBy/>
  <cp:revision/>
  <dcterms:created xsi:type="dcterms:W3CDTF">2025-05-22T08:08:44Z</dcterms:created>
  <dcterms:modified xsi:type="dcterms:W3CDTF">2025-08-25T09:04:35Z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