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12"/>
  <workbookPr defaultThemeVersion="124226"/>
  <mc:AlternateContent xmlns:mc="http://schemas.openxmlformats.org/markup-compatibility/2006">
    <mc:Choice Requires="x15">
      <x15ac:absPath xmlns:x15ac="http://schemas.microsoft.com/office/spreadsheetml/2010/11/ac" url="https://cjarges-my.sharepoint.com/personal/georgiana_albu_cjarges_ro/Documents/Desktop/SITE 2025/INAINTE DE SEDINTA DIN 29.08.2025/ACTUALIZARE BUGET/"/>
    </mc:Choice>
  </mc:AlternateContent>
  <xr:revisionPtr revIDLastSave="0" documentId="8_{19286F30-97BA-428A-BF36-FF792BA2F611}" xr6:coauthVersionLast="47" xr6:coauthVersionMax="47" xr10:uidLastSave="{00000000-0000-0000-0000-000000000000}"/>
  <bookViews>
    <workbookView xWindow="3420" yWindow="3051" windowWidth="24686" windowHeight="13098" xr2:uid="{00000000-000D-0000-FFFF-FFFF00000000}"/>
  </bookViews>
  <sheets>
    <sheet name="29,08,2025" sheetId="1" r:id="rId1"/>
  </sheets>
  <definedNames>
    <definedName name="_xlnm.Print_Titles" localSheetId="0">'29,08,2025'!$8:$8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9" i="1" l="1"/>
  <c r="F68" i="1"/>
  <c r="G68" i="1"/>
  <c r="D51" i="1"/>
  <c r="F49" i="1"/>
  <c r="F48" i="1" s="1"/>
  <c r="G49" i="1"/>
  <c r="G48" i="1" s="1"/>
  <c r="F50" i="1"/>
  <c r="G50" i="1"/>
  <c r="H50" i="1"/>
  <c r="H49" i="1" s="1"/>
  <c r="H48" i="1" s="1"/>
  <c r="H18" i="1"/>
  <c r="F58" i="1"/>
  <c r="G58" i="1"/>
  <c r="H58" i="1"/>
  <c r="F17" i="1"/>
  <c r="G17" i="1"/>
  <c r="H17" i="1"/>
  <c r="E58" i="1"/>
  <c r="E50" i="1"/>
  <c r="E49" i="1" s="1"/>
  <c r="E48" i="1" s="1"/>
  <c r="D48" i="1" l="1"/>
  <c r="D50" i="1"/>
  <c r="D49" i="1"/>
  <c r="F61" i="1"/>
  <c r="G61" i="1"/>
  <c r="H61" i="1"/>
  <c r="E61" i="1"/>
  <c r="F60" i="1"/>
  <c r="G60" i="1"/>
  <c r="H60" i="1"/>
  <c r="E60" i="1"/>
  <c r="F56" i="1"/>
  <c r="F55" i="1" s="1"/>
  <c r="F43" i="1" s="1"/>
  <c r="G56" i="1"/>
  <c r="G55" i="1" s="1"/>
  <c r="G43" i="1" s="1"/>
  <c r="H56" i="1"/>
  <c r="E56" i="1"/>
  <c r="D56" i="1" s="1"/>
  <c r="H55" i="1"/>
  <c r="E55" i="1"/>
  <c r="F53" i="1"/>
  <c r="G53" i="1"/>
  <c r="H53" i="1"/>
  <c r="H52" i="1" s="1"/>
  <c r="F52" i="1"/>
  <c r="G52" i="1"/>
  <c r="E53" i="1"/>
  <c r="E52" i="1" s="1"/>
  <c r="D18" i="1"/>
  <c r="D19" i="1"/>
  <c r="D25" i="1"/>
  <c r="D28" i="1"/>
  <c r="D31" i="1"/>
  <c r="D32" i="1"/>
  <c r="D36" i="1"/>
  <c r="D40" i="1"/>
  <c r="D46" i="1"/>
  <c r="D47" i="1"/>
  <c r="D54" i="1"/>
  <c r="D57" i="1"/>
  <c r="D58" i="1"/>
  <c r="D59" i="1"/>
  <c r="D62" i="1"/>
  <c r="D66" i="1"/>
  <c r="D70" i="1"/>
  <c r="F69" i="1"/>
  <c r="G69" i="1"/>
  <c r="H69" i="1"/>
  <c r="E69" i="1"/>
  <c r="D69" i="1" s="1"/>
  <c r="E18" i="1"/>
  <c r="E17" i="1" s="1"/>
  <c r="D17" i="1" s="1"/>
  <c r="H43" i="1" l="1"/>
  <c r="D55" i="1"/>
  <c r="D61" i="1"/>
  <c r="D60" i="1"/>
  <c r="D52" i="1"/>
  <c r="D53" i="1"/>
  <c r="F45" i="1" l="1"/>
  <c r="F44" i="1" s="1"/>
  <c r="G45" i="1"/>
  <c r="G44" i="1" s="1"/>
  <c r="H45" i="1"/>
  <c r="H44" i="1" s="1"/>
  <c r="E45" i="1"/>
  <c r="D45" i="1" s="1"/>
  <c r="E44" i="1" l="1"/>
  <c r="E43" i="1" s="1"/>
  <c r="F30" i="1"/>
  <c r="F29" i="1" s="1"/>
  <c r="G30" i="1"/>
  <c r="G29" i="1" s="1"/>
  <c r="H30" i="1"/>
  <c r="H29" i="1" s="1"/>
  <c r="E30" i="1"/>
  <c r="F27" i="1"/>
  <c r="G27" i="1"/>
  <c r="H27" i="1"/>
  <c r="E27" i="1"/>
  <c r="D27" i="1" s="1"/>
  <c r="F26" i="1"/>
  <c r="G26" i="1"/>
  <c r="H26" i="1"/>
  <c r="E26" i="1"/>
  <c r="D26" i="1" s="1"/>
  <c r="E29" i="1" l="1"/>
  <c r="D29" i="1" s="1"/>
  <c r="D30" i="1"/>
  <c r="D44" i="1"/>
  <c r="D43" i="1"/>
  <c r="D13" i="1"/>
  <c r="D15" i="1"/>
  <c r="E42" i="1"/>
  <c r="D42" i="1" s="1"/>
  <c r="C77" i="1"/>
  <c r="H71" i="1" l="1"/>
  <c r="H68" i="1" s="1"/>
  <c r="E72" i="1"/>
  <c r="E71" i="1" l="1"/>
  <c r="D72" i="1"/>
  <c r="F39" i="1"/>
  <c r="F38" i="1" s="1"/>
  <c r="G39" i="1"/>
  <c r="G38" i="1" s="1"/>
  <c r="H39" i="1"/>
  <c r="H38" i="1" s="1"/>
  <c r="E39" i="1"/>
  <c r="D39" i="1" s="1"/>
  <c r="F41" i="1"/>
  <c r="G41" i="1"/>
  <c r="H41" i="1"/>
  <c r="E41" i="1"/>
  <c r="D41" i="1" s="1"/>
  <c r="F14" i="1"/>
  <c r="G14" i="1"/>
  <c r="H14" i="1"/>
  <c r="E14" i="1"/>
  <c r="D14" i="1" s="1"/>
  <c r="F11" i="1"/>
  <c r="G11" i="1"/>
  <c r="G10" i="1" s="1"/>
  <c r="H11" i="1"/>
  <c r="E11" i="1"/>
  <c r="F35" i="1"/>
  <c r="F34" i="1" s="1"/>
  <c r="F33" i="1" s="1"/>
  <c r="G35" i="1"/>
  <c r="G34" i="1" s="1"/>
  <c r="G33" i="1" s="1"/>
  <c r="H35" i="1"/>
  <c r="H34" i="1" s="1"/>
  <c r="H33" i="1" s="1"/>
  <c r="E35" i="1"/>
  <c r="D35" i="1" s="1"/>
  <c r="F24" i="1"/>
  <c r="F23" i="1" s="1"/>
  <c r="F22" i="1" s="1"/>
  <c r="F21" i="1" s="1"/>
  <c r="F20" i="1" s="1"/>
  <c r="G24" i="1"/>
  <c r="G23" i="1" s="1"/>
  <c r="G22" i="1" s="1"/>
  <c r="G21" i="1" s="1"/>
  <c r="G20" i="1" s="1"/>
  <c r="H24" i="1"/>
  <c r="D12" i="1"/>
  <c r="E24" i="1"/>
  <c r="H67" i="1"/>
  <c r="H65" i="1"/>
  <c r="H64" i="1" s="1"/>
  <c r="H63" i="1" s="1"/>
  <c r="E23" i="1" l="1"/>
  <c r="D24" i="1"/>
  <c r="D71" i="1"/>
  <c r="E68" i="1"/>
  <c r="D68" i="1" s="1"/>
  <c r="E38" i="1"/>
  <c r="F10" i="1"/>
  <c r="D11" i="1"/>
  <c r="H10" i="1"/>
  <c r="H37" i="1"/>
  <c r="G37" i="1"/>
  <c r="G16" i="1" s="1"/>
  <c r="F37" i="1"/>
  <c r="F16" i="1" s="1"/>
  <c r="E10" i="1"/>
  <c r="D10" i="1" s="1"/>
  <c r="H23" i="1"/>
  <c r="H22" i="1" s="1"/>
  <c r="H21" i="1" s="1"/>
  <c r="E22" i="1"/>
  <c r="D22" i="1" s="1"/>
  <c r="E34" i="1"/>
  <c r="D34" i="1" s="1"/>
  <c r="H20" i="1" l="1"/>
  <c r="H16" i="1" s="1"/>
  <c r="H73" i="1" s="1"/>
  <c r="E37" i="1"/>
  <c r="D37" i="1" s="1"/>
  <c r="D38" i="1"/>
  <c r="D23" i="1"/>
  <c r="E33" i="1"/>
  <c r="D33" i="1" s="1"/>
  <c r="E21" i="1"/>
  <c r="D21" i="1" l="1"/>
  <c r="E20" i="1"/>
  <c r="D20" i="1" s="1"/>
  <c r="E65" i="1"/>
  <c r="D65" i="1" s="1"/>
  <c r="C81" i="1"/>
  <c r="C80" i="1" s="1"/>
  <c r="E64" i="1" l="1"/>
  <c r="D64" i="1" s="1"/>
  <c r="C84" i="1"/>
  <c r="C83" i="1" s="1"/>
  <c r="C76" i="1" s="1"/>
  <c r="E63" i="1" l="1"/>
  <c r="D63" i="1" s="1"/>
  <c r="C75" i="1"/>
  <c r="E67" i="1" l="1"/>
  <c r="E16" i="1" l="1"/>
  <c r="D16" i="1" s="1"/>
  <c r="D67" i="1"/>
  <c r="E73" i="1" l="1"/>
  <c r="D73" i="1" s="1"/>
  <c r="G73" i="1" l="1"/>
  <c r="F73" i="1"/>
</calcChain>
</file>

<file path=xl/sharedStrings.xml><?xml version="1.0" encoding="utf-8"?>
<sst xmlns="http://schemas.openxmlformats.org/spreadsheetml/2006/main" count="121" uniqueCount="92">
  <si>
    <t>JUDETUL ARGES</t>
  </si>
  <si>
    <t>ANEXA  nr. 1</t>
  </si>
  <si>
    <t xml:space="preserve">DIRECTIA ECONOMICA </t>
  </si>
  <si>
    <t>La HCJ nr.                /            .08.2025</t>
  </si>
  <si>
    <t xml:space="preserve">SERVICIUL BUGET IMPOZITE TAXE SI VENITURI </t>
  </si>
  <si>
    <t xml:space="preserve">INFLUENTE </t>
  </si>
  <si>
    <t xml:space="preserve"> LA BUGET LOCAL 2025</t>
  </si>
  <si>
    <t xml:space="preserve">mii lei </t>
  </si>
  <si>
    <t>DENUMIRE INDICATORI</t>
  </si>
  <si>
    <t>COD</t>
  </si>
  <si>
    <t>PROPUNERE 2025</t>
  </si>
  <si>
    <t>TRIM III</t>
  </si>
  <si>
    <t>TRIM IV</t>
  </si>
  <si>
    <t>VENITURI - TOTAL</t>
  </si>
  <si>
    <t>SECTIUNEA DE FUNCTIONARE</t>
  </si>
  <si>
    <t>Donatii si sponsorizari</t>
  </si>
  <si>
    <t>37.02.01</t>
  </si>
  <si>
    <t>Varsaminte din sectiunea de functionare pentru finantarea sectiunii de dezvoltare a bugetului local (cu semnul minus)</t>
  </si>
  <si>
    <t>37.02.03</t>
  </si>
  <si>
    <t>SECTIUNEA DE DEZVOLTARE</t>
  </si>
  <si>
    <t>Vărsăminte din secţiunea de funcţionare</t>
  </si>
  <si>
    <t>37.02.04</t>
  </si>
  <si>
    <t xml:space="preserve">CHELTUIELI - TOTAL </t>
  </si>
  <si>
    <t>AUTORITATI PUBLICE SI ACTIUNI EXTERNE</t>
  </si>
  <si>
    <t>51.02.01.03</t>
  </si>
  <si>
    <t>Cheltuieli de personal</t>
  </si>
  <si>
    <t xml:space="preserve">ALTE SERVICII PUBLICE GENERALE </t>
  </si>
  <si>
    <t>54.02</t>
  </si>
  <si>
    <t xml:space="preserve">   RAMBURSARI DE CREDITE</t>
  </si>
  <si>
    <t>54.02.50</t>
  </si>
  <si>
    <t>Operatiuni financiare</t>
  </si>
  <si>
    <t xml:space="preserve"> Rambursari de credite</t>
  </si>
  <si>
    <t xml:space="preserve">Rambursare imprumuturi interne </t>
  </si>
  <si>
    <t>81.02.05</t>
  </si>
  <si>
    <t>FOND DE REZERVA BUGETARA LA DISPOZITIA AUTORITATILOR LOCALE</t>
  </si>
  <si>
    <t>54.02.05</t>
  </si>
  <si>
    <t>Fond de rezerva bugetara la dispozitia autoritatilor locale</t>
  </si>
  <si>
    <t>50.04</t>
  </si>
  <si>
    <t>Transferuri din bugetul consiliului judetean pt acordarea de ajutoare unor unitati aflate in extrema dificultate din care:</t>
  </si>
  <si>
    <t>51.01.24</t>
  </si>
  <si>
    <t>Primaria Cetateni</t>
  </si>
  <si>
    <t xml:space="preserve">TRANZACTII PRIVIND DATORIA PUBLICA </t>
  </si>
  <si>
    <t>55.02</t>
  </si>
  <si>
    <t xml:space="preserve"> Dobanzi aferente datoriei publice </t>
  </si>
  <si>
    <t xml:space="preserve">         Dobanzi aferente datoriei publice interne</t>
  </si>
  <si>
    <t>30.01.01</t>
  </si>
  <si>
    <t xml:space="preserve">INVATAMANT </t>
  </si>
  <si>
    <t>65.02</t>
  </si>
  <si>
    <t>CENTRUL SCOLAR DE EDUCATIE INCLUZIVA "SF. FILOFTEIA" STEFANESTI</t>
  </si>
  <si>
    <t>65.02.07.04</t>
  </si>
  <si>
    <t>Cheltuieli cu bunuri si servicii</t>
  </si>
  <si>
    <t xml:space="preserve">Cheltuieli de capital </t>
  </si>
  <si>
    <t xml:space="preserve">CULTURA, RECREERE SI RELIGIE </t>
  </si>
  <si>
    <t>67.02</t>
  </si>
  <si>
    <t>BIBLIOTECA JUDETEANA "DINICU
 GOLESCU" ARGES</t>
  </si>
  <si>
    <t>67.02.03.02</t>
  </si>
  <si>
    <t>Plati efectuate in anii precedenti si recuperate in anul curent</t>
  </si>
  <si>
    <t>85.01</t>
  </si>
  <si>
    <t>CENTRUL "DOINA ARGESULUI"</t>
  </si>
  <si>
    <t>67.02.03.04</t>
  </si>
  <si>
    <t xml:space="preserve">Transferuri pentru institutii publice </t>
  </si>
  <si>
    <t>51.01.01</t>
  </si>
  <si>
    <t xml:space="preserve">           pentru cheltuieli cu bunuri si servicii</t>
  </si>
  <si>
    <t>SPORT</t>
  </si>
  <si>
    <t>67.02.05.01</t>
  </si>
  <si>
    <t>Sume destinate finantarii programelor sportive realizate de structurile sportive de drept privat</t>
  </si>
  <si>
    <t>59.20</t>
  </si>
  <si>
    <t>SERVICII RECREATIVE SI SPORTIVE</t>
  </si>
  <si>
    <t>67.02.05.02</t>
  </si>
  <si>
    <t xml:space="preserve">  Alte cheltuieli </t>
  </si>
  <si>
    <t>Asociatii si fundatii</t>
  </si>
  <si>
    <t>59.11</t>
  </si>
  <si>
    <t>CULTE RELIGIOASE</t>
  </si>
  <si>
    <t>67.02.06</t>
  </si>
  <si>
    <t>Sustinerea cultelor</t>
  </si>
  <si>
    <t>59.12</t>
  </si>
  <si>
    <t xml:space="preserve">ASISTENTA SOCIALA </t>
  </si>
  <si>
    <t>68.02</t>
  </si>
  <si>
    <t xml:space="preserve"> DIRECTIA GENERALA DE ASISTENTA SOCIALA SI PROTECTIA COPILULUI ARGES</t>
  </si>
  <si>
    <t>68.02.06</t>
  </si>
  <si>
    <t>TRANSPORTURI</t>
  </si>
  <si>
    <t>84.02</t>
  </si>
  <si>
    <t xml:space="preserve">DRUMURI SI PODURI JUDETENE </t>
  </si>
  <si>
    <t>84.02.03.01</t>
  </si>
  <si>
    <t xml:space="preserve"> DEFICIT</t>
  </si>
  <si>
    <t xml:space="preserve">Sume utilizate din excedentul bugetului local </t>
  </si>
  <si>
    <t>TOTAL, din care:</t>
  </si>
  <si>
    <t>Executie instalatie de detectare, semnalizare si avertizare la incendiu</t>
  </si>
  <si>
    <t>Cheltuieli de capital</t>
  </si>
  <si>
    <t>”Sistematizare verticală şi iluminat exterior în incinta Complexului de Servicii Sociale Costeşti, Judeţul Argeş”.</t>
  </si>
  <si>
    <t xml:space="preserve">Servicii de elaborare Temă de proiectare, studii de teren, alte studii de specialitate, expertiză tehnică, documentații  pentru obținerea Certificatului de Urbanism, inclusiv avize și acorduri aferente, D.A.L.I., verificare tehnică de calitate pentru obiectivul de investiții "Modernizare DJ 679A între km 15+000-km 21+100, L=6.1 km, comunele Căldăraru și Râca, județul Argeș" </t>
  </si>
  <si>
    <t>Cilindru compactor tandem cu două bandaje vibratoare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</si>
</sst>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0"/>
      <name val="Arial"/>
      <family val="2"/>
      <charset val="238"/>
    </font>
    <font>
      <sz val="11"/>
      <color theme="1"/>
      <name val="Calibri"/>
      <family val="2"/>
      <charset val="238"/>
      <scheme val="minor"/>
    </font>
    <font>
      <sz val="10"/>
      <name val="Arial"/>
      <family val="2"/>
      <charset val="238"/>
    </font>
    <font>
      <b/>
      <sz val="12"/>
      <name val="Times New Roman"/>
      <family val="1"/>
      <charset val="238"/>
    </font>
    <font>
      <b/>
      <sz val="10"/>
      <name val="Arial"/>
      <family val="2"/>
      <charset val="238"/>
    </font>
    <font>
      <sz val="8"/>
      <name val="Arial"/>
      <family val="2"/>
      <charset val="238"/>
    </font>
    <font>
      <b/>
      <sz val="14"/>
      <name val="Times New Roman"/>
      <family val="1"/>
      <charset val="238"/>
    </font>
    <font>
      <b/>
      <sz val="10"/>
      <name val="Times New Roman"/>
      <family val="1"/>
      <charset val="238"/>
    </font>
    <font>
      <sz val="10"/>
      <name val="Times New Roman"/>
      <family val="1"/>
      <charset val="238"/>
    </font>
    <font>
      <sz val="8"/>
      <name val="Times New Roman"/>
      <family val="1"/>
      <charset val="238"/>
    </font>
    <font>
      <b/>
      <sz val="11"/>
      <name val="Times New Roman"/>
      <family val="1"/>
      <charset val="238"/>
    </font>
    <font>
      <sz val="10"/>
      <name val="Arial"/>
      <family val="2"/>
    </font>
    <font>
      <sz val="11"/>
      <color theme="1"/>
      <name val="Calibri"/>
      <family val="2"/>
      <scheme val="minor"/>
    </font>
    <font>
      <sz val="11"/>
      <name val="Times New Roman"/>
      <family val="1"/>
      <charset val="238"/>
    </font>
    <font>
      <sz val="12"/>
      <name val="Times New Roman"/>
      <family val="1"/>
      <charset val="238"/>
    </font>
    <font>
      <b/>
      <u/>
      <sz val="12"/>
      <name val="Times New Roman"/>
      <family val="1"/>
      <charset val="238"/>
    </font>
    <font>
      <sz val="11"/>
      <color rgb="FF006100"/>
      <name val="Calibri"/>
      <family val="2"/>
      <charset val="238"/>
      <scheme val="minor"/>
    </font>
    <font>
      <sz val="12"/>
      <color rgb="FF000000"/>
      <name val="Times New Roman"/>
      <family val="1"/>
      <charset val="238"/>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99CCFF"/>
        <bgColor indexed="64"/>
      </patternFill>
    </fill>
    <fill>
      <patternFill patternType="solid">
        <fgColor rgb="FF92D050"/>
        <bgColor indexed="64"/>
      </patternFill>
    </fill>
    <fill>
      <patternFill patternType="solid">
        <fgColor theme="0" tint="-0.14999847407452621"/>
        <bgColor indexed="64"/>
      </patternFill>
    </fill>
    <fill>
      <patternFill patternType="solid">
        <fgColor rgb="FF00FF00"/>
        <bgColor indexed="64"/>
      </patternFill>
    </fill>
    <fill>
      <patternFill patternType="solid">
        <fgColor theme="9" tint="0.39997558519241921"/>
        <bgColor indexed="64"/>
      </patternFill>
    </fill>
    <fill>
      <patternFill patternType="solid">
        <fgColor rgb="FFC6EFCE"/>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11">
    <xf numFmtId="0" fontId="0" fillId="0" borderId="0"/>
    <xf numFmtId="0" fontId="2" fillId="0" borderId="0"/>
    <xf numFmtId="0" fontId="1" fillId="0" borderId="0"/>
    <xf numFmtId="0" fontId="1" fillId="0" borderId="0"/>
    <xf numFmtId="0" fontId="2" fillId="0" borderId="0"/>
    <xf numFmtId="0" fontId="1" fillId="0" borderId="0"/>
    <xf numFmtId="0" fontId="11" fillId="0" borderId="0"/>
    <xf numFmtId="0" fontId="12" fillId="0" borderId="0"/>
    <xf numFmtId="0" fontId="2" fillId="0" borderId="0"/>
    <xf numFmtId="0" fontId="1" fillId="0" borderId="0"/>
    <xf numFmtId="0" fontId="16" fillId="9" borderId="0" applyNumberFormat="0" applyBorder="0" applyAlignment="0" applyProtection="0"/>
  </cellStyleXfs>
  <cellXfs count="81">
    <xf numFmtId="0" fontId="0" fillId="0" borderId="0" xfId="0"/>
    <xf numFmtId="4" fontId="3" fillId="2" borderId="0" xfId="0" applyNumberFormat="1" applyFont="1" applyFill="1" applyAlignment="1">
      <alignment horizontal="left"/>
    </xf>
    <xf numFmtId="4" fontId="3" fillId="2" borderId="0" xfId="0" applyNumberFormat="1" applyFont="1" applyFill="1"/>
    <xf numFmtId="0" fontId="3" fillId="0" borderId="0" xfId="0" applyFont="1"/>
    <xf numFmtId="0" fontId="4" fillId="0" borderId="0" xfId="0" applyFont="1"/>
    <xf numFmtId="0" fontId="3" fillId="0" borderId="0" xfId="0" applyFont="1" applyAlignment="1">
      <alignment horizontal="left"/>
    </xf>
    <xf numFmtId="0" fontId="5" fillId="0" borderId="0" xfId="0" applyFont="1"/>
    <xf numFmtId="0" fontId="2" fillId="0" borderId="0" xfId="0" applyFont="1"/>
    <xf numFmtId="0" fontId="6" fillId="0" borderId="0" xfId="0" applyFont="1" applyAlignment="1">
      <alignment horizontal="center"/>
    </xf>
    <xf numFmtId="0" fontId="3" fillId="0" borderId="0" xfId="0" applyFont="1" applyAlignment="1">
      <alignment horizontal="right"/>
    </xf>
    <xf numFmtId="4" fontId="6" fillId="2" borderId="0" xfId="0" applyNumberFormat="1" applyFont="1" applyFill="1"/>
    <xf numFmtId="0" fontId="6" fillId="0" borderId="0" xfId="0" applyFont="1" applyAlignment="1">
      <alignment horizontal="right"/>
    </xf>
    <xf numFmtId="0" fontId="6" fillId="0" borderId="0" xfId="0" applyFont="1"/>
    <xf numFmtId="0" fontId="7" fillId="0" borderId="0" xfId="0" applyFont="1"/>
    <xf numFmtId="0" fontId="8" fillId="0" borderId="0" xfId="0" applyFont="1"/>
    <xf numFmtId="0" fontId="9" fillId="0" borderId="0" xfId="0" applyFont="1" applyAlignment="1">
      <alignment horizontal="right"/>
    </xf>
    <xf numFmtId="0" fontId="10" fillId="3" borderId="2" xfId="0" applyFont="1" applyFill="1" applyBorder="1"/>
    <xf numFmtId="0" fontId="10" fillId="0" borderId="3" xfId="0" applyFont="1" applyBorder="1"/>
    <xf numFmtId="0" fontId="10" fillId="0" borderId="0" xfId="0" applyFont="1"/>
    <xf numFmtId="0" fontId="10" fillId="3" borderId="3" xfId="0" applyFont="1" applyFill="1" applyBorder="1"/>
    <xf numFmtId="0" fontId="10" fillId="7" borderId="3" xfId="0" applyFont="1" applyFill="1" applyBorder="1"/>
    <xf numFmtId="0" fontId="8" fillId="0" borderId="3" xfId="0" applyFont="1" applyBorder="1" applyAlignment="1">
      <alignment wrapText="1"/>
    </xf>
    <xf numFmtId="0" fontId="3" fillId="0" borderId="1" xfId="0" applyFont="1" applyBorder="1" applyAlignment="1">
      <alignment horizontal="center" vertical="center"/>
    </xf>
    <xf numFmtId="0" fontId="3" fillId="8" borderId="1" xfId="0" applyFont="1" applyFill="1" applyBorder="1"/>
    <xf numFmtId="0" fontId="3" fillId="8" borderId="1" xfId="0" applyFont="1" applyFill="1" applyBorder="1" applyAlignment="1">
      <alignment horizontal="center"/>
    </xf>
    <xf numFmtId="4" fontId="3" fillId="8" borderId="1" xfId="0" applyNumberFormat="1" applyFont="1" applyFill="1" applyBorder="1"/>
    <xf numFmtId="0" fontId="14" fillId="0" borderId="1" xfId="0" applyFont="1" applyBorder="1"/>
    <xf numFmtId="0" fontId="3" fillId="5" borderId="1" xfId="0" applyFont="1" applyFill="1" applyBorder="1"/>
    <xf numFmtId="4" fontId="3" fillId="5" borderId="1" xfId="0" applyNumberFormat="1" applyFont="1" applyFill="1" applyBorder="1"/>
    <xf numFmtId="0" fontId="15" fillId="7" borderId="1" xfId="0" applyFont="1" applyFill="1" applyBorder="1"/>
    <xf numFmtId="0" fontId="15" fillId="7" borderId="1" xfId="0" applyFont="1" applyFill="1" applyBorder="1" applyAlignment="1">
      <alignment horizontal="center"/>
    </xf>
    <xf numFmtId="4" fontId="15" fillId="7" borderId="1" xfId="0" applyNumberFormat="1" applyFont="1" applyFill="1" applyBorder="1"/>
    <xf numFmtId="4" fontId="14" fillId="0" borderId="1" xfId="0" applyNumberFormat="1" applyFont="1" applyBorder="1"/>
    <xf numFmtId="0" fontId="3" fillId="0" borderId="1" xfId="0" applyFont="1" applyBorder="1" applyAlignment="1">
      <alignment horizontal="center" vertical="center" wrapText="1"/>
    </xf>
    <xf numFmtId="0" fontId="0" fillId="0" borderId="0" xfId="0" applyAlignment="1">
      <alignment horizontal="center"/>
    </xf>
    <xf numFmtId="4" fontId="3" fillId="0" borderId="1" xfId="0" applyNumberFormat="1" applyFont="1" applyBorder="1"/>
    <xf numFmtId="0" fontId="17" fillId="0" borderId="1" xfId="0" applyFont="1" applyBorder="1" applyAlignment="1">
      <alignment wrapText="1"/>
    </xf>
    <xf numFmtId="0" fontId="3" fillId="5" borderId="1" xfId="0" applyFont="1" applyFill="1" applyBorder="1" applyAlignment="1">
      <alignment vertical="center"/>
    </xf>
    <xf numFmtId="4" fontId="3" fillId="2" borderId="1" xfId="0" applyNumberFormat="1" applyFont="1" applyFill="1" applyBorder="1"/>
    <xf numFmtId="0" fontId="3" fillId="6" borderId="1" xfId="0" applyFont="1" applyFill="1" applyBorder="1" applyAlignment="1">
      <alignment wrapText="1"/>
    </xf>
    <xf numFmtId="0" fontId="3" fillId="6" borderId="1" xfId="0" applyFont="1" applyFill="1" applyBorder="1" applyAlignment="1">
      <alignment horizontal="center"/>
    </xf>
    <xf numFmtId="0" fontId="3" fillId="5" borderId="1" xfId="0" applyFont="1" applyFill="1" applyBorder="1" applyAlignment="1">
      <alignment horizontal="center"/>
    </xf>
    <xf numFmtId="0" fontId="3" fillId="2" borderId="1" xfId="0" applyFont="1" applyFill="1" applyBorder="1" applyAlignment="1">
      <alignment horizontal="center"/>
    </xf>
    <xf numFmtId="0" fontId="14" fillId="2" borderId="1" xfId="0" applyFont="1" applyFill="1" applyBorder="1"/>
    <xf numFmtId="0" fontId="14" fillId="2" borderId="1" xfId="0" applyFont="1" applyFill="1" applyBorder="1" applyAlignment="1">
      <alignment horizontal="center"/>
    </xf>
    <xf numFmtId="4" fontId="14" fillId="2" borderId="1" xfId="0" applyNumberFormat="1" applyFont="1" applyFill="1" applyBorder="1"/>
    <xf numFmtId="4" fontId="14" fillId="8" borderId="1" xfId="0" applyNumberFormat="1" applyFont="1" applyFill="1" applyBorder="1"/>
    <xf numFmtId="0" fontId="3" fillId="0" borderId="1" xfId="0" applyFont="1" applyBorder="1" applyAlignment="1">
      <alignment horizontal="center"/>
    </xf>
    <xf numFmtId="0" fontId="3" fillId="0" borderId="1" xfId="0" applyFont="1" applyBorder="1"/>
    <xf numFmtId="0" fontId="14" fillId="0" borderId="1" xfId="0" applyFont="1" applyBorder="1" applyAlignment="1">
      <alignment horizontal="center"/>
    </xf>
    <xf numFmtId="0" fontId="14" fillId="0" borderId="1" xfId="0" applyFont="1" applyBorder="1" applyAlignment="1">
      <alignment wrapText="1"/>
    </xf>
    <xf numFmtId="0" fontId="3" fillId="2" borderId="1" xfId="0" applyFont="1" applyFill="1" applyBorder="1" applyAlignment="1">
      <alignment vertical="center" wrapText="1"/>
    </xf>
    <xf numFmtId="0" fontId="3" fillId="5" borderId="1" xfId="0" applyFont="1" applyFill="1" applyBorder="1" applyAlignment="1">
      <alignment wrapText="1"/>
    </xf>
    <xf numFmtId="0" fontId="3" fillId="6" borderId="1" xfId="0" applyFont="1" applyFill="1" applyBorder="1"/>
    <xf numFmtId="0" fontId="3" fillId="6" borderId="4" xfId="0" applyFont="1" applyFill="1" applyBorder="1" applyAlignment="1">
      <alignment vertical="top" wrapText="1"/>
    </xf>
    <xf numFmtId="0" fontId="3" fillId="6" borderId="5" xfId="0" applyFont="1" applyFill="1" applyBorder="1" applyAlignment="1">
      <alignment horizontal="center" vertical="top" wrapText="1"/>
    </xf>
    <xf numFmtId="4" fontId="3" fillId="6" borderId="1" xfId="0" applyNumberFormat="1" applyFont="1" applyFill="1" applyBorder="1"/>
    <xf numFmtId="0" fontId="3" fillId="0" borderId="5" xfId="0" applyFont="1" applyBorder="1" applyAlignment="1">
      <alignment horizontal="center" vertical="top" wrapText="1"/>
    </xf>
    <xf numFmtId="0" fontId="14" fillId="0" borderId="6" xfId="0" applyFont="1" applyBorder="1" applyAlignment="1">
      <alignment vertical="top" wrapText="1"/>
    </xf>
    <xf numFmtId="0" fontId="14" fillId="0" borderId="5" xfId="0" applyFont="1" applyBorder="1" applyAlignment="1">
      <alignment horizontal="center" vertical="top" wrapText="1"/>
    </xf>
    <xf numFmtId="0" fontId="3" fillId="6" borderId="1" xfId="0" applyFont="1" applyFill="1" applyBorder="1" applyAlignment="1">
      <alignment vertical="top" wrapText="1"/>
    </xf>
    <xf numFmtId="0" fontId="3" fillId="0" borderId="0" xfId="0" applyFont="1" applyAlignment="1">
      <alignment horizontal="center" vertical="top" wrapText="1"/>
    </xf>
    <xf numFmtId="0" fontId="14" fillId="0" borderId="0" xfId="0" applyFont="1" applyAlignment="1">
      <alignment wrapText="1"/>
    </xf>
    <xf numFmtId="0" fontId="14" fillId="0" borderId="1" xfId="0" applyFont="1" applyBorder="1" applyAlignment="1">
      <alignment horizontal="center" wrapText="1"/>
    </xf>
    <xf numFmtId="0" fontId="3" fillId="2" borderId="1" xfId="0" applyFont="1" applyFill="1" applyBorder="1" applyAlignment="1">
      <alignment horizontal="center" vertical="center"/>
    </xf>
    <xf numFmtId="0" fontId="14" fillId="2" borderId="1" xfId="10" applyFont="1" applyFill="1" applyBorder="1" applyAlignment="1">
      <alignment horizontal="left" vertical="center" wrapText="1"/>
    </xf>
    <xf numFmtId="0" fontId="14" fillId="0" borderId="1" xfId="0" applyFont="1" applyBorder="1" applyAlignment="1">
      <alignment horizontal="center" vertical="center"/>
    </xf>
    <xf numFmtId="0" fontId="14" fillId="6" borderId="1" xfId="0" applyFont="1" applyFill="1" applyBorder="1" applyAlignment="1">
      <alignment horizontal="center"/>
    </xf>
    <xf numFmtId="0" fontId="3" fillId="10" borderId="1" xfId="0" applyFont="1" applyFill="1" applyBorder="1"/>
    <xf numFmtId="0" fontId="3" fillId="5" borderId="1" xfId="0" applyFont="1" applyFill="1" applyBorder="1" applyAlignment="1">
      <alignment horizontal="center" vertical="center"/>
    </xf>
    <xf numFmtId="4" fontId="3" fillId="4" borderId="1" xfId="0" applyNumberFormat="1" applyFont="1" applyFill="1" applyBorder="1"/>
    <xf numFmtId="0" fontId="3" fillId="6" borderId="1" xfId="0" applyFont="1" applyFill="1" applyBorder="1" applyAlignment="1">
      <alignment vertical="center"/>
    </xf>
    <xf numFmtId="0" fontId="14" fillId="6" borderId="1" xfId="0" applyFont="1" applyFill="1" applyBorder="1" applyAlignment="1">
      <alignment horizontal="center" vertical="center"/>
    </xf>
    <xf numFmtId="0" fontId="15" fillId="0" borderId="0" xfId="0" applyFont="1"/>
    <xf numFmtId="0" fontId="15" fillId="0" borderId="0" xfId="0" applyFont="1" applyAlignment="1">
      <alignment horizontal="center"/>
    </xf>
    <xf numFmtId="0" fontId="3" fillId="2" borderId="1" xfId="0" applyFont="1" applyFill="1" applyBorder="1" applyAlignment="1">
      <alignment wrapText="1"/>
    </xf>
    <xf numFmtId="0" fontId="3" fillId="0" borderId="1" xfId="0" applyFont="1" applyBorder="1" applyAlignment="1">
      <alignment horizontal="center" wrapText="1"/>
    </xf>
    <xf numFmtId="0" fontId="14" fillId="0" borderId="0" xfId="0" applyFont="1"/>
    <xf numFmtId="0" fontId="6" fillId="0" borderId="0" xfId="0" applyFont="1" applyAlignment="1">
      <alignment horizontal="center"/>
    </xf>
    <xf numFmtId="0" fontId="4" fillId="0" borderId="0" xfId="0" applyFont="1" applyAlignment="1">
      <alignment horizontal="center"/>
    </xf>
    <xf numFmtId="0" fontId="13" fillId="0" borderId="0" xfId="0" applyFont="1" applyAlignment="1">
      <alignment horizontal="center" vertical="center"/>
    </xf>
  </cellXfs>
  <cellStyles count="11">
    <cellStyle name="Bun" xfId="10" builtinId="26"/>
    <cellStyle name="Normal" xfId="0" builtinId="0"/>
    <cellStyle name="Normal 2" xfId="6" xr:uid="{00000000-0005-0000-0000-000002000000}"/>
    <cellStyle name="Normal 3" xfId="7" xr:uid="{00000000-0005-0000-0000-000003000000}"/>
    <cellStyle name="Normal 3 2 2" xfId="8" xr:uid="{00000000-0005-0000-0000-000004000000}"/>
    <cellStyle name="Normal 3 2 2 2" xfId="1" xr:uid="{00000000-0005-0000-0000-000005000000}"/>
    <cellStyle name="Normal 4" xfId="4" xr:uid="{00000000-0005-0000-0000-000006000000}"/>
    <cellStyle name="Normal 5" xfId="9" xr:uid="{00000000-0005-0000-0000-000007000000}"/>
    <cellStyle name="Normal 5 4" xfId="2" xr:uid="{00000000-0005-0000-0000-000008000000}"/>
    <cellStyle name="Normal 5 4 4 2 2" xfId="5" xr:uid="{00000000-0005-0000-0000-000009000000}"/>
    <cellStyle name="Normal 7 2 2" xfId="3"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9"/>
  <sheetViews>
    <sheetView tabSelected="1" topLeftCell="B1" zoomScale="98" zoomScaleNormal="98" workbookViewId="0">
      <selection activeCell="K13" sqref="K13"/>
    </sheetView>
  </sheetViews>
  <sheetFormatPr defaultColWidth="9.140625" defaultRowHeight="12.4"/>
  <cols>
    <col min="1" max="1" width="4.7109375" style="7" hidden="1" customWidth="1"/>
    <col min="2" max="2" width="49.85546875" style="7" customWidth="1"/>
    <col min="3" max="3" width="12.85546875" style="6" customWidth="1"/>
    <col min="4" max="4" width="16.140625" style="7" customWidth="1"/>
    <col min="5" max="5" width="17.5703125" style="7" customWidth="1"/>
    <col min="6" max="6" width="0.28515625" style="7" hidden="1" customWidth="1"/>
    <col min="7" max="7" width="4.85546875" style="7" hidden="1" customWidth="1"/>
    <col min="8" max="8" width="12.5703125" style="7" customWidth="1"/>
    <col min="9" max="16384" width="9.140625" style="7"/>
  </cols>
  <sheetData>
    <row r="1" spans="1:8" s="4" customFormat="1" ht="15">
      <c r="A1" s="1" t="s">
        <v>0</v>
      </c>
      <c r="B1" s="2" t="s">
        <v>0</v>
      </c>
      <c r="C1" s="3"/>
      <c r="D1" s="79" t="s">
        <v>1</v>
      </c>
      <c r="E1" s="79"/>
    </row>
    <row r="2" spans="1:8" ht="15">
      <c r="A2" s="5" t="s">
        <v>2</v>
      </c>
      <c r="B2" s="3" t="s">
        <v>2</v>
      </c>
      <c r="D2" s="80" t="s">
        <v>3</v>
      </c>
      <c r="E2" s="80"/>
    </row>
    <row r="3" spans="1:8" ht="18" customHeight="1">
      <c r="A3" s="8"/>
      <c r="B3" s="2" t="s">
        <v>4</v>
      </c>
      <c r="C3" s="9"/>
    </row>
    <row r="4" spans="1:8" ht="18" customHeight="1">
      <c r="A4" s="8"/>
      <c r="B4" s="2"/>
      <c r="C4" s="9"/>
    </row>
    <row r="5" spans="1:8" ht="18" customHeight="1">
      <c r="A5" s="8"/>
      <c r="B5" s="78" t="s">
        <v>5</v>
      </c>
      <c r="C5" s="78"/>
      <c r="D5" s="78"/>
      <c r="E5" s="78"/>
      <c r="F5" s="78"/>
      <c r="G5" s="78"/>
    </row>
    <row r="6" spans="1:8" ht="18" customHeight="1">
      <c r="A6" s="8"/>
      <c r="B6" s="78" t="s">
        <v>6</v>
      </c>
      <c r="C6" s="78"/>
      <c r="D6" s="78"/>
      <c r="E6" s="78"/>
      <c r="F6" s="78"/>
      <c r="G6" s="78"/>
    </row>
    <row r="7" spans="1:8" ht="18" customHeight="1">
      <c r="A7" s="8"/>
      <c r="B7" s="10"/>
      <c r="C7" s="11"/>
      <c r="D7" s="12"/>
      <c r="E7" s="12"/>
      <c r="F7" s="12"/>
      <c r="G7" s="12"/>
    </row>
    <row r="8" spans="1:8" ht="11.25" customHeight="1">
      <c r="A8" s="13"/>
      <c r="B8" s="14"/>
      <c r="C8" s="15"/>
      <c r="E8" s="34" t="s">
        <v>7</v>
      </c>
    </row>
    <row r="9" spans="1:8" ht="63.75" customHeight="1">
      <c r="A9" s="21"/>
      <c r="B9" s="22" t="s">
        <v>8</v>
      </c>
      <c r="C9" s="33" t="s">
        <v>9</v>
      </c>
      <c r="D9" s="33" t="s">
        <v>10</v>
      </c>
      <c r="E9" s="33" t="s">
        <v>11</v>
      </c>
      <c r="F9" s="76"/>
      <c r="G9" s="76"/>
      <c r="H9" s="33" t="s">
        <v>12</v>
      </c>
    </row>
    <row r="10" spans="1:8" ht="22.5" customHeight="1">
      <c r="A10" s="16"/>
      <c r="B10" s="23" t="s">
        <v>13</v>
      </c>
      <c r="C10" s="24"/>
      <c r="D10" s="25">
        <f>E10+H10</f>
        <v>10</v>
      </c>
      <c r="E10" s="25">
        <f>E11+E14</f>
        <v>10</v>
      </c>
      <c r="F10" s="25">
        <f t="shared" ref="F10:H10" si="0">F11+F14</f>
        <v>0</v>
      </c>
      <c r="G10" s="25">
        <f t="shared" si="0"/>
        <v>0</v>
      </c>
      <c r="H10" s="25">
        <f t="shared" si="0"/>
        <v>0</v>
      </c>
    </row>
    <row r="11" spans="1:8" ht="22.5" customHeight="1">
      <c r="A11" s="16"/>
      <c r="B11" s="48" t="s">
        <v>14</v>
      </c>
      <c r="C11" s="77"/>
      <c r="D11" s="25">
        <f t="shared" ref="D11:D73" si="1">E11+H11</f>
        <v>0</v>
      </c>
      <c r="E11" s="38">
        <f>E12+E13</f>
        <v>0</v>
      </c>
      <c r="F11" s="38">
        <f t="shared" ref="F11:H11" si="2">F12+F13</f>
        <v>0</v>
      </c>
      <c r="G11" s="38">
        <f t="shared" si="2"/>
        <v>0</v>
      </c>
      <c r="H11" s="38">
        <f t="shared" si="2"/>
        <v>0</v>
      </c>
    </row>
    <row r="12" spans="1:8" ht="22.5" customHeight="1">
      <c r="A12" s="16"/>
      <c r="B12" s="26" t="s">
        <v>15</v>
      </c>
      <c r="C12" s="49" t="s">
        <v>16</v>
      </c>
      <c r="D12" s="46">
        <f t="shared" si="1"/>
        <v>10</v>
      </c>
      <c r="E12" s="45">
        <v>10</v>
      </c>
      <c r="F12" s="38"/>
      <c r="G12" s="38"/>
      <c r="H12" s="38">
        <v>0</v>
      </c>
    </row>
    <row r="13" spans="1:8" ht="49.5" customHeight="1">
      <c r="A13" s="16"/>
      <c r="B13" s="50" t="s">
        <v>17</v>
      </c>
      <c r="C13" s="49" t="s">
        <v>18</v>
      </c>
      <c r="D13" s="46">
        <f t="shared" si="1"/>
        <v>-10</v>
      </c>
      <c r="E13" s="45">
        <v>-10</v>
      </c>
      <c r="F13" s="45"/>
      <c r="G13" s="45"/>
      <c r="H13" s="45">
        <v>0</v>
      </c>
    </row>
    <row r="14" spans="1:8" ht="22.5" customHeight="1">
      <c r="A14" s="16"/>
      <c r="B14" s="51" t="s">
        <v>19</v>
      </c>
      <c r="C14" s="49"/>
      <c r="D14" s="46">
        <f t="shared" si="1"/>
        <v>10</v>
      </c>
      <c r="E14" s="38">
        <f>E15</f>
        <v>10</v>
      </c>
      <c r="F14" s="38">
        <f t="shared" ref="F14:H14" si="3">F15</f>
        <v>0</v>
      </c>
      <c r="G14" s="38">
        <f t="shared" si="3"/>
        <v>0</v>
      </c>
      <c r="H14" s="38">
        <f t="shared" si="3"/>
        <v>0</v>
      </c>
    </row>
    <row r="15" spans="1:8" ht="22.5" customHeight="1">
      <c r="A15" s="16"/>
      <c r="B15" s="26" t="s">
        <v>20</v>
      </c>
      <c r="C15" s="49" t="s">
        <v>21</v>
      </c>
      <c r="D15" s="46">
        <f t="shared" si="1"/>
        <v>10</v>
      </c>
      <c r="E15" s="45">
        <v>10</v>
      </c>
      <c r="F15" s="45"/>
      <c r="G15" s="45"/>
      <c r="H15" s="45">
        <v>0</v>
      </c>
    </row>
    <row r="16" spans="1:8" ht="23.25" customHeight="1">
      <c r="A16" s="19"/>
      <c r="B16" s="23" t="s">
        <v>22</v>
      </c>
      <c r="C16" s="24"/>
      <c r="D16" s="25">
        <f t="shared" si="1"/>
        <v>923</v>
      </c>
      <c r="E16" s="25">
        <f>E67+E63+E20+E33+E37+E17+E43</f>
        <v>923</v>
      </c>
      <c r="F16" s="25">
        <f>F67+F63+F20+F33+F37+F17+F43</f>
        <v>-350</v>
      </c>
      <c r="G16" s="25">
        <f>G67+G63+G20+G33+G37+G17+G43</f>
        <v>-350</v>
      </c>
      <c r="H16" s="25">
        <f>H67+H63+H20+H33+H37+H17+H43</f>
        <v>0</v>
      </c>
    </row>
    <row r="17" spans="1:8" ht="23.25" customHeight="1">
      <c r="A17" s="19"/>
      <c r="B17" s="27" t="s">
        <v>23</v>
      </c>
      <c r="C17" s="41" t="s">
        <v>24</v>
      </c>
      <c r="D17" s="25">
        <f t="shared" si="1"/>
        <v>-1000</v>
      </c>
      <c r="E17" s="28">
        <f>E18</f>
        <v>-1000</v>
      </c>
      <c r="F17" s="28">
        <f t="shared" ref="F17:H17" si="4">F18</f>
        <v>0</v>
      </c>
      <c r="G17" s="28">
        <f t="shared" si="4"/>
        <v>0</v>
      </c>
      <c r="H17" s="28">
        <f t="shared" si="4"/>
        <v>0</v>
      </c>
    </row>
    <row r="18" spans="1:8" ht="23.25" customHeight="1">
      <c r="A18" s="19"/>
      <c r="B18" s="48" t="s">
        <v>14</v>
      </c>
      <c r="C18" s="47"/>
      <c r="D18" s="25">
        <f t="shared" si="1"/>
        <v>-1000</v>
      </c>
      <c r="E18" s="32">
        <f>E19</f>
        <v>-1000</v>
      </c>
      <c r="F18" s="35"/>
      <c r="G18" s="35"/>
      <c r="H18" s="35">
        <f>H19</f>
        <v>0</v>
      </c>
    </row>
    <row r="19" spans="1:8" ht="23.25" customHeight="1">
      <c r="A19" s="19"/>
      <c r="B19" s="26" t="s">
        <v>25</v>
      </c>
      <c r="C19" s="47"/>
      <c r="D19" s="46">
        <f t="shared" si="1"/>
        <v>-1000</v>
      </c>
      <c r="E19" s="32">
        <v>-1000</v>
      </c>
      <c r="F19" s="32"/>
      <c r="G19" s="32"/>
      <c r="H19" s="32">
        <v>0</v>
      </c>
    </row>
    <row r="20" spans="1:8" ht="23.25" customHeight="1">
      <c r="A20" s="19"/>
      <c r="B20" s="52" t="s">
        <v>26</v>
      </c>
      <c r="C20" s="41" t="s">
        <v>27</v>
      </c>
      <c r="D20" s="25">
        <f t="shared" si="1"/>
        <v>0</v>
      </c>
      <c r="E20" s="28">
        <f>E21+E26+E29</f>
        <v>200</v>
      </c>
      <c r="F20" s="28">
        <f t="shared" ref="F20:H20" si="5">F21+F26+F29</f>
        <v>0</v>
      </c>
      <c r="G20" s="28">
        <f t="shared" si="5"/>
        <v>0</v>
      </c>
      <c r="H20" s="28">
        <f t="shared" si="5"/>
        <v>-200</v>
      </c>
    </row>
    <row r="21" spans="1:8" ht="23.25" customHeight="1">
      <c r="A21" s="19"/>
      <c r="B21" s="53" t="s">
        <v>28</v>
      </c>
      <c r="C21" s="40" t="s">
        <v>29</v>
      </c>
      <c r="D21" s="25">
        <f t="shared" si="1"/>
        <v>0</v>
      </c>
      <c r="E21" s="38">
        <f>E22</f>
        <v>200</v>
      </c>
      <c r="F21" s="38">
        <f t="shared" ref="F21:H21" si="6">F22</f>
        <v>0</v>
      </c>
      <c r="G21" s="38">
        <f t="shared" si="6"/>
        <v>0</v>
      </c>
      <c r="H21" s="38">
        <f t="shared" si="6"/>
        <v>-200</v>
      </c>
    </row>
    <row r="22" spans="1:8" ht="23.25" customHeight="1">
      <c r="A22" s="19"/>
      <c r="B22" s="48" t="s">
        <v>14</v>
      </c>
      <c r="C22" s="47"/>
      <c r="D22" s="25">
        <f t="shared" si="1"/>
        <v>0</v>
      </c>
      <c r="E22" s="38">
        <f>E23</f>
        <v>200</v>
      </c>
      <c r="F22" s="38">
        <f t="shared" ref="F22:H22" si="7">F23</f>
        <v>0</v>
      </c>
      <c r="G22" s="38">
        <f t="shared" si="7"/>
        <v>0</v>
      </c>
      <c r="H22" s="38">
        <f t="shared" si="7"/>
        <v>-200</v>
      </c>
    </row>
    <row r="23" spans="1:8" ht="23.25" customHeight="1">
      <c r="A23" s="19"/>
      <c r="B23" s="26" t="s">
        <v>30</v>
      </c>
      <c r="C23" s="49">
        <v>79</v>
      </c>
      <c r="D23" s="46">
        <f t="shared" si="1"/>
        <v>0</v>
      </c>
      <c r="E23" s="45">
        <f>E24</f>
        <v>200</v>
      </c>
      <c r="F23" s="45">
        <f t="shared" ref="F23:H23" si="8">F24</f>
        <v>0</v>
      </c>
      <c r="G23" s="45">
        <f t="shared" si="8"/>
        <v>0</v>
      </c>
      <c r="H23" s="45">
        <f t="shared" si="8"/>
        <v>-200</v>
      </c>
    </row>
    <row r="24" spans="1:8" ht="23.25" customHeight="1">
      <c r="A24" s="19"/>
      <c r="B24" s="26" t="s">
        <v>31</v>
      </c>
      <c r="C24" s="49">
        <v>81</v>
      </c>
      <c r="D24" s="46">
        <f t="shared" si="1"/>
        <v>0</v>
      </c>
      <c r="E24" s="45">
        <f>E25</f>
        <v>200</v>
      </c>
      <c r="F24" s="45">
        <f t="shared" ref="F24:H24" si="9">F25</f>
        <v>0</v>
      </c>
      <c r="G24" s="45">
        <f t="shared" si="9"/>
        <v>0</v>
      </c>
      <c r="H24" s="45">
        <f t="shared" si="9"/>
        <v>-200</v>
      </c>
    </row>
    <row r="25" spans="1:8" ht="23.25" customHeight="1" thickBot="1">
      <c r="A25" s="19"/>
      <c r="B25" s="26" t="s">
        <v>32</v>
      </c>
      <c r="C25" s="49" t="s">
        <v>33</v>
      </c>
      <c r="D25" s="46">
        <f t="shared" si="1"/>
        <v>0</v>
      </c>
      <c r="E25" s="45">
        <v>200</v>
      </c>
      <c r="F25" s="46"/>
      <c r="G25" s="46"/>
      <c r="H25" s="45">
        <v>-200</v>
      </c>
    </row>
    <row r="26" spans="1:8" ht="33" customHeight="1" thickBot="1">
      <c r="A26" s="19"/>
      <c r="B26" s="54" t="s">
        <v>34</v>
      </c>
      <c r="C26" s="55" t="s">
        <v>35</v>
      </c>
      <c r="D26" s="25">
        <f t="shared" si="1"/>
        <v>-200</v>
      </c>
      <c r="E26" s="56">
        <f>E27</f>
        <v>-200</v>
      </c>
      <c r="F26" s="56">
        <f t="shared" ref="F26:H27" si="10">F27</f>
        <v>0</v>
      </c>
      <c r="G26" s="56">
        <f t="shared" si="10"/>
        <v>0</v>
      </c>
      <c r="H26" s="56">
        <f t="shared" si="10"/>
        <v>0</v>
      </c>
    </row>
    <row r="27" spans="1:8" ht="24.75" customHeight="1" thickBot="1">
      <c r="A27" s="19"/>
      <c r="B27" s="48" t="s">
        <v>14</v>
      </c>
      <c r="C27" s="57"/>
      <c r="D27" s="25">
        <f t="shared" si="1"/>
        <v>-200</v>
      </c>
      <c r="E27" s="35">
        <f>E28</f>
        <v>-200</v>
      </c>
      <c r="F27" s="35">
        <f t="shared" si="10"/>
        <v>0</v>
      </c>
      <c r="G27" s="35">
        <f t="shared" si="10"/>
        <v>0</v>
      </c>
      <c r="H27" s="35">
        <f t="shared" si="10"/>
        <v>0</v>
      </c>
    </row>
    <row r="28" spans="1:8" ht="31.5" customHeight="1" thickBot="1">
      <c r="A28" s="19"/>
      <c r="B28" s="58" t="s">
        <v>36</v>
      </c>
      <c r="C28" s="59" t="s">
        <v>37</v>
      </c>
      <c r="D28" s="25">
        <f t="shared" si="1"/>
        <v>-200</v>
      </c>
      <c r="E28" s="45">
        <v>-200</v>
      </c>
      <c r="F28" s="45"/>
      <c r="G28" s="45"/>
      <c r="H28" s="45">
        <v>0</v>
      </c>
    </row>
    <row r="29" spans="1:8" ht="23.25" customHeight="1" thickBot="1">
      <c r="A29" s="19"/>
      <c r="B29" s="60" t="s">
        <v>26</v>
      </c>
      <c r="C29" s="55" t="s">
        <v>29</v>
      </c>
      <c r="D29" s="25">
        <f t="shared" si="1"/>
        <v>200</v>
      </c>
      <c r="E29" s="56">
        <f>E30</f>
        <v>200</v>
      </c>
      <c r="F29" s="56">
        <f t="shared" ref="F29:H30" si="11">F30</f>
        <v>0</v>
      </c>
      <c r="G29" s="56">
        <f t="shared" si="11"/>
        <v>0</v>
      </c>
      <c r="H29" s="56">
        <f t="shared" si="11"/>
        <v>0</v>
      </c>
    </row>
    <row r="30" spans="1:8" ht="23.25" customHeight="1">
      <c r="A30" s="19"/>
      <c r="B30" s="48" t="s">
        <v>14</v>
      </c>
      <c r="C30" s="61"/>
      <c r="D30" s="25">
        <f t="shared" si="1"/>
        <v>200</v>
      </c>
      <c r="E30" s="35">
        <f>E31</f>
        <v>200</v>
      </c>
      <c r="F30" s="35">
        <f t="shared" si="11"/>
        <v>0</v>
      </c>
      <c r="G30" s="35">
        <f t="shared" si="11"/>
        <v>0</v>
      </c>
      <c r="H30" s="35">
        <f t="shared" si="11"/>
        <v>0</v>
      </c>
    </row>
    <row r="31" spans="1:8" ht="49.5" customHeight="1">
      <c r="A31" s="19"/>
      <c r="B31" s="62" t="s">
        <v>38</v>
      </c>
      <c r="C31" s="63" t="s">
        <v>39</v>
      </c>
      <c r="D31" s="46">
        <f t="shared" si="1"/>
        <v>200</v>
      </c>
      <c r="E31" s="45">
        <v>200</v>
      </c>
      <c r="F31" s="45"/>
      <c r="G31" s="45"/>
      <c r="H31" s="45">
        <v>0</v>
      </c>
    </row>
    <row r="32" spans="1:8" ht="23.25" customHeight="1">
      <c r="A32" s="19"/>
      <c r="B32" s="50" t="s">
        <v>40</v>
      </c>
      <c r="C32" s="63"/>
      <c r="D32" s="46">
        <f t="shared" si="1"/>
        <v>200</v>
      </c>
      <c r="E32" s="45">
        <v>200</v>
      </c>
      <c r="F32" s="45"/>
      <c r="G32" s="45"/>
      <c r="H32" s="45">
        <v>0</v>
      </c>
    </row>
    <row r="33" spans="1:8" ht="23.25" customHeight="1">
      <c r="A33" s="19"/>
      <c r="B33" s="27" t="s">
        <v>41</v>
      </c>
      <c r="C33" s="41" t="s">
        <v>42</v>
      </c>
      <c r="D33" s="25">
        <f t="shared" si="1"/>
        <v>0</v>
      </c>
      <c r="E33" s="28">
        <f>E34</f>
        <v>-200</v>
      </c>
      <c r="F33" s="28">
        <f t="shared" ref="F33:H33" si="12">F34</f>
        <v>0</v>
      </c>
      <c r="G33" s="28">
        <f t="shared" si="12"/>
        <v>0</v>
      </c>
      <c r="H33" s="28">
        <f t="shared" si="12"/>
        <v>200</v>
      </c>
    </row>
    <row r="34" spans="1:8" ht="23.25" customHeight="1">
      <c r="A34" s="19"/>
      <c r="B34" s="48" t="s">
        <v>14</v>
      </c>
      <c r="C34" s="47"/>
      <c r="D34" s="25">
        <f t="shared" si="1"/>
        <v>0</v>
      </c>
      <c r="E34" s="38">
        <f>E35</f>
        <v>-200</v>
      </c>
      <c r="F34" s="38">
        <f t="shared" ref="F34:H34" si="13">F35</f>
        <v>0</v>
      </c>
      <c r="G34" s="38">
        <f t="shared" si="13"/>
        <v>0</v>
      </c>
      <c r="H34" s="38">
        <f t="shared" si="13"/>
        <v>200</v>
      </c>
    </row>
    <row r="35" spans="1:8" ht="23.25" customHeight="1">
      <c r="A35" s="19"/>
      <c r="B35" s="26" t="s">
        <v>43</v>
      </c>
      <c r="C35" s="49">
        <v>30</v>
      </c>
      <c r="D35" s="46">
        <f t="shared" si="1"/>
        <v>0</v>
      </c>
      <c r="E35" s="45">
        <f>E36</f>
        <v>-200</v>
      </c>
      <c r="F35" s="45">
        <f t="shared" ref="F35:H35" si="14">F36</f>
        <v>0</v>
      </c>
      <c r="G35" s="45">
        <f t="shared" si="14"/>
        <v>0</v>
      </c>
      <c r="H35" s="45">
        <f t="shared" si="14"/>
        <v>200</v>
      </c>
    </row>
    <row r="36" spans="1:8" ht="23.25" customHeight="1">
      <c r="A36" s="19"/>
      <c r="B36" s="26" t="s">
        <v>44</v>
      </c>
      <c r="C36" s="49" t="s">
        <v>45</v>
      </c>
      <c r="D36" s="46">
        <f t="shared" si="1"/>
        <v>0</v>
      </c>
      <c r="E36" s="45">
        <v>-200</v>
      </c>
      <c r="F36" s="46"/>
      <c r="G36" s="46"/>
      <c r="H36" s="45">
        <v>200</v>
      </c>
    </row>
    <row r="37" spans="1:8" ht="23.25" customHeight="1">
      <c r="A37" s="19"/>
      <c r="B37" s="27" t="s">
        <v>46</v>
      </c>
      <c r="C37" s="41" t="s">
        <v>47</v>
      </c>
      <c r="D37" s="25">
        <f t="shared" si="1"/>
        <v>13</v>
      </c>
      <c r="E37" s="28">
        <f>E38</f>
        <v>13</v>
      </c>
      <c r="F37" s="28">
        <f t="shared" ref="F37:H37" si="15">F38+F41</f>
        <v>0</v>
      </c>
      <c r="G37" s="28">
        <f t="shared" si="15"/>
        <v>0</v>
      </c>
      <c r="H37" s="28">
        <f t="shared" si="15"/>
        <v>0</v>
      </c>
    </row>
    <row r="38" spans="1:8" ht="31.5" customHeight="1">
      <c r="A38" s="19"/>
      <c r="B38" s="39" t="s">
        <v>48</v>
      </c>
      <c r="C38" s="40" t="s">
        <v>49</v>
      </c>
      <c r="D38" s="25">
        <f t="shared" si="1"/>
        <v>13</v>
      </c>
      <c r="E38" s="38">
        <f>E39+E41</f>
        <v>13</v>
      </c>
      <c r="F38" s="38">
        <f t="shared" ref="F38:H38" si="16">F39</f>
        <v>0</v>
      </c>
      <c r="G38" s="38">
        <f t="shared" si="16"/>
        <v>0</v>
      </c>
      <c r="H38" s="38">
        <f t="shared" si="16"/>
        <v>0</v>
      </c>
    </row>
    <row r="39" spans="1:8" ht="23.25" hidden="1" customHeight="1">
      <c r="A39" s="19"/>
      <c r="B39" s="48" t="s">
        <v>14</v>
      </c>
      <c r="C39" s="42"/>
      <c r="D39" s="25">
        <f t="shared" si="1"/>
        <v>0</v>
      </c>
      <c r="E39" s="38">
        <f>E40</f>
        <v>0</v>
      </c>
      <c r="F39" s="38">
        <f t="shared" ref="F39:H39" si="17">F40</f>
        <v>0</v>
      </c>
      <c r="G39" s="38">
        <f t="shared" si="17"/>
        <v>0</v>
      </c>
      <c r="H39" s="38">
        <f t="shared" si="17"/>
        <v>0</v>
      </c>
    </row>
    <row r="40" spans="1:8" ht="23.25" hidden="1" customHeight="1">
      <c r="A40" s="19"/>
      <c r="B40" s="43" t="s">
        <v>50</v>
      </c>
      <c r="C40" s="44">
        <v>20</v>
      </c>
      <c r="D40" s="25">
        <f t="shared" si="1"/>
        <v>0</v>
      </c>
      <c r="E40" s="38"/>
      <c r="F40" s="25"/>
      <c r="G40" s="25"/>
      <c r="H40" s="38"/>
    </row>
    <row r="41" spans="1:8" ht="23.25" customHeight="1">
      <c r="A41" s="19"/>
      <c r="B41" s="51" t="s">
        <v>19</v>
      </c>
      <c r="C41" s="64"/>
      <c r="D41" s="25">
        <f t="shared" si="1"/>
        <v>13</v>
      </c>
      <c r="E41" s="38">
        <f>E42</f>
        <v>13</v>
      </c>
      <c r="F41" s="38">
        <f t="shared" ref="F41:H41" si="18">F42</f>
        <v>0</v>
      </c>
      <c r="G41" s="38">
        <f t="shared" si="18"/>
        <v>0</v>
      </c>
      <c r="H41" s="38">
        <f t="shared" si="18"/>
        <v>0</v>
      </c>
    </row>
    <row r="42" spans="1:8" ht="23.25" customHeight="1">
      <c r="A42" s="19"/>
      <c r="B42" s="65" t="s">
        <v>51</v>
      </c>
      <c r="C42" s="66">
        <v>70</v>
      </c>
      <c r="D42" s="46">
        <f t="shared" si="1"/>
        <v>13</v>
      </c>
      <c r="E42" s="38">
        <f>3+10</f>
        <v>13</v>
      </c>
      <c r="F42" s="25"/>
      <c r="G42" s="25"/>
      <c r="H42" s="38">
        <v>0</v>
      </c>
    </row>
    <row r="43" spans="1:8" ht="23.25" customHeight="1">
      <c r="A43" s="19"/>
      <c r="B43" s="52" t="s">
        <v>52</v>
      </c>
      <c r="C43" s="41" t="s">
        <v>53</v>
      </c>
      <c r="D43" s="25">
        <f t="shared" si="1"/>
        <v>-1000</v>
      </c>
      <c r="E43" s="28">
        <f>E44+E52+E55+E60+E48</f>
        <v>0</v>
      </c>
      <c r="F43" s="28">
        <f t="shared" ref="F43:H43" si="19">F44+F52+F55+F60+F48</f>
        <v>-350</v>
      </c>
      <c r="G43" s="28">
        <f t="shared" si="19"/>
        <v>-350</v>
      </c>
      <c r="H43" s="28">
        <f t="shared" si="19"/>
        <v>-1000</v>
      </c>
    </row>
    <row r="44" spans="1:8" ht="31.5" customHeight="1">
      <c r="A44" s="19"/>
      <c r="B44" s="39" t="s">
        <v>54</v>
      </c>
      <c r="C44" s="67" t="s">
        <v>55</v>
      </c>
      <c r="D44" s="25">
        <f t="shared" si="1"/>
        <v>0</v>
      </c>
      <c r="E44" s="38">
        <f>E45</f>
        <v>0</v>
      </c>
      <c r="F44" s="38">
        <f t="shared" ref="F44:H44" si="20">F45</f>
        <v>0</v>
      </c>
      <c r="G44" s="38">
        <f t="shared" si="20"/>
        <v>0</v>
      </c>
      <c r="H44" s="38">
        <f t="shared" si="20"/>
        <v>0</v>
      </c>
    </row>
    <row r="45" spans="1:8" ht="23.25" customHeight="1">
      <c r="A45" s="19"/>
      <c r="B45" s="48" t="s">
        <v>14</v>
      </c>
      <c r="C45" s="49"/>
      <c r="D45" s="25">
        <f t="shared" si="1"/>
        <v>0</v>
      </c>
      <c r="E45" s="38">
        <f>E46+E47</f>
        <v>0</v>
      </c>
      <c r="F45" s="38">
        <f t="shared" ref="F45:H45" si="21">F46+F47</f>
        <v>0</v>
      </c>
      <c r="G45" s="38">
        <f t="shared" si="21"/>
        <v>0</v>
      </c>
      <c r="H45" s="38">
        <f t="shared" si="21"/>
        <v>0</v>
      </c>
    </row>
    <row r="46" spans="1:8" ht="23.25" customHeight="1">
      <c r="A46" s="19"/>
      <c r="B46" s="26" t="s">
        <v>50</v>
      </c>
      <c r="C46" s="49">
        <v>20</v>
      </c>
      <c r="D46" s="46">
        <f t="shared" si="1"/>
        <v>23.7</v>
      </c>
      <c r="E46" s="45">
        <v>23.7</v>
      </c>
      <c r="F46" s="45"/>
      <c r="G46" s="45"/>
      <c r="H46" s="45">
        <v>0</v>
      </c>
    </row>
    <row r="47" spans="1:8" ht="23.25" customHeight="1">
      <c r="A47" s="19"/>
      <c r="B47" s="26" t="s">
        <v>56</v>
      </c>
      <c r="C47" s="49" t="s">
        <v>57</v>
      </c>
      <c r="D47" s="46">
        <f t="shared" si="1"/>
        <v>-23.7</v>
      </c>
      <c r="E47" s="45">
        <v>-23.7</v>
      </c>
      <c r="F47" s="45"/>
      <c r="G47" s="45"/>
      <c r="H47" s="45">
        <v>0</v>
      </c>
    </row>
    <row r="48" spans="1:8" ht="23.25" customHeight="1">
      <c r="A48" s="19"/>
      <c r="B48" s="53" t="s">
        <v>58</v>
      </c>
      <c r="C48" s="40" t="s">
        <v>59</v>
      </c>
      <c r="D48" s="25">
        <f t="shared" si="1"/>
        <v>300</v>
      </c>
      <c r="E48" s="56">
        <f>E49</f>
        <v>0</v>
      </c>
      <c r="F48" s="56">
        <f t="shared" ref="F48:H49" si="22">F49</f>
        <v>0</v>
      </c>
      <c r="G48" s="56">
        <f t="shared" si="22"/>
        <v>0</v>
      </c>
      <c r="H48" s="56">
        <f t="shared" si="22"/>
        <v>300</v>
      </c>
    </row>
    <row r="49" spans="1:8" ht="23.25" customHeight="1">
      <c r="A49" s="19"/>
      <c r="B49" s="48" t="s">
        <v>14</v>
      </c>
      <c r="C49" s="49"/>
      <c r="D49" s="25">
        <f t="shared" si="1"/>
        <v>300</v>
      </c>
      <c r="E49" s="38">
        <f>E50</f>
        <v>0</v>
      </c>
      <c r="F49" s="38">
        <f t="shared" si="22"/>
        <v>0</v>
      </c>
      <c r="G49" s="38">
        <f t="shared" si="22"/>
        <v>0</v>
      </c>
      <c r="H49" s="38">
        <f t="shared" si="22"/>
        <v>300</v>
      </c>
    </row>
    <row r="50" spans="1:8" ht="23.25" customHeight="1">
      <c r="A50" s="19"/>
      <c r="B50" s="26" t="s">
        <v>60</v>
      </c>
      <c r="C50" s="49" t="s">
        <v>61</v>
      </c>
      <c r="D50" s="46">
        <f t="shared" si="1"/>
        <v>300</v>
      </c>
      <c r="E50" s="45">
        <f>E51</f>
        <v>0</v>
      </c>
      <c r="F50" s="45">
        <f t="shared" ref="F50:H50" si="23">F51</f>
        <v>0</v>
      </c>
      <c r="G50" s="45">
        <f t="shared" si="23"/>
        <v>0</v>
      </c>
      <c r="H50" s="45">
        <f t="shared" si="23"/>
        <v>300</v>
      </c>
    </row>
    <row r="51" spans="1:8" ht="23.25" customHeight="1">
      <c r="A51" s="19"/>
      <c r="B51" s="26" t="s">
        <v>62</v>
      </c>
      <c r="C51" s="49"/>
      <c r="D51" s="46">
        <f t="shared" si="1"/>
        <v>300</v>
      </c>
      <c r="E51" s="45">
        <v>0</v>
      </c>
      <c r="F51" s="38"/>
      <c r="G51" s="38"/>
      <c r="H51" s="45">
        <v>300</v>
      </c>
    </row>
    <row r="52" spans="1:8" ht="23.25" customHeight="1">
      <c r="A52" s="19"/>
      <c r="B52" s="68" t="s">
        <v>63</v>
      </c>
      <c r="C52" s="40" t="s">
        <v>64</v>
      </c>
      <c r="D52" s="56">
        <f t="shared" si="1"/>
        <v>-400</v>
      </c>
      <c r="E52" s="56">
        <f>E53</f>
        <v>0</v>
      </c>
      <c r="F52" s="56">
        <f t="shared" ref="F52:H53" si="24">F53</f>
        <v>0</v>
      </c>
      <c r="G52" s="56">
        <f t="shared" si="24"/>
        <v>0</v>
      </c>
      <c r="H52" s="56">
        <f t="shared" si="24"/>
        <v>-400</v>
      </c>
    </row>
    <row r="53" spans="1:8" ht="23.25" customHeight="1">
      <c r="A53" s="19"/>
      <c r="B53" s="48" t="s">
        <v>14</v>
      </c>
      <c r="C53" s="49"/>
      <c r="D53" s="46">
        <f t="shared" si="1"/>
        <v>-400</v>
      </c>
      <c r="E53" s="45">
        <f>E54</f>
        <v>0</v>
      </c>
      <c r="F53" s="38">
        <f t="shared" si="24"/>
        <v>0</v>
      </c>
      <c r="G53" s="38">
        <f t="shared" si="24"/>
        <v>0</v>
      </c>
      <c r="H53" s="38">
        <f t="shared" si="24"/>
        <v>-400</v>
      </c>
    </row>
    <row r="54" spans="1:8" ht="37.5" customHeight="1">
      <c r="A54" s="19"/>
      <c r="B54" s="50" t="s">
        <v>65</v>
      </c>
      <c r="C54" s="49" t="s">
        <v>66</v>
      </c>
      <c r="D54" s="46">
        <f t="shared" si="1"/>
        <v>-400</v>
      </c>
      <c r="E54" s="45">
        <v>0</v>
      </c>
      <c r="F54" s="25"/>
      <c r="G54" s="25"/>
      <c r="H54" s="38">
        <v>-400</v>
      </c>
    </row>
    <row r="55" spans="1:8" ht="23.25" customHeight="1">
      <c r="A55" s="19"/>
      <c r="B55" s="53" t="s">
        <v>67</v>
      </c>
      <c r="C55" s="67" t="s">
        <v>68</v>
      </c>
      <c r="D55" s="25">
        <f t="shared" si="1"/>
        <v>-185</v>
      </c>
      <c r="E55" s="56">
        <f>E56</f>
        <v>0</v>
      </c>
      <c r="F55" s="56">
        <f t="shared" ref="F55:H55" si="25">F56</f>
        <v>-350</v>
      </c>
      <c r="G55" s="56">
        <f t="shared" si="25"/>
        <v>-350</v>
      </c>
      <c r="H55" s="56">
        <f t="shared" si="25"/>
        <v>-185</v>
      </c>
    </row>
    <row r="56" spans="1:8" ht="23.25" customHeight="1">
      <c r="A56" s="19"/>
      <c r="B56" s="48" t="s">
        <v>14</v>
      </c>
      <c r="C56" s="49"/>
      <c r="D56" s="25">
        <f t="shared" si="1"/>
        <v>-185</v>
      </c>
      <c r="E56" s="38">
        <f>E57+E58</f>
        <v>0</v>
      </c>
      <c r="F56" s="38">
        <f t="shared" ref="F56:H56" si="26">F57+F58</f>
        <v>-350</v>
      </c>
      <c r="G56" s="38">
        <f t="shared" si="26"/>
        <v>-350</v>
      </c>
      <c r="H56" s="38">
        <f t="shared" si="26"/>
        <v>-185</v>
      </c>
    </row>
    <row r="57" spans="1:8" ht="23.25" hidden="1" customHeight="1">
      <c r="A57" s="19"/>
      <c r="B57" s="26" t="s">
        <v>50</v>
      </c>
      <c r="C57" s="49">
        <v>20</v>
      </c>
      <c r="D57" s="25">
        <f t="shared" si="1"/>
        <v>0</v>
      </c>
      <c r="E57" s="38">
        <v>0</v>
      </c>
      <c r="F57" s="38">
        <v>-350</v>
      </c>
      <c r="G57" s="38">
        <v>-350</v>
      </c>
      <c r="H57" s="38">
        <v>0</v>
      </c>
    </row>
    <row r="58" spans="1:8" ht="23.25" customHeight="1">
      <c r="A58" s="19"/>
      <c r="B58" s="26" t="s">
        <v>69</v>
      </c>
      <c r="C58" s="49">
        <v>59</v>
      </c>
      <c r="D58" s="46">
        <f t="shared" si="1"/>
        <v>-185</v>
      </c>
      <c r="E58" s="45">
        <f>E59</f>
        <v>0</v>
      </c>
      <c r="F58" s="45">
        <f t="shared" ref="F58:H58" si="27">F59</f>
        <v>0</v>
      </c>
      <c r="G58" s="45">
        <f t="shared" si="27"/>
        <v>0</v>
      </c>
      <c r="H58" s="45">
        <f t="shared" si="27"/>
        <v>-185</v>
      </c>
    </row>
    <row r="59" spans="1:8" ht="23.25" customHeight="1">
      <c r="A59" s="19"/>
      <c r="B59" s="26" t="s">
        <v>70</v>
      </c>
      <c r="C59" s="49" t="s">
        <v>71</v>
      </c>
      <c r="D59" s="46">
        <f t="shared" si="1"/>
        <v>-185</v>
      </c>
      <c r="E59" s="45">
        <v>0</v>
      </c>
      <c r="F59" s="46"/>
      <c r="G59" s="46"/>
      <c r="H59" s="45">
        <f>-350+165</f>
        <v>-185</v>
      </c>
    </row>
    <row r="60" spans="1:8" ht="23.25" customHeight="1">
      <c r="A60" s="19"/>
      <c r="B60" s="53" t="s">
        <v>72</v>
      </c>
      <c r="C60" s="67" t="s">
        <v>73</v>
      </c>
      <c r="D60" s="25">
        <f t="shared" si="1"/>
        <v>-715</v>
      </c>
      <c r="E60" s="56">
        <f>E61</f>
        <v>0</v>
      </c>
      <c r="F60" s="56">
        <f t="shared" ref="F60:H61" si="28">F61</f>
        <v>0</v>
      </c>
      <c r="G60" s="56">
        <f t="shared" si="28"/>
        <v>0</v>
      </c>
      <c r="H60" s="56">
        <f t="shared" si="28"/>
        <v>-715</v>
      </c>
    </row>
    <row r="61" spans="1:8" ht="23.25" customHeight="1">
      <c r="A61" s="19"/>
      <c r="B61" s="48" t="s">
        <v>14</v>
      </c>
      <c r="C61" s="49"/>
      <c r="D61" s="46">
        <f t="shared" si="1"/>
        <v>-715</v>
      </c>
      <c r="E61" s="45">
        <f>E62</f>
        <v>0</v>
      </c>
      <c r="F61" s="38">
        <f t="shared" si="28"/>
        <v>0</v>
      </c>
      <c r="G61" s="38">
        <f t="shared" si="28"/>
        <v>0</v>
      </c>
      <c r="H61" s="38">
        <f t="shared" si="28"/>
        <v>-715</v>
      </c>
    </row>
    <row r="62" spans="1:8" ht="23.25" customHeight="1">
      <c r="A62" s="19"/>
      <c r="B62" s="26" t="s">
        <v>74</v>
      </c>
      <c r="C62" s="49" t="s">
        <v>75</v>
      </c>
      <c r="D62" s="46">
        <f t="shared" si="1"/>
        <v>-715</v>
      </c>
      <c r="E62" s="45">
        <v>0</v>
      </c>
      <c r="F62" s="25"/>
      <c r="G62" s="25"/>
      <c r="H62" s="45">
        <v>-715</v>
      </c>
    </row>
    <row r="63" spans="1:8" ht="23.25" customHeight="1">
      <c r="A63" s="19"/>
      <c r="B63" s="27" t="s">
        <v>76</v>
      </c>
      <c r="C63" s="41" t="s">
        <v>77</v>
      </c>
      <c r="D63" s="25">
        <f t="shared" si="1"/>
        <v>604</v>
      </c>
      <c r="E63" s="28">
        <f>E64</f>
        <v>604</v>
      </c>
      <c r="F63" s="25"/>
      <c r="G63" s="25"/>
      <c r="H63" s="28">
        <f>H64</f>
        <v>0</v>
      </c>
    </row>
    <row r="64" spans="1:8" ht="40.5" customHeight="1">
      <c r="A64" s="19"/>
      <c r="B64" s="39" t="s">
        <v>78</v>
      </c>
      <c r="C64" s="40" t="s">
        <v>79</v>
      </c>
      <c r="D64" s="25">
        <f t="shared" si="1"/>
        <v>604</v>
      </c>
      <c r="E64" s="38">
        <f>E65</f>
        <v>604</v>
      </c>
      <c r="F64" s="25"/>
      <c r="G64" s="25"/>
      <c r="H64" s="38">
        <f>H65</f>
        <v>0</v>
      </c>
    </row>
    <row r="65" spans="1:8" ht="23.25" customHeight="1">
      <c r="A65" s="19"/>
      <c r="B65" s="51" t="s">
        <v>19</v>
      </c>
      <c r="C65" s="64"/>
      <c r="D65" s="25">
        <f t="shared" si="1"/>
        <v>604</v>
      </c>
      <c r="E65" s="38">
        <f>E66</f>
        <v>604</v>
      </c>
      <c r="F65" s="25"/>
      <c r="G65" s="25"/>
      <c r="H65" s="38">
        <f>H66</f>
        <v>0</v>
      </c>
    </row>
    <row r="66" spans="1:8" ht="23.25" customHeight="1">
      <c r="A66" s="19"/>
      <c r="B66" s="65" t="s">
        <v>51</v>
      </c>
      <c r="C66" s="66">
        <v>70</v>
      </c>
      <c r="D66" s="46">
        <f t="shared" si="1"/>
        <v>604</v>
      </c>
      <c r="E66" s="45">
        <v>604</v>
      </c>
      <c r="F66" s="46"/>
      <c r="G66" s="46"/>
      <c r="H66" s="45">
        <v>0</v>
      </c>
    </row>
    <row r="67" spans="1:8" ht="25.5" customHeight="1">
      <c r="A67" s="17"/>
      <c r="B67" s="37" t="s">
        <v>80</v>
      </c>
      <c r="C67" s="69" t="s">
        <v>81</v>
      </c>
      <c r="D67" s="25">
        <f t="shared" si="1"/>
        <v>2306</v>
      </c>
      <c r="E67" s="28">
        <f>E68</f>
        <v>1306</v>
      </c>
      <c r="F67" s="70"/>
      <c r="G67" s="70"/>
      <c r="H67" s="28">
        <f>H68</f>
        <v>1000</v>
      </c>
    </row>
    <row r="68" spans="1:8" ht="25.5" customHeight="1">
      <c r="A68" s="17"/>
      <c r="B68" s="71" t="s">
        <v>82</v>
      </c>
      <c r="C68" s="72" t="s">
        <v>83</v>
      </c>
      <c r="D68" s="25">
        <f t="shared" si="1"/>
        <v>2306</v>
      </c>
      <c r="E68" s="35">
        <f>E71+E69</f>
        <v>1306</v>
      </c>
      <c r="F68" s="35">
        <f t="shared" ref="F68:H68" si="29">F71+F69</f>
        <v>0</v>
      </c>
      <c r="G68" s="35">
        <f t="shared" si="29"/>
        <v>0</v>
      </c>
      <c r="H68" s="35">
        <f t="shared" si="29"/>
        <v>1000</v>
      </c>
    </row>
    <row r="69" spans="1:8" ht="25.5" customHeight="1">
      <c r="A69" s="17"/>
      <c r="B69" s="48" t="s">
        <v>14</v>
      </c>
      <c r="C69" s="49"/>
      <c r="D69" s="25">
        <f t="shared" si="1"/>
        <v>2000</v>
      </c>
      <c r="E69" s="35">
        <f>E70</f>
        <v>1000</v>
      </c>
      <c r="F69" s="35">
        <f t="shared" ref="F69:H69" si="30">F70</f>
        <v>0</v>
      </c>
      <c r="G69" s="35">
        <f t="shared" si="30"/>
        <v>0</v>
      </c>
      <c r="H69" s="35">
        <f t="shared" si="30"/>
        <v>1000</v>
      </c>
    </row>
    <row r="70" spans="1:8" ht="25.5" customHeight="1">
      <c r="A70" s="17"/>
      <c r="B70" s="26" t="s">
        <v>50</v>
      </c>
      <c r="C70" s="49">
        <v>20</v>
      </c>
      <c r="D70" s="46">
        <f t="shared" si="1"/>
        <v>2000</v>
      </c>
      <c r="E70" s="32">
        <v>1000</v>
      </c>
      <c r="F70" s="70"/>
      <c r="G70" s="70"/>
      <c r="H70" s="32">
        <v>1000</v>
      </c>
    </row>
    <row r="71" spans="1:8" ht="25.5" customHeight="1">
      <c r="A71" s="17"/>
      <c r="B71" s="51" t="s">
        <v>19</v>
      </c>
      <c r="C71" s="64"/>
      <c r="D71" s="25">
        <f t="shared" si="1"/>
        <v>306</v>
      </c>
      <c r="E71" s="32">
        <f>E72</f>
        <v>306</v>
      </c>
      <c r="F71" s="70"/>
      <c r="G71" s="70"/>
      <c r="H71" s="32">
        <f>H72</f>
        <v>0</v>
      </c>
    </row>
    <row r="72" spans="1:8" ht="21" customHeight="1">
      <c r="A72" s="17"/>
      <c r="B72" s="65" t="s">
        <v>51</v>
      </c>
      <c r="C72" s="66">
        <v>70</v>
      </c>
      <c r="D72" s="46">
        <f t="shared" si="1"/>
        <v>306</v>
      </c>
      <c r="E72" s="32">
        <f>300+6</f>
        <v>306</v>
      </c>
      <c r="F72" s="70"/>
      <c r="G72" s="70"/>
      <c r="H72" s="32">
        <v>0</v>
      </c>
    </row>
    <row r="73" spans="1:8" ht="22.5" customHeight="1">
      <c r="A73" s="20"/>
      <c r="B73" s="29" t="s">
        <v>84</v>
      </c>
      <c r="C73" s="30"/>
      <c r="D73" s="25">
        <f t="shared" si="1"/>
        <v>-913</v>
      </c>
      <c r="E73" s="31">
        <f>E10-E16</f>
        <v>-913</v>
      </c>
      <c r="F73" s="31">
        <f>F10-F16</f>
        <v>350</v>
      </c>
      <c r="G73" s="31">
        <f>G10-G16</f>
        <v>350</v>
      </c>
      <c r="H73" s="31">
        <f>H10-H16</f>
        <v>0</v>
      </c>
    </row>
    <row r="74" spans="1:8" ht="22.5" customHeight="1">
      <c r="A74" s="18"/>
      <c r="B74" s="73"/>
      <c r="C74" s="74"/>
      <c r="D74" s="77"/>
      <c r="E74" s="77"/>
      <c r="F74" s="77"/>
      <c r="G74" s="77"/>
      <c r="H74" s="77"/>
    </row>
    <row r="75" spans="1:8" ht="21" customHeight="1">
      <c r="B75" s="27" t="s">
        <v>85</v>
      </c>
      <c r="C75" s="28">
        <f>C76</f>
        <v>913</v>
      </c>
      <c r="D75" s="77"/>
      <c r="E75" s="77"/>
      <c r="F75" s="77"/>
      <c r="G75" s="77"/>
      <c r="H75" s="77"/>
    </row>
    <row r="76" spans="1:8" ht="20.25" customHeight="1">
      <c r="B76" s="27" t="s">
        <v>86</v>
      </c>
      <c r="C76" s="28">
        <f>C83+C80+C77</f>
        <v>913</v>
      </c>
      <c r="D76" s="77"/>
      <c r="E76" s="77"/>
      <c r="F76" s="77"/>
      <c r="G76" s="77"/>
      <c r="H76" s="77"/>
    </row>
    <row r="77" spans="1:8" ht="20.25" customHeight="1">
      <c r="B77" s="27" t="s">
        <v>46</v>
      </c>
      <c r="C77" s="38">
        <f>C78</f>
        <v>3</v>
      </c>
      <c r="D77" s="77"/>
      <c r="E77" s="77"/>
      <c r="F77" s="77"/>
      <c r="G77" s="77"/>
      <c r="H77" s="77"/>
    </row>
    <row r="78" spans="1:8" ht="36" customHeight="1">
      <c r="B78" s="75" t="s">
        <v>48</v>
      </c>
      <c r="C78" s="38">
        <v>3</v>
      </c>
      <c r="D78" s="77"/>
      <c r="E78" s="77"/>
      <c r="F78" s="77"/>
      <c r="G78" s="77"/>
      <c r="H78" s="77"/>
    </row>
    <row r="79" spans="1:8" ht="34.5" customHeight="1">
      <c r="B79" s="62" t="s">
        <v>87</v>
      </c>
      <c r="C79" s="38">
        <v>3</v>
      </c>
      <c r="D79" s="77"/>
      <c r="E79" s="77"/>
      <c r="F79" s="77"/>
      <c r="G79" s="77"/>
      <c r="H79" s="77"/>
    </row>
    <row r="80" spans="1:8" ht="20.25" customHeight="1">
      <c r="B80" s="27" t="s">
        <v>76</v>
      </c>
      <c r="C80" s="28">
        <f>C81</f>
        <v>604</v>
      </c>
      <c r="D80" s="77"/>
      <c r="E80" s="77"/>
      <c r="F80" s="77"/>
      <c r="G80" s="77"/>
      <c r="H80" s="77"/>
    </row>
    <row r="81" spans="2:8" ht="20.25" customHeight="1">
      <c r="B81" s="26" t="s">
        <v>88</v>
      </c>
      <c r="C81" s="32">
        <f>C82</f>
        <v>604</v>
      </c>
      <c r="D81" s="77"/>
      <c r="E81" s="77"/>
      <c r="F81" s="77"/>
      <c r="G81" s="77"/>
      <c r="H81" s="77"/>
    </row>
    <row r="82" spans="2:8" ht="47.25" customHeight="1">
      <c r="B82" s="36" t="s">
        <v>89</v>
      </c>
      <c r="C82" s="32">
        <v>604</v>
      </c>
      <c r="D82" s="77"/>
      <c r="E82" s="77"/>
      <c r="F82" s="77"/>
      <c r="G82" s="77"/>
      <c r="H82" s="77"/>
    </row>
    <row r="83" spans="2:8" ht="15.4">
      <c r="B83" s="37" t="s">
        <v>80</v>
      </c>
      <c r="C83" s="28">
        <f>C84</f>
        <v>306</v>
      </c>
      <c r="D83" s="77"/>
      <c r="E83" s="77"/>
      <c r="F83" s="77"/>
      <c r="G83" s="77"/>
      <c r="H83" s="77"/>
    </row>
    <row r="84" spans="2:8" ht="19.5" customHeight="1">
      <c r="B84" s="26" t="s">
        <v>88</v>
      </c>
      <c r="C84" s="32">
        <f>C85+C86</f>
        <v>306</v>
      </c>
      <c r="D84" s="77"/>
      <c r="E84" s="77"/>
      <c r="F84" s="77"/>
      <c r="G84" s="77"/>
      <c r="H84" s="77"/>
    </row>
    <row r="85" spans="2:8" ht="128.25" customHeight="1">
      <c r="B85" s="36" t="s">
        <v>90</v>
      </c>
      <c r="C85" s="32">
        <v>300</v>
      </c>
      <c r="D85" s="77"/>
      <c r="E85" s="77"/>
      <c r="F85" s="77"/>
      <c r="G85" s="77"/>
      <c r="H85" s="77"/>
    </row>
    <row r="86" spans="2:8" ht="20.25" customHeight="1">
      <c r="B86" s="50" t="s">
        <v>91</v>
      </c>
      <c r="C86" s="32">
        <v>6</v>
      </c>
      <c r="D86" s="77"/>
      <c r="E86" s="77"/>
      <c r="F86" s="77"/>
      <c r="G86" s="77"/>
      <c r="H86" s="77"/>
    </row>
    <row r="87" spans="2:8">
      <c r="C87" s="7"/>
    </row>
    <row r="88" spans="2:8">
      <c r="C88" s="7"/>
    </row>
    <row r="89" spans="2:8">
      <c r="C89" s="7"/>
    </row>
  </sheetData>
  <mergeCells count="4">
    <mergeCell ref="B5:G5"/>
    <mergeCell ref="B6:G6"/>
    <mergeCell ref="D1:E1"/>
    <mergeCell ref="D2:E2"/>
  </mergeCells>
  <pageMargins left="0.86614173228346458" right="0.15748031496062992" top="0.27559055118110237" bottom="0.43307086614173229" header="0.15748031496062992" footer="0.27559055118110237"/>
  <pageSetup paperSize="9" scale="85" orientation="portrait" r:id="rId1"/>
  <headerFooter alignWithMargins="0">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1AF231-1E04-43B6-9740-83F0DD249DFD}"/>
</file>

<file path=customXml/itemProps2.xml><?xml version="1.0" encoding="utf-8"?>
<ds:datastoreItem xmlns:ds="http://schemas.openxmlformats.org/officeDocument/2006/customXml" ds:itemID="{B23F8DB8-7B61-4588-A0CE-53B0CC50A0E7}"/>
</file>

<file path=customXml/itemProps3.xml><?xml version="1.0" encoding="utf-8"?>
<ds:datastoreItem xmlns:ds="http://schemas.openxmlformats.org/officeDocument/2006/customXml" ds:itemID="{25076991-2321-4B0E-8DAC-10C2BA5EC289}"/>
</file>

<file path=docProps/app.xml><?xml version="1.0" encoding="utf-8"?>
<Properties xmlns="http://schemas.openxmlformats.org/officeDocument/2006/extended-properties" xmlns:vt="http://schemas.openxmlformats.org/officeDocument/2006/docPropsVTypes">
  <Application>Microsoft Excel Online</Application>
  <Manager/>
  <Company>Consiliul Judetean Arges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larisa</dc:creator>
  <cp:keywords/>
  <dc:description/>
  <cp:lastModifiedBy/>
  <cp:revision/>
  <dcterms:created xsi:type="dcterms:W3CDTF">2024-04-30T06:51:01Z</dcterms:created>
  <dcterms:modified xsi:type="dcterms:W3CDTF">2025-08-25T09:02:39Z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pprovalStatus">
    <vt:i4>0</vt:i4>
  </property>
</Properties>
</file>