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E270312C-36B8-4C64-BF62-AE7F620CC032}" xr6:coauthVersionLast="47" xr6:coauthVersionMax="47" xr10:uidLastSave="{00000000-0000-0000-0000-000000000000}"/>
  <bookViews>
    <workbookView xWindow="-120" yWindow="-120" windowWidth="29040" windowHeight="15840" xr2:uid="{00000000-000D-0000-FFFF-FFFF00000000}"/>
  </bookViews>
  <sheets>
    <sheet name="31.07.2025" sheetId="65" r:id="rId1"/>
  </sheets>
  <definedNames>
    <definedName name="_xlnm._FilterDatabase" localSheetId="0" hidden="1">'31.07.2025'!$A$6:$BI$429</definedName>
    <definedName name="_xlnm.Print_Titles" localSheetId="0">'31.07.2025'!$6:$8</definedName>
    <definedName name="_xlnm.Print_Area" localSheetId="0">'31.07.2025'!$A$1:$BI$441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65" l="1"/>
  <c r="D22" i="65"/>
  <c r="E18" i="65"/>
  <c r="D18" i="65"/>
  <c r="E411" i="65"/>
  <c r="E410" i="65" s="1"/>
  <c r="E409" i="65" s="1"/>
  <c r="E395" i="65" l="1"/>
  <c r="E271" i="65"/>
  <c r="E372" i="65"/>
  <c r="E371" i="65" s="1"/>
  <c r="E50" i="65"/>
  <c r="E427" i="65"/>
  <c r="E425" i="65"/>
  <c r="E422" i="65"/>
  <c r="E418" i="65"/>
  <c r="E415" i="65"/>
  <c r="E414" i="65" s="1"/>
  <c r="E413" i="65" s="1"/>
  <c r="E407" i="65"/>
  <c r="E403" i="65"/>
  <c r="E402" i="65" s="1"/>
  <c r="E399" i="65"/>
  <c r="E398" i="65" s="1"/>
  <c r="E393" i="65"/>
  <c r="E390" i="65"/>
  <c r="E388" i="65"/>
  <c r="E387" i="65"/>
  <c r="E385" i="65" s="1"/>
  <c r="E382" i="65"/>
  <c r="E378" i="65"/>
  <c r="E376" i="65"/>
  <c r="E374" i="65"/>
  <c r="E367" i="65"/>
  <c r="E365" i="65"/>
  <c r="E363" i="65"/>
  <c r="E359" i="65"/>
  <c r="E354" i="65"/>
  <c r="E347" i="65"/>
  <c r="E343" i="65"/>
  <c r="E339" i="65"/>
  <c r="E336" i="65" s="1"/>
  <c r="E337" i="65"/>
  <c r="E332" i="65"/>
  <c r="E328" i="65"/>
  <c r="E324" i="65"/>
  <c r="E308" i="65"/>
  <c r="E305" i="65"/>
  <c r="E302" i="65"/>
  <c r="E299" i="65"/>
  <c r="E296" i="65"/>
  <c r="E292" i="65"/>
  <c r="E275" i="65"/>
  <c r="E254" i="65"/>
  <c r="E208" i="65"/>
  <c r="E202" i="65"/>
  <c r="E197" i="65"/>
  <c r="E192" i="65"/>
  <c r="E190" i="65"/>
  <c r="E185" i="65"/>
  <c r="E183" i="65"/>
  <c r="E178" i="65"/>
  <c r="E176" i="65"/>
  <c r="E172" i="65"/>
  <c r="E171" i="65" s="1"/>
  <c r="E168" i="65"/>
  <c r="E164" i="65"/>
  <c r="E163" i="65" s="1"/>
  <c r="E153" i="65"/>
  <c r="E150" i="65"/>
  <c r="E134" i="65"/>
  <c r="E132" i="65"/>
  <c r="E128" i="65"/>
  <c r="E126" i="65"/>
  <c r="E123" i="65"/>
  <c r="E120" i="65"/>
  <c r="E118" i="65"/>
  <c r="E104" i="65"/>
  <c r="E101" i="65"/>
  <c r="E97" i="65"/>
  <c r="E94" i="65"/>
  <c r="E92" i="65"/>
  <c r="E88" i="65"/>
  <c r="E63" i="65"/>
  <c r="E59" i="65"/>
  <c r="E47" i="65"/>
  <c r="E44" i="65"/>
  <c r="E42" i="65"/>
  <c r="E38" i="65"/>
  <c r="E37" i="65" s="1"/>
  <c r="E26" i="65"/>
  <c r="E12" i="65"/>
  <c r="E11" i="65"/>
  <c r="E406" i="65" l="1"/>
  <c r="E91" i="65"/>
  <c r="E373" i="65"/>
  <c r="E58" i="65"/>
  <c r="E189" i="65"/>
  <c r="E117" i="65"/>
  <c r="E421" i="65"/>
  <c r="E417" i="65" s="1"/>
  <c r="E307" i="65"/>
  <c r="E46" i="65"/>
  <c r="E41" i="65"/>
  <c r="E131" i="65"/>
  <c r="E381" i="65"/>
  <c r="E380" i="65" s="1"/>
  <c r="E122" i="65"/>
  <c r="E182" i="65"/>
  <c r="E175" i="65"/>
  <c r="E207" i="65"/>
  <c r="E342" i="65"/>
  <c r="E15" i="65"/>
  <c r="E341" i="65" l="1"/>
  <c r="E167" i="65"/>
  <c r="E103" i="65"/>
  <c r="E206" i="65"/>
  <c r="E14" i="65"/>
  <c r="E204" i="65" l="1"/>
  <c r="E10" i="65"/>
  <c r="E9" i="65" l="1"/>
</calcChain>
</file>

<file path=xl/sharedStrings.xml><?xml version="1.0" encoding="utf-8"?>
<sst xmlns="http://schemas.openxmlformats.org/spreadsheetml/2006/main" count="769" uniqueCount="392">
  <si>
    <t xml:space="preserve"> JUDETUL ARGES</t>
  </si>
  <si>
    <t>Anexa 1b              H.C.J. nr.              / 31.07.2025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</si>
  <si>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</si>
  <si>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</si>
  <si>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</si>
  <si>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</si>
  <si>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</si>
  <si>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</si>
  <si>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</si>
  <si>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</si>
  <si>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</si>
  <si>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</si>
  <si>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</si>
  <si>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</si>
  <si>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</si>
  <si>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</si>
  <si>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</si>
  <si>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</si>
  <si>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x</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</si>
  <si>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</si>
  <si>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</si>
  <si>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</si>
  <si>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</si>
  <si>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</si>
  <si>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</si>
  <si>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</si>
  <si>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</si>
  <si>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</si>
  <si>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</si>
  <si>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</si>
  <si>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</si>
  <si>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</si>
  <si>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</si>
  <si>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</si>
  <si>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</si>
  <si>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</si>
  <si>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</si>
  <si>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</si>
  <si>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</si>
  <si>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</si>
  <si>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</si>
  <si>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</si>
  <si>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</si>
  <si>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</si>
  <si>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</si>
  <si>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</si>
  <si>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</si>
  <si>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</si>
  <si>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</si>
  <si>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</si>
  <si>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</si>
  <si>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</si>
  <si>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</si>
  <si>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</si>
  <si>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</si>
  <si>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</si>
  <si>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</si>
  <si>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</si>
  <si>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</si>
  <si>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</si>
  <si>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</si>
  <si>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CULTURA, RECREERE SI RELIGIE</t>
  </si>
  <si>
    <t>67.02</t>
  </si>
  <si>
    <t>CENTRUL "DOINA ARGESULUI"</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</si>
  <si>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</si>
  <si>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</si>
  <si>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</si>
  <si>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</si>
  <si>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</si>
  <si>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</si>
  <si>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</si>
  <si>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</si>
  <si>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</si>
  <si>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</si>
  <si>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</si>
  <si>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</si>
  <si>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</si>
  <si>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</si>
  <si>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</si>
  <si>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</si>
  <si>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</si>
  <si>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</si>
  <si>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</si>
  <si>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</si>
  <si>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</si>
  <si>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</si>
  <si>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</si>
  <si>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</si>
  <si>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</si>
  <si>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</si>
  <si>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</si>
  <si>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</si>
  <si>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</si>
  <si>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</si>
  <si>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</si>
  <si>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</si>
  <si>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</si>
  <si>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 (PIN)</t>
  </si>
  <si>
    <t xml:space="preserve">Centrul de zi pentru persoane adulte cu dizabilitati Dragolesti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</si>
  <si>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</si>
  <si>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</si>
  <si>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</si>
  <si>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</si>
  <si>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</si>
  <si>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</si>
  <si>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</si>
  <si>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</si>
  <si>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</si>
  <si>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</si>
  <si>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</si>
  <si>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</si>
  <si>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</si>
  <si>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</si>
  <si>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</si>
  <si>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</si>
  <si>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</si>
  <si>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</si>
  <si>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</si>
  <si>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</si>
  <si>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</si>
  <si>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</si>
  <si>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</si>
  <si>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</si>
  <si>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</si>
  <si>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MUZEUL VITICULTURII SI POMICULTURII GOLESTI</t>
  </si>
  <si>
    <t>Proiect tehnic digitalizare</t>
  </si>
  <si>
    <t>MUZEUL JUDETEAN ARGES</t>
  </si>
  <si>
    <t>Documentație de avizare a lucrărilor de intervenție ( D.A.L.I) pentru proiectul „Reabilitarea și eficientizarea energetică a Muzeului Județean Argeș</t>
  </si>
  <si>
    <t>Studiul de Fezabilitate (SF) si Proiect tehnic (PT) pentru Digitalizarea muzeului Judetean Arges</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</si>
  <si>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</si>
  <si>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</si>
  <si>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</si>
  <si>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</si>
  <si>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</si>
  <si>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</si>
  <si>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</si>
  <si>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</si>
  <si>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</si>
  <si>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</si>
  <si>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</si>
  <si>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</si>
  <si>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</si>
  <si>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</si>
  <si>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supraveghere video si antiefractie                                                                                                              </t>
  </si>
  <si>
    <t>Studiu de Fezabilitate, specific tehnologiei informatiilor si comunicatiilor</t>
  </si>
  <si>
    <t>Proiect tehnic TIC</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</si>
  <si>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</si>
  <si>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</si>
  <si>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</si>
  <si>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</si>
  <si>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</si>
  <si>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</si>
  <si>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</si>
  <si>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</si>
  <si>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</si>
  <si>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</si>
  <si>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</si>
  <si>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</si>
  <si>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</si>
  <si>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</si>
  <si>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</si>
  <si>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</si>
  <si>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</si>
  <si>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</si>
  <si>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</si>
  <si>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</si>
  <si>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 xml:space="preserve"> INVATAMANT</t>
  </si>
  <si>
    <t xml:space="preserve"> 65.02</t>
  </si>
  <si>
    <t>Centrul Scolar de Educatie Incluziva "Sf. Marina" Curtea de Arges</t>
  </si>
  <si>
    <t>Alimentare cu energie electrica statie incarcare auto</t>
  </si>
  <si>
    <t>Centrul Scolar de Educatie Incluziva "Sfanta Filofteia" Stefanesti</t>
  </si>
  <si>
    <t>Lucrari de 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</si>
  <si>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</si>
  <si>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</si>
  <si>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</si>
  <si>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</si>
  <si>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INSTALATIE PROPAN</t>
  </si>
  <si>
    <t>Reamenajare spatii destinate expozitiilor permanente din cadrul Muzeul Judetean Arges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</si>
  <si>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</si>
  <si>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</si>
  <si>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</si>
  <si>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</si>
  <si>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</si>
  <si>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</si>
  <si>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</si>
  <si>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</si>
  <si>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</si>
  <si>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</si>
  <si>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Unitatea de Asistenta Medico-Sociala Calinesti</t>
  </si>
  <si>
    <t>Lucrari pentru limitarea propagarii incendiilor la vecinatati si amenajari cai de acces, de evacuare si de interventie</t>
  </si>
  <si>
    <t>VENITURI PROPRII</t>
  </si>
  <si>
    <t>a. ACHIZITII IMOBILE</t>
  </si>
  <si>
    <t>SANATATE</t>
  </si>
  <si>
    <t>66.10</t>
  </si>
  <si>
    <t>Spitalul Judetean de Urgenta Pitesti</t>
  </si>
  <si>
    <t>Licente SQL 2022 device CAL</t>
  </si>
  <si>
    <t xml:space="preserve">Licente SQL Server 2022 standard edition </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</si>
  <si>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</si>
  <si>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</si>
  <si>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</si>
  <si>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</si>
  <si>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</si>
  <si>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</si>
  <si>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</si>
  <si>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</si>
  <si>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</si>
  <si>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</si>
  <si>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</si>
  <si>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</si>
  <si>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</si>
  <si>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</si>
  <si>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</si>
  <si>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</si>
  <si>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</si>
  <si>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</si>
  <si>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</si>
  <si>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</si>
  <si>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</si>
  <si>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</si>
  <si>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</si>
  <si>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</si>
  <si>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</si>
  <si>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</si>
  <si>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</si>
  <si>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</si>
  <si>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</si>
  <si>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</si>
  <si>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</si>
  <si>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</si>
  <si>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</si>
  <si>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</si>
  <si>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</si>
  <si>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</si>
  <si>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</si>
  <si>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</si>
  <si>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</si>
  <si>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</si>
  <si>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</si>
  <si>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</si>
  <si>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</si>
  <si>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</si>
  <si>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</si>
  <si>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</si>
  <si>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</si>
  <si>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</si>
  <si>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</si>
  <si>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</si>
  <si>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</si>
  <si>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</si>
  <si>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</si>
  <si>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</si>
  <si>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</si>
  <si>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</si>
  <si>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</si>
  <si>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</si>
  <si>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</si>
  <si>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</si>
  <si>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</si>
  <si>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</si>
  <si>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</si>
  <si>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Spitalul de Boli Cronice si Geriatrie Stefanesti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</si>
  <si>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</si>
  <si>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</si>
  <si>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</si>
  <si>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</si>
  <si>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</si>
  <si>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</si>
  <si>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</si>
  <si>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</si>
  <si>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</si>
  <si>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</si>
  <si>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</si>
  <si>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</si>
  <si>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</si>
  <si>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</si>
  <si>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</si>
  <si>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 xml:space="preserve">Licenta pachet aplicatii birou tip Office 2024 pro plus </t>
  </si>
  <si>
    <t>Spitalul de Recuperare Bradet</t>
  </si>
  <si>
    <t xml:space="preserve">Frigider bloc alimentar </t>
  </si>
  <si>
    <t>Cada hidroterapie</t>
  </si>
  <si>
    <t>Aparat teste sanitatie pentru maini</t>
  </si>
  <si>
    <t>Spitalul Orasenesc "Regele Carol I" Costesti</t>
  </si>
  <si>
    <t>Sistem de radiologie interventionala mobil tip Brat C</t>
  </si>
  <si>
    <t>Rezervor de apa 20Mc (20000L)</t>
  </si>
  <si>
    <t>Spitalul de Boli Cronice Calinesti</t>
  </si>
  <si>
    <t>Masina profesionala spalat rufe</t>
  </si>
  <si>
    <t>Program informatic Test MMSE2</t>
  </si>
  <si>
    <t>SPITALUL PNF VALEA IASULUI</t>
  </si>
  <si>
    <t>Aparat terapie combinata electroterapie si ultrasunete</t>
  </si>
  <si>
    <t>Pompa submersibila ape curate</t>
  </si>
  <si>
    <t>SPITALUL DE PNEUMOFTIZIOLOGIE LEORDENI</t>
  </si>
  <si>
    <t>Pat cantar</t>
  </si>
  <si>
    <t>67.10</t>
  </si>
  <si>
    <t>Muzeul Judetean Arges</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</si>
  <si>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</si>
  <si>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</si>
  <si>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</si>
  <si>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</si>
  <si>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</si>
  <si>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</si>
  <si>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</si>
  <si>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</si>
  <si>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</si>
  <si>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</si>
  <si>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</si>
  <si>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</si>
  <si>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</si>
  <si>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</si>
  <si>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</si>
  <si>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</si>
  <si>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</si>
  <si>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</si>
  <si>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</si>
  <si>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</si>
  <si>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</si>
  <si>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</si>
  <si>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</si>
  <si>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</si>
  <si>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</si>
  <si>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</si>
  <si>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</si>
  <si>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</si>
  <si>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</si>
  <si>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</si>
  <si>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</si>
  <si>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</si>
  <si>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</si>
  <si>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</si>
  <si>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</si>
  <si>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</si>
  <si>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</si>
  <si>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</si>
  <si>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</si>
  <si>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</si>
  <si>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</si>
  <si>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</si>
  <si>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</si>
  <si>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</si>
  <si>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</si>
  <si>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</si>
  <si>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</si>
  <si>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</si>
  <si>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</si>
  <si>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</si>
  <si>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</si>
  <si>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</si>
  <si>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</si>
  <si>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</si>
  <si>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</si>
  <si>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</si>
  <si>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</si>
  <si>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</si>
  <si>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</si>
  <si>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</si>
  <si>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Spitalul de Pneumologie Valea Iasului</t>
  </si>
  <si>
    <t xml:space="preserve">Realizarea alimentarii de rezerva din linia LEA 20KV-Electroarges-Oras </t>
  </si>
  <si>
    <t>Amenajare parcare Spital de Psihiatrie „Sf. Maria''</t>
  </si>
  <si>
    <t>Achizitie structuri containere modulare in vederea montarii cu destinatia vestiare Pavilion I si II</t>
  </si>
  <si>
    <t>Bazin chimic laborator</t>
  </si>
  <si>
    <t>SISTEM PROIECTARE, AVIZARE  SI MONTAJ CAMERE VIDEO CASA MEMORIALA DINU LIPATTI</t>
  </si>
  <si>
    <t>ASIGURARI SI ASISTENTA SOCIALA</t>
  </si>
  <si>
    <t>68.10</t>
  </si>
  <si>
    <t>Amenajare Parc si Alei UAMS Suici</t>
  </si>
  <si>
    <t>Reabilitare, Modernizare si Extindere Pavilion P+1</t>
  </si>
  <si>
    <t xml:space="preserve"> TITLUL X -  PROIECTE CU FINANTARE DIN FONDURI EXTERNE NERAMBURSABILE </t>
  </si>
  <si>
    <t>Cap. 51.02/51.07 - AUTORITATI EXECUTIVE</t>
  </si>
  <si>
    <t>Dotarea cu echipamente a laboratorului de anatomie patologica din cadrul Spitalului Judetean de Urgenta Pitesti</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</si>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</sst>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34">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name val="Times New Roman"/>
      <family val="1"/>
    </font>
    <font>
      <sz val="12"/>
      <name val="Times New Roman"/>
      <family val="1"/>
    </font>
    <font>
      <sz val="11"/>
      <name val="Times New Roman"/>
      <family val="1"/>
    </font>
    <font>
      <b/>
      <sz val="12"/>
      <color theme="1"/>
      <name val="Times New Roman"/>
      <family val="1"/>
      <charset val="238"/>
    </font>
    <font>
      <sz val="12"/>
      <name val="Times New Roman"/>
      <family val="1"/>
      <charset val="238"/>
    </font>
    <font>
      <u/>
      <sz val="12"/>
      <name val="Times New Roman"/>
      <family val="1"/>
    </font>
    <font>
      <b/>
      <sz val="12"/>
      <name val="Times New Roman"/>
      <family val="1"/>
      <charset val="238"/>
    </font>
    <font>
      <b/>
      <sz val="11"/>
      <name val="Times New Roman"/>
      <family val="1"/>
    </font>
    <font>
      <b/>
      <u/>
      <sz val="12"/>
      <name val="Times New Roman"/>
      <family val="1"/>
    </font>
    <font>
      <i/>
      <sz val="8"/>
      <name val="Times New Roman"/>
      <family val="1"/>
    </font>
    <font>
      <b/>
      <i/>
      <sz val="8"/>
      <name val="Times New Roman"/>
      <family val="1"/>
    </font>
    <font>
      <b/>
      <sz val="11"/>
      <name val="Times New Roman"/>
      <family val="1"/>
      <charset val="238"/>
    </font>
    <font>
      <i/>
      <sz val="8"/>
      <name val="Arial"/>
      <family val="2"/>
      <charset val="238"/>
    </font>
    <font>
      <sz val="11"/>
      <name val="Times New Roman"/>
      <family val="1"/>
      <charset val="238"/>
    </font>
    <font>
      <sz val="12"/>
      <name val="Arial"/>
      <family val="2"/>
      <charset val="238"/>
    </font>
    <font>
      <sz val="12"/>
      <name val="Calibri"/>
      <family val="2"/>
      <charset val="238"/>
      <scheme val="minor"/>
    </font>
    <font>
      <b/>
      <i/>
      <sz val="12"/>
      <name val="Times New Roman"/>
      <family val="1"/>
    </font>
    <font>
      <i/>
      <sz val="10"/>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diagonal/>
    </border>
  </borders>
  <cellStyleXfs count="29">
    <xf numFmtId="0" fontId="0" fillId="0" borderId="0"/>
    <xf numFmtId="0" fontId="13" fillId="0" borderId="0"/>
    <xf numFmtId="0" fontId="14" fillId="0" borderId="0"/>
    <xf numFmtId="0" fontId="12" fillId="0" borderId="0"/>
    <xf numFmtId="0" fontId="12" fillId="0" borderId="0"/>
    <xf numFmtId="0" fontId="13" fillId="0" borderId="0"/>
    <xf numFmtId="0" fontId="15" fillId="0" borderId="0"/>
    <xf numFmtId="0" fontId="14" fillId="0" borderId="0"/>
    <xf numFmtId="0" fontId="12" fillId="0" borderId="0"/>
    <xf numFmtId="0" fontId="12" fillId="0" borderId="0"/>
    <xf numFmtId="44" fontId="13" fillId="0" borderId="0" applyFont="0" applyFill="0" applyBorder="0" applyAlignment="0" applyProtection="0"/>
    <xf numFmtId="0" fontId="11" fillId="0" borderId="0"/>
    <xf numFmtId="0" fontId="15" fillId="0" borderId="0"/>
    <xf numFmtId="0" fontId="13" fillId="0" borderId="0"/>
    <xf numFmtId="0" fontId="10" fillId="0" borderId="0"/>
    <xf numFmtId="0" fontId="9" fillId="0" borderId="0"/>
    <xf numFmtId="0" fontId="13" fillId="0" borderId="0"/>
    <xf numFmtId="0" fontId="8" fillId="0" borderId="0"/>
    <xf numFmtId="0" fontId="8"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309">
    <xf numFmtId="0" fontId="0" fillId="0" borderId="0" xfId="0"/>
    <xf numFmtId="2" fontId="16" fillId="3" borderId="8" xfId="0" applyNumberFormat="1" applyFont="1" applyFill="1" applyBorder="1"/>
    <xf numFmtId="2" fontId="16" fillId="3" borderId="6" xfId="0" applyNumberFormat="1" applyFont="1" applyFill="1" applyBorder="1"/>
    <xf numFmtId="4" fontId="16" fillId="3" borderId="4" xfId="0" applyNumberFormat="1" applyFont="1" applyFill="1" applyBorder="1" applyAlignment="1">
      <alignment horizontal="right"/>
    </xf>
    <xf numFmtId="4" fontId="16" fillId="3" borderId="5" xfId="0" applyNumberFormat="1" applyFont="1" applyFill="1" applyBorder="1"/>
    <xf numFmtId="0" fontId="17" fillId="2" borderId="0" xfId="0" applyFont="1" applyFill="1"/>
    <xf numFmtId="4" fontId="17" fillId="2" borderId="0" xfId="0" applyNumberFormat="1" applyFont="1" applyFill="1" applyAlignment="1">
      <alignment horizontal="center"/>
    </xf>
    <xf numFmtId="4" fontId="17" fillId="2" borderId="0" xfId="0" applyNumberFormat="1" applyFont="1" applyFill="1"/>
    <xf numFmtId="2" fontId="17" fillId="2" borderId="0" xfId="0" applyNumberFormat="1" applyFont="1" applyFill="1"/>
    <xf numFmtId="2" fontId="16" fillId="2" borderId="0" xfId="0" applyNumberFormat="1" applyFont="1" applyFill="1" applyAlignment="1">
      <alignment horizontal="right"/>
    </xf>
    <xf numFmtId="4" fontId="16" fillId="2" borderId="0" xfId="0" applyNumberFormat="1" applyFont="1" applyFill="1" applyAlignment="1">
      <alignment horizontal="left"/>
    </xf>
    <xf numFmtId="2" fontId="16" fillId="2" borderId="0" xfId="0" applyNumberFormat="1" applyFont="1" applyFill="1" applyAlignment="1">
      <alignment horizontal="center"/>
    </xf>
    <xf numFmtId="2" fontId="16" fillId="2" borderId="0" xfId="0" applyNumberFormat="1" applyFont="1" applyFill="1"/>
    <xf numFmtId="2" fontId="16" fillId="0" borderId="0" xfId="0" applyNumberFormat="1" applyFont="1"/>
    <xf numFmtId="0" fontId="16" fillId="4" borderId="8" xfId="0" applyFont="1" applyFill="1" applyBorder="1" applyAlignment="1">
      <alignment wrapText="1"/>
    </xf>
    <xf numFmtId="4" fontId="16" fillId="4" borderId="8" xfId="0" applyNumberFormat="1" applyFont="1" applyFill="1" applyBorder="1" applyAlignment="1">
      <alignment wrapText="1"/>
    </xf>
    <xf numFmtId="0" fontId="16" fillId="2" borderId="4" xfId="0" applyFont="1" applyFill="1" applyBorder="1" applyAlignment="1">
      <alignment horizontal="center"/>
    </xf>
    <xf numFmtId="0" fontId="16" fillId="2" borderId="8" xfId="0" applyFont="1" applyFill="1" applyBorder="1" applyAlignment="1">
      <alignment wrapText="1"/>
    </xf>
    <xf numFmtId="0" fontId="17" fillId="2" borderId="8" xfId="0" applyFont="1" applyFill="1" applyBorder="1" applyAlignment="1">
      <alignment horizontal="center"/>
    </xf>
    <xf numFmtId="0" fontId="17" fillId="0" borderId="8" xfId="11" applyFont="1" applyBorder="1" applyAlignment="1">
      <alignment horizontal="center"/>
    </xf>
    <xf numFmtId="0" fontId="17" fillId="0" borderId="0" xfId="0" applyFont="1" applyAlignment="1">
      <alignment horizontal="right"/>
    </xf>
    <xf numFmtId="0" fontId="17" fillId="2" borderId="0" xfId="0" applyFont="1" applyFill="1" applyAlignment="1">
      <alignment horizontal="center"/>
    </xf>
    <xf numFmtId="2" fontId="17" fillId="0" borderId="0" xfId="0" applyNumberFormat="1" applyFont="1" applyAlignment="1">
      <alignment horizontal="center"/>
    </xf>
    <xf numFmtId="0" fontId="16" fillId="2" borderId="0" xfId="0" applyFont="1" applyFill="1" applyAlignment="1">
      <alignment horizontal="right"/>
    </xf>
    <xf numFmtId="0" fontId="21" fillId="2" borderId="0" xfId="0" applyFont="1" applyFill="1"/>
    <xf numFmtId="0" fontId="17" fillId="2" borderId="0" xfId="0" applyFont="1" applyFill="1" applyAlignment="1">
      <alignment horizontal="center" wrapText="1"/>
    </xf>
    <xf numFmtId="0" fontId="17" fillId="0" borderId="0" xfId="0" applyFont="1"/>
    <xf numFmtId="0" fontId="18" fillId="2" borderId="4" xfId="5" applyFont="1" applyFill="1" applyBorder="1" applyAlignment="1">
      <alignment wrapText="1"/>
    </xf>
    <xf numFmtId="2" fontId="17" fillId="2" borderId="8" xfId="0" applyNumberFormat="1" applyFont="1" applyFill="1" applyBorder="1" applyAlignment="1">
      <alignment wrapText="1"/>
    </xf>
    <xf numFmtId="0" fontId="17" fillId="2" borderId="8" xfId="16" applyFont="1" applyFill="1" applyBorder="1" applyAlignment="1">
      <alignment horizontal="left" vertical="center" wrapText="1"/>
    </xf>
    <xf numFmtId="0" fontId="17" fillId="2" borderId="11" xfId="13" applyFont="1" applyFill="1" applyBorder="1" applyAlignment="1">
      <alignment wrapText="1"/>
    </xf>
    <xf numFmtId="0" fontId="17" fillId="2" borderId="8" xfId="13" applyFont="1" applyFill="1" applyBorder="1" applyAlignment="1">
      <alignment wrapText="1"/>
    </xf>
    <xf numFmtId="0" fontId="17" fillId="2" borderId="8" xfId="11" applyFont="1" applyFill="1" applyBorder="1" applyAlignment="1">
      <alignment horizontal="center"/>
    </xf>
    <xf numFmtId="0" fontId="20" fillId="2" borderId="8" xfId="13" applyFont="1" applyFill="1" applyBorder="1" applyAlignment="1">
      <alignment horizontal="left" vertical="center" wrapText="1"/>
    </xf>
    <xf numFmtId="0" fontId="16" fillId="2" borderId="8" xfId="11" applyFont="1" applyFill="1" applyBorder="1"/>
    <xf numFmtId="0" fontId="16" fillId="2" borderId="8" xfId="0" applyFont="1" applyFill="1" applyBorder="1" applyAlignment="1">
      <alignment horizontal="center"/>
    </xf>
    <xf numFmtId="4" fontId="17" fillId="2" borderId="0" xfId="0" applyNumberFormat="1" applyFont="1" applyFill="1" applyAlignment="1">
      <alignment horizontal="right"/>
    </xf>
    <xf numFmtId="0" fontId="17" fillId="2" borderId="4" xfId="6" applyFont="1" applyFill="1" applyBorder="1" applyAlignment="1">
      <alignment vertical="center" wrapText="1"/>
    </xf>
    <xf numFmtId="49" fontId="17" fillId="2" borderId="4" xfId="6" applyNumberFormat="1" applyFont="1" applyFill="1" applyBorder="1" applyAlignment="1">
      <alignment vertical="top" wrapText="1"/>
    </xf>
    <xf numFmtId="0" fontId="16" fillId="4" borderId="4" xfId="0" applyFont="1" applyFill="1" applyBorder="1" applyAlignment="1">
      <alignment horizontal="center"/>
    </xf>
    <xf numFmtId="0" fontId="23" fillId="2" borderId="8" xfId="9" applyFont="1" applyFill="1" applyBorder="1"/>
    <xf numFmtId="0" fontId="17" fillId="2" borderId="4" xfId="0" applyFont="1" applyFill="1" applyBorder="1" applyAlignment="1">
      <alignment horizontal="center"/>
    </xf>
    <xf numFmtId="0" fontId="17" fillId="2" borderId="11" xfId="6" applyFont="1" applyFill="1" applyBorder="1" applyAlignment="1">
      <alignment vertical="center" wrapText="1"/>
    </xf>
    <xf numFmtId="0" fontId="17" fillId="0" borderId="4" xfId="0" applyFont="1" applyBorder="1" applyAlignment="1">
      <alignment vertical="top" wrapText="1"/>
    </xf>
    <xf numFmtId="0" fontId="16" fillId="3" borderId="4" xfId="0" applyFont="1" applyFill="1" applyBorder="1"/>
    <xf numFmtId="0" fontId="24" fillId="3" borderId="5" xfId="0" applyFont="1" applyFill="1" applyBorder="1"/>
    <xf numFmtId="0" fontId="16" fillId="3" borderId="5" xfId="0" applyFont="1" applyFill="1" applyBorder="1" applyAlignment="1">
      <alignment horizontal="center"/>
    </xf>
    <xf numFmtId="0" fontId="16" fillId="3" borderId="5" xfId="0" applyFont="1" applyFill="1" applyBorder="1"/>
    <xf numFmtId="0" fontId="16" fillId="4" borderId="8" xfId="0" applyFont="1" applyFill="1" applyBorder="1" applyAlignment="1">
      <alignment horizontal="center" wrapText="1"/>
    </xf>
    <xf numFmtId="0" fontId="16" fillId="0" borderId="8" xfId="0" applyFont="1" applyBorder="1"/>
    <xf numFmtId="4" fontId="23" fillId="2" borderId="8" xfId="9" applyNumberFormat="1" applyFont="1" applyFill="1" applyBorder="1"/>
    <xf numFmtId="0" fontId="16" fillId="0" borderId="8" xfId="0" applyFont="1" applyBorder="1" applyAlignment="1">
      <alignment wrapText="1"/>
    </xf>
    <xf numFmtId="0" fontId="20" fillId="2" borderId="8" xfId="9" applyFont="1" applyFill="1" applyBorder="1"/>
    <xf numFmtId="0" fontId="16" fillId="2" borderId="0" xfId="0" applyFont="1" applyFill="1"/>
    <xf numFmtId="0" fontId="16" fillId="4" borderId="8" xfId="0" applyFont="1" applyFill="1" applyBorder="1"/>
    <xf numFmtId="0" fontId="16" fillId="4" borderId="8" xfId="0" applyFont="1" applyFill="1" applyBorder="1" applyAlignment="1">
      <alignment horizontal="center"/>
    </xf>
    <xf numFmtId="4" fontId="16" fillId="4" borderId="8" xfId="0" applyNumberFormat="1" applyFont="1" applyFill="1" applyBorder="1" applyAlignment="1">
      <alignment horizontal="right"/>
    </xf>
    <xf numFmtId="0" fontId="16" fillId="0" borderId="0" xfId="0" applyFont="1" applyAlignment="1">
      <alignment horizontal="right"/>
    </xf>
    <xf numFmtId="0" fontId="23" fillId="2" borderId="8" xfId="9" applyFont="1" applyFill="1" applyBorder="1" applyAlignment="1">
      <alignment wrapText="1"/>
    </xf>
    <xf numFmtId="0" fontId="16" fillId="0" borderId="8" xfId="0" applyFont="1" applyBorder="1" applyAlignment="1">
      <alignment horizontal="center"/>
    </xf>
    <xf numFmtId="0" fontId="16" fillId="0" borderId="0" xfId="0" applyFont="1"/>
    <xf numFmtId="1" fontId="17" fillId="2" borderId="8" xfId="0" applyNumberFormat="1" applyFont="1" applyFill="1" applyBorder="1" applyAlignment="1">
      <alignment horizontal="center"/>
    </xf>
    <xf numFmtId="0" fontId="17" fillId="2" borderId="4" xfId="0" applyFont="1" applyFill="1" applyBorder="1" applyAlignment="1">
      <alignment wrapText="1"/>
    </xf>
    <xf numFmtId="4" fontId="17" fillId="2" borderId="8" xfId="13" applyNumberFormat="1" applyFont="1" applyFill="1" applyBorder="1"/>
    <xf numFmtId="0" fontId="16" fillId="2" borderId="0" xfId="0" applyFont="1" applyFill="1" applyAlignment="1">
      <alignment horizontal="left"/>
    </xf>
    <xf numFmtId="0" fontId="17" fillId="2" borderId="0" xfId="0" applyFont="1" applyFill="1" applyAlignment="1">
      <alignment horizontal="right"/>
    </xf>
    <xf numFmtId="0" fontId="16" fillId="2" borderId="4" xfId="0" applyFont="1" applyFill="1" applyBorder="1" applyAlignment="1">
      <alignment wrapText="1"/>
    </xf>
    <xf numFmtId="0" fontId="25" fillId="2" borderId="0" xfId="0" applyFont="1" applyFill="1"/>
    <xf numFmtId="4" fontId="25" fillId="2" borderId="0" xfId="0" applyNumberFormat="1" applyFont="1" applyFill="1" applyAlignment="1">
      <alignment horizontal="center"/>
    </xf>
    <xf numFmtId="2" fontId="26" fillId="2" borderId="0" xfId="0" applyNumberFormat="1" applyFont="1" applyFill="1" applyAlignment="1">
      <alignment horizontal="right"/>
    </xf>
    <xf numFmtId="0" fontId="16" fillId="2" borderId="0" xfId="0" applyFont="1" applyFill="1" applyAlignment="1">
      <alignment wrapText="1"/>
    </xf>
    <xf numFmtId="0" fontId="17" fillId="2" borderId="8" xfId="9" applyFont="1" applyFill="1" applyBorder="1"/>
    <xf numFmtId="4" fontId="17" fillId="2" borderId="0" xfId="0" applyNumberFormat="1" applyFont="1" applyFill="1" applyAlignment="1">
      <alignment horizontal="center" wrapText="1"/>
    </xf>
    <xf numFmtId="0" fontId="16" fillId="2" borderId="8" xfId="0" applyFont="1" applyFill="1" applyBorder="1" applyAlignment="1">
      <alignment horizontal="center" wrapText="1"/>
    </xf>
    <xf numFmtId="4" fontId="16" fillId="2" borderId="8" xfId="0" applyNumberFormat="1" applyFont="1" applyFill="1" applyBorder="1" applyAlignment="1">
      <alignment wrapText="1"/>
    </xf>
    <xf numFmtId="0" fontId="27" fillId="2" borderId="8" xfId="9" applyFont="1" applyFill="1" applyBorder="1" applyAlignment="1">
      <alignment wrapText="1"/>
    </xf>
    <xf numFmtId="0" fontId="28" fillId="2" borderId="0" xfId="0" applyFont="1" applyFill="1" applyAlignment="1">
      <alignment horizontal="center" wrapText="1"/>
    </xf>
    <xf numFmtId="0" fontId="20" fillId="2" borderId="8" xfId="13" applyFont="1" applyFill="1" applyBorder="1" applyAlignment="1">
      <alignment wrapText="1"/>
    </xf>
    <xf numFmtId="0" fontId="23" fillId="2" borderId="8" xfId="13" applyFont="1" applyFill="1" applyBorder="1"/>
    <xf numFmtId="2" fontId="16" fillId="2" borderId="0" xfId="0" applyNumberFormat="1" applyFont="1" applyFill="1" applyAlignment="1">
      <alignment wrapText="1"/>
    </xf>
    <xf numFmtId="0" fontId="17" fillId="2" borderId="0" xfId="1" applyFont="1" applyFill="1"/>
    <xf numFmtId="0" fontId="17" fillId="2" borderId="9" xfId="0" applyFont="1" applyFill="1" applyBorder="1" applyAlignment="1">
      <alignment wrapText="1"/>
    </xf>
    <xf numFmtId="0" fontId="29" fillId="2" borderId="9" xfId="0" applyFont="1" applyFill="1" applyBorder="1" applyAlignment="1">
      <alignment wrapText="1"/>
    </xf>
    <xf numFmtId="0" fontId="17" fillId="2" borderId="8" xfId="13" applyFont="1" applyFill="1" applyBorder="1" applyAlignment="1">
      <alignment horizontal="left" vertical="center" wrapText="1"/>
    </xf>
    <xf numFmtId="0" fontId="20" fillId="2" borderId="8" xfId="16" applyFont="1" applyFill="1" applyBorder="1" applyAlignment="1">
      <alignment horizontal="left" vertical="center" wrapText="1"/>
    </xf>
    <xf numFmtId="0" fontId="20" fillId="0" borderId="12" xfId="0" applyFont="1" applyBorder="1" applyAlignment="1">
      <alignment wrapText="1"/>
    </xf>
    <xf numFmtId="0" fontId="20" fillId="2" borderId="10" xfId="16" applyFont="1" applyFill="1" applyBorder="1" applyAlignment="1">
      <alignment horizontal="left" vertical="center" wrapText="1"/>
    </xf>
    <xf numFmtId="0" fontId="20" fillId="0" borderId="8" xfId="0" applyFont="1" applyBorder="1" applyAlignment="1">
      <alignment horizontal="left" vertical="top" wrapText="1"/>
    </xf>
    <xf numFmtId="0" fontId="20" fillId="0" borderId="8" xfId="16" applyFont="1" applyBorder="1" applyAlignment="1">
      <alignment horizontal="left" vertical="top" wrapText="1"/>
    </xf>
    <xf numFmtId="0" fontId="17" fillId="2" borderId="4" xfId="0" applyFont="1" applyFill="1" applyBorder="1"/>
    <xf numFmtId="4" fontId="17" fillId="2" borderId="0" xfId="1" applyNumberFormat="1" applyFont="1" applyFill="1" applyAlignment="1">
      <alignment horizontal="center"/>
    </xf>
    <xf numFmtId="0" fontId="17" fillId="2" borderId="0" xfId="1" applyFont="1" applyFill="1" applyAlignment="1">
      <alignment horizontal="center"/>
    </xf>
    <xf numFmtId="0" fontId="17" fillId="2" borderId="0" xfId="0" applyFont="1" applyFill="1" applyAlignment="1">
      <alignment wrapText="1"/>
    </xf>
    <xf numFmtId="0" fontId="17" fillId="0" borderId="8" xfId="0" applyFont="1" applyBorder="1" applyAlignment="1">
      <alignment horizontal="center"/>
    </xf>
    <xf numFmtId="0" fontId="17" fillId="2" borderId="8" xfId="0" applyFont="1" applyFill="1" applyBorder="1" applyAlignment="1">
      <alignment horizontal="center" wrapText="1"/>
    </xf>
    <xf numFmtId="4" fontId="17" fillId="2" borderId="0" xfId="1" applyNumberFormat="1" applyFont="1" applyFill="1" applyAlignment="1">
      <alignment horizontal="center" wrapText="1"/>
    </xf>
    <xf numFmtId="0" fontId="17" fillId="4" borderId="8" xfId="0" applyFont="1" applyFill="1" applyBorder="1" applyAlignment="1">
      <alignment horizontal="center" wrapText="1"/>
    </xf>
    <xf numFmtId="4" fontId="17" fillId="2" borderId="8" xfId="13" applyNumberFormat="1" applyFont="1" applyFill="1" applyBorder="1" applyAlignment="1">
      <alignment wrapText="1"/>
    </xf>
    <xf numFmtId="0" fontId="20" fillId="0" borderId="8" xfId="0" applyFont="1" applyBorder="1" applyAlignment="1">
      <alignment horizontal="justify" vertical="top" wrapText="1"/>
    </xf>
    <xf numFmtId="0" fontId="16" fillId="4" borderId="4" xfId="0" applyFont="1" applyFill="1" applyBorder="1"/>
    <xf numFmtId="2" fontId="16" fillId="3" borderId="5" xfId="0" applyNumberFormat="1" applyFont="1" applyFill="1" applyBorder="1" applyAlignment="1">
      <alignment horizontal="center"/>
    </xf>
    <xf numFmtId="0" fontId="24" fillId="2" borderId="0" xfId="0" applyFont="1" applyFill="1" applyAlignment="1">
      <alignment wrapText="1"/>
    </xf>
    <xf numFmtId="0" fontId="17" fillId="0" borderId="8" xfId="0" applyFont="1" applyBorder="1" applyAlignment="1">
      <alignment horizontal="justify" vertical="top" wrapText="1"/>
    </xf>
    <xf numFmtId="0" fontId="17" fillId="0" borderId="8" xfId="9" applyFont="1" applyBorder="1" applyAlignment="1">
      <alignment horizontal="left" vertical="center" wrapText="1"/>
    </xf>
    <xf numFmtId="0" fontId="17" fillId="2" borderId="8" xfId="13" applyFont="1" applyFill="1" applyBorder="1" applyAlignment="1">
      <alignment vertical="center" wrapText="1"/>
    </xf>
    <xf numFmtId="0" fontId="18" fillId="2" borderId="8" xfId="13" applyFont="1" applyFill="1" applyBorder="1" applyAlignment="1">
      <alignment horizontal="left" wrapText="1"/>
    </xf>
    <xf numFmtId="0" fontId="17" fillId="2" borderId="9" xfId="20" applyFont="1" applyFill="1" applyBorder="1" applyAlignment="1">
      <alignment wrapText="1"/>
    </xf>
    <xf numFmtId="3" fontId="18" fillId="2" borderId="8" xfId="9" applyNumberFormat="1" applyFont="1" applyFill="1" applyBorder="1" applyAlignment="1">
      <alignment horizontal="center"/>
    </xf>
    <xf numFmtId="0" fontId="16" fillId="2" borderId="10" xfId="0" applyFont="1" applyFill="1" applyBorder="1" applyAlignment="1">
      <alignment wrapText="1"/>
    </xf>
    <xf numFmtId="0" fontId="16" fillId="2" borderId="8" xfId="0" applyFont="1" applyFill="1" applyBorder="1"/>
    <xf numFmtId="4" fontId="16" fillId="2" borderId="0" xfId="0" applyNumberFormat="1" applyFont="1" applyFill="1" applyAlignment="1">
      <alignment horizontal="right"/>
    </xf>
    <xf numFmtId="0" fontId="17" fillId="2" borderId="4" xfId="25" applyFont="1" applyFill="1" applyBorder="1" applyAlignment="1">
      <alignment vertical="top" wrapText="1"/>
    </xf>
    <xf numFmtId="0" fontId="17" fillId="0" borderId="8" xfId="0" applyFont="1" applyBorder="1"/>
    <xf numFmtId="0" fontId="17" fillId="0" borderId="8" xfId="0" applyFont="1" applyBorder="1" applyAlignment="1">
      <alignment horizontal="left"/>
    </xf>
    <xf numFmtId="0" fontId="16" fillId="2" borderId="8" xfId="11" applyFont="1" applyFill="1" applyBorder="1" applyAlignment="1">
      <alignment horizontal="center"/>
    </xf>
    <xf numFmtId="4" fontId="16" fillId="2" borderId="0" xfId="0" applyNumberFormat="1" applyFont="1" applyFill="1" applyAlignment="1">
      <alignment horizontal="center"/>
    </xf>
    <xf numFmtId="0" fontId="16" fillId="2" borderId="0" xfId="1" applyFont="1" applyFill="1"/>
    <xf numFmtId="0" fontId="16" fillId="2" borderId="0" xfId="0" applyFont="1" applyFill="1" applyAlignment="1">
      <alignment horizontal="center"/>
    </xf>
    <xf numFmtId="0" fontId="17" fillId="2" borderId="10" xfId="13" applyFont="1" applyFill="1" applyBorder="1" applyAlignment="1">
      <alignment wrapText="1"/>
    </xf>
    <xf numFmtId="0" fontId="18" fillId="2" borderId="9" xfId="0" applyFont="1" applyFill="1" applyBorder="1" applyAlignment="1">
      <alignment wrapText="1"/>
    </xf>
    <xf numFmtId="0" fontId="17" fillId="7" borderId="8" xfId="0" applyFont="1" applyFill="1" applyBorder="1"/>
    <xf numFmtId="0" fontId="17" fillId="0" borderId="8" xfId="0" applyFont="1" applyBorder="1" applyAlignment="1">
      <alignment wrapText="1"/>
    </xf>
    <xf numFmtId="0" fontId="16" fillId="5" borderId="4" xfId="0" applyFont="1" applyFill="1" applyBorder="1" applyAlignment="1">
      <alignment horizontal="right"/>
    </xf>
    <xf numFmtId="0" fontId="16" fillId="5" borderId="8" xfId="0" applyFont="1" applyFill="1" applyBorder="1"/>
    <xf numFmtId="0" fontId="29" fillId="2" borderId="4" xfId="5" applyFont="1" applyFill="1" applyBorder="1" applyAlignment="1">
      <alignment wrapText="1"/>
    </xf>
    <xf numFmtId="0" fontId="20" fillId="2" borderId="8" xfId="0" applyFont="1" applyFill="1" applyBorder="1" applyAlignment="1">
      <alignment horizontal="center"/>
    </xf>
    <xf numFmtId="1" fontId="20" fillId="2" borderId="8" xfId="0" applyNumberFormat="1" applyFont="1" applyFill="1" applyBorder="1" applyAlignment="1">
      <alignment horizontal="center"/>
    </xf>
    <xf numFmtId="0" fontId="20" fillId="2" borderId="0" xfId="19" applyFont="1" applyFill="1" applyAlignment="1">
      <alignment wrapText="1"/>
    </xf>
    <xf numFmtId="0" fontId="20" fillId="2" borderId="8" xfId="24" applyFont="1" applyFill="1" applyBorder="1"/>
    <xf numFmtId="0" fontId="17" fillId="2" borderId="8" xfId="0" applyFont="1" applyFill="1" applyBorder="1" applyAlignment="1">
      <alignment vertical="top" wrapText="1"/>
    </xf>
    <xf numFmtId="0" fontId="17" fillId="2" borderId="10" xfId="0" applyFont="1" applyFill="1" applyBorder="1" applyAlignment="1">
      <alignment horizontal="center"/>
    </xf>
    <xf numFmtId="0" fontId="17" fillId="2" borderId="10" xfId="0" applyFont="1" applyFill="1" applyBorder="1" applyAlignment="1">
      <alignment horizontal="center" wrapText="1"/>
    </xf>
    <xf numFmtId="0" fontId="17" fillId="2" borderId="1" xfId="13" applyFont="1" applyFill="1" applyBorder="1" applyAlignment="1">
      <alignment wrapText="1"/>
    </xf>
    <xf numFmtId="4" fontId="22" fillId="2" borderId="0" xfId="0" applyNumberFormat="1" applyFont="1" applyFill="1" applyAlignment="1">
      <alignment horizontal="center"/>
    </xf>
    <xf numFmtId="0" fontId="20" fillId="2" borderId="4" xfId="25" applyFont="1" applyFill="1" applyBorder="1" applyAlignment="1">
      <alignment vertical="top" wrapText="1"/>
    </xf>
    <xf numFmtId="0" fontId="16" fillId="6" borderId="8" xfId="0" applyFont="1" applyFill="1" applyBorder="1" applyAlignment="1">
      <alignment wrapText="1"/>
    </xf>
    <xf numFmtId="0" fontId="16" fillId="6" borderId="8" xfId="0" applyFont="1" applyFill="1" applyBorder="1" applyAlignment="1">
      <alignment horizontal="center" wrapText="1"/>
    </xf>
    <xf numFmtId="4" fontId="16" fillId="6" borderId="8" xfId="0" applyNumberFormat="1" applyFont="1" applyFill="1" applyBorder="1" applyAlignment="1">
      <alignment wrapText="1"/>
    </xf>
    <xf numFmtId="0" fontId="17" fillId="6" borderId="0" xfId="0" applyFont="1" applyFill="1"/>
    <xf numFmtId="4" fontId="17" fillId="6" borderId="0" xfId="0" applyNumberFormat="1" applyFont="1" applyFill="1" applyAlignment="1">
      <alignment horizontal="center"/>
    </xf>
    <xf numFmtId="0" fontId="16" fillId="6" borderId="4" xfId="0" applyFont="1" applyFill="1" applyBorder="1" applyAlignment="1">
      <alignment horizontal="center"/>
    </xf>
    <xf numFmtId="0" fontId="23" fillId="6" borderId="8" xfId="9" applyFont="1" applyFill="1" applyBorder="1"/>
    <xf numFmtId="0" fontId="16" fillId="6" borderId="0" xfId="0" applyFont="1" applyFill="1" applyAlignment="1">
      <alignment horizontal="left"/>
    </xf>
    <xf numFmtId="0" fontId="16" fillId="6" borderId="0" xfId="0" applyFont="1" applyFill="1" applyAlignment="1">
      <alignment horizontal="right"/>
    </xf>
    <xf numFmtId="0" fontId="16" fillId="6" borderId="0" xfId="0" applyFont="1" applyFill="1"/>
    <xf numFmtId="0" fontId="16" fillId="6" borderId="10" xfId="0" applyFont="1" applyFill="1" applyBorder="1" applyAlignment="1">
      <alignment wrapText="1"/>
    </xf>
    <xf numFmtId="0" fontId="16" fillId="6" borderId="8" xfId="11" applyFont="1" applyFill="1" applyBorder="1"/>
    <xf numFmtId="0" fontId="20" fillId="2" borderId="9" xfId="20" applyFont="1" applyFill="1" applyBorder="1" applyAlignment="1">
      <alignment wrapText="1"/>
    </xf>
    <xf numFmtId="0" fontId="22" fillId="2" borderId="8" xfId="9" applyFont="1" applyFill="1" applyBorder="1"/>
    <xf numFmtId="0" fontId="16" fillId="2" borderId="8" xfId="9" applyFont="1" applyFill="1" applyBorder="1" applyAlignment="1">
      <alignment wrapText="1"/>
    </xf>
    <xf numFmtId="2" fontId="23" fillId="2" borderId="8" xfId="9" applyNumberFormat="1" applyFont="1" applyFill="1" applyBorder="1"/>
    <xf numFmtId="0" fontId="18" fillId="2" borderId="8" xfId="13" applyFont="1" applyFill="1" applyBorder="1" applyAlignment="1">
      <alignment horizontal="center" wrapText="1"/>
    </xf>
    <xf numFmtId="0" fontId="16" fillId="2" borderId="8" xfId="0" applyFont="1" applyFill="1" applyBorder="1" applyAlignment="1">
      <alignment horizontal="left"/>
    </xf>
    <xf numFmtId="0" fontId="17" fillId="2" borderId="8" xfId="0" applyFont="1" applyFill="1" applyBorder="1"/>
    <xf numFmtId="0" fontId="16" fillId="3" borderId="8" xfId="0" applyFont="1" applyFill="1" applyBorder="1" applyAlignment="1">
      <alignment wrapText="1"/>
    </xf>
    <xf numFmtId="0" fontId="16" fillId="6" borderId="8" xfId="0" applyFont="1" applyFill="1" applyBorder="1" applyAlignment="1">
      <alignment horizontal="center"/>
    </xf>
    <xf numFmtId="0" fontId="18" fillId="2" borderId="8" xfId="0" applyFont="1" applyFill="1" applyBorder="1" applyAlignment="1">
      <alignment wrapText="1"/>
    </xf>
    <xf numFmtId="2" fontId="20" fillId="2" borderId="8" xfId="0" applyNumberFormat="1" applyFont="1" applyFill="1" applyBorder="1" applyAlignment="1">
      <alignment wrapText="1"/>
    </xf>
    <xf numFmtId="0" fontId="20" fillId="2" borderId="4" xfId="0" applyFont="1" applyFill="1" applyBorder="1" applyAlignment="1">
      <alignment vertical="top" wrapText="1"/>
    </xf>
    <xf numFmtId="0" fontId="20" fillId="0" borderId="8" xfId="0" applyFont="1" applyBorder="1" applyAlignment="1">
      <alignment vertical="top" wrapText="1"/>
    </xf>
    <xf numFmtId="0" fontId="17" fillId="0" borderId="8" xfId="16" applyFont="1" applyBorder="1" applyAlignment="1">
      <alignment horizontal="left" vertical="top" wrapText="1"/>
    </xf>
    <xf numFmtId="4" fontId="17" fillId="2" borderId="8" xfId="0" applyNumberFormat="1" applyFont="1" applyFill="1" applyBorder="1" applyAlignment="1">
      <alignment horizontal="right"/>
    </xf>
    <xf numFmtId="0" fontId="20" fillId="2" borderId="4" xfId="0" applyFont="1" applyFill="1" applyBorder="1" applyAlignment="1">
      <alignment wrapText="1"/>
    </xf>
    <xf numFmtId="4" fontId="17" fillId="0" borderId="8" xfId="0" applyNumberFormat="1" applyFont="1" applyBorder="1" applyAlignment="1">
      <alignment horizontal="right"/>
    </xf>
    <xf numFmtId="4" fontId="17" fillId="2" borderId="8" xfId="7" applyNumberFormat="1" applyFont="1" applyFill="1" applyBorder="1" applyAlignment="1">
      <alignment horizontal="right"/>
    </xf>
    <xf numFmtId="0" fontId="20" fillId="2" borderId="8" xfId="0" applyFont="1" applyFill="1" applyBorder="1" applyAlignment="1">
      <alignment vertical="top" wrapText="1"/>
    </xf>
    <xf numFmtId="0" fontId="17" fillId="2" borderId="4" xfId="0" applyFont="1" applyFill="1" applyBorder="1" applyAlignment="1">
      <alignment horizontal="center" wrapText="1"/>
    </xf>
    <xf numFmtId="4" fontId="17" fillId="2" borderId="8" xfId="0" applyNumberFormat="1" applyFont="1" applyFill="1" applyBorder="1"/>
    <xf numFmtId="0" fontId="17" fillId="0" borderId="0" xfId="0" applyFont="1" applyAlignment="1">
      <alignment horizontal="center"/>
    </xf>
    <xf numFmtId="0" fontId="17" fillId="2" borderId="1" xfId="0" applyFont="1" applyFill="1" applyBorder="1"/>
    <xf numFmtId="0" fontId="16" fillId="2" borderId="2" xfId="0" applyFont="1" applyFill="1" applyBorder="1"/>
    <xf numFmtId="0" fontId="16" fillId="2" borderId="2" xfId="0" applyFont="1" applyFill="1" applyBorder="1" applyAlignment="1">
      <alignment horizontal="center"/>
    </xf>
    <xf numFmtId="0" fontId="16" fillId="2" borderId="3" xfId="0" applyFont="1" applyFill="1" applyBorder="1" applyAlignment="1">
      <alignment horizontal="right"/>
    </xf>
    <xf numFmtId="0" fontId="16" fillId="2" borderId="4"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7" fillId="2" borderId="7" xfId="0" applyFont="1" applyFill="1" applyBorder="1"/>
    <xf numFmtId="4" fontId="16" fillId="2" borderId="3" xfId="0" applyNumberFormat="1" applyFont="1" applyFill="1" applyBorder="1" applyAlignment="1">
      <alignment horizontal="right"/>
    </xf>
    <xf numFmtId="4" fontId="17" fillId="0" borderId="0" xfId="0" applyNumberFormat="1" applyFont="1" applyAlignment="1">
      <alignment horizontal="left"/>
    </xf>
    <xf numFmtId="4" fontId="16" fillId="2" borderId="6" xfId="0" applyNumberFormat="1" applyFont="1" applyFill="1" applyBorder="1" applyAlignment="1">
      <alignment horizontal="right"/>
    </xf>
    <xf numFmtId="4" fontId="16" fillId="3" borderId="8" xfId="0" applyNumberFormat="1" applyFont="1" applyFill="1" applyBorder="1" applyAlignment="1">
      <alignment horizontal="right"/>
    </xf>
    <xf numFmtId="4" fontId="17" fillId="2" borderId="6" xfId="0" applyNumberFormat="1" applyFont="1" applyFill="1" applyBorder="1" applyAlignment="1">
      <alignment horizontal="right"/>
    </xf>
    <xf numFmtId="2" fontId="16" fillId="8" borderId="8" xfId="0" applyNumberFormat="1" applyFont="1" applyFill="1" applyBorder="1"/>
    <xf numFmtId="2" fontId="16" fillId="8" borderId="6" xfId="0" applyNumberFormat="1" applyFont="1" applyFill="1" applyBorder="1"/>
    <xf numFmtId="2" fontId="16" fillId="8" borderId="6" xfId="0" applyNumberFormat="1" applyFont="1" applyFill="1" applyBorder="1" applyAlignment="1">
      <alignment horizontal="center"/>
    </xf>
    <xf numFmtId="4" fontId="16" fillId="8" borderId="6" xfId="0" applyNumberFormat="1" applyFont="1" applyFill="1" applyBorder="1" applyAlignment="1">
      <alignment horizontal="right"/>
    </xf>
    <xf numFmtId="4" fontId="17" fillId="0" borderId="0" xfId="0" applyNumberFormat="1" applyFont="1" applyAlignment="1">
      <alignment horizontal="right"/>
    </xf>
    <xf numFmtId="4" fontId="16" fillId="6" borderId="6" xfId="0" applyNumberFormat="1" applyFont="1" applyFill="1" applyBorder="1" applyAlignment="1">
      <alignment horizontal="right"/>
    </xf>
    <xf numFmtId="2" fontId="17" fillId="2" borderId="0" xfId="0" applyNumberFormat="1" applyFont="1" applyFill="1" applyAlignment="1">
      <alignment horizontal="right"/>
    </xf>
    <xf numFmtId="0" fontId="22" fillId="6" borderId="8" xfId="9" applyFont="1" applyFill="1" applyBorder="1" applyAlignment="1">
      <alignment horizontal="left"/>
    </xf>
    <xf numFmtId="0" fontId="22" fillId="6" borderId="8" xfId="9" applyFont="1" applyFill="1" applyBorder="1"/>
    <xf numFmtId="4" fontId="16" fillId="6" borderId="8" xfId="9" applyNumberFormat="1" applyFont="1" applyFill="1" applyBorder="1"/>
    <xf numFmtId="0" fontId="17" fillId="6" borderId="8" xfId="11" applyFont="1" applyFill="1" applyBorder="1" applyAlignment="1">
      <alignment horizontal="center"/>
    </xf>
    <xf numFmtId="4" fontId="16" fillId="6" borderId="8" xfId="7" applyNumberFormat="1" applyFont="1" applyFill="1" applyBorder="1" applyAlignment="1">
      <alignment horizontal="right"/>
    </xf>
    <xf numFmtId="0" fontId="22" fillId="6" borderId="4" xfId="0" applyFont="1" applyFill="1" applyBorder="1" applyAlignment="1">
      <alignment horizontal="center"/>
    </xf>
    <xf numFmtId="0" fontId="27" fillId="2" borderId="8" xfId="9" applyFont="1" applyFill="1" applyBorder="1"/>
    <xf numFmtId="0" fontId="22" fillId="2" borderId="4" xfId="0" applyFont="1" applyFill="1" applyBorder="1" applyAlignment="1">
      <alignment horizontal="center"/>
    </xf>
    <xf numFmtId="0" fontId="20" fillId="2" borderId="8" xfId="11" applyFont="1" applyFill="1" applyBorder="1" applyAlignment="1">
      <alignment horizontal="center"/>
    </xf>
    <xf numFmtId="4" fontId="16" fillId="2" borderId="8" xfId="7" applyNumberFormat="1" applyFont="1" applyFill="1" applyBorder="1" applyAlignment="1">
      <alignment horizontal="right"/>
    </xf>
    <xf numFmtId="0" fontId="20" fillId="2" borderId="11" xfId="13" applyFont="1" applyFill="1" applyBorder="1" applyAlignment="1">
      <alignment vertical="center" wrapText="1"/>
    </xf>
    <xf numFmtId="4" fontId="16" fillId="2" borderId="9" xfId="7" applyNumberFormat="1" applyFont="1" applyFill="1" applyBorder="1" applyAlignment="1">
      <alignment horizontal="right"/>
    </xf>
    <xf numFmtId="4" fontId="17" fillId="2" borderId="9" xfId="7" applyNumberFormat="1" applyFont="1" applyFill="1" applyBorder="1" applyAlignment="1">
      <alignment horizontal="right"/>
    </xf>
    <xf numFmtId="4" fontId="17" fillId="2" borderId="8" xfId="20" applyNumberFormat="1" applyFont="1" applyFill="1" applyBorder="1" applyAlignment="1">
      <alignment horizontal="right"/>
    </xf>
    <xf numFmtId="4" fontId="17" fillId="2" borderId="9" xfId="20" applyNumberFormat="1" applyFont="1" applyFill="1" applyBorder="1" applyAlignment="1">
      <alignment horizontal="right"/>
    </xf>
    <xf numFmtId="4" fontId="17" fillId="2" borderId="6" xfId="13" applyNumberFormat="1" applyFont="1" applyFill="1" applyBorder="1"/>
    <xf numFmtId="0" fontId="17" fillId="2" borderId="9" xfId="0" applyFont="1" applyFill="1" applyBorder="1"/>
    <xf numFmtId="4" fontId="16" fillId="2" borderId="6" xfId="7" applyNumberFormat="1" applyFont="1" applyFill="1" applyBorder="1" applyAlignment="1">
      <alignment horizontal="right"/>
    </xf>
    <xf numFmtId="0" fontId="17" fillId="2" borderId="9" xfId="20" applyFont="1" applyFill="1" applyBorder="1" applyAlignment="1">
      <alignment horizontal="left" wrapText="1"/>
    </xf>
    <xf numFmtId="4" fontId="17" fillId="2" borderId="6" xfId="7" applyNumberFormat="1" applyFont="1" applyFill="1" applyBorder="1" applyAlignment="1">
      <alignment horizontal="right"/>
    </xf>
    <xf numFmtId="2" fontId="17" fillId="2" borderId="10" xfId="0" applyNumberFormat="1" applyFont="1" applyFill="1" applyBorder="1" applyAlignment="1">
      <alignment wrapText="1"/>
    </xf>
    <xf numFmtId="4" fontId="20" fillId="2" borderId="8" xfId="13" applyNumberFormat="1" applyFont="1" applyFill="1" applyBorder="1"/>
    <xf numFmtId="4" fontId="17" fillId="2" borderId="8" xfId="0" applyNumberFormat="1" applyFont="1" applyFill="1" applyBorder="1" applyAlignment="1">
      <alignment wrapText="1"/>
    </xf>
    <xf numFmtId="2" fontId="16" fillId="2" borderId="6" xfId="0" applyNumberFormat="1" applyFont="1" applyFill="1" applyBorder="1" applyAlignment="1">
      <alignment wrapText="1"/>
    </xf>
    <xf numFmtId="2" fontId="17" fillId="2" borderId="6" xfId="0" applyNumberFormat="1" applyFont="1" applyFill="1" applyBorder="1" applyAlignment="1">
      <alignment wrapText="1"/>
    </xf>
    <xf numFmtId="4" fontId="17" fillId="2" borderId="8" xfId="0" applyNumberFormat="1" applyFont="1" applyFill="1" applyBorder="1" applyAlignment="1">
      <alignment horizontal="right" wrapText="1"/>
    </xf>
    <xf numFmtId="4" fontId="17" fillId="2" borderId="10" xfId="0" applyNumberFormat="1" applyFont="1" applyFill="1" applyBorder="1" applyAlignment="1">
      <alignment horizontal="right"/>
    </xf>
    <xf numFmtId="0" fontId="22" fillId="6" borderId="8" xfId="9" applyFont="1" applyFill="1" applyBorder="1" applyAlignment="1">
      <alignment horizontal="center"/>
    </xf>
    <xf numFmtId="4" fontId="16" fillId="2" borderId="8" xfId="0" applyNumberFormat="1" applyFont="1" applyFill="1" applyBorder="1" applyAlignment="1">
      <alignment horizontal="right"/>
    </xf>
    <xf numFmtId="4" fontId="16" fillId="4" borderId="8" xfId="0" applyNumberFormat="1" applyFont="1" applyFill="1" applyBorder="1" applyAlignment="1">
      <alignment horizontal="right" wrapText="1"/>
    </xf>
    <xf numFmtId="4" fontId="20" fillId="2" borderId="8" xfId="13" applyNumberFormat="1" applyFont="1" applyFill="1" applyBorder="1" applyAlignment="1">
      <alignment wrapText="1"/>
    </xf>
    <xf numFmtId="0" fontId="20" fillId="2" borderId="8" xfId="0" applyFont="1" applyFill="1" applyBorder="1" applyAlignment="1">
      <alignment wrapText="1"/>
    </xf>
    <xf numFmtId="0" fontId="20" fillId="2" borderId="8" xfId="0" applyFont="1" applyFill="1" applyBorder="1"/>
    <xf numFmtId="4" fontId="16" fillId="3" borderId="6" xfId="0" applyNumberFormat="1" applyFont="1" applyFill="1" applyBorder="1" applyAlignment="1">
      <alignment horizontal="right"/>
    </xf>
    <xf numFmtId="4" fontId="16" fillId="2" borderId="8" xfId="0" applyNumberFormat="1" applyFont="1" applyFill="1" applyBorder="1" applyAlignment="1">
      <alignment horizontal="right" wrapText="1"/>
    </xf>
    <xf numFmtId="0" fontId="20" fillId="0" borderId="8" xfId="9" applyFont="1" applyBorder="1"/>
    <xf numFmtId="4" fontId="20" fillId="2" borderId="8" xfId="0" applyNumberFormat="1" applyFont="1" applyFill="1" applyBorder="1" applyAlignment="1">
      <alignment horizontal="right"/>
    </xf>
    <xf numFmtId="4" fontId="17" fillId="0" borderId="8" xfId="0" applyNumberFormat="1" applyFont="1" applyBorder="1" applyAlignment="1">
      <alignment wrapText="1"/>
    </xf>
    <xf numFmtId="0" fontId="20" fillId="0" borderId="8" xfId="0" applyFont="1" applyBorder="1"/>
    <xf numFmtId="4" fontId="16" fillId="5" borderId="8" xfId="0" applyNumberFormat="1" applyFont="1" applyFill="1" applyBorder="1" applyAlignment="1">
      <alignment horizontal="right"/>
    </xf>
    <xf numFmtId="4" fontId="16" fillId="2" borderId="8" xfId="0" applyNumberFormat="1" applyFont="1" applyFill="1" applyBorder="1"/>
    <xf numFmtId="3" fontId="29" fillId="2" borderId="8" xfId="9" applyNumberFormat="1" applyFont="1" applyFill="1" applyBorder="1" applyAlignment="1">
      <alignment horizontal="center"/>
    </xf>
    <xf numFmtId="2" fontId="17" fillId="2" borderId="8" xfId="0" applyNumberFormat="1" applyFont="1" applyFill="1" applyBorder="1" applyAlignment="1">
      <alignment horizontal="right"/>
    </xf>
    <xf numFmtId="0" fontId="20" fillId="2" borderId="9" xfId="0" applyFont="1" applyFill="1" applyBorder="1" applyAlignment="1">
      <alignment wrapText="1"/>
    </xf>
    <xf numFmtId="0" fontId="29" fillId="2" borderId="8" xfId="9" applyFont="1" applyFill="1" applyBorder="1" applyAlignment="1">
      <alignment horizontal="center"/>
    </xf>
    <xf numFmtId="2" fontId="17" fillId="2" borderId="9" xfId="0" applyNumberFormat="1" applyFont="1" applyFill="1" applyBorder="1" applyAlignment="1">
      <alignment wrapText="1"/>
    </xf>
    <xf numFmtId="3" fontId="20" fillId="2" borderId="0" xfId="9" applyNumberFormat="1" applyFont="1" applyFill="1" applyAlignment="1">
      <alignment horizontal="center"/>
    </xf>
    <xf numFmtId="0" fontId="20" fillId="0" borderId="8" xfId="0" applyFont="1" applyBorder="1" applyAlignment="1">
      <alignment wrapText="1"/>
    </xf>
    <xf numFmtId="3" fontId="20" fillId="2" borderId="8" xfId="9" applyNumberFormat="1" applyFont="1" applyFill="1" applyBorder="1" applyAlignment="1">
      <alignment horizontal="center"/>
    </xf>
    <xf numFmtId="0" fontId="20" fillId="2" borderId="4" xfId="0" applyFont="1" applyFill="1" applyBorder="1"/>
    <xf numFmtId="4" fontId="17" fillId="2" borderId="9" xfId="0" applyNumberFormat="1" applyFont="1" applyFill="1" applyBorder="1" applyAlignment="1">
      <alignment horizontal="right"/>
    </xf>
    <xf numFmtId="0" fontId="20" fillId="2" borderId="1" xfId="0" applyFont="1" applyFill="1" applyBorder="1" applyAlignment="1">
      <alignment horizontal="left" vertical="top" wrapText="1"/>
    </xf>
    <xf numFmtId="4" fontId="22" fillId="2" borderId="8" xfId="9" applyNumberFormat="1" applyFont="1" applyFill="1" applyBorder="1"/>
    <xf numFmtId="0" fontId="20" fillId="2" borderId="8" xfId="0" applyFont="1" applyFill="1" applyBorder="1" applyAlignment="1">
      <alignment horizontal="left" vertical="top" wrapText="1"/>
    </xf>
    <xf numFmtId="4" fontId="16" fillId="0" borderId="8" xfId="0" applyNumberFormat="1" applyFont="1" applyBorder="1" applyAlignment="1">
      <alignment horizontal="right"/>
    </xf>
    <xf numFmtId="4" fontId="17" fillId="0" borderId="6" xfId="0" applyNumberFormat="1" applyFont="1" applyBorder="1" applyAlignment="1">
      <alignment horizontal="right"/>
    </xf>
    <xf numFmtId="0" fontId="31" fillId="0" borderId="8" xfId="0" applyFont="1" applyBorder="1"/>
    <xf numFmtId="0" fontId="17" fillId="0" borderId="8" xfId="9" applyFont="1" applyBorder="1"/>
    <xf numFmtId="2" fontId="16" fillId="4" borderId="8" xfId="0" applyNumberFormat="1" applyFont="1" applyFill="1" applyBorder="1" applyAlignment="1">
      <alignment wrapText="1"/>
    </xf>
    <xf numFmtId="4" fontId="16" fillId="2" borderId="10" xfId="0" applyNumberFormat="1" applyFont="1" applyFill="1" applyBorder="1" applyAlignment="1">
      <alignment horizontal="right"/>
    </xf>
    <xf numFmtId="0" fontId="16" fillId="2" borderId="8" xfId="9" applyFont="1" applyFill="1" applyBorder="1"/>
    <xf numFmtId="0" fontId="17" fillId="2" borderId="0" xfId="0" applyFont="1" applyFill="1" applyAlignment="1">
      <alignment vertical="center"/>
    </xf>
    <xf numFmtId="0" fontId="20" fillId="2" borderId="9" xfId="19" applyFont="1" applyFill="1" applyBorder="1" applyAlignment="1">
      <alignment wrapText="1"/>
    </xf>
    <xf numFmtId="0" fontId="17" fillId="3" borderId="8" xfId="0" applyFont="1" applyFill="1" applyBorder="1" applyAlignment="1">
      <alignment horizontal="center"/>
    </xf>
    <xf numFmtId="0" fontId="17" fillId="2" borderId="0" xfId="3" applyFont="1" applyFill="1"/>
    <xf numFmtId="4" fontId="17" fillId="2" borderId="8" xfId="7" applyNumberFormat="1" applyFont="1" applyFill="1" applyBorder="1"/>
    <xf numFmtId="4" fontId="17" fillId="2" borderId="8" xfId="1" applyNumberFormat="1" applyFont="1" applyFill="1" applyBorder="1"/>
    <xf numFmtId="4" fontId="16" fillId="2" borderId="8" xfId="1" applyNumberFormat="1" applyFont="1" applyFill="1" applyBorder="1"/>
    <xf numFmtId="4" fontId="16" fillId="0" borderId="8" xfId="0" applyNumberFormat="1" applyFont="1" applyBorder="1"/>
    <xf numFmtId="4" fontId="16" fillId="4" borderId="8" xfId="0" applyNumberFormat="1" applyFont="1" applyFill="1" applyBorder="1"/>
    <xf numFmtId="0" fontId="32" fillId="2" borderId="0" xfId="0" applyFont="1" applyFill="1" applyAlignment="1">
      <alignment horizontal="left" wrapText="1"/>
    </xf>
    <xf numFmtId="0" fontId="16" fillId="2" borderId="8" xfId="4" applyFont="1" applyFill="1" applyBorder="1"/>
    <xf numFmtId="0" fontId="16" fillId="6" borderId="8" xfId="4" applyFont="1" applyFill="1" applyBorder="1"/>
    <xf numFmtId="4" fontId="16" fillId="6" borderId="8" xfId="4" applyNumberFormat="1" applyFont="1" applyFill="1" applyBorder="1"/>
    <xf numFmtId="0" fontId="23" fillId="6" borderId="8" xfId="0" applyFont="1" applyFill="1" applyBorder="1"/>
    <xf numFmtId="4" fontId="16" fillId="2" borderId="8" xfId="4" applyNumberFormat="1" applyFont="1" applyFill="1" applyBorder="1"/>
    <xf numFmtId="0" fontId="32" fillId="2" borderId="8" xfId="0" applyFont="1" applyFill="1" applyBorder="1" applyAlignment="1">
      <alignment wrapText="1"/>
    </xf>
    <xf numFmtId="4" fontId="17" fillId="2" borderId="8" xfId="4" applyNumberFormat="1" applyFont="1" applyFill="1" applyBorder="1"/>
    <xf numFmtId="2" fontId="17" fillId="2" borderId="0" xfId="0" applyNumberFormat="1" applyFont="1" applyFill="1" applyAlignment="1">
      <alignment horizontal="center"/>
    </xf>
    <xf numFmtId="0" fontId="16" fillId="4" borderId="10" xfId="0" applyFont="1" applyFill="1" applyBorder="1" applyAlignment="1">
      <alignment wrapText="1"/>
    </xf>
    <xf numFmtId="0" fontId="16" fillId="8" borderId="8" xfId="0" applyFont="1" applyFill="1" applyBorder="1"/>
    <xf numFmtId="4" fontId="22" fillId="2" borderId="8" xfId="0" applyNumberFormat="1" applyFont="1" applyFill="1" applyBorder="1"/>
    <xf numFmtId="0" fontId="17" fillId="2" borderId="9" xfId="19" applyFont="1" applyFill="1" applyBorder="1" applyAlignment="1">
      <alignment wrapText="1"/>
    </xf>
    <xf numFmtId="0" fontId="17" fillId="2" borderId="8" xfId="19" applyFont="1" applyFill="1" applyBorder="1" applyAlignment="1">
      <alignment wrapText="1"/>
    </xf>
    <xf numFmtId="4" fontId="17" fillId="2" borderId="0" xfId="4" applyNumberFormat="1" applyFont="1" applyFill="1"/>
    <xf numFmtId="0" fontId="0" fillId="0" borderId="0" xfId="0" applyAlignment="1">
      <alignment wrapText="1"/>
    </xf>
    <xf numFmtId="2" fontId="20" fillId="0" borderId="0" xfId="0" applyNumberFormat="1" applyFont="1" applyAlignment="1">
      <alignment horizontal="center"/>
    </xf>
    <xf numFmtId="0" fontId="16" fillId="0" borderId="0" xfId="0" applyFont="1" applyAlignment="1">
      <alignment horizontal="center"/>
    </xf>
    <xf numFmtId="0" fontId="20" fillId="0" borderId="0" xfId="0" applyFont="1" applyAlignment="1">
      <alignment horizontal="center"/>
    </xf>
    <xf numFmtId="0" fontId="22" fillId="0" borderId="0" xfId="0" applyFont="1" applyAlignment="1">
      <alignment horizontal="left"/>
    </xf>
    <xf numFmtId="0" fontId="22" fillId="0" borderId="0" xfId="0" applyFont="1"/>
    <xf numFmtId="0" fontId="17" fillId="2" borderId="4" xfId="0" applyFont="1" applyFill="1" applyBorder="1" applyAlignment="1">
      <alignment vertical="top" wrapText="1"/>
    </xf>
    <xf numFmtId="0" fontId="17" fillId="2" borderId="8" xfId="25" applyFont="1" applyFill="1" applyBorder="1" applyAlignment="1">
      <alignment vertical="top" wrapText="1"/>
    </xf>
    <xf numFmtId="0" fontId="22" fillId="2" borderId="10" xfId="9" applyFont="1" applyFill="1" applyBorder="1"/>
    <xf numFmtId="0" fontId="17" fillId="2" borderId="8" xfId="0" applyFont="1" applyFill="1" applyBorder="1" applyAlignment="1">
      <alignment wrapText="1"/>
    </xf>
    <xf numFmtId="0" fontId="17" fillId="2" borderId="8" xfId="6" applyFont="1" applyFill="1" applyBorder="1" applyAlignment="1">
      <alignment vertical="center" wrapText="1"/>
    </xf>
    <xf numFmtId="0" fontId="17" fillId="2" borderId="8" xfId="27" applyFont="1" applyFill="1" applyBorder="1"/>
    <xf numFmtId="0" fontId="19" fillId="2" borderId="8" xfId="27" applyFont="1" applyFill="1" applyBorder="1" applyAlignment="1">
      <alignment wrapText="1"/>
    </xf>
    <xf numFmtId="0" fontId="33" fillId="2" borderId="8" xfId="28" applyFont="1" applyFill="1" applyBorder="1" applyAlignment="1">
      <alignment wrapText="1"/>
    </xf>
    <xf numFmtId="0" fontId="16" fillId="3" borderId="4" xfId="0" applyFont="1" applyFill="1" applyBorder="1" applyAlignment="1">
      <alignment horizontal="left" wrapText="1"/>
    </xf>
    <xf numFmtId="0" fontId="17" fillId="3" borderId="5" xfId="0" applyFont="1" applyFill="1" applyBorder="1" applyAlignment="1">
      <alignment horizontal="left" wrapText="1"/>
    </xf>
    <xf numFmtId="0" fontId="16" fillId="2" borderId="0" xfId="0" applyFont="1" applyFill="1" applyAlignment="1">
      <alignment horizontal="right"/>
    </xf>
    <xf numFmtId="0" fontId="16" fillId="2" borderId="0" xfId="0" applyFont="1" applyFill="1" applyAlignment="1">
      <alignment horizontal="center"/>
    </xf>
    <xf numFmtId="0" fontId="17" fillId="2" borderId="0" xfId="0" applyFont="1" applyFill="1" applyAlignment="1">
      <alignment horizontal="center"/>
    </xf>
    <xf numFmtId="0" fontId="16" fillId="2" borderId="0" xfId="0" applyFont="1" applyFill="1" applyAlignment="1">
      <alignment horizontal="left"/>
    </xf>
    <xf numFmtId="0" fontId="16" fillId="3" borderId="8" xfId="0" applyFont="1" applyFill="1" applyBorder="1" applyAlignment="1">
      <alignment wrapText="1"/>
    </xf>
    <xf numFmtId="0" fontId="17" fillId="3" borderId="8" xfId="0" applyFont="1" applyFill="1" applyBorder="1" applyAlignment="1">
      <alignment wrapText="1"/>
    </xf>
    <xf numFmtId="0" fontId="0" fillId="2" borderId="0" xfId="0" applyFill="1" applyAlignment="1">
      <alignment horizontal="center" wrapText="1"/>
    </xf>
    <xf numFmtId="0" fontId="28" fillId="2" borderId="0" xfId="0" applyFont="1" applyFill="1" applyAlignment="1">
      <alignment horizontal="center" wrapText="1"/>
    </xf>
    <xf numFmtId="0" fontId="16" fillId="3" borderId="4" xfId="0" applyFont="1" applyFill="1" applyBorder="1" applyAlignment="1">
      <alignment horizontal="left"/>
    </xf>
    <xf numFmtId="0" fontId="16" fillId="3" borderId="5" xfId="0" applyFont="1" applyFill="1" applyBorder="1" applyAlignment="1">
      <alignment horizontal="left"/>
    </xf>
    <xf numFmtId="44" fontId="17" fillId="5" borderId="4" xfId="10" applyFont="1" applyFill="1" applyBorder="1" applyAlignment="1">
      <alignment horizontal="center"/>
    </xf>
    <xf numFmtId="44" fontId="17" fillId="5" borderId="6" xfId="10" applyFont="1" applyFill="1" applyBorder="1" applyAlignment="1">
      <alignment horizontal="center"/>
    </xf>
    <xf numFmtId="0" fontId="16" fillId="2" borderId="4" xfId="0" applyFont="1" applyFill="1" applyBorder="1" applyAlignment="1">
      <alignment horizontal="left"/>
    </xf>
    <xf numFmtId="0" fontId="16" fillId="2" borderId="5" xfId="0" applyFont="1" applyFill="1" applyBorder="1" applyAlignment="1">
      <alignment horizontal="left"/>
    </xf>
    <xf numFmtId="0" fontId="32" fillId="5" borderId="8" xfId="0" applyFont="1" applyFill="1" applyBorder="1" applyAlignment="1">
      <alignment horizontal="left" wrapText="1"/>
    </xf>
    <xf numFmtId="0" fontId="17" fillId="0" borderId="8" xfId="0" applyFont="1" applyBorder="1" applyAlignment="1">
      <alignment horizontal="left" wrapText="1"/>
    </xf>
    <xf numFmtId="0" fontId="17" fillId="0" borderId="13" xfId="0" applyFont="1" applyBorder="1" applyAlignment="1">
      <alignment horizontal="center"/>
    </xf>
    <xf numFmtId="0" fontId="16" fillId="2" borderId="4" xfId="0" applyFont="1" applyFill="1" applyBorder="1" applyAlignment="1"/>
    <xf numFmtId="0" fontId="17" fillId="2" borderId="5" xfId="0" applyFont="1" applyFill="1" applyBorder="1" applyAlignment="1"/>
  </cellXfs>
  <cellStyles count="29">
    <cellStyle name="Monedă" xfId="10" builtinId="4"/>
    <cellStyle name="Normal" xfId="0" builtinId="0"/>
    <cellStyle name="Normal 10" xfId="28" xr:uid="{00000000-0005-0000-0000-000002000000}"/>
    <cellStyle name="Normal 2" xfId="6" xr:uid="{00000000-0005-0000-0000-000003000000}"/>
    <cellStyle name="Normal 2 2" xfId="12" xr:uid="{00000000-0005-0000-0000-000004000000}"/>
    <cellStyle name="Normal 3" xfId="2" xr:uid="{00000000-0005-0000-0000-000005000000}"/>
    <cellStyle name="Normal 3 2" xfId="1" xr:uid="{00000000-0005-0000-0000-000006000000}"/>
    <cellStyle name="Normal 3 2 2" xfId="7" xr:uid="{00000000-0005-0000-0000-000007000000}"/>
    <cellStyle name="Normal 3 2 2 2" xfId="13" xr:uid="{00000000-0005-0000-0000-000008000000}"/>
    <cellStyle name="Normal 4" xfId="5" xr:uid="{00000000-0005-0000-0000-000009000000}"/>
    <cellStyle name="Normal 5" xfId="3" xr:uid="{00000000-0005-0000-0000-00000A000000}"/>
    <cellStyle name="Normal 5 2" xfId="8" xr:uid="{00000000-0005-0000-0000-00000B000000}"/>
    <cellStyle name="Normal 5 3" xfId="4" xr:uid="{00000000-0005-0000-0000-00000C000000}"/>
    <cellStyle name="Normal 5 4" xfId="9" xr:uid="{00000000-0005-0000-0000-00000D000000}"/>
    <cellStyle name="Normal 5 4 2" xfId="11" xr:uid="{00000000-0005-0000-0000-00000E000000}"/>
    <cellStyle name="Normal 5 4 3" xfId="15" xr:uid="{00000000-0005-0000-0000-00000F000000}"/>
    <cellStyle name="Normal 5 4 4" xfId="18" xr:uid="{00000000-0005-0000-0000-000010000000}"/>
    <cellStyle name="Normal 5 4 4 2 2" xfId="19" xr:uid="{00000000-0005-0000-0000-000011000000}"/>
    <cellStyle name="Normal 5 4 5 2" xfId="21" xr:uid="{00000000-0005-0000-0000-000012000000}"/>
    <cellStyle name="Normal 5 4 6" xfId="22" xr:uid="{00000000-0005-0000-0000-000013000000}"/>
    <cellStyle name="Normal 5 4 6 3" xfId="23" xr:uid="{00000000-0005-0000-0000-000014000000}"/>
    <cellStyle name="Normal 5 4 7 2" xfId="25" xr:uid="{00000000-0005-0000-0000-000015000000}"/>
    <cellStyle name="Normal 5 4 7 2 2" xfId="27" xr:uid="{00000000-0005-0000-0000-000016000000}"/>
    <cellStyle name="Normal 6" xfId="14" xr:uid="{00000000-0005-0000-0000-000017000000}"/>
    <cellStyle name="Normal 7" xfId="17" xr:uid="{00000000-0005-0000-0000-000018000000}"/>
    <cellStyle name="Normal 7 2" xfId="26" xr:uid="{00000000-0005-0000-0000-000019000000}"/>
    <cellStyle name="Normal 7 2 2" xfId="20" xr:uid="{00000000-0005-0000-0000-00001A000000}"/>
    <cellStyle name="Normal 9" xfId="24" xr:uid="{00000000-0005-0000-0000-00001B000000}"/>
    <cellStyle name="Normal_Anexa F 140 146 10.07" xfId="16" xr:uid="{00000000-0005-0000-0000-00001C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44"/>
  <sheetViews>
    <sheetView tabSelected="1" zoomScaleNormal="100" zoomScaleSheetLayoutView="61" workbookViewId="0">
      <selection activeCell="H12" sqref="H12"/>
    </sheetView>
  </sheetViews>
  <sheetFormatPr defaultRowHeight="15.75"/>
  <cols>
    <col min="1" max="1" width="6.42578125" style="26" customWidth="1"/>
    <col min="2" max="2" width="78.5703125" style="26" customWidth="1"/>
    <col min="3" max="3" width="9.42578125" style="168" customWidth="1"/>
    <col min="4" max="4" width="8.28515625" style="21" customWidth="1"/>
    <col min="5" max="5" width="40" style="20" customWidth="1"/>
    <col min="6" max="6" width="13.5703125" style="20" customWidth="1"/>
    <col min="7" max="7" width="12.28515625" style="277" customWidth="1"/>
    <col min="8" max="8" width="16.28515625" style="23" customWidth="1"/>
    <col min="9" max="9" width="12" style="5" customWidth="1"/>
    <col min="10" max="10" width="16.28515625" style="5" customWidth="1"/>
    <col min="11" max="11" width="10.140625" style="5" bestFit="1" customWidth="1"/>
    <col min="12" max="12" width="12.28515625" style="5" customWidth="1"/>
    <col min="13" max="13" width="9.140625" style="5"/>
    <col min="14" max="14" width="9.5703125" style="5" bestFit="1" customWidth="1"/>
    <col min="15" max="15" width="9.140625" style="5"/>
    <col min="16" max="16" width="9.5703125" style="5" bestFit="1" customWidth="1"/>
    <col min="17" max="61" width="9.140625" style="5"/>
    <col min="62" max="16384" width="9.140625" style="26"/>
  </cols>
  <sheetData>
    <row r="1" spans="1:18" s="5" customFormat="1">
      <c r="A1" s="53" t="s">
        <v>0</v>
      </c>
      <c r="B1" s="53"/>
      <c r="C1" s="21"/>
      <c r="D1" s="21"/>
      <c r="E1" s="65"/>
      <c r="F1" s="65"/>
      <c r="G1" s="21"/>
      <c r="H1" s="23"/>
      <c r="I1" s="53"/>
      <c r="J1" s="53"/>
    </row>
    <row r="2" spans="1:18" s="5" customFormat="1">
      <c r="A2" s="53"/>
      <c r="B2" s="53"/>
      <c r="C2" s="290" t="s">
        <v>1</v>
      </c>
      <c r="D2" s="290"/>
      <c r="E2" s="290"/>
      <c r="F2" s="290"/>
      <c r="G2" s="168"/>
      <c r="H2" s="23"/>
      <c r="I2" s="53"/>
      <c r="J2" s="53"/>
    </row>
    <row r="3" spans="1:18" s="5" customFormat="1">
      <c r="A3" s="291"/>
      <c r="B3" s="292"/>
      <c r="C3" s="292"/>
      <c r="D3" s="292"/>
      <c r="E3" s="292"/>
      <c r="F3" s="292"/>
      <c r="G3" s="292"/>
      <c r="H3" s="292"/>
      <c r="I3" s="292"/>
      <c r="J3" s="292"/>
    </row>
    <row r="4" spans="1:18" s="5" customFormat="1">
      <c r="A4" s="291" t="s">
        <v>2</v>
      </c>
      <c r="B4" s="291"/>
      <c r="C4" s="291"/>
      <c r="D4" s="291"/>
      <c r="E4" s="291"/>
      <c r="F4" s="291"/>
      <c r="G4" s="21"/>
    </row>
    <row r="5" spans="1:18" s="5" customFormat="1">
      <c r="A5" s="117"/>
      <c r="B5" s="117"/>
      <c r="C5" s="117"/>
      <c r="D5" s="117"/>
      <c r="E5" s="117"/>
      <c r="F5" s="117"/>
      <c r="G5" s="21"/>
    </row>
    <row r="6" spans="1:18" s="5" customFormat="1">
      <c r="C6" s="21"/>
      <c r="D6" s="21"/>
      <c r="E6" s="65" t="s">
        <v>3</v>
      </c>
      <c r="F6" s="20"/>
      <c r="G6" s="21"/>
      <c r="H6" s="23"/>
      <c r="J6" s="53"/>
    </row>
    <row r="7" spans="1:18" s="5" customFormat="1" ht="15.75" customHeight="1">
      <c r="A7" s="169"/>
      <c r="B7" s="170"/>
      <c r="C7" s="171" t="s">
        <v>4</v>
      </c>
      <c r="D7" s="171" t="s">
        <v>5</v>
      </c>
      <c r="E7" s="172" t="s">
        <v>6</v>
      </c>
      <c r="G7" s="21"/>
      <c r="H7" s="293"/>
      <c r="I7" s="293"/>
      <c r="J7" s="293"/>
    </row>
    <row r="8" spans="1:18" s="5" customFormat="1" ht="15.75" customHeight="1">
      <c r="A8" s="173">
        <v>1</v>
      </c>
      <c r="B8" s="174">
        <v>2</v>
      </c>
      <c r="C8" s="174">
        <v>3</v>
      </c>
      <c r="D8" s="174">
        <v>4</v>
      </c>
      <c r="E8" s="175">
        <v>5</v>
      </c>
      <c r="G8" s="6"/>
      <c r="H8" s="23"/>
      <c r="I8" s="117"/>
      <c r="J8" s="117"/>
      <c r="K8" s="8"/>
      <c r="L8" s="9"/>
      <c r="M8" s="8"/>
    </row>
    <row r="9" spans="1:18" s="5" customFormat="1" ht="14.25" customHeight="1">
      <c r="A9" s="176"/>
      <c r="B9" s="170"/>
      <c r="C9" s="171"/>
      <c r="D9" s="171"/>
      <c r="E9" s="177">
        <f>E10+E204+E406+E417</f>
        <v>163981.88</v>
      </c>
      <c r="G9" s="7"/>
      <c r="H9" s="7"/>
      <c r="I9" s="7"/>
      <c r="L9" s="178"/>
      <c r="M9" s="8"/>
      <c r="N9" s="11"/>
      <c r="O9" s="8"/>
    </row>
    <row r="10" spans="1:18" s="5" customFormat="1" ht="17.25" customHeight="1">
      <c r="A10" s="307" t="s">
        <v>7</v>
      </c>
      <c r="B10" s="308"/>
      <c r="C10" s="174"/>
      <c r="D10" s="174"/>
      <c r="E10" s="179">
        <f>E14+E167++E103+E163+E11</f>
        <v>58632.770000000004</v>
      </c>
      <c r="G10" s="6"/>
      <c r="H10" s="6"/>
      <c r="I10" s="7"/>
      <c r="J10" s="8"/>
      <c r="K10" s="8"/>
      <c r="L10" s="9"/>
      <c r="M10" s="10"/>
      <c r="N10" s="11"/>
      <c r="O10" s="12"/>
      <c r="P10" s="12"/>
      <c r="R10" s="8"/>
    </row>
    <row r="11" spans="1:18" s="5" customFormat="1" ht="17.25" customHeight="1">
      <c r="A11" s="1" t="s">
        <v>8</v>
      </c>
      <c r="B11" s="2"/>
      <c r="C11" s="3"/>
      <c r="D11" s="4"/>
      <c r="E11" s="180">
        <f>E13</f>
        <v>100</v>
      </c>
      <c r="G11" s="6"/>
      <c r="H11" s="6"/>
      <c r="I11" s="7"/>
      <c r="J11" s="8"/>
      <c r="K11" s="8"/>
      <c r="L11" s="9"/>
      <c r="M11" s="10"/>
      <c r="N11" s="11"/>
      <c r="O11" s="12"/>
      <c r="P11" s="12"/>
      <c r="R11" s="8"/>
    </row>
    <row r="12" spans="1:18" s="5" customFormat="1" ht="17.25" customHeight="1">
      <c r="A12" s="13"/>
      <c r="B12" s="14" t="s">
        <v>9</v>
      </c>
      <c r="C12" s="39" t="s">
        <v>10</v>
      </c>
      <c r="D12" s="14"/>
      <c r="E12" s="15">
        <f>E13</f>
        <v>100</v>
      </c>
      <c r="G12" s="6"/>
      <c r="H12" s="6"/>
      <c r="J12" s="8"/>
      <c r="K12" s="8"/>
      <c r="L12" s="9"/>
      <c r="M12" s="10"/>
      <c r="N12" s="11"/>
      <c r="O12" s="12"/>
      <c r="P12" s="12"/>
      <c r="R12" s="8"/>
    </row>
    <row r="13" spans="1:18" s="5" customFormat="1" ht="30">
      <c r="A13" s="13"/>
      <c r="B13" s="27" t="s">
        <v>11</v>
      </c>
      <c r="C13" s="18" t="s">
        <v>12</v>
      </c>
      <c r="D13" s="32">
        <v>1</v>
      </c>
      <c r="E13" s="181">
        <v>100</v>
      </c>
      <c r="G13" s="6"/>
      <c r="H13" s="6"/>
      <c r="J13" s="8"/>
      <c r="K13" s="8"/>
      <c r="L13" s="9"/>
      <c r="M13" s="10"/>
      <c r="N13" s="11"/>
      <c r="O13" s="12"/>
      <c r="P13" s="12"/>
      <c r="R13" s="8"/>
    </row>
    <row r="14" spans="1:18" s="5" customFormat="1" ht="15.75" customHeight="1">
      <c r="A14" s="182" t="s">
        <v>13</v>
      </c>
      <c r="B14" s="183"/>
      <c r="C14" s="184"/>
      <c r="D14" s="184"/>
      <c r="E14" s="185">
        <f>E91+E46+E15+E58+E101+E38+E41</f>
        <v>37826.770000000004</v>
      </c>
      <c r="G14" s="6"/>
      <c r="H14" s="6"/>
      <c r="I14" s="7"/>
      <c r="J14" s="186"/>
      <c r="K14" s="7"/>
    </row>
    <row r="15" spans="1:18" s="5" customFormat="1" ht="15.75" customHeight="1">
      <c r="A15" s="13"/>
      <c r="B15" s="135" t="s">
        <v>14</v>
      </c>
      <c r="C15" s="140" t="s">
        <v>10</v>
      </c>
      <c r="D15" s="135"/>
      <c r="E15" s="187">
        <f>SUM(E16:E36)</f>
        <v>27032</v>
      </c>
      <c r="G15" s="6"/>
      <c r="H15" s="6"/>
      <c r="I15" s="188"/>
      <c r="K15" s="7"/>
    </row>
    <row r="16" spans="1:18" s="5" customFormat="1" ht="15.75" customHeight="1">
      <c r="A16" s="13"/>
      <c r="B16" s="30" t="s">
        <v>15</v>
      </c>
      <c r="C16" s="18" t="s">
        <v>12</v>
      </c>
      <c r="D16" s="19">
        <v>5</v>
      </c>
      <c r="E16" s="164">
        <v>18</v>
      </c>
      <c r="G16" s="6"/>
      <c r="H16" s="6"/>
      <c r="K16" s="7"/>
    </row>
    <row r="17" spans="1:11" s="5" customFormat="1" ht="15.75" customHeight="1">
      <c r="A17" s="13"/>
      <c r="B17" s="29" t="s">
        <v>16</v>
      </c>
      <c r="C17" s="18" t="s">
        <v>12</v>
      </c>
      <c r="D17" s="19">
        <v>6</v>
      </c>
      <c r="E17" s="164">
        <v>45</v>
      </c>
      <c r="G17" s="6"/>
      <c r="H17" s="6"/>
      <c r="K17" s="7"/>
    </row>
    <row r="18" spans="1:11" s="5" customFormat="1" ht="15.75" customHeight="1">
      <c r="A18" s="13"/>
      <c r="B18" s="29" t="s">
        <v>17</v>
      </c>
      <c r="C18" s="18" t="s">
        <v>12</v>
      </c>
      <c r="D18" s="32">
        <f>14+2+1</f>
        <v>17</v>
      </c>
      <c r="E18" s="164">
        <f>123+16+10</f>
        <v>149</v>
      </c>
      <c r="F18" s="5" t="s">
        <v>18</v>
      </c>
      <c r="G18" s="6"/>
      <c r="H18" s="6"/>
      <c r="K18" s="7"/>
    </row>
    <row r="19" spans="1:11" s="5" customFormat="1" ht="15.75" customHeight="1">
      <c r="A19" s="13"/>
      <c r="B19" s="28" t="s">
        <v>19</v>
      </c>
      <c r="C19" s="18" t="s">
        <v>12</v>
      </c>
      <c r="D19" s="19">
        <v>1</v>
      </c>
      <c r="E19" s="164">
        <v>720</v>
      </c>
      <c r="G19" s="6"/>
      <c r="H19" s="6"/>
      <c r="K19" s="7"/>
    </row>
    <row r="20" spans="1:11" s="5" customFormat="1" ht="15.75" customHeight="1">
      <c r="A20" s="13"/>
      <c r="B20" s="30" t="s">
        <v>20</v>
      </c>
      <c r="C20" s="18" t="s">
        <v>12</v>
      </c>
      <c r="D20" s="19">
        <v>1</v>
      </c>
      <c r="E20" s="164">
        <v>47</v>
      </c>
      <c r="G20" s="6"/>
      <c r="H20" s="6"/>
      <c r="K20" s="7"/>
    </row>
    <row r="21" spans="1:11" s="5" customFormat="1" ht="30">
      <c r="A21" s="12"/>
      <c r="B21" s="27" t="s">
        <v>21</v>
      </c>
      <c r="C21" s="18" t="s">
        <v>12</v>
      </c>
      <c r="D21" s="32">
        <v>24</v>
      </c>
      <c r="E21" s="164">
        <v>25000</v>
      </c>
      <c r="G21" s="6"/>
      <c r="H21" s="7"/>
      <c r="K21" s="7"/>
    </row>
    <row r="22" spans="1:11" s="5" customFormat="1" ht="15.75" customHeight="1">
      <c r="A22" s="12"/>
      <c r="B22" s="31" t="s">
        <v>22</v>
      </c>
      <c r="C22" s="18" t="s">
        <v>12</v>
      </c>
      <c r="D22" s="32">
        <f>19+1+2+1</f>
        <v>23</v>
      </c>
      <c r="E22" s="164">
        <f>19+1+2+1</f>
        <v>23</v>
      </c>
      <c r="F22" s="5" t="s">
        <v>18</v>
      </c>
      <c r="G22" s="6"/>
      <c r="H22" s="7"/>
      <c r="K22" s="7"/>
    </row>
    <row r="23" spans="1:11" s="5" customFormat="1" ht="15.75" customHeight="1">
      <c r="A23" s="12"/>
      <c r="B23" s="29" t="s">
        <v>23</v>
      </c>
      <c r="C23" s="18" t="s">
        <v>12</v>
      </c>
      <c r="D23" s="32">
        <v>1</v>
      </c>
      <c r="E23" s="164">
        <v>24</v>
      </c>
      <c r="G23" s="6"/>
      <c r="H23" s="7"/>
      <c r="K23" s="7"/>
    </row>
    <row r="24" spans="1:11" s="5" customFormat="1" ht="15.75" customHeight="1">
      <c r="A24" s="12"/>
      <c r="B24" s="31" t="s">
        <v>24</v>
      </c>
      <c r="C24" s="18" t="s">
        <v>12</v>
      </c>
      <c r="D24" s="32">
        <v>1</v>
      </c>
      <c r="E24" s="164">
        <v>274</v>
      </c>
      <c r="G24" s="6"/>
      <c r="H24" s="7"/>
      <c r="K24" s="7"/>
    </row>
    <row r="25" spans="1:11" s="5" customFormat="1" ht="15.75" customHeight="1">
      <c r="A25" s="12"/>
      <c r="B25" s="29" t="s">
        <v>25</v>
      </c>
      <c r="C25" s="18" t="s">
        <v>12</v>
      </c>
      <c r="D25" s="32">
        <v>210</v>
      </c>
      <c r="E25" s="164">
        <v>180</v>
      </c>
      <c r="G25" s="6"/>
      <c r="H25" s="7"/>
      <c r="K25" s="7"/>
    </row>
    <row r="26" spans="1:11" s="5" customFormat="1" ht="31.5">
      <c r="A26" s="12"/>
      <c r="B26" s="83" t="s">
        <v>26</v>
      </c>
      <c r="C26" s="18" t="s">
        <v>12</v>
      </c>
      <c r="D26" s="19">
        <v>1</v>
      </c>
      <c r="E26" s="164">
        <f>10+2</f>
        <v>12</v>
      </c>
      <c r="G26" s="6"/>
      <c r="H26" s="7"/>
      <c r="K26" s="7"/>
    </row>
    <row r="27" spans="1:11" s="5" customFormat="1" ht="15.75" customHeight="1">
      <c r="A27" s="13"/>
      <c r="B27" s="33" t="s">
        <v>27</v>
      </c>
      <c r="C27" s="18" t="s">
        <v>12</v>
      </c>
      <c r="D27" s="19">
        <v>1</v>
      </c>
      <c r="E27" s="164">
        <v>10</v>
      </c>
      <c r="G27" s="6"/>
      <c r="H27" s="7"/>
      <c r="K27" s="7"/>
    </row>
    <row r="28" spans="1:11" s="5" customFormat="1" ht="15.75" customHeight="1">
      <c r="A28" s="13"/>
      <c r="B28" s="33" t="s">
        <v>28</v>
      </c>
      <c r="C28" s="18" t="s">
        <v>12</v>
      </c>
      <c r="D28" s="19">
        <v>1</v>
      </c>
      <c r="E28" s="164">
        <v>6</v>
      </c>
      <c r="G28" s="6"/>
      <c r="H28" s="7"/>
      <c r="K28" s="7"/>
    </row>
    <row r="29" spans="1:11" s="5" customFormat="1" ht="15.75" customHeight="1">
      <c r="A29" s="13"/>
      <c r="B29" s="33" t="s">
        <v>29</v>
      </c>
      <c r="C29" s="18" t="s">
        <v>12</v>
      </c>
      <c r="D29" s="19">
        <v>2</v>
      </c>
      <c r="E29" s="164">
        <v>6</v>
      </c>
      <c r="G29" s="6"/>
      <c r="H29" s="7"/>
      <c r="K29" s="7"/>
    </row>
    <row r="30" spans="1:11" s="5" customFormat="1" ht="15.75" customHeight="1">
      <c r="A30" s="13"/>
      <c r="B30" s="33" t="s">
        <v>30</v>
      </c>
      <c r="C30" s="18" t="s">
        <v>12</v>
      </c>
      <c r="D30" s="19">
        <v>1</v>
      </c>
      <c r="E30" s="164">
        <v>4</v>
      </c>
      <c r="G30" s="6"/>
      <c r="H30" s="7"/>
      <c r="K30" s="7"/>
    </row>
    <row r="31" spans="1:11" s="5" customFormat="1" ht="15.75" customHeight="1">
      <c r="A31" s="13"/>
      <c r="B31" s="33" t="s">
        <v>31</v>
      </c>
      <c r="C31" s="18" t="s">
        <v>12</v>
      </c>
      <c r="D31" s="19">
        <v>1</v>
      </c>
      <c r="E31" s="164">
        <v>35</v>
      </c>
      <c r="G31" s="6"/>
      <c r="H31" s="7"/>
      <c r="K31" s="7"/>
    </row>
    <row r="32" spans="1:11" s="5" customFormat="1" ht="15.75" customHeight="1">
      <c r="A32" s="13"/>
      <c r="B32" s="33" t="s">
        <v>32</v>
      </c>
      <c r="C32" s="18" t="s">
        <v>12</v>
      </c>
      <c r="D32" s="19">
        <v>1</v>
      </c>
      <c r="E32" s="164">
        <v>46</v>
      </c>
      <c r="G32" s="6"/>
      <c r="H32" s="7"/>
      <c r="K32" s="7"/>
    </row>
    <row r="33" spans="1:11" s="5" customFormat="1" ht="31.5">
      <c r="A33" s="13"/>
      <c r="B33" s="33" t="s">
        <v>33</v>
      </c>
      <c r="C33" s="18" t="s">
        <v>12</v>
      </c>
      <c r="D33" s="19">
        <v>1</v>
      </c>
      <c r="E33" s="164">
        <v>3</v>
      </c>
      <c r="G33" s="6"/>
      <c r="H33" s="7"/>
      <c r="K33" s="7"/>
    </row>
    <row r="34" spans="1:11" s="5" customFormat="1">
      <c r="A34" s="13"/>
      <c r="B34" s="33" t="s">
        <v>34</v>
      </c>
      <c r="C34" s="18" t="s">
        <v>12</v>
      </c>
      <c r="D34" s="19">
        <v>1</v>
      </c>
      <c r="E34" s="164">
        <v>300</v>
      </c>
      <c r="G34" s="6"/>
      <c r="H34" s="7"/>
      <c r="K34" s="7"/>
    </row>
    <row r="35" spans="1:11" s="5" customFormat="1">
      <c r="A35" s="13"/>
      <c r="B35" s="33" t="s">
        <v>35</v>
      </c>
      <c r="C35" s="18" t="s">
        <v>12</v>
      </c>
      <c r="D35" s="32">
        <v>10</v>
      </c>
      <c r="E35" s="164">
        <v>125</v>
      </c>
      <c r="G35" s="6"/>
      <c r="H35" s="7"/>
      <c r="K35" s="7"/>
    </row>
    <row r="36" spans="1:11" s="5" customFormat="1">
      <c r="A36" s="13"/>
      <c r="B36" s="83" t="s">
        <v>36</v>
      </c>
      <c r="C36" s="18" t="s">
        <v>12</v>
      </c>
      <c r="D36" s="32">
        <v>1</v>
      </c>
      <c r="E36" s="164">
        <v>5</v>
      </c>
      <c r="G36" s="6"/>
      <c r="H36" s="7"/>
      <c r="K36" s="7"/>
    </row>
    <row r="37" spans="1:11" s="5" customFormat="1">
      <c r="A37" s="13"/>
      <c r="B37" s="189" t="s">
        <v>37</v>
      </c>
      <c r="C37" s="155" t="s">
        <v>38</v>
      </c>
      <c r="D37" s="190"/>
      <c r="E37" s="191">
        <f>E38</f>
        <v>2</v>
      </c>
      <c r="G37" s="6"/>
      <c r="H37" s="7"/>
      <c r="K37" s="7"/>
    </row>
    <row r="38" spans="1:11" s="5" customFormat="1" ht="15.75" customHeight="1">
      <c r="A38" s="13"/>
      <c r="B38" s="141" t="s">
        <v>39</v>
      </c>
      <c r="C38" s="138"/>
      <c r="D38" s="192"/>
      <c r="E38" s="193">
        <f>SUM(E39:E40)</f>
        <v>2</v>
      </c>
      <c r="G38" s="6"/>
      <c r="H38" s="7"/>
      <c r="K38" s="7"/>
    </row>
    <row r="39" spans="1:11" s="5" customFormat="1" ht="15.75" customHeight="1">
      <c r="A39" s="13"/>
      <c r="B39" s="31" t="s">
        <v>40</v>
      </c>
      <c r="C39" s="18" t="s">
        <v>12</v>
      </c>
      <c r="D39" s="19">
        <v>1</v>
      </c>
      <c r="E39" s="164">
        <v>1</v>
      </c>
      <c r="G39" s="6"/>
      <c r="H39" s="7"/>
    </row>
    <row r="40" spans="1:11" s="5" customFormat="1" ht="15.75" customHeight="1">
      <c r="A40" s="13"/>
      <c r="B40" s="31" t="s">
        <v>41</v>
      </c>
      <c r="C40" s="18" t="s">
        <v>12</v>
      </c>
      <c r="D40" s="19">
        <v>1</v>
      </c>
      <c r="E40" s="164">
        <v>1</v>
      </c>
      <c r="G40" s="6"/>
      <c r="H40" s="7"/>
      <c r="K40" s="7"/>
    </row>
    <row r="41" spans="1:11" s="5" customFormat="1" ht="15.75" customHeight="1">
      <c r="A41" s="13"/>
      <c r="B41" s="190" t="s">
        <v>42</v>
      </c>
      <c r="C41" s="194" t="s">
        <v>43</v>
      </c>
      <c r="D41" s="140"/>
      <c r="E41" s="137">
        <f>E42+E44</f>
        <v>53</v>
      </c>
      <c r="G41" s="6"/>
      <c r="H41" s="7"/>
      <c r="K41" s="7"/>
    </row>
    <row r="42" spans="1:11" s="5" customFormat="1" ht="15.75" customHeight="1">
      <c r="A42" s="13"/>
      <c r="B42" s="195" t="s">
        <v>44</v>
      </c>
      <c r="C42" s="196"/>
      <c r="D42" s="197"/>
      <c r="E42" s="198">
        <f>SUM(E43:E43)</f>
        <v>50</v>
      </c>
      <c r="G42" s="6"/>
      <c r="H42" s="7"/>
      <c r="K42" s="7"/>
    </row>
    <row r="43" spans="1:11" s="5" customFormat="1" ht="15.75" customHeight="1">
      <c r="A43" s="13"/>
      <c r="B43" s="199" t="s">
        <v>45</v>
      </c>
      <c r="C43" s="125" t="s">
        <v>12</v>
      </c>
      <c r="D43" s="197">
        <v>1</v>
      </c>
      <c r="E43" s="164">
        <v>50</v>
      </c>
      <c r="G43" s="6"/>
      <c r="H43" s="7"/>
      <c r="K43" s="7"/>
    </row>
    <row r="44" spans="1:11" s="5" customFormat="1" ht="15.75" customHeight="1">
      <c r="A44" s="13"/>
      <c r="B44" s="109" t="s">
        <v>46</v>
      </c>
      <c r="C44" s="41"/>
      <c r="D44" s="32"/>
      <c r="E44" s="198">
        <f>SUM(E45:E45)</f>
        <v>3</v>
      </c>
      <c r="G44" s="6"/>
      <c r="H44" s="7"/>
      <c r="K44" s="7"/>
    </row>
    <row r="45" spans="1:11" s="5" customFormat="1" ht="15.75" customHeight="1">
      <c r="A45" s="13"/>
      <c r="B45" s="31" t="s">
        <v>47</v>
      </c>
      <c r="C45" s="18" t="s">
        <v>12</v>
      </c>
      <c r="D45" s="19">
        <v>1</v>
      </c>
      <c r="E45" s="164">
        <v>3</v>
      </c>
      <c r="G45" s="6"/>
      <c r="H45" s="7"/>
      <c r="K45" s="7"/>
    </row>
    <row r="46" spans="1:11" s="5" customFormat="1" ht="15.75" customHeight="1">
      <c r="A46" s="13"/>
      <c r="B46" s="135" t="s">
        <v>48</v>
      </c>
      <c r="C46" s="140" t="s">
        <v>49</v>
      </c>
      <c r="D46" s="135"/>
      <c r="E46" s="187">
        <f>E50+E47</f>
        <v>1393</v>
      </c>
      <c r="G46" s="6"/>
      <c r="H46" s="7"/>
      <c r="K46" s="7"/>
    </row>
    <row r="47" spans="1:11" s="5" customFormat="1" ht="15.75" customHeight="1">
      <c r="A47" s="13"/>
      <c r="B47" s="40" t="s">
        <v>50</v>
      </c>
      <c r="C47" s="41"/>
      <c r="D47" s="19"/>
      <c r="E47" s="198">
        <f>SUM(E48:E49)</f>
        <v>32</v>
      </c>
      <c r="G47" s="6"/>
      <c r="H47" s="7"/>
      <c r="K47" s="7"/>
    </row>
    <row r="48" spans="1:11" s="5" customFormat="1" ht="15.75" customHeight="1">
      <c r="A48" s="13"/>
      <c r="B48" s="43" t="s">
        <v>51</v>
      </c>
      <c r="C48" s="18" t="s">
        <v>12</v>
      </c>
      <c r="D48" s="19">
        <v>2</v>
      </c>
      <c r="E48" s="164">
        <v>20</v>
      </c>
      <c r="G48" s="6"/>
      <c r="H48" s="7"/>
      <c r="K48" s="7"/>
    </row>
    <row r="49" spans="1:12" s="5" customFormat="1" ht="15.75" customHeight="1">
      <c r="A49" s="13"/>
      <c r="B49" s="43" t="s">
        <v>52</v>
      </c>
      <c r="C49" s="18" t="s">
        <v>12</v>
      </c>
      <c r="D49" s="19">
        <v>1</v>
      </c>
      <c r="E49" s="164">
        <v>12</v>
      </c>
      <c r="G49" s="6"/>
      <c r="H49" s="7"/>
      <c r="K49" s="7"/>
    </row>
    <row r="50" spans="1:12" s="5" customFormat="1" ht="15.75" customHeight="1">
      <c r="A50" s="12"/>
      <c r="B50" s="34" t="s">
        <v>53</v>
      </c>
      <c r="C50" s="35"/>
      <c r="D50" s="35"/>
      <c r="E50" s="179">
        <f>SUM(E51:E57)</f>
        <v>1361</v>
      </c>
      <c r="G50" s="6"/>
      <c r="H50" s="36"/>
      <c r="K50" s="7"/>
    </row>
    <row r="51" spans="1:12" s="5" customFormat="1" ht="15.75" customHeight="1">
      <c r="A51" s="12"/>
      <c r="B51" s="37" t="s">
        <v>54</v>
      </c>
      <c r="C51" s="18" t="s">
        <v>12</v>
      </c>
      <c r="D51" s="18">
        <v>2</v>
      </c>
      <c r="E51" s="181">
        <v>850</v>
      </c>
      <c r="G51" s="6"/>
      <c r="H51" s="36"/>
      <c r="K51" s="7"/>
    </row>
    <row r="52" spans="1:12" s="5" customFormat="1" ht="15.75" customHeight="1">
      <c r="A52" s="12"/>
      <c r="B52" s="37" t="s">
        <v>55</v>
      </c>
      <c r="C52" s="18" t="s">
        <v>12</v>
      </c>
      <c r="D52" s="18">
        <v>1</v>
      </c>
      <c r="E52" s="181">
        <v>18</v>
      </c>
      <c r="G52" s="6"/>
      <c r="H52" s="36"/>
      <c r="K52" s="7"/>
    </row>
    <row r="53" spans="1:12" s="5" customFormat="1" ht="15.75" customHeight="1">
      <c r="A53" s="12"/>
      <c r="B53" s="37" t="s">
        <v>56</v>
      </c>
      <c r="C53" s="18" t="s">
        <v>12</v>
      </c>
      <c r="D53" s="18">
        <v>8</v>
      </c>
      <c r="E53" s="181">
        <v>48</v>
      </c>
      <c r="G53" s="6"/>
      <c r="H53" s="36"/>
      <c r="K53" s="7"/>
    </row>
    <row r="54" spans="1:12" s="5" customFormat="1" ht="15.75" customHeight="1">
      <c r="A54" s="12"/>
      <c r="B54" s="37" t="s">
        <v>57</v>
      </c>
      <c r="C54" s="18" t="s">
        <v>12</v>
      </c>
      <c r="D54" s="18">
        <v>20</v>
      </c>
      <c r="E54" s="181">
        <v>90</v>
      </c>
      <c r="G54" s="6"/>
      <c r="L54" s="7"/>
    </row>
    <row r="55" spans="1:12" s="5" customFormat="1" ht="15.75" customHeight="1">
      <c r="A55" s="12"/>
      <c r="B55" s="38" t="s">
        <v>58</v>
      </c>
      <c r="C55" s="18" t="s">
        <v>12</v>
      </c>
      <c r="D55" s="18">
        <v>1</v>
      </c>
      <c r="E55" s="181">
        <v>300</v>
      </c>
      <c r="G55" s="6"/>
      <c r="K55" s="7"/>
    </row>
    <row r="56" spans="1:12" s="5" customFormat="1" ht="15.75" customHeight="1">
      <c r="A56" s="12"/>
      <c r="B56" s="42" t="s">
        <v>59</v>
      </c>
      <c r="C56" s="18" t="s">
        <v>12</v>
      </c>
      <c r="D56" s="18">
        <v>1</v>
      </c>
      <c r="E56" s="181">
        <v>45</v>
      </c>
      <c r="G56" s="6"/>
      <c r="K56" s="7"/>
    </row>
    <row r="57" spans="1:12" s="5" customFormat="1" ht="15.75" customHeight="1">
      <c r="A57" s="12"/>
      <c r="B57" s="284" t="s">
        <v>60</v>
      </c>
      <c r="C57" s="18" t="s">
        <v>12</v>
      </c>
      <c r="D57" s="18">
        <v>1</v>
      </c>
      <c r="E57" s="181">
        <v>10</v>
      </c>
      <c r="G57" s="6"/>
      <c r="K57" s="7"/>
    </row>
    <row r="58" spans="1:12" s="5" customFormat="1" ht="15.75" customHeight="1">
      <c r="A58" s="12"/>
      <c r="B58" s="135" t="s">
        <v>61</v>
      </c>
      <c r="C58" s="140" t="s">
        <v>62</v>
      </c>
      <c r="D58" s="135"/>
      <c r="E58" s="187">
        <f>E59+E88+E63</f>
        <v>8826.77</v>
      </c>
      <c r="G58" s="6"/>
      <c r="K58" s="6"/>
      <c r="L58" s="36"/>
    </row>
    <row r="59" spans="1:12" s="5" customFormat="1" ht="15.75" customHeight="1">
      <c r="A59" s="12"/>
      <c r="B59" s="282" t="s">
        <v>63</v>
      </c>
      <c r="C59" s="17"/>
      <c r="D59" s="51"/>
      <c r="E59" s="179">
        <f>SUM(E60:E62)</f>
        <v>521</v>
      </c>
      <c r="G59" s="6"/>
      <c r="H59" s="36"/>
      <c r="K59" s="6"/>
      <c r="L59" s="36"/>
    </row>
    <row r="60" spans="1:12" s="5" customFormat="1" ht="15.75" customHeight="1">
      <c r="A60" s="12"/>
      <c r="B60" s="52" t="s">
        <v>64</v>
      </c>
      <c r="C60" s="18" t="s">
        <v>12</v>
      </c>
      <c r="D60" s="18">
        <v>1</v>
      </c>
      <c r="E60" s="181">
        <v>253</v>
      </c>
      <c r="G60" s="6"/>
      <c r="H60" s="36"/>
      <c r="K60" s="6"/>
      <c r="L60" s="36"/>
    </row>
    <row r="61" spans="1:12" s="5" customFormat="1" ht="15.75" customHeight="1">
      <c r="A61" s="12"/>
      <c r="B61" s="52" t="s">
        <v>65</v>
      </c>
      <c r="C61" s="18" t="s">
        <v>12</v>
      </c>
      <c r="D61" s="18">
        <v>1</v>
      </c>
      <c r="E61" s="181">
        <v>62</v>
      </c>
      <c r="G61" s="6"/>
      <c r="H61" s="36"/>
      <c r="K61" s="6"/>
      <c r="L61" s="36"/>
    </row>
    <row r="62" spans="1:12" s="5" customFormat="1" ht="15.75" customHeight="1">
      <c r="A62" s="12"/>
      <c r="B62" s="52" t="s">
        <v>66</v>
      </c>
      <c r="C62" s="18" t="s">
        <v>12</v>
      </c>
      <c r="D62" s="18">
        <v>1</v>
      </c>
      <c r="E62" s="181">
        <v>206</v>
      </c>
      <c r="G62" s="6"/>
      <c r="H62" s="36"/>
      <c r="K62" s="6"/>
      <c r="L62" s="36"/>
    </row>
    <row r="63" spans="1:12" s="5" customFormat="1" ht="15.75" customHeight="1">
      <c r="A63" s="12"/>
      <c r="B63" s="149" t="s">
        <v>67</v>
      </c>
      <c r="C63" s="18" t="s">
        <v>12</v>
      </c>
      <c r="D63" s="18">
        <v>1</v>
      </c>
      <c r="E63" s="200">
        <f>SUM(E64:E87)</f>
        <v>8174.77</v>
      </c>
      <c r="G63" s="6"/>
      <c r="H63" s="36"/>
      <c r="K63" s="6"/>
      <c r="L63" s="36"/>
    </row>
    <row r="64" spans="1:12" s="5" customFormat="1" ht="15.75" customHeight="1">
      <c r="A64" s="12"/>
      <c r="B64" s="62" t="s">
        <v>68</v>
      </c>
      <c r="C64" s="18" t="s">
        <v>12</v>
      </c>
      <c r="D64" s="18">
        <v>1</v>
      </c>
      <c r="E64" s="201">
        <v>1370</v>
      </c>
      <c r="G64" s="6"/>
      <c r="H64" s="36"/>
      <c r="K64" s="6"/>
      <c r="L64" s="36"/>
    </row>
    <row r="65" spans="1:12" s="5" customFormat="1" ht="15.75" customHeight="1">
      <c r="A65" s="12"/>
      <c r="B65" s="62" t="s">
        <v>69</v>
      </c>
      <c r="C65" s="18" t="s">
        <v>12</v>
      </c>
      <c r="D65" s="18">
        <v>1</v>
      </c>
      <c r="E65" s="201">
        <v>1087</v>
      </c>
      <c r="G65" s="6"/>
      <c r="H65" s="36"/>
      <c r="K65" s="6"/>
      <c r="L65" s="36"/>
    </row>
    <row r="66" spans="1:12" s="5" customFormat="1" ht="15.75" customHeight="1">
      <c r="A66" s="12"/>
      <c r="B66" s="62" t="s">
        <v>70</v>
      </c>
      <c r="C66" s="18" t="s">
        <v>12</v>
      </c>
      <c r="D66" s="18">
        <v>1</v>
      </c>
      <c r="E66" s="201">
        <v>1401</v>
      </c>
      <c r="G66" s="21"/>
      <c r="H66" s="36"/>
      <c r="K66" s="6"/>
      <c r="L66" s="36"/>
    </row>
    <row r="67" spans="1:12" s="5" customFormat="1" ht="15.75" customHeight="1">
      <c r="A67" s="12"/>
      <c r="B67" s="283" t="s">
        <v>71</v>
      </c>
      <c r="C67" s="18" t="s">
        <v>12</v>
      </c>
      <c r="D67" s="18">
        <v>1</v>
      </c>
      <c r="E67" s="164">
        <v>77</v>
      </c>
      <c r="G67" s="6"/>
      <c r="H67" s="36"/>
      <c r="K67" s="6"/>
      <c r="L67" s="36"/>
    </row>
    <row r="68" spans="1:12" s="5" customFormat="1" ht="15.75" customHeight="1">
      <c r="A68" s="12"/>
      <c r="B68" s="283" t="s">
        <v>72</v>
      </c>
      <c r="C68" s="18" t="s">
        <v>12</v>
      </c>
      <c r="D68" s="18">
        <v>1</v>
      </c>
      <c r="E68" s="164">
        <v>1838</v>
      </c>
      <c r="G68" s="6"/>
      <c r="H68" s="36"/>
      <c r="K68" s="6"/>
      <c r="L68" s="36"/>
    </row>
    <row r="69" spans="1:12" s="5" customFormat="1" ht="15.75" customHeight="1">
      <c r="A69" s="12"/>
      <c r="B69" s="283" t="s">
        <v>73</v>
      </c>
      <c r="C69" s="18" t="s">
        <v>12</v>
      </c>
      <c r="D69" s="18">
        <v>1</v>
      </c>
      <c r="E69" s="164">
        <v>1498</v>
      </c>
      <c r="G69" s="6"/>
      <c r="H69" s="36"/>
      <c r="K69" s="6"/>
      <c r="L69" s="36"/>
    </row>
    <row r="70" spans="1:12" s="5" customFormat="1" ht="15.75" customHeight="1">
      <c r="A70" s="12"/>
      <c r="B70" s="283" t="s">
        <v>74</v>
      </c>
      <c r="C70" s="18" t="s">
        <v>12</v>
      </c>
      <c r="D70" s="18">
        <v>1</v>
      </c>
      <c r="E70" s="164">
        <v>316</v>
      </c>
      <c r="G70" s="6"/>
      <c r="H70" s="36"/>
      <c r="K70" s="6"/>
      <c r="L70" s="36"/>
    </row>
    <row r="71" spans="1:12" s="5" customFormat="1" ht="15.75" customHeight="1">
      <c r="A71" s="12"/>
      <c r="B71" s="283" t="s">
        <v>75</v>
      </c>
      <c r="C71" s="18" t="s">
        <v>12</v>
      </c>
      <c r="D71" s="18">
        <v>1</v>
      </c>
      <c r="E71" s="164">
        <v>4</v>
      </c>
      <c r="G71" s="6"/>
      <c r="H71" s="36"/>
      <c r="K71" s="6"/>
      <c r="L71" s="36"/>
    </row>
    <row r="72" spans="1:12" s="5" customFormat="1" ht="15.75" customHeight="1">
      <c r="A72" s="12"/>
      <c r="B72" s="62" t="s">
        <v>76</v>
      </c>
      <c r="C72" s="18" t="s">
        <v>12</v>
      </c>
      <c r="D72" s="18">
        <v>3</v>
      </c>
      <c r="E72" s="164">
        <v>195</v>
      </c>
      <c r="G72" s="6"/>
      <c r="H72" s="36"/>
      <c r="K72" s="6"/>
      <c r="L72" s="36"/>
    </row>
    <row r="73" spans="1:12" s="5" customFormat="1" ht="15.75" customHeight="1">
      <c r="A73" s="12"/>
      <c r="B73" s="62" t="s">
        <v>77</v>
      </c>
      <c r="C73" s="18" t="s">
        <v>12</v>
      </c>
      <c r="D73" s="18">
        <v>1</v>
      </c>
      <c r="E73" s="164">
        <v>16</v>
      </c>
      <c r="G73" s="6"/>
      <c r="H73" s="36"/>
      <c r="K73" s="6"/>
      <c r="L73" s="36"/>
    </row>
    <row r="74" spans="1:12" s="5" customFormat="1" ht="15.75" customHeight="1">
      <c r="A74" s="12"/>
      <c r="B74" s="62" t="s">
        <v>78</v>
      </c>
      <c r="C74" s="18" t="s">
        <v>12</v>
      </c>
      <c r="D74" s="18">
        <v>1</v>
      </c>
      <c r="E74" s="202">
        <v>6</v>
      </c>
      <c r="G74" s="6"/>
      <c r="H74" s="9"/>
      <c r="I74" s="8"/>
      <c r="K74" s="7"/>
    </row>
    <row r="75" spans="1:12" s="5" customFormat="1" ht="15.75" customHeight="1">
      <c r="A75" s="12"/>
      <c r="B75" s="62" t="s">
        <v>79</v>
      </c>
      <c r="C75" s="18" t="s">
        <v>12</v>
      </c>
      <c r="D75" s="18">
        <v>3</v>
      </c>
      <c r="E75" s="202">
        <v>11.27</v>
      </c>
      <c r="G75" s="6"/>
      <c r="H75" s="9"/>
      <c r="I75" s="8"/>
      <c r="K75" s="7"/>
    </row>
    <row r="76" spans="1:12" s="5" customFormat="1" ht="15.75" customHeight="1">
      <c r="A76" s="12"/>
      <c r="B76" s="62" t="s">
        <v>80</v>
      </c>
      <c r="C76" s="18" t="s">
        <v>12</v>
      </c>
      <c r="D76" s="18">
        <v>1</v>
      </c>
      <c r="E76" s="203">
        <v>13</v>
      </c>
      <c r="G76" s="6"/>
      <c r="H76" s="9"/>
      <c r="I76" s="8"/>
      <c r="K76" s="7"/>
    </row>
    <row r="77" spans="1:12" s="5" customFormat="1" ht="15.75" customHeight="1">
      <c r="A77" s="12"/>
      <c r="B77" s="62" t="s">
        <v>81</v>
      </c>
      <c r="C77" s="18" t="s">
        <v>12</v>
      </c>
      <c r="D77" s="18">
        <v>1</v>
      </c>
      <c r="E77" s="203">
        <v>4.5</v>
      </c>
      <c r="G77" s="6"/>
      <c r="H77" s="9"/>
      <c r="I77" s="8"/>
      <c r="K77" s="7"/>
    </row>
    <row r="78" spans="1:12" s="5" customFormat="1" ht="15.75" customHeight="1">
      <c r="A78" s="12"/>
      <c r="B78" s="62" t="s">
        <v>82</v>
      </c>
      <c r="C78" s="18" t="s">
        <v>12</v>
      </c>
      <c r="D78" s="18">
        <v>1</v>
      </c>
      <c r="E78" s="203">
        <v>8.6999999999999993</v>
      </c>
      <c r="G78" s="6"/>
      <c r="H78" s="9"/>
      <c r="I78" s="8"/>
      <c r="K78" s="7"/>
    </row>
    <row r="79" spans="1:12" s="5" customFormat="1" ht="15.75" customHeight="1">
      <c r="A79" s="12"/>
      <c r="B79" s="62" t="s">
        <v>83</v>
      </c>
      <c r="C79" s="18" t="s">
        <v>12</v>
      </c>
      <c r="D79" s="18">
        <v>14</v>
      </c>
      <c r="E79" s="203">
        <v>60</v>
      </c>
      <c r="G79" s="6"/>
      <c r="H79" s="9"/>
      <c r="I79" s="8"/>
      <c r="K79" s="7"/>
    </row>
    <row r="80" spans="1:12" s="5" customFormat="1" ht="15.75" customHeight="1">
      <c r="A80" s="12"/>
      <c r="B80" s="62" t="s">
        <v>84</v>
      </c>
      <c r="C80" s="18" t="s">
        <v>12</v>
      </c>
      <c r="D80" s="18">
        <v>3</v>
      </c>
      <c r="E80" s="203">
        <v>15</v>
      </c>
      <c r="G80" s="6"/>
      <c r="H80" s="9"/>
      <c r="I80" s="8"/>
      <c r="K80" s="7"/>
    </row>
    <row r="81" spans="1:11" s="5" customFormat="1" ht="15.75" customHeight="1">
      <c r="A81" s="12"/>
      <c r="B81" s="62" t="s">
        <v>85</v>
      </c>
      <c r="C81" s="18" t="s">
        <v>12</v>
      </c>
      <c r="D81" s="18">
        <v>1</v>
      </c>
      <c r="E81" s="203">
        <v>8.5</v>
      </c>
      <c r="G81" s="6"/>
      <c r="H81" s="9"/>
      <c r="I81" s="8"/>
      <c r="K81" s="7"/>
    </row>
    <row r="82" spans="1:11" s="5" customFormat="1" ht="15.75" customHeight="1">
      <c r="A82" s="12"/>
      <c r="B82" s="62" t="s">
        <v>86</v>
      </c>
      <c r="C82" s="18" t="s">
        <v>12</v>
      </c>
      <c r="D82" s="18">
        <v>1</v>
      </c>
      <c r="E82" s="63">
        <v>6</v>
      </c>
      <c r="G82" s="6"/>
      <c r="H82" s="9"/>
      <c r="K82" s="7"/>
    </row>
    <row r="83" spans="1:11" s="5" customFormat="1" ht="15.75" customHeight="1">
      <c r="A83" s="12"/>
      <c r="B83" s="62" t="s">
        <v>87</v>
      </c>
      <c r="C83" s="18" t="s">
        <v>12</v>
      </c>
      <c r="D83" s="18">
        <v>2</v>
      </c>
      <c r="E83" s="63">
        <v>18.8</v>
      </c>
      <c r="G83" s="6"/>
      <c r="H83" s="9"/>
      <c r="K83" s="7"/>
    </row>
    <row r="84" spans="1:11" s="5" customFormat="1" ht="15.75" customHeight="1">
      <c r="A84" s="12"/>
      <c r="B84" s="62" t="s">
        <v>88</v>
      </c>
      <c r="C84" s="18" t="s">
        <v>12</v>
      </c>
      <c r="D84" s="18">
        <v>2</v>
      </c>
      <c r="E84" s="204">
        <v>33.6</v>
      </c>
      <c r="G84" s="6"/>
      <c r="H84" s="9"/>
      <c r="K84" s="7"/>
    </row>
    <row r="85" spans="1:11" s="5" customFormat="1" ht="15.75" customHeight="1">
      <c r="A85" s="12"/>
      <c r="B85" s="62" t="s">
        <v>89</v>
      </c>
      <c r="C85" s="18" t="s">
        <v>12</v>
      </c>
      <c r="D85" s="18">
        <v>1</v>
      </c>
      <c r="E85" s="204">
        <v>65</v>
      </c>
      <c r="G85" s="6"/>
      <c r="H85" s="9"/>
      <c r="K85" s="7"/>
    </row>
    <row r="86" spans="1:11" s="5" customFormat="1" ht="15.75" customHeight="1">
      <c r="A86" s="12"/>
      <c r="B86" s="62" t="s">
        <v>90</v>
      </c>
      <c r="C86" s="18" t="s">
        <v>12</v>
      </c>
      <c r="D86" s="18">
        <v>4</v>
      </c>
      <c r="E86" s="204">
        <v>61.2</v>
      </c>
      <c r="G86" s="6"/>
      <c r="H86" s="9"/>
      <c r="K86" s="7"/>
    </row>
    <row r="87" spans="1:11" s="5" customFormat="1" ht="15.75" customHeight="1">
      <c r="A87" s="12"/>
      <c r="B87" s="62" t="s">
        <v>91</v>
      </c>
      <c r="C87" s="18" t="s">
        <v>12</v>
      </c>
      <c r="D87" s="18">
        <v>4</v>
      </c>
      <c r="E87" s="204">
        <v>61.2</v>
      </c>
      <c r="G87" s="6"/>
      <c r="H87" s="9"/>
      <c r="K87" s="7"/>
    </row>
    <row r="88" spans="1:11" s="5" customFormat="1" ht="15.75" customHeight="1">
      <c r="A88" s="12"/>
      <c r="B88" s="58" t="s">
        <v>92</v>
      </c>
      <c r="C88" s="205"/>
      <c r="D88" s="18"/>
      <c r="E88" s="206">
        <f>SUM(E89:E90)</f>
        <v>131</v>
      </c>
      <c r="G88" s="6"/>
      <c r="H88" s="9"/>
      <c r="K88" s="7"/>
    </row>
    <row r="89" spans="1:11" s="5" customFormat="1" ht="15.75" customHeight="1">
      <c r="A89" s="12"/>
      <c r="B89" s="207" t="s">
        <v>93</v>
      </c>
      <c r="C89" s="18" t="s">
        <v>12</v>
      </c>
      <c r="D89" s="18">
        <v>1</v>
      </c>
      <c r="E89" s="208">
        <v>30</v>
      </c>
      <c r="G89" s="6"/>
      <c r="H89" s="9"/>
      <c r="K89" s="7"/>
    </row>
    <row r="90" spans="1:11" s="5" customFormat="1" ht="15.75" customHeight="1">
      <c r="A90" s="12"/>
      <c r="B90" s="207" t="s">
        <v>94</v>
      </c>
      <c r="C90" s="18" t="s">
        <v>12</v>
      </c>
      <c r="D90" s="18">
        <v>1</v>
      </c>
      <c r="E90" s="209">
        <v>101</v>
      </c>
      <c r="G90" s="6"/>
      <c r="H90" s="9"/>
      <c r="K90" s="7"/>
    </row>
    <row r="91" spans="1:11" s="5" customFormat="1" ht="17.25" customHeight="1">
      <c r="A91" s="65"/>
      <c r="B91" s="135" t="s">
        <v>95</v>
      </c>
      <c r="C91" s="140" t="s">
        <v>96</v>
      </c>
      <c r="D91" s="135"/>
      <c r="E91" s="187">
        <f>E92+E94+E97</f>
        <v>115</v>
      </c>
      <c r="G91" s="6"/>
      <c r="H91" s="9"/>
      <c r="I91" s="8"/>
      <c r="K91" s="7"/>
    </row>
    <row r="92" spans="1:11" s="5" customFormat="1" ht="17.25" customHeight="1">
      <c r="A92" s="65"/>
      <c r="B92" s="66" t="s">
        <v>97</v>
      </c>
      <c r="C92" s="39"/>
      <c r="D92" s="14"/>
      <c r="E92" s="15">
        <f>SUM(E93:E93)</f>
        <v>76</v>
      </c>
      <c r="G92" s="6"/>
      <c r="H92" s="9"/>
      <c r="I92" s="8"/>
      <c r="K92" s="7"/>
    </row>
    <row r="93" spans="1:11" s="5" customFormat="1" ht="17.25" customHeight="1">
      <c r="A93" s="65"/>
      <c r="B93" s="210" t="s">
        <v>98</v>
      </c>
      <c r="C93" s="18" t="s">
        <v>12</v>
      </c>
      <c r="D93" s="18">
        <v>1</v>
      </c>
      <c r="E93" s="211">
        <v>76</v>
      </c>
      <c r="H93" s="67"/>
      <c r="I93" s="68"/>
      <c r="J93" s="69"/>
      <c r="K93" s="7"/>
    </row>
    <row r="94" spans="1:11" s="5" customFormat="1" ht="17.25" customHeight="1">
      <c r="A94" s="65"/>
      <c r="B94" s="78" t="s">
        <v>99</v>
      </c>
      <c r="C94" s="18"/>
      <c r="D94" s="18"/>
      <c r="E94" s="212">
        <f>E95+E96</f>
        <v>20</v>
      </c>
      <c r="G94" s="25"/>
      <c r="H94" s="79"/>
      <c r="K94" s="7"/>
    </row>
    <row r="95" spans="1:11" s="5" customFormat="1" ht="17.25" customHeight="1">
      <c r="A95" s="65"/>
      <c r="B95" s="207" t="s">
        <v>17</v>
      </c>
      <c r="C95" s="18" t="s">
        <v>12</v>
      </c>
      <c r="D95" s="18">
        <v>2</v>
      </c>
      <c r="E95" s="213">
        <v>18</v>
      </c>
      <c r="G95" s="25"/>
      <c r="H95" s="79"/>
      <c r="K95" s="7"/>
    </row>
    <row r="96" spans="1:11" s="5" customFormat="1" ht="17.25" customHeight="1">
      <c r="A96" s="65"/>
      <c r="B96" s="207" t="s">
        <v>100</v>
      </c>
      <c r="C96" s="18" t="s">
        <v>12</v>
      </c>
      <c r="D96" s="18">
        <v>2</v>
      </c>
      <c r="E96" s="213">
        <v>2</v>
      </c>
      <c r="G96" s="25"/>
      <c r="H96" s="79"/>
      <c r="K96" s="7"/>
    </row>
    <row r="97" spans="1:15" s="5" customFormat="1" ht="17.25" customHeight="1">
      <c r="A97" s="65"/>
      <c r="B97" s="78" t="s">
        <v>101</v>
      </c>
      <c r="C97" s="18"/>
      <c r="D97" s="18"/>
      <c r="E97" s="212">
        <f>SUM(E98:E100)</f>
        <v>19</v>
      </c>
      <c r="G97" s="25"/>
      <c r="H97" s="79"/>
      <c r="K97" s="7"/>
    </row>
    <row r="98" spans="1:15" s="5" customFormat="1" ht="17.25" customHeight="1">
      <c r="A98" s="65"/>
      <c r="B98" s="81" t="s">
        <v>102</v>
      </c>
      <c r="C98" s="18" t="s">
        <v>12</v>
      </c>
      <c r="D98" s="18">
        <v>2</v>
      </c>
      <c r="E98" s="213">
        <v>14</v>
      </c>
      <c r="G98" s="25"/>
      <c r="H98" s="79"/>
      <c r="K98" s="7"/>
    </row>
    <row r="99" spans="1:15" s="5" customFormat="1" ht="17.25" customHeight="1">
      <c r="A99" s="65"/>
      <c r="B99" s="31" t="s">
        <v>100</v>
      </c>
      <c r="C99" s="18" t="s">
        <v>12</v>
      </c>
      <c r="D99" s="18">
        <v>2</v>
      </c>
      <c r="E99" s="213">
        <v>3</v>
      </c>
      <c r="G99" s="25"/>
      <c r="H99" s="79"/>
      <c r="K99" s="7"/>
    </row>
    <row r="100" spans="1:15" s="5" customFormat="1" ht="17.25" customHeight="1">
      <c r="A100" s="65"/>
      <c r="B100" s="31" t="s">
        <v>103</v>
      </c>
      <c r="C100" s="18" t="s">
        <v>12</v>
      </c>
      <c r="D100" s="18">
        <v>2</v>
      </c>
      <c r="E100" s="213">
        <v>2</v>
      </c>
      <c r="G100" s="25"/>
      <c r="H100" s="79"/>
      <c r="K100" s="7"/>
    </row>
    <row r="101" spans="1:15" s="5" customFormat="1" ht="17.25" customHeight="1">
      <c r="A101" s="65"/>
      <c r="B101" s="135" t="s">
        <v>104</v>
      </c>
      <c r="C101" s="140" t="s">
        <v>105</v>
      </c>
      <c r="D101" s="135"/>
      <c r="E101" s="187">
        <f>E102</f>
        <v>405</v>
      </c>
      <c r="G101" s="21"/>
      <c r="H101" s="9"/>
      <c r="O101" s="7"/>
    </row>
    <row r="102" spans="1:15" s="5" customFormat="1" ht="17.25" customHeight="1">
      <c r="A102" s="65"/>
      <c r="B102" s="83" t="s">
        <v>106</v>
      </c>
      <c r="C102" s="18" t="s">
        <v>12</v>
      </c>
      <c r="D102" s="19">
        <v>1</v>
      </c>
      <c r="E102" s="214">
        <v>405</v>
      </c>
      <c r="G102" s="21"/>
      <c r="H102" s="9"/>
      <c r="O102" s="7"/>
    </row>
    <row r="103" spans="1:15" s="5" customFormat="1" ht="36" customHeight="1">
      <c r="A103" s="294" t="s">
        <v>107</v>
      </c>
      <c r="B103" s="295"/>
      <c r="C103" s="295"/>
      <c r="D103" s="154"/>
      <c r="E103" s="180">
        <f>E122+E153+E104+E131+E117</f>
        <v>7575</v>
      </c>
      <c r="G103" s="6"/>
      <c r="H103" s="9"/>
      <c r="L103" s="7"/>
    </row>
    <row r="104" spans="1:15" s="5" customFormat="1" ht="15.75" customHeight="1">
      <c r="A104" s="17"/>
      <c r="B104" s="135" t="s">
        <v>14</v>
      </c>
      <c r="C104" s="155" t="s">
        <v>10</v>
      </c>
      <c r="D104" s="135"/>
      <c r="E104" s="137">
        <f>SUM(E105:E116)</f>
        <v>1985</v>
      </c>
      <c r="G104" s="6"/>
      <c r="H104" s="9"/>
      <c r="L104" s="7"/>
    </row>
    <row r="105" spans="1:15" s="5" customFormat="1">
      <c r="A105" s="17"/>
      <c r="B105" s="84" t="s">
        <v>108</v>
      </c>
      <c r="C105" s="18" t="s">
        <v>12</v>
      </c>
      <c r="D105" s="18">
        <v>1</v>
      </c>
      <c r="E105" s="161">
        <v>476</v>
      </c>
      <c r="G105" s="6"/>
      <c r="H105" s="9"/>
      <c r="L105" s="7"/>
    </row>
    <row r="106" spans="1:15" s="5" customFormat="1" ht="31.5">
      <c r="A106" s="70"/>
      <c r="B106" s="85" t="s">
        <v>109</v>
      </c>
      <c r="C106" s="130" t="s">
        <v>12</v>
      </c>
      <c r="D106" s="130">
        <v>1</v>
      </c>
      <c r="E106" s="215">
        <v>179</v>
      </c>
      <c r="G106" s="6"/>
      <c r="H106" s="9"/>
      <c r="L106" s="7"/>
    </row>
    <row r="107" spans="1:15" s="5" customFormat="1">
      <c r="A107" s="70"/>
      <c r="B107" s="86" t="s">
        <v>110</v>
      </c>
      <c r="C107" s="18" t="s">
        <v>12</v>
      </c>
      <c r="D107" s="18">
        <v>1</v>
      </c>
      <c r="E107" s="161">
        <v>167</v>
      </c>
      <c r="G107" s="6"/>
      <c r="H107" s="9"/>
      <c r="L107" s="7"/>
    </row>
    <row r="108" spans="1:15" s="5" customFormat="1" ht="30" customHeight="1">
      <c r="A108" s="70"/>
      <c r="B108" s="86" t="s">
        <v>111</v>
      </c>
      <c r="C108" s="18" t="s">
        <v>12</v>
      </c>
      <c r="D108" s="18">
        <v>1</v>
      </c>
      <c r="E108" s="161">
        <v>72</v>
      </c>
      <c r="G108" s="6"/>
      <c r="H108" s="9"/>
      <c r="L108" s="7"/>
    </row>
    <row r="109" spans="1:15" s="5" customFormat="1" ht="47.25">
      <c r="A109" s="70"/>
      <c r="B109" s="87" t="s">
        <v>112</v>
      </c>
      <c r="C109" s="18" t="s">
        <v>12</v>
      </c>
      <c r="D109" s="18">
        <v>1</v>
      </c>
      <c r="E109" s="161">
        <v>138</v>
      </c>
      <c r="G109" s="6"/>
      <c r="H109" s="9"/>
      <c r="L109" s="7"/>
    </row>
    <row r="110" spans="1:15" s="5" customFormat="1" ht="47.25">
      <c r="A110" s="70"/>
      <c r="B110" s="87" t="s">
        <v>113</v>
      </c>
      <c r="C110" s="18" t="s">
        <v>12</v>
      </c>
      <c r="D110" s="18">
        <v>1</v>
      </c>
      <c r="E110" s="161">
        <v>58</v>
      </c>
      <c r="G110" s="6"/>
      <c r="H110" s="9"/>
      <c r="L110" s="7"/>
    </row>
    <row r="111" spans="1:15" s="5" customFormat="1" ht="47.25">
      <c r="A111" s="70"/>
      <c r="B111" s="87" t="s">
        <v>114</v>
      </c>
      <c r="C111" s="18" t="s">
        <v>12</v>
      </c>
      <c r="D111" s="18">
        <v>1</v>
      </c>
      <c r="E111" s="161">
        <v>153</v>
      </c>
      <c r="G111" s="6"/>
      <c r="H111" s="9"/>
      <c r="L111" s="7"/>
    </row>
    <row r="112" spans="1:15" s="5" customFormat="1" ht="47.25">
      <c r="A112" s="70"/>
      <c r="B112" s="87" t="s">
        <v>115</v>
      </c>
      <c r="C112" s="18" t="s">
        <v>12</v>
      </c>
      <c r="D112" s="18">
        <v>1</v>
      </c>
      <c r="E112" s="161">
        <v>58</v>
      </c>
      <c r="G112" s="6"/>
      <c r="H112" s="9"/>
      <c r="L112" s="7"/>
    </row>
    <row r="113" spans="1:12" s="5" customFormat="1" ht="47.25">
      <c r="A113" s="70"/>
      <c r="B113" s="87" t="s">
        <v>116</v>
      </c>
      <c r="C113" s="18" t="s">
        <v>12</v>
      </c>
      <c r="D113" s="18">
        <v>1</v>
      </c>
      <c r="E113" s="161">
        <v>149</v>
      </c>
      <c r="G113" s="6"/>
      <c r="H113" s="9"/>
      <c r="L113" s="7"/>
    </row>
    <row r="114" spans="1:12" s="5" customFormat="1" ht="47.25">
      <c r="A114" s="70"/>
      <c r="B114" s="88" t="s">
        <v>117</v>
      </c>
      <c r="C114" s="18" t="s">
        <v>12</v>
      </c>
      <c r="D114" s="18">
        <v>1</v>
      </c>
      <c r="E114" s="161">
        <v>58</v>
      </c>
      <c r="G114" s="6"/>
      <c r="H114" s="9"/>
      <c r="L114" s="7"/>
    </row>
    <row r="115" spans="1:12" s="5" customFormat="1" ht="63">
      <c r="A115" s="70"/>
      <c r="B115" s="77" t="s">
        <v>118</v>
      </c>
      <c r="C115" s="18" t="s">
        <v>12</v>
      </c>
      <c r="D115" s="18">
        <v>1</v>
      </c>
      <c r="E115" s="161">
        <v>68</v>
      </c>
      <c r="G115" s="6"/>
      <c r="H115" s="9"/>
      <c r="L115" s="7"/>
    </row>
    <row r="116" spans="1:12" s="5" customFormat="1" ht="110.25">
      <c r="A116" s="70"/>
      <c r="B116" s="160" t="s">
        <v>119</v>
      </c>
      <c r="C116" s="18" t="s">
        <v>12</v>
      </c>
      <c r="D116" s="18">
        <v>1</v>
      </c>
      <c r="E116" s="161">
        <v>409</v>
      </c>
      <c r="G116" s="6"/>
      <c r="H116" s="9"/>
      <c r="L116" s="7"/>
    </row>
    <row r="117" spans="1:12" s="5" customFormat="1">
      <c r="A117" s="70"/>
      <c r="B117" s="190" t="s">
        <v>48</v>
      </c>
      <c r="C117" s="216" t="s">
        <v>49</v>
      </c>
      <c r="D117" s="190"/>
      <c r="E117" s="191">
        <f>E118+E120</f>
        <v>90</v>
      </c>
      <c r="G117" s="6"/>
      <c r="H117" s="9"/>
      <c r="L117" s="7"/>
    </row>
    <row r="118" spans="1:12" s="5" customFormat="1">
      <c r="A118" s="70"/>
      <c r="B118" s="148" t="s">
        <v>53</v>
      </c>
      <c r="D118" s="18"/>
      <c r="E118" s="217">
        <f>E119</f>
        <v>20</v>
      </c>
      <c r="G118" s="6"/>
      <c r="H118" s="9"/>
      <c r="L118" s="7"/>
    </row>
    <row r="119" spans="1:12" s="5" customFormat="1">
      <c r="A119" s="70"/>
      <c r="B119" s="37" t="s">
        <v>120</v>
      </c>
      <c r="C119" s="18" t="s">
        <v>12</v>
      </c>
      <c r="D119" s="18">
        <v>1</v>
      </c>
      <c r="E119" s="161">
        <v>20</v>
      </c>
      <c r="G119" s="6"/>
      <c r="H119" s="9"/>
      <c r="L119" s="7"/>
    </row>
    <row r="120" spans="1:12" s="5" customFormat="1">
      <c r="A120" s="70"/>
      <c r="B120" s="40" t="s">
        <v>50</v>
      </c>
      <c r="C120" s="73"/>
      <c r="D120" s="17"/>
      <c r="E120" s="217">
        <f>E121</f>
        <v>70</v>
      </c>
      <c r="G120" s="6"/>
      <c r="H120" s="9"/>
      <c r="L120" s="7"/>
    </row>
    <row r="121" spans="1:12" s="5" customFormat="1">
      <c r="A121" s="70"/>
      <c r="B121" s="52" t="s">
        <v>121</v>
      </c>
      <c r="C121" s="18" t="s">
        <v>12</v>
      </c>
      <c r="D121" s="18">
        <v>1</v>
      </c>
      <c r="E121" s="161">
        <v>70</v>
      </c>
      <c r="G121" s="6"/>
      <c r="H121" s="9"/>
      <c r="L121" s="7"/>
    </row>
    <row r="122" spans="1:12" s="5" customFormat="1" ht="15" customHeight="1">
      <c r="A122" s="70"/>
      <c r="B122" s="145" t="s">
        <v>61</v>
      </c>
      <c r="C122" s="39" t="s">
        <v>62</v>
      </c>
      <c r="D122" s="14"/>
      <c r="E122" s="218">
        <f>E128+E123+E126</f>
        <v>632</v>
      </c>
      <c r="G122" s="6"/>
      <c r="H122" s="9"/>
      <c r="L122" s="7"/>
    </row>
    <row r="123" spans="1:12" s="5" customFormat="1" ht="15" customHeight="1">
      <c r="A123" s="70"/>
      <c r="B123" s="146" t="s">
        <v>92</v>
      </c>
      <c r="C123" s="16"/>
      <c r="D123" s="17"/>
      <c r="E123" s="212">
        <f>SUM(E124:E125)</f>
        <v>307</v>
      </c>
      <c r="G123" s="6"/>
      <c r="H123" s="9"/>
      <c r="L123" s="7"/>
    </row>
    <row r="124" spans="1:12" s="5" customFormat="1" ht="31.5" customHeight="1">
      <c r="A124" s="70"/>
      <c r="B124" s="81" t="s">
        <v>122</v>
      </c>
      <c r="C124" s="18" t="s">
        <v>12</v>
      </c>
      <c r="D124" s="18">
        <v>1</v>
      </c>
      <c r="E124" s="213">
        <v>157</v>
      </c>
      <c r="G124" s="6"/>
      <c r="H124" s="9"/>
      <c r="L124" s="7"/>
    </row>
    <row r="125" spans="1:12" s="5" customFormat="1" ht="31.5" customHeight="1">
      <c r="A125" s="70"/>
      <c r="B125" s="81" t="s">
        <v>123</v>
      </c>
      <c r="C125" s="18" t="s">
        <v>12</v>
      </c>
      <c r="D125" s="18">
        <v>1</v>
      </c>
      <c r="E125" s="213">
        <v>150</v>
      </c>
      <c r="G125" s="6"/>
      <c r="H125" s="9"/>
      <c r="L125" s="7"/>
    </row>
    <row r="126" spans="1:12" s="5" customFormat="1">
      <c r="A126" s="70"/>
      <c r="B126" s="50" t="s">
        <v>124</v>
      </c>
      <c r="C126" s="18"/>
      <c r="D126" s="18"/>
      <c r="E126" s="212">
        <f>E127</f>
        <v>70</v>
      </c>
      <c r="G126" s="6"/>
      <c r="H126" s="9"/>
      <c r="L126" s="7"/>
    </row>
    <row r="127" spans="1:12" s="5" customFormat="1">
      <c r="A127" s="70"/>
      <c r="B127" s="71" t="s">
        <v>125</v>
      </c>
      <c r="C127" s="18" t="s">
        <v>12</v>
      </c>
      <c r="D127" s="18">
        <v>1</v>
      </c>
      <c r="E127" s="213">
        <v>70</v>
      </c>
      <c r="G127" s="6"/>
      <c r="H127" s="9"/>
      <c r="L127" s="7"/>
    </row>
    <row r="128" spans="1:12" s="5" customFormat="1" ht="15.75" customHeight="1">
      <c r="A128" s="70"/>
      <c r="B128" s="51" t="s">
        <v>126</v>
      </c>
      <c r="C128" s="18" t="s">
        <v>12</v>
      </c>
      <c r="D128" s="18">
        <v>1</v>
      </c>
      <c r="E128" s="217">
        <f>SUM(E129:E130)</f>
        <v>255</v>
      </c>
      <c r="G128" s="6"/>
      <c r="H128" s="9"/>
      <c r="L128" s="7"/>
    </row>
    <row r="129" spans="1:12" s="5" customFormat="1" ht="31.5" customHeight="1">
      <c r="A129" s="70"/>
      <c r="B129" s="62" t="s">
        <v>127</v>
      </c>
      <c r="C129" s="18" t="s">
        <v>12</v>
      </c>
      <c r="D129" s="18">
        <v>1</v>
      </c>
      <c r="E129" s="161">
        <v>135</v>
      </c>
      <c r="G129" s="6"/>
      <c r="H129" s="9"/>
      <c r="L129" s="7"/>
    </row>
    <row r="130" spans="1:12" s="5" customFormat="1" ht="31.5">
      <c r="A130" s="70"/>
      <c r="B130" s="62" t="s">
        <v>128</v>
      </c>
      <c r="C130" s="18" t="s">
        <v>12</v>
      </c>
      <c r="D130" s="18">
        <v>1</v>
      </c>
      <c r="E130" s="161">
        <v>120</v>
      </c>
      <c r="G130" s="6"/>
      <c r="H130" s="9"/>
      <c r="L130" s="7"/>
    </row>
    <row r="131" spans="1:12" s="5" customFormat="1" ht="15.75" customHeight="1">
      <c r="A131" s="70"/>
      <c r="B131" s="14" t="s">
        <v>95</v>
      </c>
      <c r="C131" s="39" t="s">
        <v>96</v>
      </c>
      <c r="D131" s="14"/>
      <c r="E131" s="218">
        <f>E132+E134+E150</f>
        <v>639</v>
      </c>
      <c r="G131" s="6"/>
      <c r="H131" s="9"/>
      <c r="L131" s="7"/>
    </row>
    <row r="132" spans="1:12" s="5" customFormat="1" ht="15.75" customHeight="1">
      <c r="A132" s="70"/>
      <c r="B132" s="66" t="s">
        <v>97</v>
      </c>
      <c r="C132" s="16"/>
      <c r="D132" s="17"/>
      <c r="E132" s="217">
        <f>SUM(E133:E133)</f>
        <v>51</v>
      </c>
      <c r="G132" s="6"/>
      <c r="H132" s="9"/>
      <c r="L132" s="7"/>
    </row>
    <row r="133" spans="1:12" s="5" customFormat="1" ht="15.75" customHeight="1">
      <c r="A133" s="70"/>
      <c r="B133" s="71" t="s">
        <v>129</v>
      </c>
      <c r="C133" s="18" t="s">
        <v>12</v>
      </c>
      <c r="D133" s="18">
        <v>1</v>
      </c>
      <c r="E133" s="161">
        <v>51</v>
      </c>
      <c r="G133" s="6"/>
      <c r="H133" s="9"/>
      <c r="L133" s="7"/>
    </row>
    <row r="134" spans="1:12" s="5" customFormat="1" ht="15.75" customHeight="1">
      <c r="A134" s="70"/>
      <c r="B134" s="17" t="s">
        <v>130</v>
      </c>
      <c r="C134" s="18"/>
      <c r="D134" s="18"/>
      <c r="E134" s="217">
        <f>SUM(E135:E149)</f>
        <v>451</v>
      </c>
      <c r="G134" s="6"/>
      <c r="H134" s="9"/>
      <c r="L134" s="7"/>
    </row>
    <row r="135" spans="1:12" s="5" customFormat="1" ht="30" customHeight="1">
      <c r="A135" s="70"/>
      <c r="B135" s="219" t="s">
        <v>131</v>
      </c>
      <c r="C135" s="18" t="s">
        <v>12</v>
      </c>
      <c r="D135" s="18">
        <v>1</v>
      </c>
      <c r="E135" s="163">
        <v>10</v>
      </c>
      <c r="G135" s="6"/>
      <c r="H135" s="9"/>
      <c r="L135" s="7"/>
    </row>
    <row r="136" spans="1:12" s="5" customFormat="1" ht="47.25">
      <c r="A136" s="70"/>
      <c r="B136" s="219" t="s">
        <v>132</v>
      </c>
      <c r="C136" s="18" t="s">
        <v>12</v>
      </c>
      <c r="D136" s="18">
        <v>1</v>
      </c>
      <c r="E136" s="163">
        <v>10</v>
      </c>
      <c r="G136" s="6"/>
      <c r="H136" s="9"/>
      <c r="L136" s="7"/>
    </row>
    <row r="137" spans="1:12" s="5" customFormat="1" ht="31.5">
      <c r="A137" s="70"/>
      <c r="B137" s="219" t="s">
        <v>133</v>
      </c>
      <c r="C137" s="18" t="s">
        <v>12</v>
      </c>
      <c r="D137" s="18">
        <v>1</v>
      </c>
      <c r="E137" s="163">
        <v>59</v>
      </c>
      <c r="G137" s="296"/>
      <c r="H137" s="296"/>
      <c r="I137" s="296"/>
      <c r="L137" s="7"/>
    </row>
    <row r="138" spans="1:12" s="5" customFormat="1" ht="31.5">
      <c r="A138" s="70"/>
      <c r="B138" s="219" t="s">
        <v>134</v>
      </c>
      <c r="C138" s="18" t="s">
        <v>12</v>
      </c>
      <c r="D138" s="18">
        <v>1</v>
      </c>
      <c r="E138" s="163">
        <v>3</v>
      </c>
      <c r="G138" s="297"/>
      <c r="H138" s="297"/>
      <c r="I138" s="297"/>
      <c r="L138" s="7"/>
    </row>
    <row r="139" spans="1:12" s="5" customFormat="1" ht="47.25">
      <c r="A139" s="70"/>
      <c r="B139" s="219" t="s">
        <v>135</v>
      </c>
      <c r="C139" s="18" t="s">
        <v>12</v>
      </c>
      <c r="D139" s="18">
        <v>1</v>
      </c>
      <c r="E139" s="163">
        <v>21</v>
      </c>
      <c r="G139" s="76"/>
      <c r="H139" s="76"/>
      <c r="I139" s="76"/>
      <c r="L139" s="7"/>
    </row>
    <row r="140" spans="1:12" s="5" customFormat="1" ht="31.5">
      <c r="A140" s="70"/>
      <c r="B140" s="219" t="s">
        <v>136</v>
      </c>
      <c r="C140" s="18" t="s">
        <v>12</v>
      </c>
      <c r="D140" s="18">
        <v>1</v>
      </c>
      <c r="E140" s="163">
        <v>9</v>
      </c>
      <c r="G140" s="76"/>
      <c r="H140" s="76"/>
      <c r="I140" s="76"/>
      <c r="L140" s="7"/>
    </row>
    <row r="141" spans="1:12" s="5" customFormat="1" ht="31.5">
      <c r="A141" s="70"/>
      <c r="B141" s="219" t="s">
        <v>137</v>
      </c>
      <c r="C141" s="18" t="s">
        <v>12</v>
      </c>
      <c r="D141" s="18">
        <v>1</v>
      </c>
      <c r="E141" s="163">
        <v>29</v>
      </c>
      <c r="G141" s="76"/>
      <c r="H141" s="76"/>
      <c r="I141" s="76"/>
      <c r="L141" s="7"/>
    </row>
    <row r="142" spans="1:12" s="5" customFormat="1" ht="47.25">
      <c r="A142" s="70"/>
      <c r="B142" s="219" t="s">
        <v>138</v>
      </c>
      <c r="C142" s="18" t="s">
        <v>12</v>
      </c>
      <c r="D142" s="18">
        <v>1</v>
      </c>
      <c r="E142" s="163">
        <v>65</v>
      </c>
      <c r="G142" s="76"/>
      <c r="H142" s="76"/>
      <c r="I142" s="76"/>
      <c r="L142" s="7"/>
    </row>
    <row r="143" spans="1:12" s="5" customFormat="1" ht="31.5">
      <c r="A143" s="70"/>
      <c r="B143" s="219" t="s">
        <v>139</v>
      </c>
      <c r="C143" s="18" t="s">
        <v>12</v>
      </c>
      <c r="D143" s="18">
        <v>1</v>
      </c>
      <c r="E143" s="163">
        <v>86</v>
      </c>
      <c r="G143" s="76"/>
      <c r="H143" s="76"/>
      <c r="I143" s="76"/>
      <c r="L143" s="7"/>
    </row>
    <row r="144" spans="1:12" s="5" customFormat="1">
      <c r="A144" s="70"/>
      <c r="B144" s="210" t="s">
        <v>140</v>
      </c>
      <c r="C144" s="18" t="s">
        <v>12</v>
      </c>
      <c r="D144" s="18">
        <v>1</v>
      </c>
      <c r="E144" s="163">
        <v>2</v>
      </c>
      <c r="G144" s="76"/>
      <c r="H144" s="76"/>
      <c r="I144" s="76"/>
      <c r="L144" s="7"/>
    </row>
    <row r="145" spans="1:12" s="5" customFormat="1" ht="31.5">
      <c r="A145" s="70"/>
      <c r="B145" s="219" t="s">
        <v>141</v>
      </c>
      <c r="C145" s="18" t="s">
        <v>12</v>
      </c>
      <c r="D145" s="18">
        <v>1</v>
      </c>
      <c r="E145" s="163">
        <v>10</v>
      </c>
      <c r="G145" s="76"/>
      <c r="H145" s="76"/>
      <c r="I145" s="76"/>
      <c r="L145" s="7"/>
    </row>
    <row r="146" spans="1:12" s="5" customFormat="1">
      <c r="A146" s="70"/>
      <c r="B146" s="147" t="s">
        <v>142</v>
      </c>
      <c r="C146" s="18" t="s">
        <v>12</v>
      </c>
      <c r="D146" s="18">
        <v>1</v>
      </c>
      <c r="E146" s="163">
        <v>24</v>
      </c>
      <c r="G146" s="76"/>
      <c r="H146" s="76"/>
      <c r="I146" s="76"/>
      <c r="L146" s="7"/>
    </row>
    <row r="147" spans="1:12" s="5" customFormat="1">
      <c r="A147" s="70"/>
      <c r="B147" s="219" t="s">
        <v>143</v>
      </c>
      <c r="C147" s="18" t="s">
        <v>12</v>
      </c>
      <c r="D147" s="18">
        <v>1</v>
      </c>
      <c r="E147" s="163">
        <v>3</v>
      </c>
      <c r="G147" s="76"/>
      <c r="H147" s="76"/>
      <c r="I147" s="76"/>
      <c r="L147" s="7"/>
    </row>
    <row r="148" spans="1:12" s="5" customFormat="1">
      <c r="A148" s="70"/>
      <c r="B148" s="162" t="s">
        <v>144</v>
      </c>
      <c r="C148" s="18" t="s">
        <v>12</v>
      </c>
      <c r="D148" s="18">
        <v>1</v>
      </c>
      <c r="E148" s="163">
        <v>60</v>
      </c>
      <c r="G148" s="76"/>
      <c r="H148" s="76"/>
      <c r="I148" s="76"/>
      <c r="L148" s="7"/>
    </row>
    <row r="149" spans="1:12" s="5" customFormat="1">
      <c r="A149" s="70"/>
      <c r="B149" s="157" t="s">
        <v>145</v>
      </c>
      <c r="C149" s="18" t="s">
        <v>12</v>
      </c>
      <c r="D149" s="18">
        <v>1</v>
      </c>
      <c r="E149" s="163">
        <v>60</v>
      </c>
      <c r="G149" s="76"/>
      <c r="H149" s="76"/>
      <c r="I149" s="76"/>
      <c r="L149" s="7"/>
    </row>
    <row r="150" spans="1:12" s="5" customFormat="1" ht="29.25">
      <c r="A150" s="70"/>
      <c r="B150" s="75" t="s">
        <v>146</v>
      </c>
      <c r="C150" s="41"/>
      <c r="D150" s="18"/>
      <c r="E150" s="217">
        <f>SUM(E151:E152)</f>
        <v>137</v>
      </c>
      <c r="G150" s="76"/>
      <c r="H150" s="76"/>
      <c r="I150" s="76"/>
      <c r="L150" s="7"/>
    </row>
    <row r="151" spans="1:12" s="5" customFormat="1" ht="63">
      <c r="A151" s="70"/>
      <c r="B151" s="220" t="s">
        <v>147</v>
      </c>
      <c r="C151" s="18" t="s">
        <v>12</v>
      </c>
      <c r="D151" s="18">
        <v>1</v>
      </c>
      <c r="E151" s="161">
        <v>125</v>
      </c>
      <c r="G151" s="76"/>
      <c r="H151" s="76"/>
      <c r="I151" s="76"/>
      <c r="L151" s="7"/>
    </row>
    <row r="152" spans="1:12" s="5" customFormat="1">
      <c r="A152" s="70"/>
      <c r="B152" s="221" t="s">
        <v>148</v>
      </c>
      <c r="C152" s="18" t="s">
        <v>12</v>
      </c>
      <c r="D152" s="18">
        <v>1</v>
      </c>
      <c r="E152" s="161">
        <v>12</v>
      </c>
      <c r="G152" s="76"/>
      <c r="H152" s="76"/>
      <c r="I152" s="76"/>
      <c r="L152" s="7"/>
    </row>
    <row r="153" spans="1:12" s="5" customFormat="1" ht="15.75" customHeight="1">
      <c r="A153" s="70"/>
      <c r="B153" s="99" t="s">
        <v>104</v>
      </c>
      <c r="C153" s="39" t="s">
        <v>105</v>
      </c>
      <c r="D153" s="54"/>
      <c r="E153" s="218">
        <f>SUM(E154:E162)</f>
        <v>4229</v>
      </c>
      <c r="G153" s="6"/>
      <c r="H153" s="9"/>
      <c r="L153" s="7"/>
    </row>
    <row r="154" spans="1:12" s="5" customFormat="1" ht="47.25">
      <c r="A154" s="70"/>
      <c r="B154" s="77" t="s">
        <v>149</v>
      </c>
      <c r="C154" s="16"/>
      <c r="D154" s="109"/>
      <c r="E154" s="214">
        <v>117</v>
      </c>
      <c r="G154" s="6"/>
      <c r="H154" s="9"/>
      <c r="L154" s="7"/>
    </row>
    <row r="155" spans="1:12" s="5" customFormat="1" ht="31.5">
      <c r="A155" s="70"/>
      <c r="B155" s="84" t="s">
        <v>150</v>
      </c>
      <c r="C155" s="18" t="s">
        <v>12</v>
      </c>
      <c r="D155" s="18">
        <v>1</v>
      </c>
      <c r="E155" s="214">
        <v>3250</v>
      </c>
      <c r="G155" s="6"/>
      <c r="H155" s="9"/>
      <c r="L155" s="7"/>
    </row>
    <row r="156" spans="1:12" s="5" customFormat="1" ht="47.25">
      <c r="A156" s="70"/>
      <c r="B156" s="98" t="s">
        <v>151</v>
      </c>
      <c r="C156" s="18" t="s">
        <v>12</v>
      </c>
      <c r="D156" s="18">
        <v>1</v>
      </c>
      <c r="E156" s="214">
        <v>12</v>
      </c>
      <c r="G156" s="6"/>
      <c r="H156" s="9"/>
      <c r="L156" s="7"/>
    </row>
    <row r="157" spans="1:12" s="5" customFormat="1" ht="47.25">
      <c r="A157" s="70"/>
      <c r="B157" s="98" t="s">
        <v>152</v>
      </c>
      <c r="C157" s="18" t="s">
        <v>12</v>
      </c>
      <c r="D157" s="18">
        <v>1</v>
      </c>
      <c r="E157" s="214">
        <v>12</v>
      </c>
      <c r="G157" s="6"/>
      <c r="H157" s="9"/>
      <c r="L157" s="7"/>
    </row>
    <row r="158" spans="1:12" s="5" customFormat="1" ht="63">
      <c r="A158" s="70"/>
      <c r="B158" s="98" t="s">
        <v>153</v>
      </c>
      <c r="C158" s="18" t="s">
        <v>12</v>
      </c>
      <c r="D158" s="18">
        <v>1</v>
      </c>
      <c r="E158" s="214">
        <v>225</v>
      </c>
      <c r="G158" s="6"/>
      <c r="H158" s="9"/>
      <c r="L158" s="7"/>
    </row>
    <row r="159" spans="1:12" s="5" customFormat="1" ht="47.25">
      <c r="A159" s="70"/>
      <c r="B159" s="157" t="s">
        <v>154</v>
      </c>
      <c r="C159" s="18" t="s">
        <v>12</v>
      </c>
      <c r="D159" s="18">
        <v>1</v>
      </c>
      <c r="E159" s="214">
        <v>100</v>
      </c>
      <c r="G159" s="6"/>
      <c r="H159" s="9"/>
      <c r="L159" s="7"/>
    </row>
    <row r="160" spans="1:12" s="5" customFormat="1" ht="47.25">
      <c r="A160" s="70"/>
      <c r="B160" s="158" t="s">
        <v>155</v>
      </c>
      <c r="C160" s="18" t="s">
        <v>12</v>
      </c>
      <c r="D160" s="18">
        <v>1</v>
      </c>
      <c r="E160" s="214">
        <v>96</v>
      </c>
      <c r="G160" s="6"/>
      <c r="H160" s="9"/>
      <c r="L160" s="7"/>
    </row>
    <row r="161" spans="1:12" s="5" customFormat="1" ht="47.25">
      <c r="A161" s="70"/>
      <c r="B161" s="158" t="s">
        <v>156</v>
      </c>
      <c r="C161" s="18" t="s">
        <v>12</v>
      </c>
      <c r="D161" s="18">
        <v>1</v>
      </c>
      <c r="E161" s="214">
        <v>117</v>
      </c>
      <c r="G161" s="6"/>
      <c r="H161" s="9"/>
      <c r="L161" s="7"/>
    </row>
    <row r="162" spans="1:12" s="5" customFormat="1" ht="110.25">
      <c r="A162" s="70"/>
      <c r="B162" s="159" t="s">
        <v>157</v>
      </c>
      <c r="C162" s="18" t="s">
        <v>12</v>
      </c>
      <c r="D162" s="18">
        <v>1</v>
      </c>
      <c r="E162" s="214">
        <v>300</v>
      </c>
      <c r="G162" s="6"/>
      <c r="H162" s="9"/>
      <c r="L162" s="7"/>
    </row>
    <row r="163" spans="1:12" s="5" customFormat="1" ht="18.75" customHeight="1">
      <c r="A163" s="288" t="s">
        <v>158</v>
      </c>
      <c r="B163" s="289"/>
      <c r="C163" s="289"/>
      <c r="D163" s="100"/>
      <c r="E163" s="180">
        <f>E164</f>
        <v>7804</v>
      </c>
      <c r="G163" s="6"/>
      <c r="H163" s="23"/>
      <c r="J163" s="8"/>
      <c r="L163" s="8"/>
    </row>
    <row r="164" spans="1:12" s="5" customFormat="1" ht="24" customHeight="1">
      <c r="A164" s="101"/>
      <c r="B164" s="135" t="s">
        <v>9</v>
      </c>
      <c r="C164" s="136" t="s">
        <v>10</v>
      </c>
      <c r="D164" s="135"/>
      <c r="E164" s="137">
        <f>SUM(E165:E166)</f>
        <v>7804</v>
      </c>
      <c r="J164" s="8"/>
      <c r="L164" s="8"/>
    </row>
    <row r="165" spans="1:12" s="5" customFormat="1" ht="31.5">
      <c r="A165" s="101"/>
      <c r="B165" s="102" t="s">
        <v>159</v>
      </c>
      <c r="C165" s="18" t="s">
        <v>12</v>
      </c>
      <c r="D165" s="93">
        <v>1</v>
      </c>
      <c r="E165" s="161">
        <v>4200</v>
      </c>
      <c r="J165" s="8"/>
      <c r="L165" s="8"/>
    </row>
    <row r="166" spans="1:12" s="5" customFormat="1">
      <c r="A166" s="101"/>
      <c r="B166" s="103" t="s">
        <v>160</v>
      </c>
      <c r="C166" s="18" t="s">
        <v>12</v>
      </c>
      <c r="D166" s="93">
        <v>1</v>
      </c>
      <c r="E166" s="161">
        <v>3604</v>
      </c>
      <c r="J166" s="8"/>
      <c r="L166" s="8"/>
    </row>
    <row r="167" spans="1:12" s="5" customFormat="1" ht="21.75" customHeight="1">
      <c r="A167" s="298" t="s">
        <v>161</v>
      </c>
      <c r="B167" s="299"/>
      <c r="C167" s="299"/>
      <c r="D167" s="299"/>
      <c r="E167" s="222">
        <f>E189+E171+E182+E175+E168</f>
        <v>5327</v>
      </c>
      <c r="J167" s="53"/>
    </row>
    <row r="168" spans="1:12" s="5" customFormat="1">
      <c r="A168" s="64"/>
      <c r="B168" s="135" t="s">
        <v>14</v>
      </c>
      <c r="C168" s="136"/>
      <c r="D168" s="135"/>
      <c r="E168" s="137">
        <f>SUM(E169:E170)</f>
        <v>501</v>
      </c>
      <c r="J168" s="53"/>
    </row>
    <row r="169" spans="1:12" s="5" customFormat="1" ht="31.5">
      <c r="A169" s="64"/>
      <c r="B169" s="104" t="s">
        <v>162</v>
      </c>
      <c r="C169" s="18" t="s">
        <v>12</v>
      </c>
      <c r="D169" s="93">
        <v>1</v>
      </c>
      <c r="E169" s="161">
        <v>429</v>
      </c>
      <c r="J169" s="53"/>
    </row>
    <row r="170" spans="1:12" s="5" customFormat="1" ht="31.5">
      <c r="A170" s="64"/>
      <c r="B170" s="104" t="s">
        <v>163</v>
      </c>
      <c r="C170" s="18" t="s">
        <v>12</v>
      </c>
      <c r="D170" s="93">
        <v>1</v>
      </c>
      <c r="E170" s="161">
        <v>72</v>
      </c>
      <c r="J170" s="53"/>
    </row>
    <row r="171" spans="1:12" s="5" customFormat="1" ht="15.75" customHeight="1">
      <c r="A171" s="64"/>
      <c r="B171" s="137" t="s">
        <v>48</v>
      </c>
      <c r="C171" s="136" t="s">
        <v>49</v>
      </c>
      <c r="D171" s="135"/>
      <c r="E171" s="137">
        <f>E172</f>
        <v>2232</v>
      </c>
      <c r="G171" s="6"/>
      <c r="H171" s="23"/>
      <c r="J171" s="53"/>
    </row>
    <row r="172" spans="1:12" s="5" customFormat="1" ht="15.75" customHeight="1">
      <c r="A172" s="64"/>
      <c r="B172" s="141" t="s">
        <v>50</v>
      </c>
      <c r="C172" s="136"/>
      <c r="D172" s="135"/>
      <c r="E172" s="137">
        <f>E173+E174</f>
        <v>2232</v>
      </c>
      <c r="G172" s="6"/>
      <c r="H172" s="23"/>
      <c r="J172" s="53"/>
    </row>
    <row r="173" spans="1:12" s="5" customFormat="1" ht="15.75" customHeight="1">
      <c r="A173" s="64"/>
      <c r="B173" s="105" t="s">
        <v>164</v>
      </c>
      <c r="C173" s="18" t="s">
        <v>12</v>
      </c>
      <c r="D173" s="93">
        <v>1</v>
      </c>
      <c r="E173" s="161">
        <v>2212</v>
      </c>
      <c r="G173" s="6"/>
      <c r="H173" s="23"/>
      <c r="J173" s="53"/>
    </row>
    <row r="174" spans="1:12" s="5" customFormat="1" ht="31.5">
      <c r="A174" s="64"/>
      <c r="B174" s="43" t="s">
        <v>165</v>
      </c>
      <c r="C174" s="18" t="s">
        <v>12</v>
      </c>
      <c r="D174" s="93">
        <v>1</v>
      </c>
      <c r="E174" s="161">
        <v>20</v>
      </c>
      <c r="G174" s="6"/>
      <c r="H174" s="23"/>
      <c r="J174" s="53"/>
    </row>
    <row r="175" spans="1:12" s="138" customFormat="1" ht="15.75" customHeight="1">
      <c r="A175" s="142"/>
      <c r="B175" s="137" t="s">
        <v>166</v>
      </c>
      <c r="C175" s="136" t="s">
        <v>167</v>
      </c>
      <c r="D175" s="135"/>
      <c r="E175" s="137">
        <f>E176+E178</f>
        <v>287</v>
      </c>
      <c r="G175" s="139"/>
      <c r="H175" s="143"/>
      <c r="J175" s="144"/>
    </row>
    <row r="176" spans="1:12" s="5" customFormat="1" ht="15.75" customHeight="1">
      <c r="A176" s="64"/>
      <c r="B176" s="74" t="s">
        <v>168</v>
      </c>
      <c r="C176" s="18"/>
      <c r="D176" s="18"/>
      <c r="E176" s="217">
        <f>E177</f>
        <v>5</v>
      </c>
      <c r="G176" s="6"/>
      <c r="H176" s="23"/>
      <c r="J176" s="53"/>
    </row>
    <row r="177" spans="1:10" s="5" customFormat="1" ht="15.75" customHeight="1">
      <c r="A177" s="64"/>
      <c r="B177" s="106" t="s">
        <v>169</v>
      </c>
      <c r="C177" s="18" t="s">
        <v>12</v>
      </c>
      <c r="D177" s="18">
        <v>1</v>
      </c>
      <c r="E177" s="161">
        <v>5</v>
      </c>
      <c r="G177" s="6"/>
      <c r="H177" s="23"/>
      <c r="J177" s="53"/>
    </row>
    <row r="178" spans="1:10" s="5" customFormat="1" ht="15.75" customHeight="1">
      <c r="A178" s="64"/>
      <c r="B178" s="148" t="s">
        <v>170</v>
      </c>
      <c r="C178" s="18"/>
      <c r="D178" s="18"/>
      <c r="E178" s="217">
        <f>SUM(E179:E181)</f>
        <v>282</v>
      </c>
      <c r="G178" s="6"/>
      <c r="H178" s="23"/>
      <c r="J178" s="53"/>
    </row>
    <row r="179" spans="1:10" s="5" customFormat="1" ht="31.5">
      <c r="A179" s="64"/>
      <c r="B179" s="158" t="s">
        <v>171</v>
      </c>
      <c r="C179" s="18" t="s">
        <v>12</v>
      </c>
      <c r="D179" s="18">
        <v>1</v>
      </c>
      <c r="E179" s="161">
        <v>125</v>
      </c>
      <c r="G179" s="6"/>
      <c r="H179" s="23"/>
      <c r="J179" s="53"/>
    </row>
    <row r="180" spans="1:10" s="5" customFormat="1">
      <c r="A180" s="64"/>
      <c r="B180" s="280" t="s">
        <v>172</v>
      </c>
      <c r="C180" s="18" t="s">
        <v>12</v>
      </c>
      <c r="D180" s="18">
        <v>1</v>
      </c>
      <c r="E180" s="161">
        <v>7</v>
      </c>
      <c r="G180" s="6"/>
      <c r="H180" s="23"/>
      <c r="J180" s="53"/>
    </row>
    <row r="181" spans="1:10" s="5" customFormat="1">
      <c r="A181" s="64"/>
      <c r="B181" s="280" t="s">
        <v>173</v>
      </c>
      <c r="C181" s="18" t="s">
        <v>12</v>
      </c>
      <c r="D181" s="18">
        <v>1</v>
      </c>
      <c r="E181" s="161">
        <v>150</v>
      </c>
      <c r="G181" s="6"/>
      <c r="H181" s="23"/>
      <c r="J181" s="53"/>
    </row>
    <row r="182" spans="1:10" s="5" customFormat="1" ht="15.75" customHeight="1">
      <c r="A182" s="64"/>
      <c r="B182" s="137" t="s">
        <v>61</v>
      </c>
      <c r="C182" s="136" t="s">
        <v>62</v>
      </c>
      <c r="D182" s="135"/>
      <c r="E182" s="137">
        <f>E185+E183</f>
        <v>1765</v>
      </c>
      <c r="G182" s="6"/>
      <c r="H182" s="23"/>
      <c r="J182" s="53"/>
    </row>
    <row r="183" spans="1:10" s="5" customFormat="1" ht="15.75" customHeight="1">
      <c r="A183" s="64"/>
      <c r="B183" s="15" t="s">
        <v>124</v>
      </c>
      <c r="C183" s="35"/>
      <c r="D183" s="17"/>
      <c r="E183" s="223">
        <f>E184</f>
        <v>152</v>
      </c>
      <c r="G183" s="6"/>
      <c r="H183" s="23"/>
      <c r="J183" s="53"/>
    </row>
    <row r="184" spans="1:10" s="5" customFormat="1">
      <c r="A184" s="64"/>
      <c r="B184" s="224" t="s">
        <v>174</v>
      </c>
      <c r="C184" s="18" t="s">
        <v>12</v>
      </c>
      <c r="D184" s="18">
        <v>1</v>
      </c>
      <c r="E184" s="214">
        <v>152</v>
      </c>
      <c r="G184" s="6"/>
      <c r="H184" s="23"/>
      <c r="J184" s="53"/>
    </row>
    <row r="185" spans="1:10" s="5" customFormat="1" ht="15.75" customHeight="1">
      <c r="A185" s="64"/>
      <c r="B185" s="17" t="s">
        <v>126</v>
      </c>
      <c r="C185" s="18"/>
      <c r="D185" s="18"/>
      <c r="E185" s="217">
        <f>SUM(E186:E188)</f>
        <v>1613</v>
      </c>
      <c r="G185" s="6"/>
      <c r="H185" s="23"/>
      <c r="J185" s="53"/>
    </row>
    <row r="186" spans="1:10" s="5" customFormat="1" ht="15.75" customHeight="1">
      <c r="A186" s="64"/>
      <c r="B186" s="162" t="s">
        <v>175</v>
      </c>
      <c r="C186" s="18" t="s">
        <v>12</v>
      </c>
      <c r="D186" s="18">
        <v>1</v>
      </c>
      <c r="E186" s="225">
        <v>75</v>
      </c>
      <c r="G186" s="6"/>
      <c r="H186" s="23"/>
      <c r="J186" s="53"/>
    </row>
    <row r="187" spans="1:10" s="5" customFormat="1" ht="15.75" customHeight="1">
      <c r="A187" s="64"/>
      <c r="B187" s="89" t="s">
        <v>176</v>
      </c>
      <c r="C187" s="18" t="s">
        <v>12</v>
      </c>
      <c r="D187" s="18">
        <v>1</v>
      </c>
      <c r="E187" s="161">
        <v>38</v>
      </c>
      <c r="G187" s="6"/>
      <c r="H187" s="23"/>
      <c r="J187" s="53"/>
    </row>
    <row r="188" spans="1:10" s="5" customFormat="1" ht="15.75" customHeight="1">
      <c r="A188" s="64"/>
      <c r="B188" s="162" t="s">
        <v>177</v>
      </c>
      <c r="C188" s="18" t="s">
        <v>12</v>
      </c>
      <c r="D188" s="18">
        <v>1</v>
      </c>
      <c r="E188" s="161">
        <v>1500</v>
      </c>
      <c r="G188" s="6"/>
      <c r="H188" s="23"/>
      <c r="J188" s="53"/>
    </row>
    <row r="189" spans="1:10" s="5" customFormat="1" ht="15.75" customHeight="1">
      <c r="A189" s="64"/>
      <c r="B189" s="137" t="s">
        <v>95</v>
      </c>
      <c r="C189" s="136" t="s">
        <v>96</v>
      </c>
      <c r="D189" s="135"/>
      <c r="E189" s="137">
        <f>E190+E197+E202+E192</f>
        <v>542</v>
      </c>
      <c r="G189" s="72"/>
      <c r="H189" s="23"/>
      <c r="J189" s="53"/>
    </row>
    <row r="190" spans="1:10" s="5" customFormat="1" ht="15.75" customHeight="1">
      <c r="A190" s="64"/>
      <c r="B190" s="66" t="s">
        <v>97</v>
      </c>
      <c r="C190" s="73"/>
      <c r="D190" s="73"/>
      <c r="E190" s="74">
        <f>E191</f>
        <v>29</v>
      </c>
      <c r="G190" s="72"/>
      <c r="H190" s="23"/>
      <c r="J190" s="53"/>
    </row>
    <row r="191" spans="1:10" s="5" customFormat="1" ht="15.75" customHeight="1">
      <c r="A191" s="64"/>
      <c r="B191" s="71" t="s">
        <v>178</v>
      </c>
      <c r="C191" s="18" t="s">
        <v>12</v>
      </c>
      <c r="D191" s="18">
        <v>1</v>
      </c>
      <c r="E191" s="211">
        <v>29</v>
      </c>
      <c r="G191" s="72"/>
      <c r="H191" s="23"/>
      <c r="J191" s="53"/>
    </row>
    <row r="192" spans="1:10" s="5" customFormat="1" ht="15.75" customHeight="1">
      <c r="A192" s="64"/>
      <c r="B192" s="66" t="s">
        <v>130</v>
      </c>
      <c r="C192" s="18"/>
      <c r="D192" s="18"/>
      <c r="E192" s="74">
        <f>SUM(E193:E196)</f>
        <v>202</v>
      </c>
      <c r="G192" s="72"/>
      <c r="H192" s="23"/>
      <c r="J192" s="53"/>
    </row>
    <row r="193" spans="1:15" s="5" customFormat="1" ht="31.5">
      <c r="A193" s="64"/>
      <c r="B193" s="97" t="s">
        <v>179</v>
      </c>
      <c r="C193" s="18" t="s">
        <v>12</v>
      </c>
      <c r="D193" s="18">
        <v>1</v>
      </c>
      <c r="E193" s="211">
        <v>27</v>
      </c>
      <c r="G193" s="72"/>
      <c r="H193" s="23"/>
      <c r="J193" s="53"/>
    </row>
    <row r="194" spans="1:15" s="5" customFormat="1" ht="15.75" customHeight="1">
      <c r="A194" s="64"/>
      <c r="B194" s="63" t="s">
        <v>180</v>
      </c>
      <c r="C194" s="18" t="s">
        <v>12</v>
      </c>
      <c r="D194" s="18">
        <v>1</v>
      </c>
      <c r="E194" s="226">
        <v>6</v>
      </c>
      <c r="G194" s="72"/>
      <c r="H194" s="23"/>
      <c r="J194" s="53"/>
    </row>
    <row r="195" spans="1:15" s="5" customFormat="1" ht="15.75" customHeight="1">
      <c r="A195" s="64"/>
      <c r="B195" s="219" t="s">
        <v>181</v>
      </c>
      <c r="C195" s="18" t="s">
        <v>12</v>
      </c>
      <c r="D195" s="18">
        <v>1</v>
      </c>
      <c r="E195" s="226">
        <v>130</v>
      </c>
      <c r="G195" s="72"/>
      <c r="H195" s="23"/>
      <c r="J195" s="53"/>
    </row>
    <row r="196" spans="1:15" s="5" customFormat="1" ht="15.75" customHeight="1">
      <c r="A196" s="64"/>
      <c r="B196" s="219" t="s">
        <v>182</v>
      </c>
      <c r="C196" s="18" t="s">
        <v>12</v>
      </c>
      <c r="D196" s="18">
        <v>1</v>
      </c>
      <c r="E196" s="226">
        <v>39</v>
      </c>
      <c r="G196" s="72"/>
      <c r="H196" s="23"/>
      <c r="J196" s="53"/>
    </row>
    <row r="197" spans="1:15" s="5" customFormat="1" ht="15.75" customHeight="1">
      <c r="A197" s="64"/>
      <c r="B197" s="58" t="s">
        <v>183</v>
      </c>
      <c r="C197" s="18"/>
      <c r="D197" s="18"/>
      <c r="E197" s="74">
        <f>SUM(E198:E201)</f>
        <v>201</v>
      </c>
      <c r="G197" s="72"/>
      <c r="H197" s="23"/>
      <c r="J197" s="53"/>
    </row>
    <row r="198" spans="1:15" s="5" customFormat="1" ht="15.75" customHeight="1">
      <c r="A198" s="64"/>
      <c r="B198" s="221" t="s">
        <v>184</v>
      </c>
      <c r="C198" s="18" t="s">
        <v>12</v>
      </c>
      <c r="D198" s="18">
        <v>1</v>
      </c>
      <c r="E198" s="211">
        <v>69</v>
      </c>
      <c r="G198" s="72"/>
      <c r="H198" s="23"/>
      <c r="J198" s="53"/>
    </row>
    <row r="199" spans="1:15" s="5" customFormat="1" ht="15.75" customHeight="1">
      <c r="A199" s="64"/>
      <c r="B199" s="159" t="s">
        <v>185</v>
      </c>
      <c r="C199" s="18" t="s">
        <v>12</v>
      </c>
      <c r="D199" s="18">
        <v>1</v>
      </c>
      <c r="E199" s="211">
        <v>22</v>
      </c>
      <c r="G199" s="72"/>
      <c r="H199" s="23"/>
      <c r="J199" s="53"/>
    </row>
    <row r="200" spans="1:15" s="5" customFormat="1" ht="15.75" customHeight="1">
      <c r="A200" s="64"/>
      <c r="B200" s="227" t="s">
        <v>186</v>
      </c>
      <c r="C200" s="18" t="s">
        <v>12</v>
      </c>
      <c r="D200" s="18">
        <v>1</v>
      </c>
      <c r="E200" s="211">
        <v>20</v>
      </c>
      <c r="G200" s="72"/>
      <c r="H200" s="23"/>
      <c r="J200" s="53"/>
    </row>
    <row r="201" spans="1:15" s="5" customFormat="1" ht="15.75" customHeight="1">
      <c r="A201" s="64"/>
      <c r="B201" s="227" t="s">
        <v>187</v>
      </c>
      <c r="C201" s="18" t="s">
        <v>12</v>
      </c>
      <c r="D201" s="18">
        <v>1</v>
      </c>
      <c r="E201" s="211">
        <v>90</v>
      </c>
      <c r="G201" s="72"/>
      <c r="H201" s="23"/>
      <c r="J201" s="53"/>
    </row>
    <row r="202" spans="1:15" s="5" customFormat="1" ht="15.75" customHeight="1">
      <c r="A202" s="64"/>
      <c r="B202" s="17" t="s">
        <v>188</v>
      </c>
      <c r="C202" s="18"/>
      <c r="D202" s="18"/>
      <c r="E202" s="217">
        <f>E203</f>
        <v>110</v>
      </c>
      <c r="G202" s="72"/>
      <c r="H202" s="23"/>
      <c r="J202" s="53"/>
    </row>
    <row r="203" spans="1:15" s="5" customFormat="1" ht="31.5">
      <c r="A203" s="64"/>
      <c r="B203" s="81" t="s">
        <v>189</v>
      </c>
      <c r="C203" s="18" t="s">
        <v>12</v>
      </c>
      <c r="D203" s="18">
        <v>1</v>
      </c>
      <c r="E203" s="161">
        <v>110</v>
      </c>
      <c r="G203" s="72"/>
      <c r="H203" s="23"/>
      <c r="J203" s="53"/>
    </row>
    <row r="204" spans="1:15" ht="15.75" customHeight="1">
      <c r="A204" s="122"/>
      <c r="B204" s="123" t="s">
        <v>190</v>
      </c>
      <c r="C204" s="300"/>
      <c r="D204" s="301"/>
      <c r="E204" s="228">
        <f>E205+E206+E341+E378+E380</f>
        <v>38270.11</v>
      </c>
      <c r="F204" s="26"/>
      <c r="G204" s="6"/>
      <c r="H204" s="110"/>
      <c r="J204" s="7"/>
      <c r="K204" s="8"/>
      <c r="M204" s="8"/>
      <c r="N204" s="8"/>
      <c r="O204" s="8"/>
    </row>
    <row r="205" spans="1:15" s="5" customFormat="1" ht="15.75" customHeight="1">
      <c r="A205" s="44" t="s">
        <v>191</v>
      </c>
      <c r="B205" s="45"/>
      <c r="C205" s="46"/>
      <c r="D205" s="46"/>
      <c r="E205" s="222">
        <v>0</v>
      </c>
      <c r="G205" s="6"/>
      <c r="H205" s="9"/>
    </row>
    <row r="206" spans="1:15" s="5" customFormat="1" ht="15.75" customHeight="1">
      <c r="A206" s="44" t="s">
        <v>13</v>
      </c>
      <c r="B206" s="47"/>
      <c r="C206" s="46"/>
      <c r="D206" s="46"/>
      <c r="E206" s="222">
        <f>E207+E307+E336</f>
        <v>21294.11</v>
      </c>
      <c r="G206" s="6"/>
      <c r="H206" s="9"/>
      <c r="K206" s="8"/>
      <c r="L206" s="8"/>
      <c r="M206" s="8"/>
    </row>
    <row r="207" spans="1:15" s="5" customFormat="1" ht="18" customHeight="1">
      <c r="A207" s="23"/>
      <c r="B207" s="137" t="s">
        <v>192</v>
      </c>
      <c r="C207" s="136" t="s">
        <v>193</v>
      </c>
      <c r="D207" s="135"/>
      <c r="E207" s="137">
        <f>E208+E254+E292+E275+E271+E296+E299+E302+E305</f>
        <v>20820</v>
      </c>
      <c r="G207" s="6"/>
      <c r="H207" s="9"/>
      <c r="I207" s="8"/>
      <c r="K207" s="8"/>
      <c r="L207" s="8"/>
      <c r="M207" s="8"/>
      <c r="O207" s="8"/>
    </row>
    <row r="208" spans="1:15" s="5" customFormat="1" ht="18" customHeight="1">
      <c r="A208" s="23"/>
      <c r="B208" s="109" t="s">
        <v>194</v>
      </c>
      <c r="C208" s="153"/>
      <c r="D208" s="153"/>
      <c r="E208" s="229">
        <f>SUM(E209:E253)</f>
        <v>15126</v>
      </c>
      <c r="G208" s="133"/>
      <c r="H208" s="9"/>
      <c r="I208" s="8"/>
      <c r="K208" s="8"/>
      <c r="L208" s="8"/>
      <c r="M208" s="8"/>
      <c r="O208" s="8"/>
    </row>
    <row r="209" spans="1:15" s="5" customFormat="1" ht="18" customHeight="1">
      <c r="A209" s="23"/>
      <c r="B209" s="77" t="s">
        <v>195</v>
      </c>
      <c r="C209" s="18" t="s">
        <v>12</v>
      </c>
      <c r="D209" s="107">
        <v>15</v>
      </c>
      <c r="E209" s="161">
        <v>21</v>
      </c>
      <c r="G209" s="6"/>
      <c r="H209" s="9"/>
      <c r="I209" s="8"/>
      <c r="K209" s="8"/>
      <c r="L209" s="8"/>
      <c r="M209" s="8"/>
      <c r="O209" s="8"/>
    </row>
    <row r="210" spans="1:15" s="5" customFormat="1" ht="18" customHeight="1">
      <c r="A210" s="23"/>
      <c r="B210" s="77" t="s">
        <v>196</v>
      </c>
      <c r="C210" s="125" t="s">
        <v>12</v>
      </c>
      <c r="D210" s="230">
        <v>1</v>
      </c>
      <c r="E210" s="225">
        <v>6</v>
      </c>
      <c r="G210" s="6"/>
      <c r="H210" s="9"/>
      <c r="I210" s="8"/>
      <c r="K210" s="8"/>
      <c r="L210" s="8"/>
      <c r="M210" s="8"/>
      <c r="O210" s="8"/>
    </row>
    <row r="211" spans="1:15" s="5" customFormat="1" ht="18" customHeight="1">
      <c r="A211" s="23"/>
      <c r="B211" s="77" t="s">
        <v>197</v>
      </c>
      <c r="C211" s="18" t="s">
        <v>12</v>
      </c>
      <c r="D211" s="107">
        <v>1</v>
      </c>
      <c r="E211" s="161">
        <v>180</v>
      </c>
      <c r="G211" s="6"/>
      <c r="H211" s="9"/>
      <c r="I211" s="8"/>
      <c r="K211" s="8"/>
      <c r="L211" s="8"/>
      <c r="M211" s="8"/>
      <c r="O211" s="8"/>
    </row>
    <row r="212" spans="1:15" s="5" customFormat="1" ht="18" customHeight="1">
      <c r="A212" s="23"/>
      <c r="B212" s="77" t="s">
        <v>198</v>
      </c>
      <c r="C212" s="18" t="s">
        <v>12</v>
      </c>
      <c r="D212" s="107">
        <v>1</v>
      </c>
      <c r="E212" s="161">
        <v>15</v>
      </c>
      <c r="G212" s="6"/>
      <c r="H212" s="9"/>
      <c r="I212" s="8"/>
      <c r="K212" s="8"/>
      <c r="L212" s="8"/>
      <c r="M212" s="8"/>
      <c r="O212" s="8"/>
    </row>
    <row r="213" spans="1:15" s="5" customFormat="1" ht="18" customHeight="1">
      <c r="A213" s="23"/>
      <c r="B213" s="77" t="s">
        <v>199</v>
      </c>
      <c r="C213" s="18" t="s">
        <v>12</v>
      </c>
      <c r="D213" s="107">
        <v>1</v>
      </c>
      <c r="E213" s="161">
        <v>730</v>
      </c>
      <c r="G213" s="6"/>
      <c r="H213" s="9"/>
      <c r="I213" s="8"/>
      <c r="K213" s="8"/>
      <c r="L213" s="8"/>
      <c r="M213" s="8"/>
      <c r="O213" s="8"/>
    </row>
    <row r="214" spans="1:15" s="5" customFormat="1" ht="18" customHeight="1">
      <c r="A214" s="23"/>
      <c r="B214" s="77" t="s">
        <v>200</v>
      </c>
      <c r="C214" s="18" t="s">
        <v>12</v>
      </c>
      <c r="D214" s="107">
        <v>1</v>
      </c>
      <c r="E214" s="161">
        <v>4</v>
      </c>
      <c r="G214" s="6"/>
      <c r="H214" s="9"/>
      <c r="I214" s="8"/>
      <c r="K214" s="8"/>
      <c r="L214" s="8"/>
      <c r="M214" s="8"/>
      <c r="O214" s="8"/>
    </row>
    <row r="215" spans="1:15" s="5" customFormat="1" ht="18" customHeight="1">
      <c r="A215" s="23"/>
      <c r="B215" s="77" t="s">
        <v>201</v>
      </c>
      <c r="C215" s="18" t="s">
        <v>12</v>
      </c>
      <c r="D215" s="107">
        <v>2</v>
      </c>
      <c r="E215" s="161">
        <v>32</v>
      </c>
      <c r="G215" s="6"/>
      <c r="H215" s="9"/>
      <c r="I215" s="8"/>
      <c r="K215" s="8"/>
      <c r="L215" s="8"/>
      <c r="M215" s="8"/>
      <c r="O215" s="8"/>
    </row>
    <row r="216" spans="1:15" s="5" customFormat="1" ht="18" customHeight="1">
      <c r="A216" s="23"/>
      <c r="B216" s="77" t="s">
        <v>202</v>
      </c>
      <c r="C216" s="18" t="s">
        <v>12</v>
      </c>
      <c r="D216" s="107">
        <v>1</v>
      </c>
      <c r="E216" s="161">
        <v>18</v>
      </c>
      <c r="G216" s="6"/>
      <c r="H216" s="9"/>
      <c r="I216" s="8"/>
      <c r="K216" s="8"/>
      <c r="L216" s="8"/>
      <c r="M216" s="8"/>
      <c r="O216" s="8"/>
    </row>
    <row r="217" spans="1:15" s="5" customFormat="1" ht="18" customHeight="1">
      <c r="A217" s="23"/>
      <c r="B217" s="31" t="s">
        <v>203</v>
      </c>
      <c r="C217" s="18" t="s">
        <v>12</v>
      </c>
      <c r="D217" s="107">
        <v>1</v>
      </c>
      <c r="E217" s="231">
        <v>3</v>
      </c>
      <c r="G217" s="6"/>
      <c r="H217" s="9"/>
      <c r="I217" s="8"/>
      <c r="K217" s="8"/>
      <c r="L217" s="8"/>
      <c r="M217" s="8"/>
      <c r="O217" s="8"/>
    </row>
    <row r="218" spans="1:15" s="5" customFormat="1" ht="18" customHeight="1">
      <c r="A218" s="23"/>
      <c r="B218" s="31" t="s">
        <v>204</v>
      </c>
      <c r="C218" s="18" t="s">
        <v>12</v>
      </c>
      <c r="D218" s="107">
        <v>1</v>
      </c>
      <c r="E218" s="231">
        <v>30</v>
      </c>
      <c r="G218" s="6"/>
      <c r="H218" s="9"/>
      <c r="I218" s="8"/>
      <c r="K218" s="8"/>
      <c r="L218" s="8"/>
      <c r="M218" s="8"/>
      <c r="O218" s="8"/>
    </row>
    <row r="219" spans="1:15" s="5" customFormat="1" ht="18" customHeight="1">
      <c r="A219" s="23"/>
      <c r="B219" s="31" t="s">
        <v>205</v>
      </c>
      <c r="C219" s="18" t="s">
        <v>12</v>
      </c>
      <c r="D219" s="107">
        <v>1</v>
      </c>
      <c r="E219" s="231">
        <v>28</v>
      </c>
      <c r="G219" s="6"/>
      <c r="H219" s="9"/>
      <c r="I219" s="8"/>
      <c r="K219" s="8"/>
      <c r="L219" s="8"/>
      <c r="M219" s="8"/>
      <c r="O219" s="8"/>
    </row>
    <row r="220" spans="1:15" s="5" customFormat="1" ht="18" customHeight="1">
      <c r="A220" s="23"/>
      <c r="B220" s="31" t="s">
        <v>206</v>
      </c>
      <c r="C220" s="18" t="s">
        <v>12</v>
      </c>
      <c r="D220" s="107">
        <v>1</v>
      </c>
      <c r="E220" s="231">
        <v>36</v>
      </c>
      <c r="G220" s="6"/>
      <c r="H220" s="9"/>
      <c r="I220" s="8"/>
      <c r="K220" s="8"/>
      <c r="L220" s="8"/>
      <c r="M220" s="8"/>
      <c r="O220" s="8"/>
    </row>
    <row r="221" spans="1:15" s="5" customFormat="1" ht="18" customHeight="1">
      <c r="A221" s="23"/>
      <c r="B221" s="31" t="s">
        <v>207</v>
      </c>
      <c r="C221" s="18" t="s">
        <v>12</v>
      </c>
      <c r="D221" s="107">
        <v>1</v>
      </c>
      <c r="E221" s="231">
        <v>6</v>
      </c>
      <c r="G221" s="6"/>
      <c r="H221" s="9"/>
      <c r="I221" s="8"/>
      <c r="K221" s="8"/>
      <c r="L221" s="8"/>
      <c r="M221" s="8"/>
      <c r="O221" s="8"/>
    </row>
    <row r="222" spans="1:15" s="5" customFormat="1" ht="18" customHeight="1">
      <c r="A222" s="23"/>
      <c r="B222" s="31" t="s">
        <v>208</v>
      </c>
      <c r="C222" s="18" t="s">
        <v>12</v>
      </c>
      <c r="D222" s="107">
        <v>1</v>
      </c>
      <c r="E222" s="231">
        <v>19</v>
      </c>
      <c r="G222" s="6"/>
      <c r="H222" s="9"/>
      <c r="I222" s="8"/>
      <c r="K222" s="8"/>
      <c r="L222" s="8"/>
      <c r="M222" s="8"/>
      <c r="O222" s="8"/>
    </row>
    <row r="223" spans="1:15" s="5" customFormat="1" ht="18" customHeight="1">
      <c r="A223" s="23"/>
      <c r="B223" s="31" t="s">
        <v>209</v>
      </c>
      <c r="C223" s="18" t="s">
        <v>12</v>
      </c>
      <c r="D223" s="107">
        <v>1</v>
      </c>
      <c r="E223" s="231">
        <v>3</v>
      </c>
      <c r="G223" s="6"/>
      <c r="H223" s="9"/>
      <c r="I223" s="8"/>
      <c r="K223" s="8"/>
      <c r="L223" s="8"/>
      <c r="M223" s="8"/>
      <c r="O223" s="8"/>
    </row>
    <row r="224" spans="1:15" s="5" customFormat="1" ht="18" customHeight="1">
      <c r="A224" s="23"/>
      <c r="B224" s="31" t="s">
        <v>210</v>
      </c>
      <c r="C224" s="18" t="s">
        <v>12</v>
      </c>
      <c r="D224" s="107">
        <v>1</v>
      </c>
      <c r="E224" s="231">
        <v>5500</v>
      </c>
      <c r="G224" s="6"/>
      <c r="H224" s="9"/>
      <c r="I224" s="8"/>
      <c r="K224" s="8"/>
      <c r="L224" s="8"/>
      <c r="M224" s="8"/>
      <c r="O224" s="8"/>
    </row>
    <row r="225" spans="1:15" s="5" customFormat="1" ht="18" customHeight="1">
      <c r="A225" s="23"/>
      <c r="B225" s="31" t="s">
        <v>211</v>
      </c>
      <c r="C225" s="18" t="s">
        <v>12</v>
      </c>
      <c r="D225" s="107">
        <v>1</v>
      </c>
      <c r="E225" s="231">
        <v>716</v>
      </c>
      <c r="G225" s="6"/>
      <c r="H225" s="9"/>
      <c r="I225" s="8"/>
      <c r="K225" s="8"/>
      <c r="L225" s="8"/>
      <c r="M225" s="8"/>
      <c r="O225" s="8"/>
    </row>
    <row r="226" spans="1:15" s="5" customFormat="1" ht="18" customHeight="1">
      <c r="A226" s="23"/>
      <c r="B226" s="31" t="s">
        <v>212</v>
      </c>
      <c r="C226" s="18" t="s">
        <v>12</v>
      </c>
      <c r="D226" s="107">
        <v>5</v>
      </c>
      <c r="E226" s="231">
        <v>1750</v>
      </c>
      <c r="G226" s="6"/>
      <c r="H226" s="9"/>
      <c r="I226" s="8"/>
      <c r="K226" s="8"/>
      <c r="L226" s="8"/>
      <c r="M226" s="8"/>
      <c r="O226" s="8"/>
    </row>
    <row r="227" spans="1:15" s="5" customFormat="1" ht="18" customHeight="1">
      <c r="A227" s="23"/>
      <c r="B227" s="31" t="s">
        <v>213</v>
      </c>
      <c r="C227" s="18" t="s">
        <v>12</v>
      </c>
      <c r="D227" s="107">
        <v>1</v>
      </c>
      <c r="E227" s="231">
        <v>113</v>
      </c>
      <c r="G227" s="6"/>
      <c r="H227" s="9"/>
      <c r="I227" s="8"/>
      <c r="K227" s="8"/>
      <c r="L227" s="8"/>
      <c r="M227" s="8"/>
      <c r="O227" s="8"/>
    </row>
    <row r="228" spans="1:15" s="5" customFormat="1" ht="18" customHeight="1">
      <c r="A228" s="23"/>
      <c r="B228" s="31" t="s">
        <v>214</v>
      </c>
      <c r="C228" s="18" t="s">
        <v>12</v>
      </c>
      <c r="D228" s="107">
        <v>1</v>
      </c>
      <c r="E228" s="231">
        <v>298</v>
      </c>
      <c r="G228" s="6"/>
      <c r="H228" s="9"/>
      <c r="I228" s="8"/>
      <c r="K228" s="8"/>
      <c r="L228" s="8"/>
      <c r="M228" s="8"/>
      <c r="O228" s="8"/>
    </row>
    <row r="229" spans="1:15" s="5" customFormat="1" ht="18" customHeight="1">
      <c r="A229" s="23"/>
      <c r="B229" s="31" t="s">
        <v>215</v>
      </c>
      <c r="C229" s="18" t="s">
        <v>12</v>
      </c>
      <c r="D229" s="107">
        <v>9</v>
      </c>
      <c r="E229" s="231">
        <v>666</v>
      </c>
      <c r="G229" s="6"/>
      <c r="H229" s="9"/>
      <c r="I229" s="8"/>
      <c r="K229" s="8"/>
      <c r="L229" s="8"/>
      <c r="M229" s="8"/>
      <c r="O229" s="8"/>
    </row>
    <row r="230" spans="1:15" s="5" customFormat="1" ht="18" customHeight="1">
      <c r="A230" s="23"/>
      <c r="B230" s="31" t="s">
        <v>216</v>
      </c>
      <c r="C230" s="18" t="s">
        <v>12</v>
      </c>
      <c r="D230" s="107">
        <v>10</v>
      </c>
      <c r="E230" s="231">
        <v>1400</v>
      </c>
      <c r="G230" s="6"/>
      <c r="H230" s="9"/>
      <c r="I230" s="8"/>
      <c r="K230" s="8"/>
      <c r="L230" s="8"/>
      <c r="M230" s="8"/>
      <c r="O230" s="8"/>
    </row>
    <row r="231" spans="1:15" s="5" customFormat="1" ht="18" customHeight="1">
      <c r="A231" s="23"/>
      <c r="B231" s="31" t="s">
        <v>217</v>
      </c>
      <c r="C231" s="18" t="s">
        <v>12</v>
      </c>
      <c r="D231" s="107">
        <v>1</v>
      </c>
      <c r="E231" s="231">
        <v>452</v>
      </c>
      <c r="G231" s="6"/>
      <c r="H231" s="9"/>
      <c r="I231" s="8"/>
      <c r="K231" s="8"/>
      <c r="L231" s="8"/>
      <c r="M231" s="8"/>
      <c r="O231" s="8"/>
    </row>
    <row r="232" spans="1:15" s="5" customFormat="1" ht="18" customHeight="1">
      <c r="A232" s="23"/>
      <c r="B232" s="31" t="s">
        <v>218</v>
      </c>
      <c r="C232" s="18" t="s">
        <v>12</v>
      </c>
      <c r="D232" s="107">
        <v>1</v>
      </c>
      <c r="E232" s="231">
        <v>119</v>
      </c>
      <c r="G232" s="6"/>
      <c r="H232" s="9"/>
      <c r="I232" s="8"/>
      <c r="K232" s="8"/>
      <c r="L232" s="8"/>
      <c r="M232" s="8"/>
      <c r="O232" s="8"/>
    </row>
    <row r="233" spans="1:15" s="5" customFormat="1" ht="18" customHeight="1">
      <c r="A233" s="23"/>
      <c r="B233" s="31" t="s">
        <v>219</v>
      </c>
      <c r="C233" s="18" t="s">
        <v>12</v>
      </c>
      <c r="D233" s="107">
        <v>10</v>
      </c>
      <c r="E233" s="231">
        <v>370</v>
      </c>
      <c r="G233" s="6"/>
      <c r="H233" s="9"/>
      <c r="I233" s="8"/>
      <c r="K233" s="8"/>
      <c r="L233" s="8"/>
      <c r="M233" s="8"/>
      <c r="O233" s="8"/>
    </row>
    <row r="234" spans="1:15" s="5" customFormat="1" ht="18" customHeight="1">
      <c r="A234" s="23"/>
      <c r="B234" s="31" t="s">
        <v>220</v>
      </c>
      <c r="C234" s="18" t="s">
        <v>12</v>
      </c>
      <c r="D234" s="107">
        <v>1</v>
      </c>
      <c r="E234" s="231">
        <v>33</v>
      </c>
      <c r="G234" s="6"/>
      <c r="H234" s="9"/>
      <c r="I234" s="8"/>
      <c r="K234" s="8"/>
      <c r="L234" s="8"/>
      <c r="M234" s="8"/>
      <c r="O234" s="8"/>
    </row>
    <row r="235" spans="1:15" s="5" customFormat="1" ht="18" customHeight="1">
      <c r="A235" s="23"/>
      <c r="B235" s="77" t="s">
        <v>221</v>
      </c>
      <c r="C235" s="18" t="s">
        <v>12</v>
      </c>
      <c r="D235" s="107">
        <v>1</v>
      </c>
      <c r="E235" s="161">
        <v>79</v>
      </c>
      <c r="G235" s="6"/>
      <c r="H235" s="9"/>
      <c r="I235" s="8"/>
      <c r="K235" s="8"/>
      <c r="L235" s="8"/>
      <c r="M235" s="8"/>
      <c r="O235" s="8"/>
    </row>
    <row r="236" spans="1:15" s="5" customFormat="1" ht="18" customHeight="1">
      <c r="A236" s="23"/>
      <c r="B236" s="77" t="s">
        <v>222</v>
      </c>
      <c r="C236" s="18" t="s">
        <v>12</v>
      </c>
      <c r="D236" s="107">
        <v>1</v>
      </c>
      <c r="E236" s="161">
        <v>37</v>
      </c>
      <c r="G236" s="6"/>
      <c r="H236" s="9"/>
      <c r="I236" s="8"/>
      <c r="K236" s="8"/>
      <c r="L236" s="8"/>
      <c r="M236" s="8"/>
      <c r="O236" s="8"/>
    </row>
    <row r="237" spans="1:15" s="5" customFormat="1" ht="18" customHeight="1">
      <c r="A237" s="23"/>
      <c r="B237" s="77" t="s">
        <v>223</v>
      </c>
      <c r="C237" s="18" t="s">
        <v>12</v>
      </c>
      <c r="D237" s="107">
        <v>10</v>
      </c>
      <c r="E237" s="161">
        <v>50</v>
      </c>
      <c r="G237" s="6"/>
      <c r="H237" s="9"/>
      <c r="I237" s="8"/>
      <c r="K237" s="8"/>
      <c r="L237" s="8"/>
      <c r="M237" s="8"/>
      <c r="O237" s="8"/>
    </row>
    <row r="238" spans="1:15" s="5" customFormat="1" ht="18" customHeight="1">
      <c r="A238" s="23"/>
      <c r="B238" s="77" t="s">
        <v>224</v>
      </c>
      <c r="C238" s="18" t="s">
        <v>12</v>
      </c>
      <c r="D238" s="107">
        <v>1</v>
      </c>
      <c r="E238" s="161">
        <v>680</v>
      </c>
      <c r="G238" s="6"/>
      <c r="H238" s="9"/>
      <c r="I238" s="8"/>
      <c r="K238" s="8"/>
      <c r="L238" s="8"/>
      <c r="M238" s="8"/>
      <c r="O238" s="8"/>
    </row>
    <row r="239" spans="1:15" s="5" customFormat="1" ht="18" customHeight="1">
      <c r="A239" s="23"/>
      <c r="B239" s="77" t="s">
        <v>225</v>
      </c>
      <c r="C239" s="18" t="s">
        <v>12</v>
      </c>
      <c r="D239" s="107">
        <v>2</v>
      </c>
      <c r="E239" s="161">
        <v>900</v>
      </c>
      <c r="G239" s="6"/>
      <c r="H239" s="9"/>
      <c r="I239" s="8"/>
      <c r="K239" s="8"/>
      <c r="L239" s="8"/>
      <c r="M239" s="8"/>
      <c r="O239" s="8"/>
    </row>
    <row r="240" spans="1:15" s="5" customFormat="1" ht="18" customHeight="1">
      <c r="A240" s="23"/>
      <c r="B240" s="77" t="s">
        <v>226</v>
      </c>
      <c r="C240" s="18" t="s">
        <v>12</v>
      </c>
      <c r="D240" s="107">
        <v>1</v>
      </c>
      <c r="E240" s="161">
        <v>170</v>
      </c>
      <c r="G240" s="6"/>
      <c r="H240" s="9"/>
      <c r="I240" s="8"/>
      <c r="K240" s="8"/>
      <c r="L240" s="8"/>
      <c r="M240" s="8"/>
      <c r="O240" s="8"/>
    </row>
    <row r="241" spans="1:15" s="5" customFormat="1" ht="18" customHeight="1">
      <c r="A241" s="23"/>
      <c r="B241" s="77" t="s">
        <v>227</v>
      </c>
      <c r="C241" s="18" t="s">
        <v>12</v>
      </c>
      <c r="D241" s="107">
        <v>1</v>
      </c>
      <c r="E241" s="161">
        <v>72</v>
      </c>
      <c r="G241" s="6"/>
      <c r="H241" s="9"/>
      <c r="I241" s="8"/>
      <c r="K241" s="8"/>
      <c r="L241" s="8"/>
      <c r="M241" s="8"/>
      <c r="O241" s="8"/>
    </row>
    <row r="242" spans="1:15" s="5" customFormat="1" ht="18" customHeight="1">
      <c r="A242" s="23"/>
      <c r="B242" s="77" t="s">
        <v>228</v>
      </c>
      <c r="C242" s="18" t="s">
        <v>12</v>
      </c>
      <c r="D242" s="107">
        <v>1</v>
      </c>
      <c r="E242" s="161">
        <v>30</v>
      </c>
      <c r="G242" s="6"/>
      <c r="H242" s="9"/>
      <c r="I242" s="8"/>
      <c r="K242" s="8"/>
      <c r="L242" s="8"/>
      <c r="M242" s="8"/>
      <c r="O242" s="8"/>
    </row>
    <row r="243" spans="1:15" s="5" customFormat="1" ht="18" customHeight="1">
      <c r="A243" s="23"/>
      <c r="B243" s="77" t="s">
        <v>229</v>
      </c>
      <c r="C243" s="18" t="s">
        <v>12</v>
      </c>
      <c r="D243" s="107">
        <v>1</v>
      </c>
      <c r="E243" s="161">
        <v>68</v>
      </c>
      <c r="G243" s="6"/>
      <c r="H243" s="9"/>
      <c r="I243" s="8"/>
      <c r="K243" s="8"/>
      <c r="L243" s="8"/>
      <c r="M243" s="8"/>
      <c r="O243" s="8"/>
    </row>
    <row r="244" spans="1:15" s="5" customFormat="1" ht="18" customHeight="1">
      <c r="A244" s="23"/>
      <c r="B244" s="77" t="s">
        <v>230</v>
      </c>
      <c r="C244" s="18" t="s">
        <v>12</v>
      </c>
      <c r="D244" s="107">
        <v>1</v>
      </c>
      <c r="E244" s="161">
        <v>350</v>
      </c>
      <c r="G244" s="6"/>
      <c r="H244" s="9"/>
      <c r="I244" s="8"/>
      <c r="K244" s="8"/>
      <c r="L244" s="8"/>
      <c r="M244" s="8"/>
      <c r="O244" s="8"/>
    </row>
    <row r="245" spans="1:15" s="5" customFormat="1" ht="18" customHeight="1">
      <c r="A245" s="23"/>
      <c r="B245" s="77" t="s">
        <v>231</v>
      </c>
      <c r="C245" s="18" t="s">
        <v>12</v>
      </c>
      <c r="D245" s="107">
        <v>1</v>
      </c>
      <c r="E245" s="161">
        <v>13</v>
      </c>
      <c r="G245" s="6"/>
      <c r="H245" s="9"/>
      <c r="I245" s="8"/>
      <c r="K245" s="8"/>
      <c r="L245" s="8"/>
      <c r="M245" s="8"/>
      <c r="O245" s="8"/>
    </row>
    <row r="246" spans="1:15" s="5" customFormat="1">
      <c r="A246" s="23"/>
      <c r="B246" s="77" t="s">
        <v>232</v>
      </c>
      <c r="C246" s="18" t="s">
        <v>12</v>
      </c>
      <c r="D246" s="107">
        <v>1</v>
      </c>
      <c r="E246" s="161">
        <v>9</v>
      </c>
      <c r="G246" s="6"/>
      <c r="H246" s="9"/>
      <c r="I246" s="8"/>
      <c r="K246" s="8"/>
      <c r="L246" s="8"/>
      <c r="M246" s="8"/>
      <c r="O246" s="8"/>
    </row>
    <row r="247" spans="1:15" s="5" customFormat="1">
      <c r="A247" s="23"/>
      <c r="B247" s="77" t="s">
        <v>233</v>
      </c>
      <c r="C247" s="18" t="s">
        <v>12</v>
      </c>
      <c r="D247" s="107">
        <v>1</v>
      </c>
      <c r="E247" s="161">
        <v>12</v>
      </c>
      <c r="G247" s="6"/>
      <c r="H247" s="9"/>
      <c r="I247" s="8"/>
      <c r="K247" s="8"/>
      <c r="L247" s="8"/>
      <c r="M247" s="8"/>
      <c r="O247" s="8"/>
    </row>
    <row r="248" spans="1:15" s="5" customFormat="1">
      <c r="A248" s="23"/>
      <c r="B248" s="77" t="s">
        <v>234</v>
      </c>
      <c r="C248" s="18" t="s">
        <v>12</v>
      </c>
      <c r="D248" s="107">
        <v>1</v>
      </c>
      <c r="E248" s="161">
        <v>8</v>
      </c>
      <c r="G248" s="6"/>
      <c r="H248" s="9"/>
      <c r="I248" s="8"/>
      <c r="K248" s="8"/>
      <c r="L248" s="8"/>
      <c r="M248" s="8"/>
      <c r="O248" s="8"/>
    </row>
    <row r="249" spans="1:15" s="5" customFormat="1" ht="18" customHeight="1">
      <c r="A249" s="23"/>
      <c r="B249" s="77" t="s">
        <v>235</v>
      </c>
      <c r="C249" s="18" t="s">
        <v>12</v>
      </c>
      <c r="D249" s="107">
        <v>1</v>
      </c>
      <c r="E249" s="161">
        <v>8</v>
      </c>
      <c r="G249" s="6"/>
      <c r="H249" s="9"/>
      <c r="I249" s="8"/>
      <c r="K249" s="8"/>
      <c r="L249" s="8"/>
      <c r="M249" s="8"/>
      <c r="O249" s="8"/>
    </row>
    <row r="250" spans="1:15" s="5" customFormat="1" ht="18" customHeight="1">
      <c r="A250" s="23"/>
      <c r="B250" s="77" t="s">
        <v>236</v>
      </c>
      <c r="C250" s="18" t="s">
        <v>12</v>
      </c>
      <c r="D250" s="107">
        <v>1</v>
      </c>
      <c r="E250" s="161">
        <v>7</v>
      </c>
      <c r="G250" s="6"/>
      <c r="H250" s="9"/>
      <c r="I250" s="8"/>
      <c r="K250" s="8"/>
      <c r="L250" s="8"/>
      <c r="M250" s="8"/>
      <c r="O250" s="8"/>
    </row>
    <row r="251" spans="1:15" s="5" customFormat="1" ht="18" customHeight="1">
      <c r="A251" s="23"/>
      <c r="B251" s="77" t="s">
        <v>237</v>
      </c>
      <c r="C251" s="18" t="s">
        <v>12</v>
      </c>
      <c r="D251" s="107">
        <v>1</v>
      </c>
      <c r="E251" s="161">
        <v>10</v>
      </c>
      <c r="G251" s="6"/>
      <c r="H251" s="9"/>
      <c r="I251" s="8"/>
      <c r="K251" s="8"/>
      <c r="L251" s="8"/>
      <c r="M251" s="8"/>
      <c r="O251" s="8"/>
    </row>
    <row r="252" spans="1:15" s="5" customFormat="1" ht="18" customHeight="1">
      <c r="A252" s="23"/>
      <c r="B252" s="77" t="s">
        <v>238</v>
      </c>
      <c r="C252" s="18" t="s">
        <v>12</v>
      </c>
      <c r="D252" s="107">
        <v>1</v>
      </c>
      <c r="E252" s="161">
        <v>25</v>
      </c>
      <c r="G252" s="6"/>
      <c r="H252" s="9"/>
      <c r="I252" s="8"/>
      <c r="K252" s="8"/>
      <c r="L252" s="8"/>
      <c r="M252" s="8"/>
      <c r="O252" s="8"/>
    </row>
    <row r="253" spans="1:15" s="5" customFormat="1" ht="18" customHeight="1">
      <c r="A253" s="23"/>
      <c r="B253" s="77" t="s">
        <v>239</v>
      </c>
      <c r="C253" s="18" t="s">
        <v>12</v>
      </c>
      <c r="D253" s="107">
        <v>1</v>
      </c>
      <c r="E253" s="161">
        <v>50</v>
      </c>
      <c r="G253" s="6"/>
      <c r="H253" s="9"/>
      <c r="I253" s="8"/>
      <c r="K253" s="8"/>
      <c r="L253" s="8"/>
      <c r="M253" s="8"/>
      <c r="O253" s="8"/>
    </row>
    <row r="254" spans="1:15" s="5" customFormat="1" ht="15.75" customHeight="1">
      <c r="A254" s="65"/>
      <c r="B254" s="152" t="s">
        <v>240</v>
      </c>
      <c r="C254" s="18"/>
      <c r="D254" s="18"/>
      <c r="E254" s="217">
        <f>SUM(E255:E270)</f>
        <v>3776</v>
      </c>
      <c r="G254" s="133"/>
      <c r="H254" s="23"/>
      <c r="M254" s="21"/>
      <c r="N254" s="36"/>
      <c r="O254" s="8"/>
    </row>
    <row r="255" spans="1:15" s="5" customFormat="1" ht="15" customHeight="1">
      <c r="A255" s="65"/>
      <c r="B255" s="111" t="s">
        <v>241</v>
      </c>
      <c r="C255" s="18" t="s">
        <v>12</v>
      </c>
      <c r="D255" s="18">
        <v>1</v>
      </c>
      <c r="E255" s="161">
        <v>65</v>
      </c>
      <c r="G255" s="6"/>
      <c r="H255" s="6"/>
      <c r="I255" s="6"/>
      <c r="J255" s="6"/>
      <c r="M255" s="21"/>
      <c r="N255" s="36"/>
    </row>
    <row r="256" spans="1:15" s="5" customFormat="1" ht="15" customHeight="1">
      <c r="A256" s="65"/>
      <c r="B256" s="111" t="s">
        <v>242</v>
      </c>
      <c r="C256" s="18" t="s">
        <v>12</v>
      </c>
      <c r="D256" s="18">
        <v>2</v>
      </c>
      <c r="E256" s="161">
        <v>84</v>
      </c>
      <c r="G256" s="6"/>
      <c r="H256" s="6"/>
      <c r="I256" s="6"/>
      <c r="J256" s="6"/>
      <c r="M256" s="21"/>
      <c r="N256" s="36"/>
    </row>
    <row r="257" spans="1:14" s="5" customFormat="1" ht="15" customHeight="1">
      <c r="A257" s="65"/>
      <c r="B257" s="111" t="s">
        <v>243</v>
      </c>
      <c r="C257" s="18" t="s">
        <v>12</v>
      </c>
      <c r="D257" s="18">
        <v>1</v>
      </c>
      <c r="E257" s="161">
        <v>2500</v>
      </c>
      <c r="G257" s="6"/>
      <c r="H257" s="6"/>
      <c r="I257" s="6"/>
      <c r="J257" s="6"/>
      <c r="M257" s="21"/>
      <c r="N257" s="36"/>
    </row>
    <row r="258" spans="1:14" s="5" customFormat="1" ht="15" customHeight="1">
      <c r="A258" s="65"/>
      <c r="B258" s="111" t="s">
        <v>244</v>
      </c>
      <c r="C258" s="18" t="s">
        <v>12</v>
      </c>
      <c r="D258" s="18">
        <v>1</v>
      </c>
      <c r="E258" s="161">
        <v>71</v>
      </c>
      <c r="G258" s="6"/>
      <c r="H258" s="6"/>
      <c r="I258" s="6"/>
      <c r="J258" s="6"/>
      <c r="M258" s="21"/>
      <c r="N258" s="36"/>
    </row>
    <row r="259" spans="1:14" s="5" customFormat="1" ht="15" customHeight="1">
      <c r="A259" s="65"/>
      <c r="B259" s="111" t="s">
        <v>245</v>
      </c>
      <c r="C259" s="18" t="s">
        <v>12</v>
      </c>
      <c r="D259" s="18">
        <v>1</v>
      </c>
      <c r="E259" s="161">
        <v>55</v>
      </c>
      <c r="G259" s="6"/>
      <c r="H259" s="6"/>
      <c r="I259" s="6"/>
      <c r="J259" s="6"/>
      <c r="M259" s="21"/>
      <c r="N259" s="36"/>
    </row>
    <row r="260" spans="1:14" s="5" customFormat="1" ht="15" customHeight="1">
      <c r="A260" s="65"/>
      <c r="B260" s="165" t="s">
        <v>246</v>
      </c>
      <c r="C260" s="18" t="s">
        <v>12</v>
      </c>
      <c r="D260" s="18">
        <v>1</v>
      </c>
      <c r="E260" s="161">
        <v>5</v>
      </c>
      <c r="G260" s="6"/>
      <c r="H260" s="6"/>
      <c r="I260" s="6"/>
      <c r="J260" s="6"/>
      <c r="M260" s="21"/>
      <c r="N260" s="36"/>
    </row>
    <row r="261" spans="1:14" s="5" customFormat="1" ht="15" customHeight="1">
      <c r="A261" s="65"/>
      <c r="B261" s="165" t="s">
        <v>247</v>
      </c>
      <c r="C261" s="18" t="s">
        <v>12</v>
      </c>
      <c r="D261" s="18">
        <v>3</v>
      </c>
      <c r="E261" s="161">
        <v>24</v>
      </c>
      <c r="G261" s="6"/>
      <c r="H261" s="6"/>
      <c r="I261" s="6"/>
      <c r="J261" s="6"/>
      <c r="M261" s="21"/>
      <c r="N261" s="36"/>
    </row>
    <row r="262" spans="1:14" s="5" customFormat="1" ht="15" customHeight="1">
      <c r="A262" s="65"/>
      <c r="B262" s="129" t="s">
        <v>248</v>
      </c>
      <c r="C262" s="18" t="s">
        <v>12</v>
      </c>
      <c r="D262" s="18">
        <v>1</v>
      </c>
      <c r="E262" s="161">
        <v>94</v>
      </c>
      <c r="G262" s="6"/>
      <c r="H262" s="6"/>
      <c r="I262" s="6"/>
      <c r="J262" s="6"/>
      <c r="M262" s="21"/>
      <c r="N262" s="36"/>
    </row>
    <row r="263" spans="1:14" s="5" customFormat="1" ht="15" customHeight="1">
      <c r="A263" s="65"/>
      <c r="B263" s="129" t="s">
        <v>249</v>
      </c>
      <c r="C263" s="18" t="s">
        <v>12</v>
      </c>
      <c r="D263" s="18">
        <v>1</v>
      </c>
      <c r="E263" s="161">
        <v>4.5</v>
      </c>
      <c r="G263" s="6"/>
      <c r="H263" s="6"/>
      <c r="I263" s="6"/>
      <c r="J263" s="6"/>
      <c r="M263" s="21"/>
      <c r="N263" s="36"/>
    </row>
    <row r="264" spans="1:14" s="5" customFormat="1" ht="15" customHeight="1">
      <c r="A264" s="65"/>
      <c r="B264" s="129" t="s">
        <v>250</v>
      </c>
      <c r="C264" s="18" t="s">
        <v>12</v>
      </c>
      <c r="D264" s="18">
        <v>1</v>
      </c>
      <c r="E264" s="161">
        <v>4.5</v>
      </c>
      <c r="G264" s="6"/>
      <c r="H264" s="6"/>
      <c r="I264" s="6"/>
      <c r="J264" s="6"/>
      <c r="M264" s="21"/>
      <c r="N264" s="36"/>
    </row>
    <row r="265" spans="1:14" s="5" customFormat="1" ht="15" customHeight="1">
      <c r="A265" s="65"/>
      <c r="B265" s="129" t="s">
        <v>251</v>
      </c>
      <c r="C265" s="18" t="s">
        <v>12</v>
      </c>
      <c r="D265" s="18">
        <v>1</v>
      </c>
      <c r="E265" s="161">
        <v>33</v>
      </c>
      <c r="G265" s="6"/>
      <c r="H265" s="6"/>
      <c r="I265" s="6"/>
      <c r="J265" s="6"/>
      <c r="M265" s="21"/>
      <c r="N265" s="36"/>
    </row>
    <row r="266" spans="1:14" s="5" customFormat="1" ht="15" customHeight="1">
      <c r="A266" s="65"/>
      <c r="B266" s="129" t="s">
        <v>252</v>
      </c>
      <c r="C266" s="18" t="s">
        <v>12</v>
      </c>
      <c r="D266" s="18">
        <v>1</v>
      </c>
      <c r="E266" s="161">
        <v>255</v>
      </c>
      <c r="G266" s="6"/>
      <c r="H266" s="6"/>
      <c r="I266" s="6"/>
      <c r="J266" s="6"/>
      <c r="M266" s="21"/>
      <c r="N266" s="36"/>
    </row>
    <row r="267" spans="1:14" s="5" customFormat="1" ht="15" customHeight="1">
      <c r="A267" s="65"/>
      <c r="B267" s="129" t="s">
        <v>215</v>
      </c>
      <c r="C267" s="18" t="s">
        <v>12</v>
      </c>
      <c r="D267" s="18">
        <v>2</v>
      </c>
      <c r="E267" s="161">
        <v>35</v>
      </c>
      <c r="G267" s="6"/>
      <c r="H267" s="6"/>
      <c r="I267" s="6"/>
      <c r="J267" s="6"/>
      <c r="M267" s="21"/>
      <c r="N267" s="36"/>
    </row>
    <row r="268" spans="1:14" s="5" customFormat="1" ht="15" customHeight="1">
      <c r="A268" s="65"/>
      <c r="B268" s="129" t="s">
        <v>253</v>
      </c>
      <c r="C268" s="18" t="s">
        <v>12</v>
      </c>
      <c r="D268" s="18">
        <v>2</v>
      </c>
      <c r="E268" s="161">
        <v>109</v>
      </c>
      <c r="G268" s="6"/>
      <c r="H268" s="6"/>
      <c r="I268" s="6"/>
      <c r="J268" s="6"/>
      <c r="M268" s="21"/>
      <c r="N268" s="36"/>
    </row>
    <row r="269" spans="1:14" s="5" customFormat="1" ht="15" customHeight="1">
      <c r="A269" s="65"/>
      <c r="B269" s="129" t="s">
        <v>254</v>
      </c>
      <c r="C269" s="18" t="s">
        <v>12</v>
      </c>
      <c r="D269" s="18">
        <v>6</v>
      </c>
      <c r="E269" s="161">
        <v>288</v>
      </c>
      <c r="G269" s="6"/>
      <c r="H269" s="6"/>
      <c r="I269" s="6"/>
      <c r="J269" s="6"/>
      <c r="M269" s="21"/>
      <c r="N269" s="36"/>
    </row>
    <row r="270" spans="1:14" s="5" customFormat="1" ht="15" customHeight="1">
      <c r="A270" s="65"/>
      <c r="B270" s="129" t="s">
        <v>255</v>
      </c>
      <c r="C270" s="18" t="s">
        <v>12</v>
      </c>
      <c r="D270" s="18">
        <v>1</v>
      </c>
      <c r="E270" s="161">
        <v>149</v>
      </c>
      <c r="G270" s="6"/>
      <c r="H270" s="6"/>
      <c r="I270" s="6"/>
      <c r="J270" s="6"/>
      <c r="M270" s="21"/>
      <c r="N270" s="36"/>
    </row>
    <row r="271" spans="1:14" s="53" customFormat="1" ht="15.75" customHeight="1">
      <c r="A271" s="23"/>
      <c r="B271" s="150" t="s">
        <v>256</v>
      </c>
      <c r="C271" s="35"/>
      <c r="D271" s="114"/>
      <c r="E271" s="217">
        <f>SUM(E272:E274)</f>
        <v>268</v>
      </c>
      <c r="F271" s="5"/>
      <c r="G271" s="115"/>
      <c r="H271" s="23"/>
      <c r="I271" s="116"/>
      <c r="M271" s="117"/>
      <c r="N271" s="110"/>
    </row>
    <row r="272" spans="1:14" s="5" customFormat="1" ht="16.5" customHeight="1">
      <c r="A272" s="20"/>
      <c r="B272" s="232" t="s">
        <v>257</v>
      </c>
      <c r="C272" s="125" t="s">
        <v>12</v>
      </c>
      <c r="D272" s="233">
        <v>1</v>
      </c>
      <c r="E272" s="161">
        <v>160</v>
      </c>
      <c r="G272" s="6"/>
      <c r="H272" s="23"/>
      <c r="I272" s="80"/>
      <c r="M272" s="21"/>
      <c r="N272" s="36"/>
    </row>
    <row r="273" spans="1:14" s="5" customFormat="1" ht="15.75" customHeight="1">
      <c r="A273" s="20"/>
      <c r="B273" s="232" t="s">
        <v>258</v>
      </c>
      <c r="C273" s="125" t="s">
        <v>12</v>
      </c>
      <c r="D273" s="197">
        <v>1</v>
      </c>
      <c r="E273" s="161">
        <v>100</v>
      </c>
      <c r="G273" s="6"/>
      <c r="H273" s="23"/>
      <c r="I273" s="80"/>
      <c r="M273" s="21"/>
      <c r="N273" s="36"/>
    </row>
    <row r="274" spans="1:14" s="5" customFormat="1" ht="15.75" customHeight="1">
      <c r="A274" s="20"/>
      <c r="B274" s="285" t="s">
        <v>259</v>
      </c>
      <c r="C274" s="18" t="s">
        <v>12</v>
      </c>
      <c r="D274" s="32">
        <v>1</v>
      </c>
      <c r="E274" s="161">
        <v>8</v>
      </c>
      <c r="F274" s="5" t="s">
        <v>18</v>
      </c>
      <c r="G274" s="6"/>
      <c r="H274" s="23"/>
      <c r="I274" s="80"/>
      <c r="M274" s="21"/>
      <c r="N274" s="36"/>
    </row>
    <row r="275" spans="1:14" s="5" customFormat="1" ht="15.75" customHeight="1">
      <c r="A275" s="65"/>
      <c r="B275" s="109" t="s">
        <v>260</v>
      </c>
      <c r="C275" s="18"/>
      <c r="D275" s="151"/>
      <c r="E275" s="217">
        <f>SUM(E276:E291)</f>
        <v>572</v>
      </c>
      <c r="G275" s="133"/>
      <c r="H275" s="23"/>
      <c r="I275" s="80"/>
      <c r="M275" s="21"/>
      <c r="N275" s="36"/>
    </row>
    <row r="276" spans="1:14" s="5" customFormat="1" ht="15.75" customHeight="1">
      <c r="A276" s="65"/>
      <c r="B276" s="232" t="s">
        <v>261</v>
      </c>
      <c r="C276" s="18" t="s">
        <v>12</v>
      </c>
      <c r="D276" s="32">
        <v>2</v>
      </c>
      <c r="E276" s="234">
        <v>54</v>
      </c>
      <c r="G276" s="6"/>
      <c r="H276" s="23"/>
      <c r="I276" s="80"/>
      <c r="M276" s="21"/>
      <c r="N276" s="36"/>
    </row>
    <row r="277" spans="1:14" s="5" customFormat="1" ht="15.75" customHeight="1">
      <c r="A277" s="65"/>
      <c r="B277" s="232" t="s">
        <v>262</v>
      </c>
      <c r="C277" s="18" t="s">
        <v>12</v>
      </c>
      <c r="D277" s="32">
        <v>1</v>
      </c>
      <c r="E277" s="234">
        <v>41</v>
      </c>
      <c r="G277" s="6"/>
      <c r="H277" s="23"/>
      <c r="I277" s="80"/>
      <c r="M277" s="21"/>
      <c r="N277" s="36"/>
    </row>
    <row r="278" spans="1:14" s="5" customFormat="1" ht="15.75" customHeight="1">
      <c r="A278" s="65"/>
      <c r="B278" s="232" t="s">
        <v>263</v>
      </c>
      <c r="C278" s="18" t="s">
        <v>12</v>
      </c>
      <c r="D278" s="32">
        <v>1</v>
      </c>
      <c r="E278" s="234">
        <v>40</v>
      </c>
      <c r="G278" s="6"/>
      <c r="H278" s="23"/>
      <c r="I278" s="80"/>
      <c r="M278" s="21"/>
      <c r="N278" s="36"/>
    </row>
    <row r="279" spans="1:14" s="5" customFormat="1" ht="15.75" customHeight="1">
      <c r="A279" s="65"/>
      <c r="B279" s="220" t="s">
        <v>264</v>
      </c>
      <c r="C279" s="18" t="s">
        <v>12</v>
      </c>
      <c r="D279" s="32">
        <v>1</v>
      </c>
      <c r="E279" s="28">
        <v>70</v>
      </c>
      <c r="G279" s="6"/>
      <c r="H279" s="23"/>
      <c r="I279" s="80"/>
      <c r="M279" s="21"/>
      <c r="N279" s="36"/>
    </row>
    <row r="280" spans="1:14" s="5" customFormat="1" ht="15.75" customHeight="1">
      <c r="A280" s="65"/>
      <c r="B280" s="220" t="s">
        <v>265</v>
      </c>
      <c r="C280" s="18" t="s">
        <v>12</v>
      </c>
      <c r="D280" s="32">
        <v>2</v>
      </c>
      <c r="E280" s="28">
        <v>40</v>
      </c>
      <c r="G280" s="6"/>
      <c r="H280" s="23"/>
      <c r="I280" s="80"/>
      <c r="M280" s="21"/>
      <c r="N280" s="36"/>
    </row>
    <row r="281" spans="1:14" s="5" customFormat="1" ht="15.75" customHeight="1">
      <c r="A281" s="65"/>
      <c r="B281" s="220" t="s">
        <v>266</v>
      </c>
      <c r="C281" s="18" t="s">
        <v>12</v>
      </c>
      <c r="D281" s="32">
        <v>1</v>
      </c>
      <c r="E281" s="28">
        <v>4</v>
      </c>
      <c r="G281" s="6"/>
      <c r="H281" s="23"/>
      <c r="I281" s="80"/>
      <c r="M281" s="21"/>
      <c r="N281" s="36"/>
    </row>
    <row r="282" spans="1:14" s="5" customFormat="1" ht="15.75" customHeight="1">
      <c r="A282" s="65"/>
      <c r="B282" s="220" t="s">
        <v>267</v>
      </c>
      <c r="C282" s="18" t="s">
        <v>12</v>
      </c>
      <c r="D282" s="32">
        <v>25</v>
      </c>
      <c r="E282" s="28">
        <v>75</v>
      </c>
      <c r="G282" s="6"/>
      <c r="H282" s="23"/>
      <c r="I282" s="80"/>
      <c r="M282" s="21"/>
      <c r="N282" s="36"/>
    </row>
    <row r="283" spans="1:14" s="5" customFormat="1" ht="15.75" customHeight="1">
      <c r="A283" s="65"/>
      <c r="B283" s="220" t="s">
        <v>268</v>
      </c>
      <c r="C283" s="18" t="s">
        <v>12</v>
      </c>
      <c r="D283" s="32">
        <v>7</v>
      </c>
      <c r="E283" s="28">
        <v>30</v>
      </c>
      <c r="G283" s="6"/>
      <c r="H283" s="23"/>
      <c r="I283" s="80"/>
      <c r="M283" s="21"/>
      <c r="N283" s="36"/>
    </row>
    <row r="284" spans="1:14" s="5" customFormat="1" ht="15.75" customHeight="1">
      <c r="A284" s="65"/>
      <c r="B284" s="220" t="s">
        <v>269</v>
      </c>
      <c r="C284" s="18" t="s">
        <v>12</v>
      </c>
      <c r="D284" s="32">
        <v>2</v>
      </c>
      <c r="E284" s="28">
        <v>7</v>
      </c>
      <c r="G284" s="6"/>
      <c r="H284" s="23"/>
      <c r="I284" s="80"/>
      <c r="M284" s="21"/>
      <c r="N284" s="36"/>
    </row>
    <row r="285" spans="1:14" s="5" customFormat="1" ht="15.75" customHeight="1">
      <c r="A285" s="65"/>
      <c r="B285" s="220" t="s">
        <v>270</v>
      </c>
      <c r="C285" s="18" t="s">
        <v>12</v>
      </c>
      <c r="D285" s="32">
        <v>1</v>
      </c>
      <c r="E285" s="28">
        <v>75</v>
      </c>
      <c r="G285" s="6"/>
      <c r="H285" s="23"/>
      <c r="I285" s="80"/>
      <c r="M285" s="21"/>
      <c r="N285" s="36"/>
    </row>
    <row r="286" spans="1:14" s="5" customFormat="1" ht="15.75" customHeight="1">
      <c r="A286" s="65"/>
      <c r="B286" s="220" t="s">
        <v>271</v>
      </c>
      <c r="C286" s="18" t="s">
        <v>12</v>
      </c>
      <c r="D286" s="32">
        <v>1</v>
      </c>
      <c r="E286" s="28">
        <v>5</v>
      </c>
      <c r="G286" s="6"/>
      <c r="H286" s="23"/>
      <c r="I286" s="80"/>
      <c r="M286" s="21"/>
      <c r="N286" s="36"/>
    </row>
    <row r="287" spans="1:14" s="5" customFormat="1" ht="15.75" customHeight="1">
      <c r="A287" s="65"/>
      <c r="B287" s="220" t="s">
        <v>272</v>
      </c>
      <c r="C287" s="18" t="s">
        <v>12</v>
      </c>
      <c r="D287" s="32">
        <v>3</v>
      </c>
      <c r="E287" s="28">
        <v>13</v>
      </c>
      <c r="G287" s="6"/>
      <c r="H287" s="23"/>
      <c r="I287" s="80"/>
      <c r="M287" s="21"/>
      <c r="N287" s="36"/>
    </row>
    <row r="288" spans="1:14" s="5" customFormat="1" ht="15.75" customHeight="1">
      <c r="A288" s="65"/>
      <c r="B288" s="220" t="s">
        <v>273</v>
      </c>
      <c r="C288" s="18" t="s">
        <v>12</v>
      </c>
      <c r="D288" s="32">
        <v>1</v>
      </c>
      <c r="E288" s="28">
        <v>50</v>
      </c>
      <c r="G288" s="6"/>
      <c r="H288" s="23"/>
      <c r="I288" s="80"/>
      <c r="M288" s="21"/>
      <c r="N288" s="36"/>
    </row>
    <row r="289" spans="1:15" s="5" customFormat="1" ht="15.75" customHeight="1">
      <c r="A289" s="65"/>
      <c r="B289" s="227" t="s">
        <v>274</v>
      </c>
      <c r="C289" s="18" t="s">
        <v>12</v>
      </c>
      <c r="D289" s="235">
        <v>2</v>
      </c>
      <c r="E289" s="234">
        <v>48</v>
      </c>
      <c r="G289" s="6"/>
      <c r="H289" s="23"/>
      <c r="I289" s="80"/>
      <c r="M289" s="21"/>
      <c r="N289" s="36"/>
    </row>
    <row r="290" spans="1:15" s="5" customFormat="1" ht="15.75" customHeight="1">
      <c r="A290" s="65"/>
      <c r="B290" s="236" t="s">
        <v>275</v>
      </c>
      <c r="C290" s="18" t="s">
        <v>12</v>
      </c>
      <c r="D290" s="237">
        <v>1</v>
      </c>
      <c r="E290" s="234">
        <v>17</v>
      </c>
      <c r="G290" s="6"/>
      <c r="H290" s="23"/>
      <c r="I290" s="80"/>
      <c r="M290" s="21"/>
      <c r="N290" s="36"/>
    </row>
    <row r="291" spans="1:15" s="5" customFormat="1" ht="15.75" customHeight="1">
      <c r="A291" s="65"/>
      <c r="B291" s="120" t="s">
        <v>276</v>
      </c>
      <c r="C291" s="18" t="s">
        <v>12</v>
      </c>
      <c r="D291" s="32">
        <v>25</v>
      </c>
      <c r="E291" s="234">
        <v>3</v>
      </c>
      <c r="G291" s="6"/>
      <c r="H291" s="23"/>
      <c r="I291" s="80"/>
      <c r="M291" s="21"/>
      <c r="N291" s="36"/>
    </row>
    <row r="292" spans="1:15" s="5" customFormat="1" ht="15.75" customHeight="1">
      <c r="A292" s="65"/>
      <c r="B292" s="109" t="s">
        <v>277</v>
      </c>
      <c r="C292" s="35"/>
      <c r="D292" s="35"/>
      <c r="E292" s="217">
        <f>SUM(E293:E295)</f>
        <v>168</v>
      </c>
      <c r="G292" s="133"/>
      <c r="H292" s="23"/>
      <c r="J292" s="8"/>
      <c r="M292" s="21"/>
      <c r="N292" s="36"/>
      <c r="O292" s="24"/>
    </row>
    <row r="293" spans="1:15" ht="17.25" customHeight="1">
      <c r="A293" s="20"/>
      <c r="B293" s="238" t="s">
        <v>278</v>
      </c>
      <c r="C293" s="18" t="s">
        <v>12</v>
      </c>
      <c r="D293" s="61">
        <v>2</v>
      </c>
      <c r="E293" s="239">
        <v>15</v>
      </c>
      <c r="F293" s="5"/>
      <c r="G293" s="6"/>
      <c r="I293" s="80"/>
      <c r="M293" s="21"/>
      <c r="N293" s="36"/>
    </row>
    <row r="294" spans="1:15" ht="15.75" customHeight="1">
      <c r="A294" s="20"/>
      <c r="B294" s="238" t="s">
        <v>279</v>
      </c>
      <c r="C294" s="18" t="s">
        <v>12</v>
      </c>
      <c r="D294" s="61">
        <v>1</v>
      </c>
      <c r="E294" s="161">
        <v>133</v>
      </c>
      <c r="F294" s="5"/>
      <c r="G294" s="6"/>
      <c r="I294" s="80"/>
      <c r="M294" s="21"/>
      <c r="N294" s="36"/>
    </row>
    <row r="295" spans="1:15" ht="15.75" customHeight="1">
      <c r="A295" s="20"/>
      <c r="B295" s="238" t="s">
        <v>280</v>
      </c>
      <c r="C295" s="18" t="s">
        <v>12</v>
      </c>
      <c r="D295" s="61">
        <v>2</v>
      </c>
      <c r="E295" s="161">
        <v>20</v>
      </c>
      <c r="F295" s="5"/>
      <c r="G295" s="6"/>
      <c r="I295" s="80"/>
      <c r="M295" s="21"/>
      <c r="N295" s="36"/>
    </row>
    <row r="296" spans="1:15" s="5" customFormat="1" ht="15.75" customHeight="1">
      <c r="A296" s="65"/>
      <c r="B296" s="40" t="s">
        <v>281</v>
      </c>
      <c r="C296" s="18"/>
      <c r="D296" s="61"/>
      <c r="E296" s="217">
        <f>SUM(E297:E298)</f>
        <v>783</v>
      </c>
      <c r="G296" s="133"/>
      <c r="H296" s="23"/>
      <c r="I296" s="80"/>
      <c r="M296" s="21"/>
      <c r="N296" s="36"/>
    </row>
    <row r="297" spans="1:15" ht="15.75" customHeight="1">
      <c r="A297" s="20"/>
      <c r="B297" s="129" t="s">
        <v>282</v>
      </c>
      <c r="C297" s="18" t="s">
        <v>12</v>
      </c>
      <c r="D297" s="61">
        <v>1</v>
      </c>
      <c r="E297" s="161">
        <v>762</v>
      </c>
      <c r="F297" s="26"/>
      <c r="G297" s="6"/>
      <c r="I297" s="80"/>
      <c r="M297" s="21"/>
      <c r="N297" s="36"/>
    </row>
    <row r="298" spans="1:15" ht="15.75" customHeight="1">
      <c r="A298" s="20"/>
      <c r="B298" s="240" t="s">
        <v>283</v>
      </c>
      <c r="C298" s="125" t="s">
        <v>12</v>
      </c>
      <c r="D298" s="126">
        <v>1</v>
      </c>
      <c r="E298" s="161">
        <v>21</v>
      </c>
      <c r="F298" s="26"/>
      <c r="G298" s="6"/>
      <c r="I298" s="80"/>
      <c r="M298" s="21"/>
      <c r="N298" s="36"/>
    </row>
    <row r="299" spans="1:15" s="5" customFormat="1" ht="15.75" customHeight="1">
      <c r="A299" s="65"/>
      <c r="B299" s="109" t="s">
        <v>284</v>
      </c>
      <c r="C299" s="125"/>
      <c r="D299" s="126"/>
      <c r="E299" s="217">
        <f>SUM(E300:E301)</f>
        <v>69</v>
      </c>
      <c r="G299" s="133"/>
      <c r="H299" s="23"/>
      <c r="I299" s="80"/>
      <c r="M299" s="21"/>
      <c r="N299" s="36"/>
    </row>
    <row r="300" spans="1:15" ht="15.75" customHeight="1">
      <c r="A300" s="20"/>
      <c r="B300" s="124" t="s">
        <v>285</v>
      </c>
      <c r="C300" s="125" t="s">
        <v>12</v>
      </c>
      <c r="D300" s="126">
        <v>1</v>
      </c>
      <c r="E300" s="161">
        <v>66</v>
      </c>
      <c r="F300" s="26"/>
      <c r="G300" s="6"/>
      <c r="I300" s="80"/>
      <c r="M300" s="21"/>
      <c r="N300" s="36"/>
    </row>
    <row r="301" spans="1:15" ht="15.75" customHeight="1">
      <c r="A301" s="20"/>
      <c r="B301" s="124" t="s">
        <v>286</v>
      </c>
      <c r="C301" s="125" t="s">
        <v>12</v>
      </c>
      <c r="D301" s="126">
        <v>1</v>
      </c>
      <c r="E301" s="161">
        <v>3</v>
      </c>
      <c r="F301" s="26"/>
      <c r="G301" s="6"/>
      <c r="I301" s="80"/>
      <c r="M301" s="21"/>
      <c r="N301" s="36"/>
    </row>
    <row r="302" spans="1:15" s="5" customFormat="1" ht="15.75" customHeight="1">
      <c r="A302" s="65"/>
      <c r="B302" s="109" t="s">
        <v>287</v>
      </c>
      <c r="C302" s="125"/>
      <c r="D302" s="126"/>
      <c r="E302" s="217">
        <f>SUM(E303:E304)</f>
        <v>43</v>
      </c>
      <c r="G302" s="6"/>
      <c r="H302" s="23"/>
      <c r="I302" s="80"/>
      <c r="M302" s="21"/>
      <c r="N302" s="36"/>
    </row>
    <row r="303" spans="1:15" ht="15.75" customHeight="1">
      <c r="A303" s="20"/>
      <c r="B303" s="134" t="s">
        <v>288</v>
      </c>
      <c r="C303" s="125" t="s">
        <v>12</v>
      </c>
      <c r="D303" s="126">
        <v>1</v>
      </c>
      <c r="E303" s="161">
        <v>23</v>
      </c>
      <c r="F303" s="26"/>
      <c r="G303" s="6"/>
      <c r="I303" s="80"/>
      <c r="M303" s="21"/>
      <c r="N303" s="36"/>
    </row>
    <row r="304" spans="1:15" ht="15.75" customHeight="1">
      <c r="A304" s="20"/>
      <c r="B304" s="134" t="s">
        <v>289</v>
      </c>
      <c r="C304" s="125" t="s">
        <v>12</v>
      </c>
      <c r="D304" s="126">
        <v>1</v>
      </c>
      <c r="E304" s="161">
        <v>20</v>
      </c>
      <c r="F304" s="26"/>
      <c r="G304" s="6"/>
      <c r="I304" s="80"/>
      <c r="M304" s="21"/>
      <c r="N304" s="36"/>
    </row>
    <row r="305" spans="1:61" s="5" customFormat="1" ht="15.75" customHeight="1">
      <c r="A305" s="65"/>
      <c r="B305" s="241" t="s">
        <v>290</v>
      </c>
      <c r="C305" s="125"/>
      <c r="D305" s="126"/>
      <c r="E305" s="217">
        <f>E306</f>
        <v>15</v>
      </c>
      <c r="G305" s="6"/>
      <c r="H305" s="23"/>
      <c r="I305" s="80"/>
      <c r="M305" s="21"/>
      <c r="N305" s="36"/>
    </row>
    <row r="306" spans="1:61" ht="15.75" customHeight="1">
      <c r="A306" s="20"/>
      <c r="B306" s="242" t="s">
        <v>291</v>
      </c>
      <c r="C306" s="125" t="s">
        <v>12</v>
      </c>
      <c r="D306" s="126">
        <v>1</v>
      </c>
      <c r="E306" s="161">
        <v>15</v>
      </c>
      <c r="F306" s="26"/>
      <c r="G306" s="6"/>
      <c r="I306" s="80"/>
      <c r="M306" s="21"/>
      <c r="N306" s="36"/>
    </row>
    <row r="307" spans="1:61" ht="19.5" customHeight="1">
      <c r="A307" s="20"/>
      <c r="B307" s="54" t="s">
        <v>61</v>
      </c>
      <c r="C307" s="55" t="s">
        <v>292</v>
      </c>
      <c r="D307" s="56"/>
      <c r="E307" s="56">
        <f>E308+E328+E324+E332</f>
        <v>374.11</v>
      </c>
      <c r="F307" s="26"/>
      <c r="G307" s="6"/>
    </row>
    <row r="308" spans="1:61" s="60" customFormat="1" ht="17.25" customHeight="1">
      <c r="A308" s="57"/>
      <c r="B308" s="58" t="s">
        <v>293</v>
      </c>
      <c r="C308" s="59"/>
      <c r="D308" s="35"/>
      <c r="E308" s="243">
        <f>SUM(E309:E323)</f>
        <v>289</v>
      </c>
      <c r="G308" s="6"/>
      <c r="H308" s="2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row>
    <row r="309" spans="1:61" s="60" customFormat="1" ht="17.25" customHeight="1">
      <c r="A309" s="57"/>
      <c r="B309" s="238" t="s">
        <v>294</v>
      </c>
      <c r="C309" s="18" t="s">
        <v>12</v>
      </c>
      <c r="D309" s="61">
        <v>2</v>
      </c>
      <c r="E309" s="244">
        <v>60</v>
      </c>
      <c r="G309" s="6"/>
      <c r="H309" s="2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53"/>
    </row>
    <row r="310" spans="1:61" s="60" customFormat="1" ht="17.25" customHeight="1">
      <c r="A310" s="57"/>
      <c r="B310" s="245" t="s">
        <v>295</v>
      </c>
      <c r="C310" s="18" t="s">
        <v>12</v>
      </c>
      <c r="D310" s="61">
        <v>4</v>
      </c>
      <c r="E310" s="244">
        <v>19</v>
      </c>
      <c r="G310" s="6"/>
      <c r="H310" s="2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53"/>
      <c r="AX310" s="53"/>
      <c r="AY310" s="53"/>
      <c r="AZ310" s="53"/>
      <c r="BA310" s="53"/>
      <c r="BB310" s="53"/>
      <c r="BC310" s="53"/>
      <c r="BD310" s="53"/>
      <c r="BE310" s="53"/>
      <c r="BF310" s="53"/>
      <c r="BG310" s="53"/>
      <c r="BH310" s="53"/>
      <c r="BI310" s="53"/>
    </row>
    <row r="311" spans="1:61" s="60" customFormat="1" ht="17.25" customHeight="1">
      <c r="A311" s="57"/>
      <c r="B311" s="238" t="s">
        <v>296</v>
      </c>
      <c r="C311" s="18" t="s">
        <v>12</v>
      </c>
      <c r="D311" s="61">
        <v>4</v>
      </c>
      <c r="E311" s="244">
        <v>10</v>
      </c>
      <c r="G311" s="6"/>
      <c r="H311" s="2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53"/>
      <c r="BC311" s="53"/>
      <c r="BD311" s="53"/>
      <c r="BE311" s="53"/>
      <c r="BF311" s="53"/>
      <c r="BG311" s="53"/>
      <c r="BH311" s="53"/>
      <c r="BI311" s="53"/>
    </row>
    <row r="312" spans="1:61" s="60" customFormat="1" ht="17.25" customHeight="1">
      <c r="A312" s="57"/>
      <c r="B312" s="238" t="s">
        <v>297</v>
      </c>
      <c r="C312" s="18" t="s">
        <v>12</v>
      </c>
      <c r="D312" s="61">
        <v>4</v>
      </c>
      <c r="E312" s="244">
        <v>6</v>
      </c>
      <c r="G312" s="6"/>
      <c r="H312" s="2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row>
    <row r="313" spans="1:61" s="60" customFormat="1" ht="17.25" customHeight="1">
      <c r="A313" s="57"/>
      <c r="B313" s="238" t="s">
        <v>298</v>
      </c>
      <c r="C313" s="18" t="s">
        <v>12</v>
      </c>
      <c r="D313" s="61">
        <v>4</v>
      </c>
      <c r="E313" s="244">
        <v>3</v>
      </c>
      <c r="G313" s="6"/>
      <c r="H313" s="2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row>
    <row r="314" spans="1:61" s="60" customFormat="1" ht="17.25" customHeight="1">
      <c r="A314" s="57"/>
      <c r="B314" s="238" t="s">
        <v>299</v>
      </c>
      <c r="C314" s="18" t="s">
        <v>12</v>
      </c>
      <c r="D314" s="61">
        <v>7</v>
      </c>
      <c r="E314" s="244">
        <v>10</v>
      </c>
      <c r="G314" s="6"/>
      <c r="H314" s="2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53"/>
    </row>
    <row r="315" spans="1:61" s="60" customFormat="1" ht="17.25" customHeight="1">
      <c r="A315" s="57"/>
      <c r="B315" s="162" t="s">
        <v>300</v>
      </c>
      <c r="C315" s="18" t="s">
        <v>12</v>
      </c>
      <c r="D315" s="61">
        <v>2</v>
      </c>
      <c r="E315" s="244">
        <v>4</v>
      </c>
      <c r="G315" s="6"/>
      <c r="H315" s="2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V315" s="53"/>
      <c r="AW315" s="53"/>
      <c r="AX315" s="53"/>
      <c r="AY315" s="53"/>
      <c r="AZ315" s="53"/>
      <c r="BA315" s="53"/>
      <c r="BB315" s="53"/>
      <c r="BC315" s="53"/>
      <c r="BD315" s="53"/>
      <c r="BE315" s="53"/>
      <c r="BF315" s="53"/>
      <c r="BG315" s="53"/>
      <c r="BH315" s="53"/>
      <c r="BI315" s="53"/>
    </row>
    <row r="316" spans="1:61" s="60" customFormat="1" ht="17.25" customHeight="1">
      <c r="A316" s="57"/>
      <c r="B316" s="162" t="s">
        <v>301</v>
      </c>
      <c r="C316" s="18" t="s">
        <v>12</v>
      </c>
      <c r="D316" s="61">
        <v>4</v>
      </c>
      <c r="E316" s="244">
        <v>20</v>
      </c>
      <c r="G316" s="6"/>
      <c r="H316" s="2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row>
    <row r="317" spans="1:61" s="60" customFormat="1" ht="17.25" customHeight="1">
      <c r="A317" s="57"/>
      <c r="B317" s="162" t="s">
        <v>302</v>
      </c>
      <c r="C317" s="18" t="s">
        <v>12</v>
      </c>
      <c r="D317" s="61">
        <v>1</v>
      </c>
      <c r="E317" s="244">
        <v>3</v>
      </c>
      <c r="G317" s="6"/>
      <c r="H317" s="2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row>
    <row r="318" spans="1:61" s="60" customFormat="1" ht="17.25" customHeight="1">
      <c r="A318" s="57"/>
      <c r="B318" s="162" t="s">
        <v>303</v>
      </c>
      <c r="C318" s="18" t="s">
        <v>12</v>
      </c>
      <c r="D318" s="61">
        <v>1</v>
      </c>
      <c r="E318" s="244">
        <v>5</v>
      </c>
      <c r="G318" s="6"/>
      <c r="H318" s="2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row>
    <row r="319" spans="1:61" s="60" customFormat="1" ht="17.25" customHeight="1">
      <c r="A319" s="57"/>
      <c r="B319" s="162" t="s">
        <v>304</v>
      </c>
      <c r="C319" s="18" t="s">
        <v>12</v>
      </c>
      <c r="D319" s="61">
        <v>1</v>
      </c>
      <c r="E319" s="244">
        <v>8</v>
      </c>
      <c r="G319" s="6"/>
      <c r="H319" s="2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row>
    <row r="320" spans="1:61" s="60" customFormat="1" ht="17.25" customHeight="1">
      <c r="A320" s="57"/>
      <c r="B320" s="162" t="s">
        <v>305</v>
      </c>
      <c r="C320" s="18" t="s">
        <v>12</v>
      </c>
      <c r="D320" s="61">
        <v>1</v>
      </c>
      <c r="E320" s="244">
        <v>3</v>
      </c>
      <c r="G320" s="6"/>
      <c r="H320" s="2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53"/>
      <c r="BH320" s="53"/>
      <c r="BI320" s="53"/>
    </row>
    <row r="321" spans="1:61" s="60" customFormat="1" ht="17.25" customHeight="1">
      <c r="A321" s="57"/>
      <c r="B321" s="162" t="s">
        <v>306</v>
      </c>
      <c r="C321" s="18" t="s">
        <v>12</v>
      </c>
      <c r="D321" s="61">
        <v>1</v>
      </c>
      <c r="E321" s="244">
        <v>7</v>
      </c>
      <c r="G321" s="6"/>
      <c r="H321" s="2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row>
    <row r="322" spans="1:61" s="60" customFormat="1" ht="17.25" customHeight="1">
      <c r="A322" s="57"/>
      <c r="B322" s="162" t="s">
        <v>307</v>
      </c>
      <c r="C322" s="18" t="s">
        <v>12</v>
      </c>
      <c r="D322" s="61">
        <v>2</v>
      </c>
      <c r="E322" s="244">
        <v>1</v>
      </c>
      <c r="G322" s="6"/>
      <c r="H322" s="2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53"/>
    </row>
    <row r="323" spans="1:61" s="60" customFormat="1" ht="17.25" customHeight="1">
      <c r="A323" s="57"/>
      <c r="B323" s="162" t="s">
        <v>308</v>
      </c>
      <c r="C323" s="18" t="s">
        <v>12</v>
      </c>
      <c r="D323" s="61">
        <v>2</v>
      </c>
      <c r="E323" s="244">
        <v>130</v>
      </c>
      <c r="G323" s="6"/>
      <c r="H323" s="2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53"/>
    </row>
    <row r="324" spans="1:61" s="5" customFormat="1" ht="18" customHeight="1">
      <c r="A324" s="65"/>
      <c r="B324" s="50" t="s">
        <v>124</v>
      </c>
      <c r="C324" s="18"/>
      <c r="D324" s="18"/>
      <c r="E324" s="198">
        <f>SUM(E325:E327)</f>
        <v>23</v>
      </c>
      <c r="G324" s="6"/>
      <c r="H324" s="23"/>
      <c r="I324" s="80"/>
    </row>
    <row r="325" spans="1:61" s="5" customFormat="1" ht="18" customHeight="1">
      <c r="A325" s="65"/>
      <c r="B325" s="246" t="s">
        <v>309</v>
      </c>
      <c r="C325" s="18" t="s">
        <v>12</v>
      </c>
      <c r="D325" s="18" t="s">
        <v>12</v>
      </c>
      <c r="E325" s="164">
        <v>9</v>
      </c>
      <c r="G325" s="6"/>
      <c r="H325" s="23"/>
      <c r="I325" s="80"/>
    </row>
    <row r="326" spans="1:61" s="5" customFormat="1" ht="18" customHeight="1">
      <c r="A326" s="65"/>
      <c r="B326" s="246" t="s">
        <v>310</v>
      </c>
      <c r="C326" s="18" t="s">
        <v>12</v>
      </c>
      <c r="D326" s="18" t="s">
        <v>12</v>
      </c>
      <c r="E326" s="164">
        <v>10</v>
      </c>
      <c r="G326" s="6"/>
      <c r="H326" s="23"/>
      <c r="I326" s="80"/>
    </row>
    <row r="327" spans="1:61" s="5" customFormat="1" ht="18" customHeight="1">
      <c r="A327" s="65"/>
      <c r="B327" s="246" t="s">
        <v>311</v>
      </c>
      <c r="C327" s="18" t="s">
        <v>12</v>
      </c>
      <c r="D327" s="18" t="s">
        <v>12</v>
      </c>
      <c r="E327" s="164">
        <v>4</v>
      </c>
      <c r="G327" s="6"/>
      <c r="H327" s="23"/>
      <c r="I327" s="80"/>
    </row>
    <row r="328" spans="1:61" s="5" customFormat="1" ht="18" customHeight="1">
      <c r="A328" s="65"/>
      <c r="B328" s="149" t="s">
        <v>67</v>
      </c>
      <c r="C328" s="18"/>
      <c r="D328" s="18"/>
      <c r="E328" s="198">
        <f>SUM(E329:E331)</f>
        <v>31.11</v>
      </c>
      <c r="G328" s="6"/>
      <c r="H328" s="23"/>
      <c r="I328" s="80"/>
    </row>
    <row r="329" spans="1:61" s="5" customFormat="1" ht="18" customHeight="1">
      <c r="A329" s="65"/>
      <c r="B329" s="62" t="s">
        <v>312</v>
      </c>
      <c r="C329" s="18" t="s">
        <v>12</v>
      </c>
      <c r="D329" s="61">
        <v>1</v>
      </c>
      <c r="E329" s="164">
        <v>4.3099999999999996</v>
      </c>
      <c r="G329" s="6"/>
      <c r="H329" s="23"/>
      <c r="I329" s="80"/>
    </row>
    <row r="330" spans="1:61" s="5" customFormat="1" ht="18" customHeight="1">
      <c r="A330" s="65"/>
      <c r="B330" s="62" t="s">
        <v>83</v>
      </c>
      <c r="C330" s="18" t="s">
        <v>12</v>
      </c>
      <c r="D330" s="18">
        <v>14</v>
      </c>
      <c r="E330" s="164">
        <v>24</v>
      </c>
      <c r="G330" s="6"/>
      <c r="H330" s="23"/>
      <c r="I330" s="80"/>
    </row>
    <row r="331" spans="1:61" s="5" customFormat="1" ht="18" customHeight="1">
      <c r="A331" s="65"/>
      <c r="B331" s="62" t="s">
        <v>313</v>
      </c>
      <c r="C331" s="18" t="s">
        <v>12</v>
      </c>
      <c r="D331" s="18">
        <v>1</v>
      </c>
      <c r="E331" s="164">
        <v>2.8</v>
      </c>
      <c r="G331" s="6"/>
      <c r="H331" s="23"/>
      <c r="I331" s="80"/>
    </row>
    <row r="332" spans="1:61" s="5" customFormat="1" ht="18" customHeight="1">
      <c r="A332" s="65"/>
      <c r="B332" s="282" t="s">
        <v>63</v>
      </c>
      <c r="C332" s="14"/>
      <c r="D332" s="14"/>
      <c r="E332" s="247">
        <f>SUM(E333:E335)</f>
        <v>31</v>
      </c>
      <c r="G332" s="6"/>
      <c r="H332" s="23"/>
      <c r="I332" s="80"/>
    </row>
    <row r="333" spans="1:61" s="5" customFormat="1" ht="18" customHeight="1">
      <c r="A333" s="65"/>
      <c r="B333" s="52" t="s">
        <v>65</v>
      </c>
      <c r="C333" s="18" t="s">
        <v>12</v>
      </c>
      <c r="D333" s="18">
        <v>1</v>
      </c>
      <c r="E333" s="164">
        <v>13</v>
      </c>
      <c r="G333" s="6"/>
      <c r="H333" s="23"/>
      <c r="I333" s="80"/>
    </row>
    <row r="334" spans="1:61" s="5" customFormat="1" ht="18" customHeight="1">
      <c r="A334" s="65"/>
      <c r="B334" s="52" t="s">
        <v>314</v>
      </c>
      <c r="C334" s="18" t="s">
        <v>12</v>
      </c>
      <c r="D334" s="18">
        <v>1</v>
      </c>
      <c r="E334" s="164">
        <v>5</v>
      </c>
      <c r="G334" s="6"/>
      <c r="H334" s="23"/>
      <c r="I334" s="80"/>
    </row>
    <row r="335" spans="1:61" s="5" customFormat="1" ht="18" customHeight="1">
      <c r="A335" s="65"/>
      <c r="B335" s="52" t="s">
        <v>315</v>
      </c>
      <c r="C335" s="18" t="s">
        <v>12</v>
      </c>
      <c r="D335" s="18">
        <v>1</v>
      </c>
      <c r="E335" s="164">
        <v>13</v>
      </c>
      <c r="G335" s="6"/>
      <c r="H335" s="23"/>
      <c r="I335" s="80"/>
    </row>
    <row r="336" spans="1:61" s="5" customFormat="1" ht="18" customHeight="1">
      <c r="A336" s="65"/>
      <c r="B336" s="14" t="s">
        <v>95</v>
      </c>
      <c r="C336" s="48" t="s">
        <v>96</v>
      </c>
      <c r="D336" s="18"/>
      <c r="E336" s="198">
        <f>E339+E338</f>
        <v>100</v>
      </c>
      <c r="G336" s="6"/>
      <c r="H336" s="23"/>
      <c r="I336" s="80"/>
    </row>
    <row r="337" spans="1:12" s="5" customFormat="1" ht="18" customHeight="1">
      <c r="A337" s="65"/>
      <c r="B337" s="78" t="s">
        <v>99</v>
      </c>
      <c r="C337" s="48"/>
      <c r="D337" s="18"/>
      <c r="E337" s="198">
        <f>E338</f>
        <v>90</v>
      </c>
      <c r="G337" s="6"/>
      <c r="H337" s="23"/>
      <c r="I337" s="80"/>
    </row>
    <row r="338" spans="1:12" s="5" customFormat="1" ht="18" customHeight="1">
      <c r="A338" s="65"/>
      <c r="B338" s="77" t="s">
        <v>316</v>
      </c>
      <c r="C338" s="18" t="s">
        <v>12</v>
      </c>
      <c r="D338" s="18">
        <v>1</v>
      </c>
      <c r="E338" s="164">
        <v>90</v>
      </c>
      <c r="G338" s="6"/>
      <c r="H338" s="23"/>
      <c r="I338" s="80"/>
    </row>
    <row r="339" spans="1:12" s="5" customFormat="1" ht="18" customHeight="1">
      <c r="A339" s="65"/>
      <c r="B339" s="14" t="s">
        <v>188</v>
      </c>
      <c r="C339" s="18"/>
      <c r="D339" s="18"/>
      <c r="E339" s="198">
        <f>E340</f>
        <v>10</v>
      </c>
      <c r="G339" s="6"/>
      <c r="H339" s="23"/>
      <c r="I339" s="80"/>
    </row>
    <row r="340" spans="1:12" s="5" customFormat="1" ht="18" customHeight="1">
      <c r="A340" s="65"/>
      <c r="B340" s="82" t="s">
        <v>317</v>
      </c>
      <c r="C340" s="18" t="s">
        <v>12</v>
      </c>
      <c r="D340" s="18">
        <v>1</v>
      </c>
      <c r="E340" s="164">
        <v>10</v>
      </c>
      <c r="G340" s="6"/>
      <c r="H340" s="23"/>
      <c r="I340" s="80"/>
    </row>
    <row r="341" spans="1:12" s="5" customFormat="1" ht="34.5" customHeight="1">
      <c r="A341" s="288" t="s">
        <v>107</v>
      </c>
      <c r="B341" s="289"/>
      <c r="C341" s="289"/>
      <c r="D341" s="289"/>
      <c r="E341" s="222">
        <f>E342+E373</f>
        <v>2702</v>
      </c>
      <c r="G341" s="6"/>
      <c r="H341" s="23"/>
      <c r="J341" s="8"/>
      <c r="L341" s="8"/>
    </row>
    <row r="342" spans="1:12" s="5" customFormat="1" ht="14.25" customHeight="1">
      <c r="A342" s="101"/>
      <c r="B342" s="108" t="s">
        <v>318</v>
      </c>
      <c r="C342" s="16" t="s">
        <v>193</v>
      </c>
      <c r="D342" s="108"/>
      <c r="E342" s="248">
        <f>E367+E343+E354+E363+E359+E371+E347+E365</f>
        <v>2388</v>
      </c>
      <c r="G342" s="6"/>
      <c r="H342" s="23"/>
      <c r="J342" s="8"/>
      <c r="L342" s="8"/>
    </row>
    <row r="343" spans="1:12" s="5" customFormat="1" ht="14.25" customHeight="1">
      <c r="A343" s="101"/>
      <c r="B343" s="109" t="s">
        <v>194</v>
      </c>
      <c r="C343" s="16"/>
      <c r="D343" s="108"/>
      <c r="E343" s="248">
        <f>SUM(E344:E346)</f>
        <v>288</v>
      </c>
      <c r="G343" s="6"/>
      <c r="H343" s="23"/>
      <c r="J343" s="8"/>
      <c r="L343" s="8"/>
    </row>
    <row r="344" spans="1:12" s="5" customFormat="1">
      <c r="A344" s="101"/>
      <c r="B344" s="52" t="s">
        <v>319</v>
      </c>
      <c r="C344" s="18" t="s">
        <v>12</v>
      </c>
      <c r="D344" s="94">
        <v>1</v>
      </c>
      <c r="E344" s="215">
        <v>90</v>
      </c>
      <c r="G344" s="6"/>
      <c r="H344" s="23"/>
      <c r="J344" s="8"/>
      <c r="L344" s="8"/>
    </row>
    <row r="345" spans="1:12" s="5" customFormat="1">
      <c r="A345" s="101"/>
      <c r="B345" s="52" t="s">
        <v>320</v>
      </c>
      <c r="C345" s="18" t="s">
        <v>12</v>
      </c>
      <c r="D345" s="94">
        <v>1</v>
      </c>
      <c r="E345" s="215">
        <v>78</v>
      </c>
      <c r="G345" s="6"/>
      <c r="H345" s="23"/>
      <c r="J345" s="8"/>
      <c r="L345" s="8"/>
    </row>
    <row r="346" spans="1:12" s="5" customFormat="1">
      <c r="A346" s="101"/>
      <c r="B346" s="52" t="s">
        <v>321</v>
      </c>
      <c r="C346" s="18" t="s">
        <v>12</v>
      </c>
      <c r="D346" s="94">
        <v>1</v>
      </c>
      <c r="E346" s="215">
        <v>120</v>
      </c>
      <c r="G346" s="6"/>
      <c r="H346" s="23"/>
      <c r="J346" s="8"/>
      <c r="L346" s="8"/>
    </row>
    <row r="347" spans="1:12" s="5" customFormat="1" ht="14.25" customHeight="1">
      <c r="A347" s="101"/>
      <c r="B347" s="109" t="s">
        <v>240</v>
      </c>
      <c r="C347" s="18"/>
      <c r="D347" s="94"/>
      <c r="E347" s="217">
        <f>SUM(E348:E353)</f>
        <v>713</v>
      </c>
      <c r="G347" s="6"/>
      <c r="H347" s="23"/>
      <c r="J347" s="8"/>
      <c r="L347" s="8"/>
    </row>
    <row r="348" spans="1:12" s="5" customFormat="1" ht="14.25" customHeight="1">
      <c r="A348" s="101"/>
      <c r="B348" s="52" t="s">
        <v>322</v>
      </c>
      <c r="C348" s="18" t="s">
        <v>12</v>
      </c>
      <c r="D348" s="94">
        <v>1</v>
      </c>
      <c r="E348" s="161">
        <v>226</v>
      </c>
      <c r="G348" s="6"/>
      <c r="H348" s="23"/>
      <c r="J348" s="8"/>
      <c r="L348" s="8"/>
    </row>
    <row r="349" spans="1:12" s="5" customFormat="1" ht="14.25" customHeight="1">
      <c r="A349" s="101"/>
      <c r="B349" s="52" t="s">
        <v>323</v>
      </c>
      <c r="C349" s="18" t="s">
        <v>12</v>
      </c>
      <c r="D349" s="94">
        <v>1</v>
      </c>
      <c r="E349" s="161">
        <v>83</v>
      </c>
      <c r="G349" s="6"/>
      <c r="H349" s="23"/>
      <c r="J349" s="8"/>
      <c r="L349" s="8"/>
    </row>
    <row r="350" spans="1:12" s="5" customFormat="1" ht="14.25" customHeight="1">
      <c r="A350" s="101"/>
      <c r="B350" s="52" t="s">
        <v>324</v>
      </c>
      <c r="C350" s="18" t="s">
        <v>12</v>
      </c>
      <c r="D350" s="94">
        <v>1</v>
      </c>
      <c r="E350" s="161">
        <v>95</v>
      </c>
      <c r="G350" s="6"/>
      <c r="H350" s="23"/>
      <c r="J350" s="8"/>
      <c r="L350" s="8"/>
    </row>
    <row r="351" spans="1:12" s="5" customFormat="1" ht="14.25" customHeight="1">
      <c r="A351" s="101"/>
      <c r="B351" s="52" t="s">
        <v>325</v>
      </c>
      <c r="C351" s="18" t="s">
        <v>12</v>
      </c>
      <c r="D351" s="94">
        <v>1</v>
      </c>
      <c r="E351" s="161">
        <v>95</v>
      </c>
      <c r="G351" s="6"/>
      <c r="H351" s="23"/>
      <c r="J351" s="8"/>
      <c r="L351" s="8"/>
    </row>
    <row r="352" spans="1:12" s="5" customFormat="1" ht="14.25" customHeight="1">
      <c r="A352" s="101"/>
      <c r="B352" s="52" t="s">
        <v>326</v>
      </c>
      <c r="C352" s="18" t="s">
        <v>12</v>
      </c>
      <c r="D352" s="94">
        <v>1</v>
      </c>
      <c r="E352" s="161">
        <v>113</v>
      </c>
      <c r="G352" s="6"/>
      <c r="H352" s="23"/>
      <c r="J352" s="8"/>
      <c r="L352" s="8"/>
    </row>
    <row r="353" spans="1:12" s="5" customFormat="1" ht="14.25" customHeight="1">
      <c r="A353" s="101"/>
      <c r="B353" s="52" t="s">
        <v>327</v>
      </c>
      <c r="C353" s="18" t="s">
        <v>12</v>
      </c>
      <c r="D353" s="94">
        <v>1</v>
      </c>
      <c r="E353" s="161">
        <v>101</v>
      </c>
      <c r="G353" s="6"/>
      <c r="H353" s="23"/>
      <c r="J353" s="8"/>
      <c r="L353" s="8"/>
    </row>
    <row r="354" spans="1:12" s="5" customFormat="1" ht="15.75" customHeight="1">
      <c r="A354" s="101"/>
      <c r="B354" s="109" t="s">
        <v>328</v>
      </c>
      <c r="C354" s="18"/>
      <c r="D354" s="94"/>
      <c r="E354" s="217">
        <f>SUM(E355:E358)</f>
        <v>199</v>
      </c>
      <c r="G354" s="133"/>
      <c r="H354" s="23"/>
      <c r="J354" s="8"/>
      <c r="L354" s="8"/>
    </row>
    <row r="355" spans="1:12" s="5" customFormat="1" ht="15.75" customHeight="1">
      <c r="A355" s="101"/>
      <c r="B355" s="242" t="s">
        <v>329</v>
      </c>
      <c r="C355" s="18" t="s">
        <v>12</v>
      </c>
      <c r="D355" s="94">
        <v>1</v>
      </c>
      <c r="E355" s="161">
        <v>140</v>
      </c>
      <c r="G355" s="6"/>
      <c r="H355" s="23"/>
      <c r="J355" s="8"/>
      <c r="L355" s="8"/>
    </row>
    <row r="356" spans="1:12" s="5" customFormat="1" ht="15.75" customHeight="1">
      <c r="A356" s="101"/>
      <c r="B356" s="242" t="s">
        <v>330</v>
      </c>
      <c r="C356" s="18" t="s">
        <v>12</v>
      </c>
      <c r="D356" s="94">
        <v>1</v>
      </c>
      <c r="E356" s="215">
        <v>9</v>
      </c>
      <c r="G356" s="6"/>
      <c r="H356" s="23"/>
      <c r="J356" s="8"/>
      <c r="L356" s="8"/>
    </row>
    <row r="357" spans="1:12" s="5" customFormat="1" ht="15.75" customHeight="1">
      <c r="A357" s="101"/>
      <c r="B357" s="242" t="s">
        <v>331</v>
      </c>
      <c r="C357" s="18" t="s">
        <v>12</v>
      </c>
      <c r="D357" s="94">
        <v>1</v>
      </c>
      <c r="E357" s="215">
        <v>30</v>
      </c>
      <c r="G357" s="6"/>
      <c r="H357" s="23"/>
      <c r="J357" s="8"/>
      <c r="L357" s="8"/>
    </row>
    <row r="358" spans="1:12" s="5" customFormat="1" ht="15.75" customHeight="1">
      <c r="A358" s="101"/>
      <c r="B358" s="242" t="s">
        <v>332</v>
      </c>
      <c r="C358" s="18" t="s">
        <v>12</v>
      </c>
      <c r="D358" s="94">
        <v>1</v>
      </c>
      <c r="E358" s="215">
        <v>20</v>
      </c>
      <c r="G358" s="6"/>
      <c r="H358" s="23"/>
      <c r="J358" s="8"/>
      <c r="L358" s="8"/>
    </row>
    <row r="359" spans="1:12" s="5" customFormat="1" ht="15.75" customHeight="1">
      <c r="A359" s="101"/>
      <c r="B359" s="40" t="s">
        <v>281</v>
      </c>
      <c r="C359" s="130"/>
      <c r="D359" s="131"/>
      <c r="E359" s="217">
        <f>SUM(E360:E362)</f>
        <v>188</v>
      </c>
      <c r="G359" s="6"/>
      <c r="H359" s="23"/>
      <c r="J359" s="8"/>
      <c r="L359" s="8"/>
    </row>
    <row r="360" spans="1:12" s="5" customFormat="1" ht="15.75" customHeight="1">
      <c r="A360" s="101"/>
      <c r="B360" s="132" t="s">
        <v>333</v>
      </c>
      <c r="C360" s="18" t="s">
        <v>12</v>
      </c>
      <c r="D360" s="94">
        <v>1</v>
      </c>
      <c r="E360" s="215">
        <v>28</v>
      </c>
      <c r="G360" s="6"/>
      <c r="H360" s="23"/>
      <c r="J360" s="8"/>
      <c r="L360" s="8"/>
    </row>
    <row r="361" spans="1:12" s="5" customFormat="1" ht="15.75" customHeight="1">
      <c r="A361" s="101"/>
      <c r="B361" s="132" t="s">
        <v>334</v>
      </c>
      <c r="C361" s="18" t="s">
        <v>12</v>
      </c>
      <c r="D361" s="94">
        <v>1</v>
      </c>
      <c r="E361" s="215">
        <v>40</v>
      </c>
      <c r="G361" s="6"/>
      <c r="H361" s="23"/>
      <c r="J361" s="8"/>
      <c r="L361" s="8"/>
    </row>
    <row r="362" spans="1:12" s="5" customFormat="1">
      <c r="A362" s="101"/>
      <c r="B362" s="132" t="s">
        <v>335</v>
      </c>
      <c r="C362" s="18" t="s">
        <v>12</v>
      </c>
      <c r="D362" s="94">
        <v>1</v>
      </c>
      <c r="E362" s="215">
        <v>120</v>
      </c>
      <c r="G362" s="6"/>
      <c r="H362" s="23"/>
      <c r="J362" s="8"/>
      <c r="L362" s="8"/>
    </row>
    <row r="363" spans="1:12" s="5" customFormat="1" ht="15.75" customHeight="1">
      <c r="A363" s="101"/>
      <c r="B363" s="40" t="s">
        <v>336</v>
      </c>
      <c r="C363" s="18"/>
      <c r="D363" s="94"/>
      <c r="E363" s="217">
        <f>SUM(E364:E364)</f>
        <v>178</v>
      </c>
      <c r="G363" s="6"/>
      <c r="H363" s="23"/>
      <c r="J363" s="8"/>
      <c r="L363" s="8"/>
    </row>
    <row r="364" spans="1:12" s="5" customFormat="1" ht="70.5" customHeight="1">
      <c r="A364" s="101"/>
      <c r="B364" s="134" t="s">
        <v>337</v>
      </c>
      <c r="C364" s="18" t="s">
        <v>12</v>
      </c>
      <c r="D364" s="94">
        <v>1</v>
      </c>
      <c r="E364" s="209">
        <v>178</v>
      </c>
      <c r="G364" s="6"/>
      <c r="H364" s="23"/>
      <c r="J364" s="8"/>
      <c r="L364" s="8"/>
    </row>
    <row r="365" spans="1:12" s="5" customFormat="1" ht="15.75" customHeight="1">
      <c r="A365" s="92"/>
      <c r="B365" s="249" t="s">
        <v>284</v>
      </c>
      <c r="C365" s="18"/>
      <c r="D365" s="61"/>
      <c r="E365" s="217">
        <f>E366</f>
        <v>200</v>
      </c>
      <c r="G365" s="95"/>
      <c r="H365" s="23"/>
      <c r="I365" s="80"/>
      <c r="L365" s="250"/>
    </row>
    <row r="366" spans="1:12" s="5" customFormat="1" ht="63">
      <c r="A366" s="92"/>
      <c r="B366" s="251" t="s">
        <v>338</v>
      </c>
      <c r="C366" s="18" t="s">
        <v>12</v>
      </c>
      <c r="D366" s="61">
        <v>1</v>
      </c>
      <c r="E366" s="161">
        <v>200</v>
      </c>
      <c r="G366" s="95"/>
      <c r="H366" s="23"/>
      <c r="I366" s="80"/>
      <c r="L366" s="250"/>
    </row>
    <row r="367" spans="1:12" s="5" customFormat="1" ht="19.5" customHeight="1">
      <c r="A367" s="92"/>
      <c r="B367" s="109" t="s">
        <v>277</v>
      </c>
      <c r="C367" s="94"/>
      <c r="D367" s="94"/>
      <c r="E367" s="217">
        <f>SUM(E368:E370)</f>
        <v>230</v>
      </c>
      <c r="G367" s="6"/>
      <c r="H367" s="23"/>
      <c r="L367" s="8"/>
    </row>
    <row r="368" spans="1:12" s="5" customFormat="1" ht="18.75" customHeight="1">
      <c r="A368" s="92"/>
      <c r="B368" s="119" t="s">
        <v>339</v>
      </c>
      <c r="C368" s="93" t="s">
        <v>12</v>
      </c>
      <c r="D368" s="94">
        <v>1</v>
      </c>
      <c r="E368" s="161">
        <v>120</v>
      </c>
      <c r="G368" s="95"/>
      <c r="H368" s="23"/>
      <c r="I368" s="80"/>
      <c r="L368" s="8"/>
    </row>
    <row r="369" spans="1:12" s="5" customFormat="1">
      <c r="A369" s="92"/>
      <c r="B369" s="156" t="s">
        <v>340</v>
      </c>
      <c r="C369" s="93" t="s">
        <v>12</v>
      </c>
      <c r="D369" s="94">
        <v>1</v>
      </c>
      <c r="E369" s="161">
        <v>53</v>
      </c>
      <c r="G369" s="95"/>
      <c r="H369" s="23"/>
      <c r="I369" s="80"/>
      <c r="L369" s="8"/>
    </row>
    <row r="370" spans="1:12" s="5" customFormat="1" ht="30">
      <c r="A370" s="92"/>
      <c r="B370" s="156" t="s">
        <v>341</v>
      </c>
      <c r="C370" s="93" t="s">
        <v>12</v>
      </c>
      <c r="D370" s="94">
        <v>1</v>
      </c>
      <c r="E370" s="161">
        <v>57</v>
      </c>
      <c r="G370" s="95"/>
      <c r="H370" s="23"/>
      <c r="I370" s="80"/>
      <c r="L370" s="8"/>
    </row>
    <row r="371" spans="1:12" s="5" customFormat="1" ht="15.75" customHeight="1">
      <c r="A371" s="92"/>
      <c r="B371" s="150" t="s">
        <v>256</v>
      </c>
      <c r="C371" s="18"/>
      <c r="D371" s="94"/>
      <c r="E371" s="217">
        <f>SUM(E372:E372)</f>
        <v>392</v>
      </c>
      <c r="G371" s="95"/>
      <c r="H371" s="23"/>
      <c r="I371" s="80"/>
      <c r="L371" s="8"/>
    </row>
    <row r="372" spans="1:12" s="5" customFormat="1" ht="47.25">
      <c r="A372" s="92"/>
      <c r="B372" s="31" t="s">
        <v>342</v>
      </c>
      <c r="C372" s="93" t="s">
        <v>12</v>
      </c>
      <c r="D372" s="94">
        <v>1</v>
      </c>
      <c r="E372" s="161">
        <f>280+112</f>
        <v>392</v>
      </c>
      <c r="G372" s="95"/>
      <c r="H372" s="23"/>
      <c r="I372" s="80"/>
      <c r="L372" s="8"/>
    </row>
    <row r="373" spans="1:12" s="5" customFormat="1">
      <c r="A373" s="92"/>
      <c r="B373" s="54" t="s">
        <v>61</v>
      </c>
      <c r="C373" s="55" t="s">
        <v>292</v>
      </c>
      <c r="D373" s="96"/>
      <c r="E373" s="56">
        <f>E374+E376</f>
        <v>314</v>
      </c>
      <c r="G373" s="95"/>
      <c r="H373" s="23"/>
      <c r="I373" s="80"/>
      <c r="J373" s="8"/>
      <c r="L373" s="8"/>
    </row>
    <row r="374" spans="1:12" s="5" customFormat="1">
      <c r="A374" s="92"/>
      <c r="B374" s="149" t="s">
        <v>67</v>
      </c>
      <c r="C374" s="18"/>
      <c r="D374" s="94"/>
      <c r="E374" s="217">
        <f>E375</f>
        <v>264</v>
      </c>
      <c r="G374" s="95"/>
      <c r="H374" s="23"/>
      <c r="I374" s="80"/>
      <c r="J374" s="8"/>
      <c r="L374" s="8"/>
    </row>
    <row r="375" spans="1:12" s="5" customFormat="1" ht="47.25">
      <c r="A375" s="92"/>
      <c r="B375" s="162" t="s">
        <v>343</v>
      </c>
      <c r="C375" s="93"/>
      <c r="D375" s="94"/>
      <c r="E375" s="161">
        <v>264</v>
      </c>
      <c r="G375" s="95"/>
      <c r="H375" s="23"/>
      <c r="I375" s="80"/>
      <c r="J375" s="8"/>
      <c r="L375" s="8"/>
    </row>
    <row r="376" spans="1:12" s="5" customFormat="1">
      <c r="A376" s="92"/>
      <c r="B376" s="109" t="s">
        <v>124</v>
      </c>
      <c r="C376" s="35"/>
      <c r="D376" s="94"/>
      <c r="E376" s="217">
        <f>E377</f>
        <v>50</v>
      </c>
      <c r="G376" s="95"/>
      <c r="H376" s="23"/>
      <c r="I376" s="80"/>
      <c r="J376" s="8"/>
      <c r="L376" s="8"/>
    </row>
    <row r="377" spans="1:12" s="5" customFormat="1">
      <c r="A377" s="92"/>
      <c r="B377" s="224" t="s">
        <v>344</v>
      </c>
      <c r="C377" s="93"/>
      <c r="D377" s="94"/>
      <c r="E377" s="161">
        <v>50</v>
      </c>
      <c r="G377" s="95"/>
      <c r="H377" s="23"/>
      <c r="I377" s="80"/>
      <c r="J377" s="8"/>
      <c r="L377" s="8"/>
    </row>
    <row r="378" spans="1:12" s="5" customFormat="1" ht="15.75" customHeight="1">
      <c r="A378" s="294" t="s">
        <v>345</v>
      </c>
      <c r="B378" s="295"/>
      <c r="C378" s="295"/>
      <c r="D378" s="252"/>
      <c r="E378" s="180">
        <f>E379</f>
        <v>0</v>
      </c>
      <c r="G378" s="6"/>
      <c r="H378" s="110"/>
      <c r="J378" s="8"/>
      <c r="L378" s="8"/>
    </row>
    <row r="379" spans="1:12" s="5" customFormat="1" ht="15.75" customHeight="1">
      <c r="A379" s="17"/>
      <c r="B379" s="17"/>
      <c r="C379" s="73"/>
      <c r="D379" s="17"/>
      <c r="E379" s="211">
        <v>0</v>
      </c>
      <c r="G379" s="6"/>
      <c r="H379" s="110"/>
      <c r="J379" s="8"/>
      <c r="L379" s="8"/>
    </row>
    <row r="380" spans="1:12" s="5" customFormat="1" ht="21.75" customHeight="1">
      <c r="A380" s="302" t="s">
        <v>161</v>
      </c>
      <c r="B380" s="303"/>
      <c r="C380" s="303"/>
      <c r="D380" s="303"/>
      <c r="E380" s="179">
        <f>E381+E402+E398</f>
        <v>14274</v>
      </c>
      <c r="G380" s="6"/>
      <c r="H380" s="110"/>
      <c r="J380" s="53"/>
    </row>
    <row r="381" spans="1:12" s="5" customFormat="1" ht="18.75" customHeight="1">
      <c r="A381" s="64"/>
      <c r="B381" s="108" t="s">
        <v>318</v>
      </c>
      <c r="C381" s="16" t="s">
        <v>193</v>
      </c>
      <c r="D381" s="108"/>
      <c r="E381" s="248">
        <f>E385+E388+E390+E393+E382+E395</f>
        <v>13778</v>
      </c>
      <c r="G381" s="6"/>
      <c r="H381" s="110"/>
      <c r="J381" s="53"/>
    </row>
    <row r="382" spans="1:12" s="5" customFormat="1" ht="18.75" customHeight="1">
      <c r="A382" s="64"/>
      <c r="B382" s="109" t="s">
        <v>194</v>
      </c>
      <c r="C382" s="16"/>
      <c r="D382" s="108"/>
      <c r="E382" s="248">
        <f>SUM(E383:E384)</f>
        <v>1003</v>
      </c>
      <c r="G382" s="6"/>
      <c r="H382" s="110"/>
      <c r="J382" s="53"/>
    </row>
    <row r="383" spans="1:12" s="5" customFormat="1" ht="31.5">
      <c r="A383" s="64"/>
      <c r="B383" s="162" t="s">
        <v>346</v>
      </c>
      <c r="C383" s="18" t="s">
        <v>12</v>
      </c>
      <c r="D383" s="94">
        <v>1</v>
      </c>
      <c r="E383" s="215">
        <v>908</v>
      </c>
      <c r="G383" s="6"/>
      <c r="H383" s="110"/>
      <c r="J383" s="53"/>
    </row>
    <row r="384" spans="1:12" s="5" customFormat="1" ht="31.5">
      <c r="A384" s="64"/>
      <c r="B384" s="147" t="s">
        <v>347</v>
      </c>
      <c r="C384" s="18" t="s">
        <v>12</v>
      </c>
      <c r="D384" s="94">
        <v>1</v>
      </c>
      <c r="E384" s="215">
        <v>95</v>
      </c>
      <c r="G384" s="6"/>
      <c r="H384" s="110"/>
      <c r="J384" s="53"/>
    </row>
    <row r="385" spans="1:15" s="5" customFormat="1" ht="15" customHeight="1">
      <c r="A385" s="64"/>
      <c r="B385" s="40" t="s">
        <v>348</v>
      </c>
      <c r="C385" s="18"/>
      <c r="D385" s="94"/>
      <c r="E385" s="217">
        <f>SUM(E386:E387)</f>
        <v>236</v>
      </c>
      <c r="G385" s="6"/>
      <c r="H385" s="110"/>
      <c r="J385" s="53"/>
    </row>
    <row r="386" spans="1:15" s="5" customFormat="1" ht="15" customHeight="1">
      <c r="A386" s="64"/>
      <c r="B386" s="121" t="s">
        <v>349</v>
      </c>
      <c r="C386" s="18" t="s">
        <v>12</v>
      </c>
      <c r="D386" s="94">
        <v>1</v>
      </c>
      <c r="E386" s="161">
        <v>30</v>
      </c>
      <c r="G386" s="6"/>
      <c r="H386" s="110"/>
      <c r="J386" s="53"/>
    </row>
    <row r="387" spans="1:15" s="5" customFormat="1" ht="15" customHeight="1">
      <c r="A387" s="64"/>
      <c r="B387" s="281" t="s">
        <v>350</v>
      </c>
      <c r="C387" s="18" t="s">
        <v>12</v>
      </c>
      <c r="D387" s="94">
        <v>1</v>
      </c>
      <c r="E387" s="161">
        <f>93+113</f>
        <v>206</v>
      </c>
      <c r="G387" s="6"/>
      <c r="H387" s="110"/>
      <c r="J387" s="53"/>
    </row>
    <row r="388" spans="1:15" s="5" customFormat="1" ht="15.75" customHeight="1">
      <c r="A388" s="20"/>
      <c r="B388" s="49" t="s">
        <v>277</v>
      </c>
      <c r="C388" s="18"/>
      <c r="D388" s="18"/>
      <c r="E388" s="217">
        <f>SUM(E389:E389)</f>
        <v>2140</v>
      </c>
      <c r="G388" s="6"/>
      <c r="H388" s="23"/>
      <c r="O388" s="24"/>
    </row>
    <row r="389" spans="1:15" s="5" customFormat="1" ht="30">
      <c r="A389" s="92"/>
      <c r="B389" s="82" t="s">
        <v>351</v>
      </c>
      <c r="C389" s="18" t="s">
        <v>12</v>
      </c>
      <c r="D389" s="94">
        <v>1</v>
      </c>
      <c r="E389" s="161">
        <v>2140</v>
      </c>
      <c r="G389" s="95"/>
      <c r="H389" s="23"/>
      <c r="I389" s="80"/>
      <c r="J389" s="253"/>
      <c r="O389" s="24"/>
    </row>
    <row r="390" spans="1:15" s="5" customFormat="1" ht="19.5" customHeight="1">
      <c r="A390" s="65"/>
      <c r="B390" s="109" t="s">
        <v>240</v>
      </c>
      <c r="C390" s="18"/>
      <c r="D390" s="94"/>
      <c r="E390" s="217">
        <f>SUM(E391:E392)</f>
        <v>8700</v>
      </c>
      <c r="G390" s="6"/>
      <c r="H390" s="23"/>
      <c r="O390" s="24"/>
    </row>
    <row r="391" spans="1:15" s="5" customFormat="1" ht="15.75" customHeight="1">
      <c r="A391" s="65"/>
      <c r="B391" s="112" t="s">
        <v>352</v>
      </c>
      <c r="C391" s="18" t="s">
        <v>12</v>
      </c>
      <c r="D391" s="18">
        <v>1</v>
      </c>
      <c r="E391" s="254">
        <v>1800</v>
      </c>
      <c r="G391" s="6"/>
      <c r="H391" s="23"/>
      <c r="I391" s="80"/>
      <c r="O391" s="24"/>
    </row>
    <row r="392" spans="1:15" s="5" customFormat="1">
      <c r="A392" s="65"/>
      <c r="B392" s="113" t="s">
        <v>353</v>
      </c>
      <c r="C392" s="18" t="s">
        <v>12</v>
      </c>
      <c r="D392" s="18">
        <v>1</v>
      </c>
      <c r="E392" s="254">
        <v>6900</v>
      </c>
      <c r="G392" s="6"/>
      <c r="H392" s="23"/>
      <c r="I392" s="80"/>
      <c r="O392" s="24"/>
    </row>
    <row r="393" spans="1:15" s="5" customFormat="1" ht="15.75" customHeight="1">
      <c r="A393" s="65"/>
      <c r="B393" s="51" t="s">
        <v>354</v>
      </c>
      <c r="C393" s="51"/>
      <c r="D393" s="51"/>
      <c r="E393" s="74">
        <f>SUM(E394:E394)</f>
        <v>1249</v>
      </c>
      <c r="G393" s="110"/>
      <c r="I393" s="91"/>
      <c r="J393" s="80"/>
      <c r="O393" s="24"/>
    </row>
    <row r="394" spans="1:15" s="5" customFormat="1">
      <c r="A394" s="65"/>
      <c r="B394" s="118" t="s">
        <v>355</v>
      </c>
      <c r="C394" s="18" t="s">
        <v>12</v>
      </c>
      <c r="D394" s="18">
        <v>1</v>
      </c>
      <c r="E394" s="255">
        <v>1249</v>
      </c>
      <c r="G394" s="90"/>
      <c r="H394" s="23"/>
      <c r="I394" s="91"/>
      <c r="J394" s="80"/>
      <c r="O394" s="24"/>
    </row>
    <row r="395" spans="1:15" s="5" customFormat="1" ht="15.75" customHeight="1">
      <c r="A395" s="65"/>
      <c r="B395" s="150" t="s">
        <v>256</v>
      </c>
      <c r="C395" s="18"/>
      <c r="D395" s="18"/>
      <c r="E395" s="256">
        <f>SUM(E396:E397)</f>
        <v>450</v>
      </c>
      <c r="G395" s="90"/>
      <c r="H395" s="23"/>
      <c r="I395" s="91"/>
      <c r="J395" s="80"/>
      <c r="O395" s="24"/>
    </row>
    <row r="396" spans="1:15" s="5" customFormat="1" ht="15.75" customHeight="1">
      <c r="A396" s="65"/>
      <c r="B396" s="113" t="s">
        <v>356</v>
      </c>
      <c r="C396" s="18" t="s">
        <v>12</v>
      </c>
      <c r="D396" s="18">
        <v>1</v>
      </c>
      <c r="E396" s="255">
        <v>350</v>
      </c>
      <c r="G396" s="90"/>
      <c r="H396" s="23"/>
      <c r="I396" s="91"/>
      <c r="J396" s="80"/>
      <c r="O396" s="24"/>
    </row>
    <row r="397" spans="1:15" s="5" customFormat="1" ht="30">
      <c r="A397" s="65"/>
      <c r="B397" s="119" t="s">
        <v>357</v>
      </c>
      <c r="C397" s="18" t="s">
        <v>12</v>
      </c>
      <c r="D397" s="18">
        <v>1</v>
      </c>
      <c r="E397" s="255">
        <v>100</v>
      </c>
      <c r="F397" s="5" t="s">
        <v>18</v>
      </c>
      <c r="G397" s="90"/>
      <c r="H397" s="23"/>
      <c r="I397" s="91"/>
      <c r="J397" s="80"/>
      <c r="O397" s="24"/>
    </row>
    <row r="398" spans="1:15" s="5" customFormat="1" ht="15.75" customHeight="1">
      <c r="A398" s="65"/>
      <c r="B398" s="14" t="s">
        <v>61</v>
      </c>
      <c r="C398" s="55" t="s">
        <v>62</v>
      </c>
      <c r="D398" s="18"/>
      <c r="E398" s="257">
        <f>E399</f>
        <v>26</v>
      </c>
      <c r="G398" s="90"/>
      <c r="H398" s="23"/>
      <c r="I398" s="91"/>
      <c r="J398" s="80"/>
      <c r="O398" s="24"/>
    </row>
    <row r="399" spans="1:15" s="5" customFormat="1" ht="15.75" customHeight="1">
      <c r="A399" s="65"/>
      <c r="B399" s="17" t="s">
        <v>126</v>
      </c>
      <c r="C399" s="18"/>
      <c r="D399" s="18"/>
      <c r="E399" s="217">
        <f>SUM(E400:E401)</f>
        <v>26</v>
      </c>
      <c r="G399" s="90"/>
      <c r="H399" s="23"/>
      <c r="I399" s="91"/>
      <c r="J399" s="80"/>
      <c r="O399" s="24"/>
    </row>
    <row r="400" spans="1:15" s="5" customFormat="1" ht="15.75" customHeight="1">
      <c r="A400" s="65"/>
      <c r="B400" s="62" t="s">
        <v>358</v>
      </c>
      <c r="C400" s="18" t="s">
        <v>12</v>
      </c>
      <c r="D400" s="18">
        <v>1</v>
      </c>
      <c r="E400" s="161">
        <v>17</v>
      </c>
      <c r="G400" s="90"/>
      <c r="H400" s="23"/>
      <c r="I400" s="91"/>
      <c r="J400" s="80"/>
      <c r="O400" s="24"/>
    </row>
    <row r="401" spans="1:15" s="5" customFormat="1" ht="15.75" customHeight="1">
      <c r="A401" s="65"/>
      <c r="B401" s="162" t="s">
        <v>359</v>
      </c>
      <c r="C401" s="18" t="s">
        <v>12</v>
      </c>
      <c r="D401" s="18">
        <v>1</v>
      </c>
      <c r="E401" s="161">
        <v>9</v>
      </c>
      <c r="G401" s="90"/>
      <c r="H401" s="23"/>
      <c r="I401" s="91"/>
      <c r="J401" s="80"/>
      <c r="O401" s="24"/>
    </row>
    <row r="402" spans="1:15" s="5" customFormat="1" ht="15.75" customHeight="1">
      <c r="A402" s="20"/>
      <c r="B402" s="54" t="s">
        <v>360</v>
      </c>
      <c r="C402" s="55" t="s">
        <v>361</v>
      </c>
      <c r="D402" s="55"/>
      <c r="E402" s="258">
        <f>E403</f>
        <v>470</v>
      </c>
      <c r="G402" s="90"/>
      <c r="H402" s="23"/>
      <c r="O402" s="24"/>
    </row>
    <row r="403" spans="1:15" s="5" customFormat="1" ht="15.75" customHeight="1">
      <c r="A403" s="65"/>
      <c r="B403" s="78" t="s">
        <v>99</v>
      </c>
      <c r="C403" s="18"/>
      <c r="D403" s="18"/>
      <c r="E403" s="217">
        <f>SUM(E404:E405)</f>
        <v>470</v>
      </c>
      <c r="G403" s="90"/>
      <c r="H403" s="23"/>
      <c r="O403" s="24"/>
    </row>
    <row r="404" spans="1:15" s="5" customFormat="1" ht="15.75" customHeight="1">
      <c r="A404" s="65"/>
      <c r="B404" s="31" t="s">
        <v>362</v>
      </c>
      <c r="C404" s="18" t="s">
        <v>12</v>
      </c>
      <c r="D404" s="18">
        <v>1</v>
      </c>
      <c r="E404" s="161">
        <v>370</v>
      </c>
      <c r="G404" s="90"/>
      <c r="H404" s="23"/>
      <c r="I404" s="80"/>
      <c r="O404" s="24"/>
    </row>
    <row r="405" spans="1:15" s="5" customFormat="1" ht="15.75" customHeight="1">
      <c r="A405" s="65"/>
      <c r="B405" s="31" t="s">
        <v>363</v>
      </c>
      <c r="C405" s="18" t="s">
        <v>12</v>
      </c>
      <c r="D405" s="18">
        <v>1</v>
      </c>
      <c r="E405" s="161">
        <v>100</v>
      </c>
      <c r="G405" s="90"/>
      <c r="H405" s="23"/>
      <c r="I405" s="80"/>
      <c r="O405" s="24"/>
    </row>
    <row r="406" spans="1:15" s="5" customFormat="1">
      <c r="A406" s="304" t="s">
        <v>364</v>
      </c>
      <c r="B406" s="305"/>
      <c r="C406" s="305"/>
      <c r="D406" s="305"/>
      <c r="E406" s="228">
        <f>E413+E407+E409</f>
        <v>27037</v>
      </c>
      <c r="G406" s="90"/>
      <c r="H406" s="23"/>
      <c r="J406" s="7"/>
      <c r="O406" s="24"/>
    </row>
    <row r="407" spans="1:15" s="5" customFormat="1">
      <c r="A407" s="259"/>
      <c r="B407" s="261" t="s">
        <v>365</v>
      </c>
      <c r="C407" s="261"/>
      <c r="D407" s="261"/>
      <c r="E407" s="261">
        <f>E408</f>
        <v>5926</v>
      </c>
      <c r="G407" s="90"/>
      <c r="H407" s="23"/>
      <c r="J407" s="7"/>
      <c r="O407" s="24"/>
    </row>
    <row r="408" spans="1:15" s="5" customFormat="1" ht="31.5">
      <c r="A408" s="259"/>
      <c r="B408" s="31" t="s">
        <v>366</v>
      </c>
      <c r="C408" s="31"/>
      <c r="D408" s="31"/>
      <c r="E408" s="97">
        <v>5926</v>
      </c>
      <c r="G408" s="90"/>
      <c r="H408" s="23"/>
      <c r="J408" s="7"/>
      <c r="O408" s="24"/>
    </row>
    <row r="409" spans="1:15" s="5" customFormat="1">
      <c r="A409" s="259"/>
      <c r="B409" s="261" t="s">
        <v>367</v>
      </c>
      <c r="C409" s="261"/>
      <c r="D409" s="261"/>
      <c r="E409" s="262">
        <f>E410</f>
        <v>21103</v>
      </c>
      <c r="G409" s="90"/>
      <c r="H409" s="23"/>
      <c r="J409" s="7"/>
      <c r="O409" s="24"/>
    </row>
    <row r="410" spans="1:15" s="5" customFormat="1">
      <c r="A410" s="259"/>
      <c r="B410" s="286" t="s">
        <v>277</v>
      </c>
      <c r="C410" s="31"/>
      <c r="D410" s="31"/>
      <c r="E410" s="97">
        <f>E411</f>
        <v>21103</v>
      </c>
      <c r="G410" s="90"/>
      <c r="H410" s="23"/>
      <c r="J410" s="7"/>
      <c r="O410" s="24"/>
    </row>
    <row r="411" spans="1:15" s="5" customFormat="1">
      <c r="A411" s="259"/>
      <c r="B411" s="287" t="s">
        <v>368</v>
      </c>
      <c r="C411" s="31"/>
      <c r="D411" s="31"/>
      <c r="E411" s="97">
        <f>E412</f>
        <v>21103</v>
      </c>
      <c r="G411" s="90"/>
      <c r="H411" s="23"/>
      <c r="J411" s="7"/>
      <c r="O411" s="24"/>
    </row>
    <row r="412" spans="1:15" s="5" customFormat="1" ht="31.5">
      <c r="A412" s="259"/>
      <c r="B412" s="31" t="s">
        <v>369</v>
      </c>
      <c r="C412" s="31"/>
      <c r="D412" s="31"/>
      <c r="E412" s="97">
        <v>21103</v>
      </c>
      <c r="G412" s="90"/>
      <c r="H412" s="23"/>
      <c r="J412" s="7"/>
      <c r="O412" s="24"/>
    </row>
    <row r="413" spans="1:15" s="5" customFormat="1" ht="15.75" customHeight="1">
      <c r="A413" s="259"/>
      <c r="B413" s="261" t="s">
        <v>370</v>
      </c>
      <c r="C413" s="261"/>
      <c r="D413" s="261"/>
      <c r="E413" s="262">
        <f>E414</f>
        <v>8</v>
      </c>
      <c r="G413" s="90"/>
      <c r="H413" s="23"/>
      <c r="I413" s="7"/>
      <c r="O413" s="24"/>
    </row>
    <row r="414" spans="1:15" s="5" customFormat="1" ht="15.75" customHeight="1">
      <c r="A414" s="259"/>
      <c r="B414" s="263" t="s">
        <v>371</v>
      </c>
      <c r="C414" s="18"/>
      <c r="D414" s="94"/>
      <c r="E414" s="264">
        <f>E415</f>
        <v>8</v>
      </c>
      <c r="G414" s="22"/>
      <c r="H414" s="23"/>
      <c r="I414" s="7"/>
      <c r="O414" s="24"/>
    </row>
    <row r="415" spans="1:15" s="5" customFormat="1" ht="15.75" customHeight="1">
      <c r="A415" s="259"/>
      <c r="B415" s="265" t="s">
        <v>372</v>
      </c>
      <c r="C415" s="18"/>
      <c r="D415" s="94"/>
      <c r="E415" s="266">
        <f>E416</f>
        <v>8</v>
      </c>
      <c r="G415" s="22"/>
      <c r="H415" s="23"/>
      <c r="I415" s="7"/>
      <c r="O415" s="24"/>
    </row>
    <row r="416" spans="1:15" s="5" customFormat="1" ht="15.75" customHeight="1">
      <c r="A416" s="259"/>
      <c r="B416" s="220" t="s">
        <v>373</v>
      </c>
      <c r="C416" s="18"/>
      <c r="D416" s="94"/>
      <c r="E416" s="266">
        <v>8</v>
      </c>
      <c r="G416" s="22"/>
      <c r="H416" s="23"/>
      <c r="I416" s="7"/>
      <c r="O416" s="24"/>
    </row>
    <row r="417" spans="1:15" s="5" customFormat="1" ht="37.5" customHeight="1">
      <c r="A417" s="304" t="s">
        <v>374</v>
      </c>
      <c r="B417" s="305" t="s">
        <v>375</v>
      </c>
      <c r="C417" s="305"/>
      <c r="D417" s="305"/>
      <c r="E417" s="228">
        <f>E421+E418</f>
        <v>40042</v>
      </c>
      <c r="F417" s="26"/>
      <c r="G417" s="22"/>
      <c r="H417" s="23"/>
      <c r="O417" s="24"/>
    </row>
    <row r="418" spans="1:15" s="5" customFormat="1" ht="15" customHeight="1">
      <c r="A418" s="65"/>
      <c r="B418" s="148" t="s">
        <v>365</v>
      </c>
      <c r="C418" s="18"/>
      <c r="D418" s="166"/>
      <c r="E418" s="229">
        <f>E419+E420</f>
        <v>30523</v>
      </c>
      <c r="G418" s="267"/>
      <c r="H418" s="23"/>
      <c r="O418" s="24"/>
    </row>
    <row r="419" spans="1:15" s="5" customFormat="1" ht="47.25">
      <c r="A419" s="306"/>
      <c r="B419" s="31" t="s">
        <v>376</v>
      </c>
      <c r="C419" s="18"/>
      <c r="D419" s="166"/>
      <c r="E419" s="167">
        <v>1081</v>
      </c>
      <c r="F419" s="26"/>
      <c r="G419" s="22"/>
      <c r="H419" s="23"/>
      <c r="O419" s="24"/>
    </row>
    <row r="420" spans="1:15" s="5" customFormat="1" ht="15" customHeight="1">
      <c r="A420" s="306"/>
      <c r="B420" s="31" t="s">
        <v>377</v>
      </c>
      <c r="C420" s="18"/>
      <c r="D420" s="166"/>
      <c r="E420" s="167">
        <v>29442</v>
      </c>
      <c r="F420" s="26"/>
      <c r="G420" s="22"/>
      <c r="H420" s="23"/>
      <c r="O420" s="24"/>
    </row>
    <row r="421" spans="1:15" s="5" customFormat="1" ht="15" customHeight="1">
      <c r="A421" s="306"/>
      <c r="B421" s="268" t="s">
        <v>318</v>
      </c>
      <c r="C421" s="16" t="s">
        <v>193</v>
      </c>
      <c r="D421" s="260"/>
      <c r="E421" s="264">
        <f>E422+E427+E425</f>
        <v>9519</v>
      </c>
      <c r="F421" s="26"/>
      <c r="G421" s="22"/>
      <c r="H421" s="23"/>
      <c r="O421" s="24"/>
    </row>
    <row r="422" spans="1:15" s="5" customFormat="1" ht="15" customHeight="1">
      <c r="A422" s="306"/>
      <c r="B422" s="269" t="s">
        <v>194</v>
      </c>
      <c r="C422" s="18"/>
      <c r="D422" s="61"/>
      <c r="E422" s="264">
        <f>E423+E424</f>
        <v>3714</v>
      </c>
      <c r="F422" s="26"/>
      <c r="G422" s="22"/>
      <c r="H422" s="23"/>
      <c r="O422" s="24"/>
    </row>
    <row r="423" spans="1:15" s="5" customFormat="1" ht="15" customHeight="1">
      <c r="A423" s="306"/>
      <c r="B423" s="77" t="s">
        <v>378</v>
      </c>
      <c r="C423" s="18" t="s">
        <v>12</v>
      </c>
      <c r="D423" s="166">
        <v>1</v>
      </c>
      <c r="E423" s="167">
        <v>41</v>
      </c>
      <c r="F423" s="26"/>
      <c r="G423" s="22"/>
      <c r="H423" s="23"/>
      <c r="O423" s="24"/>
    </row>
    <row r="424" spans="1:15" s="5" customFormat="1" ht="15" customHeight="1">
      <c r="A424" s="306"/>
      <c r="B424" s="128" t="s">
        <v>379</v>
      </c>
      <c r="C424" s="18" t="s">
        <v>12</v>
      </c>
      <c r="D424" s="166">
        <v>1</v>
      </c>
      <c r="E424" s="167">
        <v>3673</v>
      </c>
      <c r="F424" s="26"/>
      <c r="G424" s="22"/>
      <c r="H424" s="23"/>
      <c r="O424" s="24"/>
    </row>
    <row r="425" spans="1:15" s="5" customFormat="1" ht="15" customHeight="1">
      <c r="A425" s="306"/>
      <c r="B425" s="269" t="s">
        <v>240</v>
      </c>
      <c r="C425" s="18"/>
      <c r="D425" s="94"/>
      <c r="E425" s="270">
        <f>E426</f>
        <v>2620</v>
      </c>
      <c r="F425" s="26"/>
      <c r="G425" s="22"/>
      <c r="H425" s="23"/>
      <c r="O425" s="24"/>
    </row>
    <row r="426" spans="1:15" s="5" customFormat="1" ht="31.5">
      <c r="A426" s="306"/>
      <c r="B426" s="31" t="s">
        <v>380</v>
      </c>
      <c r="C426" s="18" t="s">
        <v>12</v>
      </c>
      <c r="D426" s="166">
        <v>1</v>
      </c>
      <c r="E426" s="167">
        <v>2620</v>
      </c>
      <c r="F426" s="26"/>
      <c r="G426" s="22"/>
      <c r="H426" s="23"/>
      <c r="O426" s="24"/>
    </row>
    <row r="427" spans="1:15" s="5" customFormat="1" ht="15" customHeight="1">
      <c r="A427" s="306"/>
      <c r="B427" s="269" t="s">
        <v>281</v>
      </c>
      <c r="C427" s="18"/>
      <c r="D427" s="94"/>
      <c r="E427" s="264">
        <f>E428+E429</f>
        <v>3185</v>
      </c>
      <c r="F427" s="26"/>
      <c r="G427" s="267"/>
      <c r="H427" s="23"/>
      <c r="O427" s="24"/>
    </row>
    <row r="428" spans="1:15" s="5" customFormat="1" ht="15" customHeight="1">
      <c r="A428" s="306"/>
      <c r="B428" s="271" t="s">
        <v>381</v>
      </c>
      <c r="C428" s="18" t="s">
        <v>12</v>
      </c>
      <c r="D428" s="166">
        <v>1</v>
      </c>
      <c r="E428" s="161">
        <v>1773</v>
      </c>
      <c r="F428" s="26"/>
      <c r="G428" s="22"/>
      <c r="H428" s="23"/>
      <c r="O428" s="24"/>
    </row>
    <row r="429" spans="1:15" s="5" customFormat="1" ht="31.5">
      <c r="A429" s="306"/>
      <c r="B429" s="272" t="s">
        <v>382</v>
      </c>
      <c r="C429" s="18" t="s">
        <v>12</v>
      </c>
      <c r="D429" s="94">
        <v>1</v>
      </c>
      <c r="E429" s="266">
        <v>1412</v>
      </c>
      <c r="F429" s="26"/>
      <c r="G429" s="22"/>
      <c r="H429" s="23"/>
      <c r="O429" s="24"/>
    </row>
    <row r="430" spans="1:15" s="5" customFormat="1" ht="15" customHeight="1">
      <c r="A430" s="20"/>
      <c r="B430" s="127"/>
      <c r="C430" s="21"/>
      <c r="D430" s="25"/>
      <c r="E430" s="273"/>
      <c r="F430" s="26"/>
      <c r="G430" s="22"/>
      <c r="H430" s="23"/>
      <c r="O430" s="24"/>
    </row>
    <row r="431" spans="1:15" s="5" customFormat="1">
      <c r="A431" s="20"/>
      <c r="B431" s="274"/>
      <c r="C431" s="60"/>
      <c r="D431" s="60"/>
      <c r="E431" s="60"/>
      <c r="F431" s="60"/>
      <c r="G431" s="275"/>
      <c r="H431" s="23"/>
      <c r="O431" s="24"/>
    </row>
    <row r="432" spans="1:15" s="5" customFormat="1">
      <c r="A432" s="20"/>
      <c r="B432" s="276" t="s">
        <v>383</v>
      </c>
      <c r="C432" s="60"/>
      <c r="D432" s="60"/>
      <c r="E432" s="60"/>
      <c r="F432" s="60"/>
      <c r="G432" s="275"/>
      <c r="H432" s="23"/>
      <c r="O432" s="24"/>
    </row>
    <row r="433" spans="1:61" s="5" customFormat="1">
      <c r="A433" s="20"/>
      <c r="B433" s="276" t="s">
        <v>384</v>
      </c>
      <c r="C433" s="168"/>
      <c r="D433" s="21"/>
      <c r="E433" s="20"/>
      <c r="F433" s="60"/>
      <c r="G433" s="275"/>
      <c r="H433" s="23"/>
      <c r="O433" s="24"/>
    </row>
    <row r="434" spans="1:61" s="5" customFormat="1">
      <c r="A434" s="20"/>
      <c r="B434" s="26"/>
      <c r="C434" s="60" t="s">
        <v>385</v>
      </c>
      <c r="D434" s="60"/>
      <c r="E434" s="20"/>
      <c r="F434" s="60"/>
      <c r="G434" s="22"/>
      <c r="H434" s="23"/>
      <c r="O434" s="24"/>
    </row>
    <row r="435" spans="1:61" s="5" customFormat="1">
      <c r="A435" s="20"/>
      <c r="B435" s="60"/>
      <c r="C435" s="60" t="s">
        <v>386</v>
      </c>
      <c r="D435" s="60"/>
      <c r="E435" s="60"/>
      <c r="F435" s="26"/>
      <c r="G435" s="22"/>
      <c r="H435" s="23"/>
      <c r="J435" s="26"/>
      <c r="O435" s="24"/>
    </row>
    <row r="436" spans="1:61">
      <c r="C436" s="20"/>
      <c r="D436" s="168"/>
      <c r="F436" s="26"/>
    </row>
    <row r="437" spans="1:61">
      <c r="C437" s="26"/>
      <c r="D437" s="168"/>
      <c r="E437" s="276" t="s">
        <v>387</v>
      </c>
      <c r="F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row>
    <row r="438" spans="1:61" s="20" customFormat="1">
      <c r="A438" s="26"/>
      <c r="C438" s="168"/>
      <c r="E438" s="276" t="s">
        <v>388</v>
      </c>
      <c r="G438" s="277"/>
      <c r="H438" s="23"/>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row>
    <row r="439" spans="1:61" s="20" customFormat="1">
      <c r="A439" s="26"/>
      <c r="C439" s="168"/>
      <c r="E439" s="276" t="s">
        <v>389</v>
      </c>
      <c r="G439" s="277"/>
      <c r="H439" s="23"/>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row>
    <row r="440" spans="1:61" s="20" customFormat="1">
      <c r="A440" s="26"/>
      <c r="B440" s="278" t="s">
        <v>390</v>
      </c>
      <c r="C440" s="168"/>
      <c r="D440" s="21"/>
      <c r="G440" s="277"/>
      <c r="H440" s="23"/>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row>
    <row r="441" spans="1:61">
      <c r="B441" s="279" t="s">
        <v>391</v>
      </c>
    </row>
    <row r="444" spans="1:61" s="168" customFormat="1">
      <c r="A444" s="26"/>
      <c r="D444" s="21"/>
      <c r="E444" s="20"/>
      <c r="F444" s="20"/>
      <c r="G444" s="277"/>
      <c r="H444" s="23"/>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row>
  </sheetData>
  <autoFilter ref="A6:BI429" xr:uid="{00000000-0009-0000-0000-000000000000}"/>
  <mergeCells count="17">
    <mergeCell ref="A378:C378"/>
    <mergeCell ref="A380:D380"/>
    <mergeCell ref="A406:D406"/>
    <mergeCell ref="A417:D417"/>
    <mergeCell ref="A419:A429"/>
    <mergeCell ref="A341:D341"/>
    <mergeCell ref="C2:F2"/>
    <mergeCell ref="A3:J3"/>
    <mergeCell ref="A4:F4"/>
    <mergeCell ref="H7:J7"/>
    <mergeCell ref="A10:B10"/>
    <mergeCell ref="A103:C103"/>
    <mergeCell ref="G137:I137"/>
    <mergeCell ref="G138:I138"/>
    <mergeCell ref="A163:C163"/>
    <mergeCell ref="A167:D167"/>
    <mergeCell ref="C204:D204"/>
  </mergeCells>
  <pageMargins left="0.39370078740157483" right="0.19685039370078741" top="0.11811023622047245" bottom="0.15748031496062992" header="0.11811023622047245" footer="0.15748031496062992"/>
  <pageSetup paperSize="9" scale="88" fitToHeight="0" orientation="landscape" r:id="rId1"/>
  <headerFooter alignWithMargins="0">
    <oddHeader>&amp;R
&amp;D</oddHeader>
    <oddFooter>Page &amp;P</oddFooter>
  </headerFooter>
  <rowBreaks count="14" manualBreakCount="14">
    <brk id="36" max="60" man="1"/>
    <brk id="69" max="60" man="1"/>
    <brk id="102" max="60" man="1"/>
    <brk id="116" max="60" man="1"/>
    <brk id="141" max="60" man="1"/>
    <brk id="159" max="60" man="1"/>
    <brk id="181" max="60" man="1"/>
    <brk id="215" max="60" man="1"/>
    <brk id="243" max="60" man="1"/>
    <brk id="280" max="60" man="1"/>
    <brk id="317" max="60" man="1"/>
    <brk id="351" max="60" man="1"/>
    <brk id="377" max="60" man="1"/>
    <brk id="408" max="60" man="1"/>
  </rowBreaks>
  <colBreaks count="1" manualBreakCount="1">
    <brk id="5" max="44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2F58A3-2E1D-48D8-9DDF-5F44D57B34F8}"/>
</file>

<file path=customXml/itemProps2.xml><?xml version="1.0" encoding="utf-8"?>
<ds:datastoreItem xmlns:ds="http://schemas.openxmlformats.org/officeDocument/2006/customXml" ds:itemID="{A39BDCF7-D494-4F46-BBD4-E5785DC4C8F0}"/>
</file>

<file path=customXml/itemProps3.xml><?xml version="1.0" encoding="utf-8"?>
<ds:datastoreItem xmlns:ds="http://schemas.openxmlformats.org/officeDocument/2006/customXml" ds:itemID="{5F334376-9FB9-43B9-B857-73DFF514CEFA}"/>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sabinab</dc:creator>
  <cp:keywords/>
  <dc:description/>
  <cp:lastModifiedBy/>
  <cp:revision/>
  <dcterms:created xsi:type="dcterms:W3CDTF">2021-05-14T09:23:02Z</dcterms:created>
  <dcterms:modified xsi:type="dcterms:W3CDTF">2025-08-07T06:05:14Z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