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2"/>
  <workbookPr defaultThemeVersion="124226"/>
  <xr:revisionPtr revIDLastSave="0" documentId="8_{BD228C4F-314C-4AAF-8A38-D298220F7ABE}" xr6:coauthVersionLast="47" xr6:coauthVersionMax="47" xr10:uidLastSave="{00000000-0000-0000-0000-000000000000}"/>
  <bookViews>
    <workbookView xWindow="0" yWindow="75" windowWidth="24240" windowHeight="12600" xr2:uid="{00000000-000D-0000-FFFF-FFFF00000000}"/>
  </bookViews>
  <sheets>
    <sheet name="Anexa 1  (2)" sheetId="3" r:id="rId1"/>
  </sheets>
  <definedNames>
    <definedName name="_xlnm.Print_Titles" localSheetId="0">'Anexa 1  (2)'!$14:$14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D60" i="3"/>
  <c r="E30" i="3"/>
  <c r="D64" i="3" s="1"/>
  <c r="D63" i="3" s="1"/>
  <c r="D62" i="3" s="1"/>
  <c r="E36" i="3"/>
  <c r="E40" i="3"/>
  <c r="E41" i="3"/>
  <c r="E44" i="3"/>
  <c r="E45" i="3"/>
  <c r="E48" i="3"/>
  <c r="E49" i="3"/>
  <c r="E53" i="3"/>
  <c r="F29" i="3"/>
  <c r="H31" i="3"/>
  <c r="H29" i="3" s="1"/>
  <c r="H28" i="3" s="1"/>
  <c r="H27" i="3" s="1"/>
  <c r="G31" i="3"/>
  <c r="E26" i="3"/>
  <c r="E18" i="3"/>
  <c r="E20" i="3"/>
  <c r="E21" i="3"/>
  <c r="E22" i="3"/>
  <c r="H52" i="3"/>
  <c r="H51" i="3" s="1"/>
  <c r="H50" i="3" s="1"/>
  <c r="H47" i="3"/>
  <c r="H46" i="3" s="1"/>
  <c r="H43" i="3"/>
  <c r="H42" i="3" s="1"/>
  <c r="H39" i="3"/>
  <c r="H38" i="3" s="1"/>
  <c r="H35" i="3"/>
  <c r="H33" i="3" s="1"/>
  <c r="H32" i="3" s="1"/>
  <c r="H25" i="3"/>
  <c r="H24" i="3" s="1"/>
  <c r="H19" i="3"/>
  <c r="G52" i="3"/>
  <c r="G51" i="3" s="1"/>
  <c r="G50" i="3" s="1"/>
  <c r="G47" i="3"/>
  <c r="G46" i="3" s="1"/>
  <c r="G43" i="3"/>
  <c r="G42" i="3" s="1"/>
  <c r="G39" i="3"/>
  <c r="G38" i="3" s="1"/>
  <c r="G35" i="3"/>
  <c r="G33" i="3" s="1"/>
  <c r="G32" i="3" s="1"/>
  <c r="G25" i="3"/>
  <c r="G24" i="3" s="1"/>
  <c r="G19" i="3"/>
  <c r="G17" i="3" s="1"/>
  <c r="G16" i="3" s="1"/>
  <c r="E31" i="3" l="1"/>
  <c r="G29" i="3"/>
  <c r="G28" i="3" s="1"/>
  <c r="G27" i="3" s="1"/>
  <c r="E29" i="3"/>
  <c r="F28" i="3"/>
  <c r="H17" i="3"/>
  <c r="H37" i="3"/>
  <c r="H23" i="3" s="1"/>
  <c r="H34" i="3"/>
  <c r="G37" i="3"/>
  <c r="G34" i="3"/>
  <c r="E28" i="3" l="1"/>
  <c r="F27" i="3"/>
  <c r="E27" i="3" s="1"/>
  <c r="G23" i="3"/>
  <c r="H16" i="3"/>
  <c r="F19" i="3"/>
  <c r="F52" i="3"/>
  <c r="E52" i="3" l="1"/>
  <c r="F51" i="3"/>
  <c r="E19" i="3"/>
  <c r="F17" i="3"/>
  <c r="G54" i="3"/>
  <c r="H54" i="3"/>
  <c r="F16" i="3" l="1"/>
  <c r="E16" i="3" s="1"/>
  <c r="E17" i="3"/>
  <c r="E51" i="3"/>
  <c r="F50" i="3"/>
  <c r="E50" i="3" s="1"/>
  <c r="D59" i="3"/>
  <c r="D58" i="3" s="1"/>
  <c r="D57" i="3" s="1"/>
  <c r="F25" i="3" l="1"/>
  <c r="E25" i="3" l="1"/>
  <c r="F24" i="3"/>
  <c r="E24" i="3"/>
  <c r="F35" i="3"/>
  <c r="E35" i="3" l="1"/>
  <c r="F33" i="3"/>
  <c r="F34" i="3"/>
  <c r="E34" i="3" s="1"/>
  <c r="F47" i="3"/>
  <c r="F43" i="3"/>
  <c r="E43" i="3" s="1"/>
  <c r="F39" i="3"/>
  <c r="E39" i="3" s="1"/>
  <c r="E47" i="3" l="1"/>
  <c r="F46" i="3"/>
  <c r="E46" i="3" s="1"/>
  <c r="E33" i="3"/>
  <c r="F32" i="3"/>
  <c r="E32" i="3" s="1"/>
  <c r="F42" i="3"/>
  <c r="E42" i="3" s="1"/>
  <c r="F38" i="3"/>
  <c r="E38" i="3" s="1"/>
  <c r="F37" i="3" l="1"/>
  <c r="E37" i="3" l="1"/>
  <c r="F23" i="3"/>
  <c r="E23" i="3" s="1"/>
  <c r="F54" i="3" l="1"/>
  <c r="E54" i="3" s="1"/>
</calcChain>
</file>

<file path=xl/sharedStrings.xml><?xml version="1.0" encoding="utf-8"?>
<sst xmlns="http://schemas.openxmlformats.org/spreadsheetml/2006/main" count="87" uniqueCount="67">
  <si>
    <t>CONSILIUL JUDETEAN ARGES</t>
  </si>
  <si>
    <t>ANEXA 1</t>
  </si>
  <si>
    <t>La HCJ NR.           /29.05.2025</t>
  </si>
  <si>
    <t>INFLUENTE</t>
  </si>
  <si>
    <t xml:space="preserve">INFLUENTE </t>
  </si>
  <si>
    <t>LA BUGETUL LOCAL PE ANUL 2024</t>
  </si>
  <si>
    <t>LA BUGETUL LOCAL PE ANUL 2025</t>
  </si>
  <si>
    <t>mii lei</t>
  </si>
  <si>
    <t>DENUMIRE INDICATORI</t>
  </si>
  <si>
    <t>COD</t>
  </si>
  <si>
    <t>PROPUNERE 2025</t>
  </si>
  <si>
    <t>TRIM 
II</t>
  </si>
  <si>
    <t>TRIM 
III</t>
  </si>
  <si>
    <t>TRIM 
IV</t>
  </si>
  <si>
    <t xml:space="preserve">TOTAL VENITURI </t>
  </si>
  <si>
    <t>SECTIUNEA DE FUNCTIONARE</t>
  </si>
  <si>
    <t>Donatii si sponsorizari</t>
  </si>
  <si>
    <t>37.02.01</t>
  </si>
  <si>
    <t xml:space="preserve">Subventii pentru realizarea activitatii de colectare transport depozitare si neutralizare a deseurilor de origine animala </t>
  </si>
  <si>
    <t>42.02</t>
  </si>
  <si>
    <t>42.02.73</t>
  </si>
  <si>
    <t>SECTIUNEA DE DEZVOLTARE</t>
  </si>
  <si>
    <t>Subvenţii de la bugetul de stat către bugetele locale pentru finanţarea aparaturii medicale şi echipamentelor de comunicaţii în urgenţă în sănătate</t>
  </si>
  <si>
    <t>42.02.16.01</t>
  </si>
  <si>
    <t xml:space="preserve">TOTAL CHELTUIELI </t>
  </si>
  <si>
    <t>50.02</t>
  </si>
  <si>
    <t>AUTORITATI PUBLICE SI ACTIUNI EXTERNE</t>
  </si>
  <si>
    <t>51.02.01.03</t>
  </si>
  <si>
    <t xml:space="preserve">Cheltuieli de capital </t>
  </si>
  <si>
    <r>
      <t>70</t>
    </r>
    <r>
      <rPr>
        <b/>
        <sz val="11"/>
        <color theme="0"/>
        <rFont val="Times New Roman"/>
        <family val="1"/>
        <charset val="238"/>
      </rPr>
      <t>..</t>
    </r>
  </si>
  <si>
    <t>SANATATE</t>
  </si>
  <si>
    <t>66.02</t>
  </si>
  <si>
    <t>SPITALUL JUDETEAN DE URGENTA PITESTI</t>
  </si>
  <si>
    <t>Transferuri prentru finanţarea investiţiilor la spitale</t>
  </si>
  <si>
    <t>51.02.12</t>
  </si>
  <si>
    <t>Transferuri din bugetele locale pentru finanţarea  cheltuielilor de capital din domeniul sănătăţii</t>
  </si>
  <si>
    <t>51.02.28</t>
  </si>
  <si>
    <t>I</t>
  </si>
  <si>
    <t>CULTURA</t>
  </si>
  <si>
    <t>67.02</t>
  </si>
  <si>
    <t>I.1</t>
  </si>
  <si>
    <t>BIBLIOTECA JUDETEANA "DINICU
 GOLESCU" ARGES</t>
  </si>
  <si>
    <t>67.02.03</t>
  </si>
  <si>
    <t>Proiect „Puternici împreună: Centru de instruire pentru incluziune digitală”</t>
  </si>
  <si>
    <t>Cheltuieli  cu bunuri si servicii</t>
  </si>
  <si>
    <t>II</t>
  </si>
  <si>
    <t xml:space="preserve">ASIGURARI SI ASIST. SOCIALA </t>
  </si>
  <si>
    <t>II.1</t>
  </si>
  <si>
    <t>DIRECTIA GENERALA DE ASISTENTA SOCIALA SI PROTECTIE SOCIALA - ASISTENTA ACORDATA PERSOANELOR IN VARSTA</t>
  </si>
  <si>
    <t>68.02.04</t>
  </si>
  <si>
    <t>Plati efectuate in anii precedenti si recuperate in anul curent</t>
  </si>
  <si>
    <t>85.01</t>
  </si>
  <si>
    <t>II.2</t>
  </si>
  <si>
    <t xml:space="preserve">DIRECTIA GENERALA DE ASISTENTA SOCIALA SI PROTECTIE SOCIALA - ASISTENTA SOCIALA IN CAZ DE BOLI SI INVALIDITATE </t>
  </si>
  <si>
    <t>68.02.05</t>
  </si>
  <si>
    <t>II.3</t>
  </si>
  <si>
    <t xml:space="preserve"> DIRECTIA GENERALA DE ASISTENTA SOCIALA SI PROTECTIA COPILULUI ARGES- ASISTENTA SOCIALA PENTRU FAMILIE SI COPII</t>
  </si>
  <si>
    <t>68.02.06</t>
  </si>
  <si>
    <t>PROTECTIA MEDIULUI</t>
  </si>
  <si>
    <t>74.02</t>
  </si>
  <si>
    <t xml:space="preserve">COLECTARE  TRATARE   SI DISTRUGERE DESEURI </t>
  </si>
  <si>
    <t>74.02.05.02</t>
  </si>
  <si>
    <t xml:space="preserve">DEFICIT </t>
  </si>
  <si>
    <t xml:space="preserve">Finantare din Excedentul bugetului local </t>
  </si>
  <si>
    <t xml:space="preserve">pentru finantarea SECTIUNII DE DEZVOLTARE </t>
  </si>
  <si>
    <t>Cheltuieli de capital</t>
  </si>
  <si>
    <t>Licente Microsoft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</si>
</sst>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8"/>
      <name val="Arial"/>
      <family val="2"/>
    </font>
    <font>
      <sz val="10"/>
      <name val="Tahoma"/>
      <family val="2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8" fillId="4" borderId="0" applyNumberFormat="0" applyBorder="0" applyAlignment="0" applyProtection="0"/>
    <xf numFmtId="0" fontId="11" fillId="0" borderId="0"/>
    <xf numFmtId="0" fontId="10" fillId="0" borderId="0"/>
    <xf numFmtId="0" fontId="12" fillId="0" borderId="0"/>
    <xf numFmtId="0" fontId="15" fillId="8" borderId="0" applyNumberFormat="0" applyBorder="0" applyAlignment="0" applyProtection="0"/>
    <xf numFmtId="0" fontId="25" fillId="0" borderId="0"/>
    <xf numFmtId="0" fontId="1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8" fillId="8" borderId="2" xfId="5" applyNumberFormat="1" applyFont="1" applyBorder="1" applyAlignment="1">
      <alignment horizontal="right" vertical="center" wrapText="1"/>
    </xf>
    <xf numFmtId="4" fontId="18" fillId="8" borderId="1" xfId="5" applyNumberFormat="1" applyFont="1" applyBorder="1" applyAlignment="1">
      <alignment horizontal="right" vertical="center" wrapText="1"/>
    </xf>
    <xf numFmtId="0" fontId="18" fillId="8" borderId="1" xfId="5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right" vertical="center" wrapText="1"/>
    </xf>
    <xf numFmtId="4" fontId="18" fillId="7" borderId="2" xfId="0" applyNumberFormat="1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4" fontId="19" fillId="5" borderId="2" xfId="0" applyNumberFormat="1" applyFont="1" applyFill="1" applyBorder="1" applyAlignment="1">
      <alignment horizontal="right" vertical="center" wrapText="1"/>
    </xf>
    <xf numFmtId="4" fontId="16" fillId="2" borderId="1" xfId="0" applyNumberFormat="1" applyFont="1" applyFill="1" applyBorder="1" applyAlignment="1">
      <alignment horizontal="right" vertical="center" wrapText="1"/>
    </xf>
    <xf numFmtId="4" fontId="17" fillId="2" borderId="1" xfId="0" applyNumberFormat="1" applyFont="1" applyFill="1" applyBorder="1" applyAlignment="1">
      <alignment horizontal="right" vertical="center" wrapText="1"/>
    </xf>
    <xf numFmtId="2" fontId="19" fillId="5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9" fillId="0" borderId="2" xfId="0" applyNumberFormat="1" applyFont="1" applyBorder="1" applyAlignment="1">
      <alignment horizontal="right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19" fillId="7" borderId="2" xfId="0" applyNumberFormat="1" applyFont="1" applyFill="1" applyBorder="1" applyAlignment="1">
      <alignment horizontal="right" vertical="center" wrapText="1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1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0" fontId="6" fillId="3" borderId="1" xfId="0" applyFont="1" applyFill="1" applyBorder="1"/>
    <xf numFmtId="0" fontId="6" fillId="2" borderId="1" xfId="0" applyFont="1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4" fontId="18" fillId="0" borderId="2" xfId="5" applyNumberFormat="1" applyFont="1" applyFill="1" applyBorder="1" applyAlignment="1">
      <alignment horizontal="righ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8" fillId="8" borderId="1" xfId="5" applyFont="1" applyBorder="1" applyAlignment="1">
      <alignment vertical="center" wrapText="1"/>
    </xf>
    <xf numFmtId="0" fontId="18" fillId="0" borderId="1" xfId="5" applyFont="1" applyFill="1" applyBorder="1" applyAlignment="1">
      <alignment vertical="center" wrapText="1"/>
    </xf>
    <xf numFmtId="0" fontId="18" fillId="0" borderId="1" xfId="5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" fontId="21" fillId="10" borderId="1" xfId="0" applyNumberFormat="1" applyFont="1" applyFill="1" applyBorder="1" applyAlignment="1">
      <alignment vertical="center"/>
    </xf>
    <xf numFmtId="4" fontId="21" fillId="7" borderId="1" xfId="0" applyNumberFormat="1" applyFont="1" applyFill="1" applyBorder="1" applyAlignment="1">
      <alignment vertical="center"/>
    </xf>
    <xf numFmtId="4" fontId="21" fillId="3" borderId="1" xfId="0" applyNumberFormat="1" applyFont="1" applyFill="1" applyBorder="1" applyAlignment="1">
      <alignment vertical="center"/>
    </xf>
    <xf numFmtId="4" fontId="21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6" fillId="7" borderId="1" xfId="0" applyFont="1" applyFill="1" applyBorder="1" applyAlignment="1">
      <alignment vertical="center" wrapText="1"/>
    </xf>
    <xf numFmtId="4" fontId="21" fillId="7" borderId="1" xfId="0" applyNumberFormat="1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wrapText="1"/>
    </xf>
    <xf numFmtId="0" fontId="16" fillId="11" borderId="1" xfId="0" applyFont="1" applyFill="1" applyBorder="1" applyAlignment="1">
      <alignment horizontal="center" vertical="center"/>
    </xf>
    <xf numFmtId="4" fontId="17" fillId="11" borderId="1" xfId="0" applyNumberFormat="1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/>
    </xf>
    <xf numFmtId="4" fontId="19" fillId="2" borderId="2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left" vertical="center" wrapText="1"/>
    </xf>
    <xf numFmtId="4" fontId="6" fillId="7" borderId="2" xfId="0" applyNumberFormat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27" fillId="0" borderId="1" xfId="7" applyNumberFormat="1" applyFont="1" applyBorder="1" applyAlignment="1">
      <alignment horizontal="left"/>
    </xf>
    <xf numFmtId="49" fontId="26" fillId="12" borderId="1" xfId="7" applyNumberFormat="1" applyFont="1" applyFill="1" applyBorder="1" applyAlignment="1">
      <alignment horizontal="left"/>
    </xf>
    <xf numFmtId="0" fontId="24" fillId="12" borderId="1" xfId="6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right" vertical="center" wrapText="1"/>
    </xf>
    <xf numFmtId="0" fontId="7" fillId="12" borderId="1" xfId="0" applyFont="1" applyFill="1" applyBorder="1" applyAlignment="1">
      <alignment wrapText="1"/>
    </xf>
    <xf numFmtId="49" fontId="23" fillId="0" borderId="1" xfId="7" applyNumberFormat="1" applyFont="1" applyBorder="1" applyAlignment="1">
      <alignment horizontal="left" vertical="center" wrapText="1"/>
    </xf>
    <xf numFmtId="2" fontId="23" fillId="12" borderId="1" xfId="7" applyNumberFormat="1" applyFont="1" applyFill="1" applyBorder="1" applyAlignment="1">
      <alignment horizontal="left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4" fontId="19" fillId="13" borderId="2" xfId="0" applyNumberFormat="1" applyFont="1" applyFill="1" applyBorder="1" applyAlignment="1">
      <alignment horizontal="right" vertical="center" wrapText="1"/>
    </xf>
    <xf numFmtId="0" fontId="6" fillId="6" borderId="1" xfId="1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8">
    <cellStyle name="Bun" xfId="1" builtinId="26"/>
    <cellStyle name="Eronat" xfId="5" builtinId="27"/>
    <cellStyle name="Normal" xfId="0" builtinId="0"/>
    <cellStyle name="Normal 3" xfId="2" xr:uid="{00000000-0005-0000-0000-000003000000}"/>
    <cellStyle name="Normal 3 2 2" xfId="3" xr:uid="{00000000-0005-0000-0000-000004000000}"/>
    <cellStyle name="Normal 5 4" xfId="4" xr:uid="{00000000-0005-0000-0000-000005000000}"/>
    <cellStyle name="Normal_Anexa F 140 146 10.07" xfId="7" xr:uid="{00000000-0005-0000-0000-000006000000}"/>
    <cellStyle name="Normal_Machete buget 99" xfId="6" xr:uid="{00000000-0005-0000-0000-000007000000}"/>
  </cellStyles>
  <dxfs count="0"/>
  <tableStyles count="0" defaultTableStyle="TableStyleMedium9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topLeftCell="B44" zoomScaleNormal="100" workbookViewId="0">
      <selection activeCell="F27" sqref="F27"/>
    </sheetView>
  </sheetViews>
  <sheetFormatPr defaultRowHeight="15"/>
  <cols>
    <col min="1" max="1" width="4.140625" style="4" hidden="1" customWidth="1"/>
    <col min="2" max="2" width="0.28515625" style="4" customWidth="1"/>
    <col min="3" max="3" width="47" style="6" customWidth="1"/>
    <col min="4" max="4" width="10.7109375" style="6" customWidth="1"/>
    <col min="5" max="5" width="11.140625" style="6" customWidth="1"/>
    <col min="6" max="6" width="11.85546875" style="6" customWidth="1"/>
    <col min="7" max="7" width="10" style="4" customWidth="1"/>
    <col min="8" max="8" width="9.140625" style="4" customWidth="1"/>
    <col min="9" max="16384" width="9.140625" style="4"/>
  </cols>
  <sheetData>
    <row r="1" spans="1:8">
      <c r="A1" s="1"/>
      <c r="B1" s="1"/>
      <c r="C1" s="2" t="s">
        <v>0</v>
      </c>
      <c r="D1" s="2"/>
      <c r="E1" s="3"/>
      <c r="F1" s="3" t="s">
        <v>1</v>
      </c>
    </row>
    <row r="2" spans="1:8" ht="18">
      <c r="A2" s="5"/>
      <c r="B2" s="5"/>
      <c r="C2" s="97"/>
      <c r="D2" s="97"/>
      <c r="E2" s="102" t="s">
        <v>2</v>
      </c>
      <c r="F2" s="102"/>
    </row>
    <row r="3" spans="1:8" ht="18">
      <c r="A3" s="5"/>
      <c r="B3" s="5"/>
      <c r="C3" s="18"/>
      <c r="D3" s="18"/>
      <c r="F3" s="7"/>
    </row>
    <row r="4" spans="1:8" ht="18">
      <c r="A4" s="5"/>
      <c r="B4" s="5"/>
      <c r="C4" s="18"/>
      <c r="D4" s="18"/>
      <c r="E4" s="8"/>
      <c r="F4" s="8"/>
    </row>
    <row r="5" spans="1:8" ht="18">
      <c r="A5" s="9" t="s">
        <v>3</v>
      </c>
      <c r="B5" s="9"/>
      <c r="C5" s="99" t="s">
        <v>4</v>
      </c>
      <c r="D5" s="100"/>
      <c r="E5" s="100"/>
      <c r="F5" s="100"/>
    </row>
    <row r="6" spans="1:8" ht="18">
      <c r="A6" s="9"/>
      <c r="B6" s="9"/>
      <c r="C6" s="20"/>
      <c r="D6" s="21"/>
      <c r="E6" s="21"/>
      <c r="F6" s="21"/>
    </row>
    <row r="7" spans="1:8" ht="15.75">
      <c r="A7" s="10" t="s">
        <v>5</v>
      </c>
      <c r="B7" s="10"/>
      <c r="C7" s="101" t="s">
        <v>6</v>
      </c>
      <c r="D7" s="100"/>
      <c r="E7" s="100"/>
      <c r="F7" s="100"/>
    </row>
    <row r="8" spans="1:8" ht="15.75">
      <c r="A8" s="11"/>
      <c r="B8" s="11"/>
      <c r="C8" s="22"/>
      <c r="D8" s="22"/>
      <c r="E8" s="22"/>
      <c r="F8" s="22"/>
    </row>
    <row r="9" spans="1:8" ht="15.75">
      <c r="A9" s="11"/>
      <c r="B9" s="11"/>
      <c r="C9" s="22"/>
      <c r="D9" s="22"/>
      <c r="E9" s="22"/>
      <c r="F9" s="23" t="s">
        <v>7</v>
      </c>
    </row>
    <row r="10" spans="1:8" ht="15.75" hidden="1">
      <c r="A10" s="11"/>
      <c r="B10" s="11"/>
      <c r="C10" s="22"/>
      <c r="D10" s="22"/>
      <c r="E10" s="22"/>
      <c r="F10" s="22"/>
    </row>
    <row r="11" spans="1:8" ht="15.75" hidden="1">
      <c r="A11" s="11"/>
      <c r="B11" s="11"/>
      <c r="C11" s="22"/>
      <c r="D11" s="22"/>
      <c r="E11" s="22"/>
      <c r="F11" s="22"/>
    </row>
    <row r="12" spans="1:8" ht="15" hidden="1" customHeight="1">
      <c r="A12" s="1"/>
      <c r="B12" s="1"/>
      <c r="C12" s="98"/>
      <c r="D12" s="98"/>
      <c r="E12" s="98"/>
      <c r="F12" s="19"/>
    </row>
    <row r="13" spans="1:8" hidden="1">
      <c r="A13" s="1"/>
      <c r="B13" s="1"/>
      <c r="C13" s="12"/>
      <c r="D13" s="13"/>
      <c r="E13" s="7"/>
      <c r="F13" s="7"/>
    </row>
    <row r="14" spans="1:8" ht="46.5" customHeight="1">
      <c r="A14" s="1"/>
      <c r="B14" s="1"/>
      <c r="C14" s="29" t="s">
        <v>8</v>
      </c>
      <c r="D14" s="30" t="s">
        <v>9</v>
      </c>
      <c r="E14" s="30" t="s">
        <v>10</v>
      </c>
      <c r="F14" s="30" t="s">
        <v>11</v>
      </c>
      <c r="G14" s="30" t="s">
        <v>12</v>
      </c>
      <c r="H14" s="30" t="s">
        <v>13</v>
      </c>
    </row>
    <row r="15" spans="1:8" ht="29.25" hidden="1" customHeight="1">
      <c r="A15" s="14"/>
      <c r="B15" s="1"/>
      <c r="C15" s="31"/>
      <c r="D15" s="31"/>
      <c r="E15" s="32"/>
      <c r="F15" s="32"/>
      <c r="G15" s="32"/>
      <c r="H15" s="32"/>
    </row>
    <row r="16" spans="1:8" ht="29.25" customHeight="1">
      <c r="A16" s="17"/>
      <c r="B16" s="1"/>
      <c r="C16" s="33" t="s">
        <v>14</v>
      </c>
      <c r="D16" s="34"/>
      <c r="E16" s="94">
        <f>F16+G16+H16</f>
        <v>11416.279999999999</v>
      </c>
      <c r="F16" s="35">
        <f>F17+F21</f>
        <v>1144.28</v>
      </c>
      <c r="G16" s="35">
        <f t="shared" ref="G16:H16" si="0">G17+G21</f>
        <v>3000</v>
      </c>
      <c r="H16" s="35">
        <f t="shared" si="0"/>
        <v>7272</v>
      </c>
    </row>
    <row r="17" spans="1:8" ht="18.75" customHeight="1">
      <c r="A17" s="17"/>
      <c r="B17" s="1"/>
      <c r="C17" s="62" t="s">
        <v>15</v>
      </c>
      <c r="D17" s="76"/>
      <c r="E17" s="77">
        <f>F17+G17+H17</f>
        <v>1144.28</v>
      </c>
      <c r="F17" s="77">
        <f>F18+F19</f>
        <v>1144.28</v>
      </c>
      <c r="G17" s="77">
        <f t="shared" ref="G17:H17" si="1">G18+G19</f>
        <v>0</v>
      </c>
      <c r="H17" s="77">
        <f t="shared" si="1"/>
        <v>0</v>
      </c>
    </row>
    <row r="18" spans="1:8" ht="21.75" customHeight="1">
      <c r="A18" s="17"/>
      <c r="B18" s="1"/>
      <c r="C18" s="54" t="s">
        <v>16</v>
      </c>
      <c r="D18" s="78" t="s">
        <v>17</v>
      </c>
      <c r="E18" s="77">
        <f t="shared" ref="E18:E22" si="2">F18+G18+H18</f>
        <v>49.28</v>
      </c>
      <c r="F18" s="27">
        <v>49.28</v>
      </c>
      <c r="G18" s="27">
        <v>0</v>
      </c>
      <c r="H18" s="27">
        <v>0</v>
      </c>
    </row>
    <row r="19" spans="1:8" ht="50.25" customHeight="1">
      <c r="A19" s="17"/>
      <c r="B19" s="1"/>
      <c r="C19" s="64" t="s">
        <v>18</v>
      </c>
      <c r="D19" s="78" t="s">
        <v>19</v>
      </c>
      <c r="E19" s="77">
        <f t="shared" si="2"/>
        <v>1095</v>
      </c>
      <c r="F19" s="27">
        <f>F20</f>
        <v>1095</v>
      </c>
      <c r="G19" s="27">
        <f>G20</f>
        <v>0</v>
      </c>
      <c r="H19" s="27">
        <f>H20</f>
        <v>0</v>
      </c>
    </row>
    <row r="20" spans="1:8" ht="44.25" customHeight="1">
      <c r="A20" s="17"/>
      <c r="B20" s="1"/>
      <c r="C20" s="93" t="s">
        <v>18</v>
      </c>
      <c r="D20" s="79" t="s">
        <v>20</v>
      </c>
      <c r="E20" s="77">
        <f t="shared" si="2"/>
        <v>1095</v>
      </c>
      <c r="F20" s="27">
        <v>1095</v>
      </c>
      <c r="G20" s="27">
        <v>0</v>
      </c>
      <c r="H20" s="27">
        <v>0</v>
      </c>
    </row>
    <row r="21" spans="1:8" ht="26.25" customHeight="1">
      <c r="A21" s="17"/>
      <c r="B21" s="1"/>
      <c r="C21" s="43" t="s">
        <v>21</v>
      </c>
      <c r="D21" s="79"/>
      <c r="E21" s="77">
        <f t="shared" si="2"/>
        <v>10272</v>
      </c>
      <c r="F21" s="88">
        <v>0</v>
      </c>
      <c r="G21" s="88">
        <v>3000</v>
      </c>
      <c r="H21" s="88">
        <v>7272</v>
      </c>
    </row>
    <row r="22" spans="1:8" ht="48.75" customHeight="1">
      <c r="A22" s="17"/>
      <c r="B22" s="1"/>
      <c r="C22" s="89" t="s">
        <v>22</v>
      </c>
      <c r="D22" s="87" t="s">
        <v>23</v>
      </c>
      <c r="E22" s="77">
        <f t="shared" si="2"/>
        <v>10272</v>
      </c>
      <c r="F22" s="27">
        <v>0</v>
      </c>
      <c r="G22" s="27">
        <v>3000</v>
      </c>
      <c r="H22" s="27">
        <v>7272</v>
      </c>
    </row>
    <row r="23" spans="1:8" ht="30" customHeight="1">
      <c r="A23" s="15"/>
      <c r="B23" s="1"/>
      <c r="C23" s="33" t="s">
        <v>24</v>
      </c>
      <c r="D23" s="38" t="s">
        <v>25</v>
      </c>
      <c r="E23" s="35">
        <f>F23+G23+H23</f>
        <v>12562.279999999999</v>
      </c>
      <c r="F23" s="35">
        <f>F24+F32+F37+F50+F27</f>
        <v>1145.28</v>
      </c>
      <c r="G23" s="35">
        <f t="shared" ref="G23:H23" si="3">G24+G32+G37+G50+G27</f>
        <v>3335</v>
      </c>
      <c r="H23" s="35">
        <f t="shared" si="3"/>
        <v>8082</v>
      </c>
    </row>
    <row r="24" spans="1:8" ht="30" customHeight="1">
      <c r="A24" s="40"/>
      <c r="B24" s="1"/>
      <c r="C24" s="71" t="s">
        <v>26</v>
      </c>
      <c r="D24" s="42" t="s">
        <v>27</v>
      </c>
      <c r="E24" s="35">
        <f t="shared" ref="E24:E54" si="4">F24+G24+H24</f>
        <v>1</v>
      </c>
      <c r="F24" s="46">
        <f t="shared" ref="F24:H25" si="5">F25</f>
        <v>1</v>
      </c>
      <c r="G24" s="46">
        <f t="shared" si="5"/>
        <v>0</v>
      </c>
      <c r="H24" s="46">
        <f t="shared" si="5"/>
        <v>0</v>
      </c>
    </row>
    <row r="25" spans="1:8" ht="19.5" customHeight="1">
      <c r="A25" s="40"/>
      <c r="B25" s="1"/>
      <c r="C25" s="43" t="s">
        <v>21</v>
      </c>
      <c r="D25" s="44"/>
      <c r="E25" s="41">
        <f t="shared" si="4"/>
        <v>1</v>
      </c>
      <c r="F25" s="41">
        <f t="shared" si="5"/>
        <v>1</v>
      </c>
      <c r="G25" s="41">
        <f t="shared" si="5"/>
        <v>0</v>
      </c>
      <c r="H25" s="41">
        <f t="shared" si="5"/>
        <v>0</v>
      </c>
    </row>
    <row r="26" spans="1:8" ht="30" customHeight="1">
      <c r="A26" s="40"/>
      <c r="B26" s="1"/>
      <c r="C26" s="45" t="s">
        <v>28</v>
      </c>
      <c r="D26" s="44" t="s">
        <v>29</v>
      </c>
      <c r="E26" s="92">
        <f t="shared" si="4"/>
        <v>1</v>
      </c>
      <c r="F26" s="92">
        <f>54+18-54+1-18</f>
        <v>1</v>
      </c>
      <c r="G26" s="92">
        <v>0</v>
      </c>
      <c r="H26" s="92">
        <v>0</v>
      </c>
    </row>
    <row r="27" spans="1:8" ht="30" customHeight="1">
      <c r="A27" s="40"/>
      <c r="B27" s="1"/>
      <c r="C27" s="82" t="s">
        <v>30</v>
      </c>
      <c r="D27" s="81" t="s">
        <v>31</v>
      </c>
      <c r="E27" s="35">
        <f t="shared" si="4"/>
        <v>11417</v>
      </c>
      <c r="F27" s="83">
        <f>F28</f>
        <v>0</v>
      </c>
      <c r="G27" s="83">
        <f t="shared" ref="G27:H27" si="6">G28</f>
        <v>3335</v>
      </c>
      <c r="H27" s="83">
        <f t="shared" si="6"/>
        <v>8082</v>
      </c>
    </row>
    <row r="28" spans="1:8" ht="30" customHeight="1">
      <c r="A28" s="40"/>
      <c r="B28" s="1"/>
      <c r="C28" s="84" t="s">
        <v>32</v>
      </c>
      <c r="D28" s="44"/>
      <c r="E28" s="41">
        <f t="shared" si="4"/>
        <v>11417</v>
      </c>
      <c r="F28" s="41">
        <f>F29</f>
        <v>0</v>
      </c>
      <c r="G28" s="41">
        <f t="shared" ref="G28:H28" si="7">G29</f>
        <v>3335</v>
      </c>
      <c r="H28" s="41">
        <f t="shared" si="7"/>
        <v>8082</v>
      </c>
    </row>
    <row r="29" spans="1:8" ht="21.75" customHeight="1">
      <c r="A29" s="40"/>
      <c r="B29" s="1"/>
      <c r="C29" s="80" t="s">
        <v>21</v>
      </c>
      <c r="D29" s="44"/>
      <c r="E29" s="41">
        <f t="shared" si="4"/>
        <v>11417</v>
      </c>
      <c r="F29" s="92">
        <f>F30+F31</f>
        <v>0</v>
      </c>
      <c r="G29" s="92">
        <f t="shared" ref="G29:H29" si="8">G30+G31</f>
        <v>3335</v>
      </c>
      <c r="H29" s="92">
        <f t="shared" si="8"/>
        <v>8082</v>
      </c>
    </row>
    <row r="30" spans="1:8" ht="22.5" customHeight="1">
      <c r="A30" s="40"/>
      <c r="B30" s="1"/>
      <c r="C30" s="90" t="s">
        <v>33</v>
      </c>
      <c r="D30" s="85" t="s">
        <v>34</v>
      </c>
      <c r="E30" s="41">
        <f t="shared" si="4"/>
        <v>1145</v>
      </c>
      <c r="F30" s="92">
        <v>0</v>
      </c>
      <c r="G30" s="92">
        <v>335</v>
      </c>
      <c r="H30" s="92">
        <v>810</v>
      </c>
    </row>
    <row r="31" spans="1:8" ht="30" customHeight="1">
      <c r="A31" s="40"/>
      <c r="B31" s="1"/>
      <c r="C31" s="91" t="s">
        <v>35</v>
      </c>
      <c r="D31" s="86" t="s">
        <v>36</v>
      </c>
      <c r="E31" s="41">
        <f t="shared" si="4"/>
        <v>10272</v>
      </c>
      <c r="F31" s="92">
        <v>0</v>
      </c>
      <c r="G31" s="92">
        <f>G22</f>
        <v>3000</v>
      </c>
      <c r="H31" s="92">
        <f>H22</f>
        <v>7272</v>
      </c>
    </row>
    <row r="32" spans="1:8" ht="30" customHeight="1">
      <c r="A32" s="16"/>
      <c r="B32" s="39" t="s">
        <v>37</v>
      </c>
      <c r="C32" s="57" t="s">
        <v>38</v>
      </c>
      <c r="D32" s="58" t="s">
        <v>39</v>
      </c>
      <c r="E32" s="35">
        <f t="shared" si="4"/>
        <v>49.28</v>
      </c>
      <c r="F32" s="28">
        <f t="shared" ref="F32:H35" si="9">F33</f>
        <v>49.28</v>
      </c>
      <c r="G32" s="28">
        <f t="shared" si="9"/>
        <v>0</v>
      </c>
      <c r="H32" s="28">
        <f t="shared" si="9"/>
        <v>0</v>
      </c>
    </row>
    <row r="33" spans="1:8" ht="39" customHeight="1">
      <c r="A33" s="16"/>
      <c r="B33" s="39" t="s">
        <v>40</v>
      </c>
      <c r="C33" s="59" t="s">
        <v>41</v>
      </c>
      <c r="D33" s="26" t="s">
        <v>42</v>
      </c>
      <c r="E33" s="35">
        <f t="shared" si="4"/>
        <v>49.28</v>
      </c>
      <c r="F33" s="24">
        <f>F35</f>
        <v>49.28</v>
      </c>
      <c r="G33" s="24">
        <f>G35</f>
        <v>0</v>
      </c>
      <c r="H33" s="24">
        <f>H35</f>
        <v>0</v>
      </c>
    </row>
    <row r="34" spans="1:8" ht="30" customHeight="1">
      <c r="A34" s="16"/>
      <c r="B34" s="39"/>
      <c r="C34" s="60" t="s">
        <v>43</v>
      </c>
      <c r="D34" s="61"/>
      <c r="E34" s="41">
        <f t="shared" si="4"/>
        <v>49.28</v>
      </c>
      <c r="F34" s="56">
        <f>F35</f>
        <v>49.28</v>
      </c>
      <c r="G34" s="56">
        <f>G35</f>
        <v>0</v>
      </c>
      <c r="H34" s="56">
        <f>H35</f>
        <v>0</v>
      </c>
    </row>
    <row r="35" spans="1:8" ht="22.5" customHeight="1">
      <c r="A35" s="16"/>
      <c r="B35" s="39"/>
      <c r="C35" s="62" t="s">
        <v>15</v>
      </c>
      <c r="D35" s="55"/>
      <c r="E35" s="41">
        <f t="shared" si="4"/>
        <v>49.28</v>
      </c>
      <c r="F35" s="27">
        <f t="shared" si="9"/>
        <v>49.28</v>
      </c>
      <c r="G35" s="27">
        <f t="shared" si="9"/>
        <v>0</v>
      </c>
      <c r="H35" s="27">
        <f t="shared" si="9"/>
        <v>0</v>
      </c>
    </row>
    <row r="36" spans="1:8" ht="21" customHeight="1">
      <c r="A36" s="16"/>
      <c r="B36" s="39"/>
      <c r="C36" s="54" t="s">
        <v>44</v>
      </c>
      <c r="D36" s="55">
        <v>20</v>
      </c>
      <c r="E36" s="41">
        <f t="shared" si="4"/>
        <v>49.28</v>
      </c>
      <c r="F36" s="27">
        <v>49.28</v>
      </c>
      <c r="G36" s="27">
        <v>0</v>
      </c>
      <c r="H36" s="27">
        <v>0</v>
      </c>
    </row>
    <row r="37" spans="1:8" ht="29.25" customHeight="1">
      <c r="A37" s="16"/>
      <c r="B37" s="39" t="s">
        <v>45</v>
      </c>
      <c r="C37" s="58" t="s">
        <v>46</v>
      </c>
      <c r="D37" s="58">
        <v>68.02</v>
      </c>
      <c r="E37" s="35">
        <f t="shared" si="4"/>
        <v>0</v>
      </c>
      <c r="F37" s="28">
        <f>F38+F42+F46</f>
        <v>0</v>
      </c>
      <c r="G37" s="28">
        <f>G38+G42+G46</f>
        <v>0</v>
      </c>
      <c r="H37" s="28">
        <f>H38+H42+H46</f>
        <v>0</v>
      </c>
    </row>
    <row r="38" spans="1:8" ht="63.75" customHeight="1">
      <c r="A38" s="16"/>
      <c r="B38" s="39" t="s">
        <v>47</v>
      </c>
      <c r="C38" s="59" t="s">
        <v>48</v>
      </c>
      <c r="D38" s="26" t="s">
        <v>49</v>
      </c>
      <c r="E38" s="35">
        <f t="shared" si="4"/>
        <v>53.81</v>
      </c>
      <c r="F38" s="25">
        <f t="shared" ref="F38:H38" si="10">F39</f>
        <v>53.81</v>
      </c>
      <c r="G38" s="25">
        <f t="shared" si="10"/>
        <v>0</v>
      </c>
      <c r="H38" s="25">
        <f t="shared" si="10"/>
        <v>0</v>
      </c>
    </row>
    <row r="39" spans="1:8" ht="24" customHeight="1">
      <c r="A39" s="16"/>
      <c r="B39" s="39"/>
      <c r="C39" s="62" t="s">
        <v>15</v>
      </c>
      <c r="D39" s="63"/>
      <c r="E39" s="41">
        <f t="shared" si="4"/>
        <v>53.81</v>
      </c>
      <c r="F39" s="27">
        <f>F40+F41</f>
        <v>53.81</v>
      </c>
      <c r="G39" s="27">
        <f>G40+G41</f>
        <v>0</v>
      </c>
      <c r="H39" s="27">
        <f>H40+H41</f>
        <v>0</v>
      </c>
    </row>
    <row r="40" spans="1:8" ht="24.75" customHeight="1">
      <c r="A40" s="16"/>
      <c r="B40" s="39"/>
      <c r="C40" s="54" t="s">
        <v>44</v>
      </c>
      <c r="D40" s="55">
        <v>20</v>
      </c>
      <c r="E40" s="41">
        <f t="shared" si="4"/>
        <v>61</v>
      </c>
      <c r="F40" s="36">
        <v>61</v>
      </c>
      <c r="G40" s="36">
        <v>0</v>
      </c>
      <c r="H40" s="36">
        <v>0</v>
      </c>
    </row>
    <row r="41" spans="1:8" ht="35.25" customHeight="1">
      <c r="A41" s="16"/>
      <c r="B41" s="39"/>
      <c r="C41" s="64" t="s">
        <v>50</v>
      </c>
      <c r="D41" s="55" t="s">
        <v>51</v>
      </c>
      <c r="E41" s="41">
        <f t="shared" si="4"/>
        <v>-7.19</v>
      </c>
      <c r="F41" s="37">
        <v>-7.19</v>
      </c>
      <c r="G41" s="37">
        <v>0</v>
      </c>
      <c r="H41" s="37">
        <v>0</v>
      </c>
    </row>
    <row r="42" spans="1:8" ht="63.75" customHeight="1">
      <c r="A42" s="16"/>
      <c r="B42" s="39" t="s">
        <v>52</v>
      </c>
      <c r="C42" s="59" t="s">
        <v>53</v>
      </c>
      <c r="D42" s="26" t="s">
        <v>54</v>
      </c>
      <c r="E42" s="35">
        <f t="shared" si="4"/>
        <v>78.38</v>
      </c>
      <c r="F42" s="24">
        <f>F43</f>
        <v>78.38</v>
      </c>
      <c r="G42" s="24">
        <f>G43</f>
        <v>0</v>
      </c>
      <c r="H42" s="24">
        <f>H43</f>
        <v>0</v>
      </c>
    </row>
    <row r="43" spans="1:8" ht="27.75" customHeight="1">
      <c r="A43" s="16"/>
      <c r="B43" s="39"/>
      <c r="C43" s="62" t="s">
        <v>15</v>
      </c>
      <c r="D43" s="63"/>
      <c r="E43" s="41">
        <f t="shared" si="4"/>
        <v>78.38</v>
      </c>
      <c r="F43" s="27">
        <f>F44+F45</f>
        <v>78.38</v>
      </c>
      <c r="G43" s="27">
        <f>G44+G45</f>
        <v>0</v>
      </c>
      <c r="H43" s="27">
        <f>H44+H45</f>
        <v>0</v>
      </c>
    </row>
    <row r="44" spans="1:8" ht="25.5" customHeight="1">
      <c r="A44" s="16"/>
      <c r="B44" s="39"/>
      <c r="C44" s="54" t="s">
        <v>44</v>
      </c>
      <c r="D44" s="55">
        <v>20</v>
      </c>
      <c r="E44" s="41">
        <f t="shared" si="4"/>
        <v>263</v>
      </c>
      <c r="F44" s="36">
        <v>263</v>
      </c>
      <c r="G44" s="36">
        <v>0</v>
      </c>
      <c r="H44" s="36">
        <v>0</v>
      </c>
    </row>
    <row r="45" spans="1:8" ht="38.25" customHeight="1">
      <c r="A45" s="16"/>
      <c r="B45" s="39"/>
      <c r="C45" s="64" t="s">
        <v>50</v>
      </c>
      <c r="D45" s="55" t="s">
        <v>51</v>
      </c>
      <c r="E45" s="41">
        <f t="shared" si="4"/>
        <v>-184.62</v>
      </c>
      <c r="F45" s="37">
        <v>-184.62</v>
      </c>
      <c r="G45" s="37">
        <v>0</v>
      </c>
      <c r="H45" s="37">
        <v>0</v>
      </c>
    </row>
    <row r="46" spans="1:8" ht="66" customHeight="1">
      <c r="A46" s="16"/>
      <c r="B46" s="39" t="s">
        <v>55</v>
      </c>
      <c r="C46" s="59" t="s">
        <v>56</v>
      </c>
      <c r="D46" s="26" t="s">
        <v>57</v>
      </c>
      <c r="E46" s="35">
        <f t="shared" si="4"/>
        <v>-132.19000000000003</v>
      </c>
      <c r="F46" s="24">
        <f>F47</f>
        <v>-132.19000000000003</v>
      </c>
      <c r="G46" s="24">
        <f>G47</f>
        <v>0</v>
      </c>
      <c r="H46" s="24">
        <f>H47</f>
        <v>0</v>
      </c>
    </row>
    <row r="47" spans="1:8" ht="19.5" customHeight="1">
      <c r="A47" s="16"/>
      <c r="B47" s="39"/>
      <c r="C47" s="62" t="s">
        <v>15</v>
      </c>
      <c r="D47" s="63"/>
      <c r="E47" s="41">
        <f t="shared" si="4"/>
        <v>-132.19000000000003</v>
      </c>
      <c r="F47" s="27">
        <f>F48+F49</f>
        <v>-132.19000000000003</v>
      </c>
      <c r="G47" s="27">
        <f>G48+G49</f>
        <v>0</v>
      </c>
      <c r="H47" s="27">
        <f>H48+H49</f>
        <v>0</v>
      </c>
    </row>
    <row r="48" spans="1:8" ht="19.5" customHeight="1">
      <c r="A48" s="16"/>
      <c r="B48" s="39"/>
      <c r="C48" s="54" t="s">
        <v>44</v>
      </c>
      <c r="D48" s="55">
        <v>20</v>
      </c>
      <c r="E48" s="41">
        <f t="shared" si="4"/>
        <v>207.17</v>
      </c>
      <c r="F48" s="36">
        <v>207.17</v>
      </c>
      <c r="G48" s="36">
        <v>0</v>
      </c>
      <c r="H48" s="36">
        <v>0</v>
      </c>
    </row>
    <row r="49" spans="1:8" ht="37.5" customHeight="1">
      <c r="A49" s="16"/>
      <c r="B49" s="39"/>
      <c r="C49" s="64" t="s">
        <v>50</v>
      </c>
      <c r="D49" s="55" t="s">
        <v>51</v>
      </c>
      <c r="E49" s="41">
        <f t="shared" si="4"/>
        <v>-339.36</v>
      </c>
      <c r="F49" s="37">
        <v>-339.36</v>
      </c>
      <c r="G49" s="37">
        <v>0</v>
      </c>
      <c r="H49" s="37">
        <v>0</v>
      </c>
    </row>
    <row r="50" spans="1:8" ht="22.5" customHeight="1">
      <c r="A50" s="16"/>
      <c r="B50" s="39"/>
      <c r="C50" s="71" t="s">
        <v>58</v>
      </c>
      <c r="D50" s="42" t="s">
        <v>59</v>
      </c>
      <c r="E50" s="35">
        <f t="shared" si="4"/>
        <v>1095</v>
      </c>
      <c r="F50" s="72">
        <f t="shared" ref="F50:H52" si="11">F51</f>
        <v>1095</v>
      </c>
      <c r="G50" s="72">
        <f t="shared" si="11"/>
        <v>0</v>
      </c>
      <c r="H50" s="72">
        <f t="shared" si="11"/>
        <v>0</v>
      </c>
    </row>
    <row r="51" spans="1:8" ht="23.25" customHeight="1">
      <c r="A51" s="16"/>
      <c r="B51" s="39"/>
      <c r="C51" s="73" t="s">
        <v>60</v>
      </c>
      <c r="D51" s="74" t="s">
        <v>61</v>
      </c>
      <c r="E51" s="35">
        <f t="shared" si="4"/>
        <v>1095</v>
      </c>
      <c r="F51" s="75">
        <f t="shared" si="11"/>
        <v>1095</v>
      </c>
      <c r="G51" s="75">
        <f t="shared" si="11"/>
        <v>0</v>
      </c>
      <c r="H51" s="75">
        <f t="shared" si="11"/>
        <v>0</v>
      </c>
    </row>
    <row r="52" spans="1:8" ht="21" customHeight="1">
      <c r="A52" s="16"/>
      <c r="B52" s="39"/>
      <c r="C52" s="70" t="s">
        <v>15</v>
      </c>
      <c r="D52" s="55"/>
      <c r="E52" s="41">
        <f t="shared" si="4"/>
        <v>1095</v>
      </c>
      <c r="F52" s="37">
        <f t="shared" si="11"/>
        <v>1095</v>
      </c>
      <c r="G52" s="37">
        <f t="shared" si="11"/>
        <v>0</v>
      </c>
      <c r="H52" s="37">
        <f t="shared" si="11"/>
        <v>0</v>
      </c>
    </row>
    <row r="53" spans="1:8" ht="24.75" customHeight="1">
      <c r="A53" s="16"/>
      <c r="B53" s="39"/>
      <c r="C53" s="54" t="s">
        <v>44</v>
      </c>
      <c r="D53" s="55">
        <v>20</v>
      </c>
      <c r="E53" s="41">
        <f t="shared" si="4"/>
        <v>1095</v>
      </c>
      <c r="F53" s="37">
        <v>1095</v>
      </c>
      <c r="G53" s="37">
        <v>0</v>
      </c>
      <c r="H53" s="37">
        <v>0</v>
      </c>
    </row>
    <row r="54" spans="1:8" ht="27" customHeight="1">
      <c r="C54" s="47" t="s">
        <v>62</v>
      </c>
      <c r="D54" s="47"/>
      <c r="E54" s="35">
        <f t="shared" si="4"/>
        <v>-1146</v>
      </c>
      <c r="F54" s="48">
        <f>F16-F23</f>
        <v>-1</v>
      </c>
      <c r="G54" s="48">
        <f>G16-G23</f>
        <v>-335</v>
      </c>
      <c r="H54" s="48">
        <f>H16-H23</f>
        <v>-810</v>
      </c>
    </row>
    <row r="57" spans="1:8" ht="24.75" customHeight="1">
      <c r="C57" s="49" t="s">
        <v>63</v>
      </c>
      <c r="D57" s="65">
        <f>D58</f>
        <v>1146</v>
      </c>
    </row>
    <row r="58" spans="1:8" ht="24.75" customHeight="1">
      <c r="C58" s="51" t="s">
        <v>64</v>
      </c>
      <c r="D58" s="66">
        <f>D59+D62</f>
        <v>1146</v>
      </c>
    </row>
    <row r="59" spans="1:8" ht="24.75" customHeight="1">
      <c r="C59" s="52" t="s">
        <v>26</v>
      </c>
      <c r="D59" s="67">
        <f>D60</f>
        <v>1</v>
      </c>
    </row>
    <row r="60" spans="1:8" ht="16.5" customHeight="1">
      <c r="C60" s="53" t="s">
        <v>65</v>
      </c>
      <c r="D60" s="68">
        <f>D61</f>
        <v>1</v>
      </c>
    </row>
    <row r="61" spans="1:8">
      <c r="C61" s="50" t="s">
        <v>66</v>
      </c>
      <c r="D61" s="69">
        <v>1</v>
      </c>
    </row>
    <row r="62" spans="1:8">
      <c r="C62" s="95" t="s">
        <v>30</v>
      </c>
      <c r="D62" s="96">
        <f>D63</f>
        <v>1145</v>
      </c>
    </row>
    <row r="63" spans="1:8" ht="28.5">
      <c r="C63" s="84" t="s">
        <v>32</v>
      </c>
      <c r="D63" s="69">
        <f>D64</f>
        <v>1145</v>
      </c>
    </row>
    <row r="64" spans="1:8">
      <c r="C64" s="90" t="s">
        <v>33</v>
      </c>
      <c r="D64" s="69">
        <f>E30</f>
        <v>1145</v>
      </c>
    </row>
  </sheetData>
  <mergeCells count="5">
    <mergeCell ref="C2:D2"/>
    <mergeCell ref="C12:E12"/>
    <mergeCell ref="C5:F5"/>
    <mergeCell ref="C7:F7"/>
    <mergeCell ref="E2:F2"/>
  </mergeCells>
  <pageMargins left="0.47244094488188981" right="0.51181102362204722" top="0.43307086614173229" bottom="0.2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80471D-7869-4DDE-A8B9-836BF8D46F51}"/>
</file>

<file path=customXml/itemProps2.xml><?xml version="1.0" encoding="utf-8"?>
<ds:datastoreItem xmlns:ds="http://schemas.openxmlformats.org/officeDocument/2006/customXml" ds:itemID="{F948C006-C8F8-4A34-BB1F-B8437B95C227}"/>
</file>

<file path=customXml/itemProps3.xml><?xml version="1.0" encoding="utf-8"?>
<ds:datastoreItem xmlns:ds="http://schemas.openxmlformats.org/officeDocument/2006/customXml" ds:itemID="{372EAF11-8D8D-43E6-895C-F6D13066C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2020-09-07T10:07:37Z</dcterms:created>
  <dcterms:modified xsi:type="dcterms:W3CDTF">2025-05-28T10:02:19Z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