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80" windowWidth="28760" windowHeight="12600"/>
  </bookViews>
  <sheets>
    <sheet name="Anexa raport" sheetId="1" r:id="rId1"/>
  </sheets>
  <definedNames>
    <definedName name="_xlnm.Database">#REF!</definedName>
    <definedName name="Excel_BuiltIn_Database">#REF!</definedName>
    <definedName name="_xlnm.Print_Area" localSheetId="0">'Anexa raport'!$A$1:$E$27</definedName>
    <definedName name="s">#REF!</definedName>
    <definedName name="x">#REF!</definedName>
    <definedName name="y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D25" i="1"/>
  <c r="E25" s="1"/>
  <c r="D24"/>
  <c r="C26"/>
  <c r="E24"/>
  <c r="E23"/>
  <c r="E22"/>
  <c r="E21"/>
  <c r="E20"/>
  <c r="E19"/>
  <c r="E18"/>
  <c r="D16"/>
  <c r="C15"/>
  <c r="E15" s="1"/>
  <c r="E14"/>
  <c r="E13"/>
  <c r="E12"/>
  <c r="E11"/>
  <c r="E10"/>
  <c r="C10"/>
  <c r="E9"/>
  <c r="E8"/>
  <c r="E16" s="1"/>
  <c r="C8"/>
  <c r="C16" s="1"/>
  <c r="C27" s="1"/>
  <c r="E7"/>
  <c r="E26" l="1"/>
  <c r="E27" s="1"/>
  <c r="D26"/>
  <c r="D27" s="1"/>
</calcChain>
</file>

<file path=xl/sharedStrings.xml><?xml version="1.0" encoding="utf-8"?>
<sst xmlns="http://schemas.openxmlformats.org/spreadsheetml/2006/main" count="33" uniqueCount="28">
  <si>
    <t>LISTA OBIECTIVE DE INVESTITII</t>
  </si>
  <si>
    <t>lei</t>
  </si>
  <si>
    <t>Nr. crt.</t>
  </si>
  <si>
    <t>Denumire proiecte care beneficiaza de fonduri europene nerambursabile</t>
  </si>
  <si>
    <t>Valoarea  aprobata prin HCJ nr.17/26.11.2024</t>
  </si>
  <si>
    <t>Influente</t>
  </si>
  <si>
    <t xml:space="preserve">Valoarea propusa a fi finantata din imprumut         </t>
  </si>
  <si>
    <t>Restaurarea Galeriei de Arta Rudolf Schweitzer-Cumpana - Consolidarea, protejarea si valorificarea patrimoniului cultural</t>
  </si>
  <si>
    <t>Restaurarea Muzeului Judetean Arges- consolidarea, protejarea si valorificarea patrimoniului cultural</t>
  </si>
  <si>
    <t>Cresterea eficientei energetice a Palatului Administrativ situat in Pitesti- Piata Vasile Milea nr. 1</t>
  </si>
  <si>
    <t>Extindere si dotare spatii Urgenta si amenajari incinta Spitalul Judetean de Urgenta Pitesti</t>
  </si>
  <si>
    <t>Modernizarea  DJ 503 lim jud. Dambovita-Slobozia-Rociu-Oarja-Catanele (DJ 702G-km 3+824), km 98+000-140+034 (42,034 km), jud. Arges</t>
  </si>
  <si>
    <t>Consolidarea infrastructurii medicale pentru a face față provocărilor ridicate de combaterea epidemiei de COVID-19 la Spitalul de Pneumoftiziologie Sf. Andrei Valea Iașului, Argeș</t>
  </si>
  <si>
    <t>Extindere, modernizare și dotare spații urgență Spitalul de pediatrie Pitești</t>
  </si>
  <si>
    <t>Extinderea şi dotarea ambulatoriului integrat al Spitalului judeţean de urgenţă Piteşti</t>
  </si>
  <si>
    <t>Extinderea, modernizarea și dotarea Ambulatoriului Integrat al Spitalului de Pediatrie Pitești</t>
  </si>
  <si>
    <t>SUBTOTAL</t>
  </si>
  <si>
    <t>Denumire obiective de investitie finantate de la bugetul local</t>
  </si>
  <si>
    <t>Modernizare DJ 703B Moraresti (DN 7+km 148+980)-Salistea-Vedea-Lim. Jud. Olt (km 34+714-Lim. Jud. Olt(km 41+164)-Marghia-Padureti-Costesti-Serbanesti-Silistea-Cateasca-Leordeni (DN 7-km 91+230), km 77+826-83+126, L= 5,3 km, comuna Cateasca, judetul Arges.</t>
  </si>
  <si>
    <t>Modernizare DJ 679D Malu-(DJ 679-km 38+940)-Coltu-Ungheni-Recea-Negrasi -Mozacu, km 7+940-14+940, L= 7km, comuna Ungheni, Judetul Arges</t>
  </si>
  <si>
    <t>Modernizare DJ 739 Barzesti-Negresti- Zgriptesti- Beleti, km 9+800-12+000, L= 2,2km, Judetul Arges</t>
  </si>
  <si>
    <t>Modernizare DJ 738 Poienari (DN 73- km 44+500)-Jugur-Draghici-Mihaesti(DC 11), km 10+200-13+600, L= 3,4 km, judetul Arges</t>
  </si>
  <si>
    <t>Modernizare DJ 703 H Curtea de Arges-Valea Danului-Cepari-Suici-Lim. Jud. Valcea, km 9+475-10+364, L= 0,889, com Valea Danului si Cepari, Jud Arges</t>
  </si>
  <si>
    <t>Modernizare DJ 704E  Ursoaia-Bascovele-Ceauresti,km 3+100-7+600, L= 4,5km, Judetul Arges</t>
  </si>
  <si>
    <t xml:space="preserve">Construire corp de cladire nou la Spitalul Judetean de Urgenta Pitesti </t>
  </si>
  <si>
    <t>Executie prag de Fund si lucrari de stabilizare a malurilor aferente podului amplasat pe DJ 703B, km 85+328, in comuna Cateasca, judetul Arges"</t>
  </si>
  <si>
    <t>TOTAL GENERAL</t>
  </si>
  <si>
    <t>Anexa la H.C.J. Arges nr.239/27.05.2025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</si>
</sst>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/>
    <xf numFmtId="0" fontId="7" fillId="0" borderId="0"/>
    <xf numFmtId="0" fontId="7" fillId="0" borderId="0"/>
    <xf numFmtId="0" fontId="2" fillId="2" borderId="1" applyNumberFormat="0" applyAlignment="0" applyProtection="0"/>
    <xf numFmtId="0" fontId="9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3" fillId="0" borderId="0" xfId="0" applyFont="1"/>
    <xf numFmtId="0" fontId="3" fillId="3" borderId="0" xfId="0" applyFont="1" applyFill="1"/>
    <xf numFmtId="0" fontId="4" fillId="0" borderId="0" xfId="0" applyFont="1" applyAlignment="1">
      <alignment horizontal="right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wrapText="1"/>
    </xf>
    <xf numFmtId="0" fontId="3" fillId="0" borderId="6" xfId="0" applyFont="1" applyBorder="1"/>
    <xf numFmtId="0" fontId="3" fillId="3" borderId="7" xfId="2" applyFont="1" applyFill="1" applyBorder="1" applyAlignment="1">
      <alignment horizontal="left" vertical="center" wrapText="1"/>
    </xf>
    <xf numFmtId="4" fontId="6" fillId="0" borderId="7" xfId="3" applyNumberFormat="1" applyFont="1" applyBorder="1" applyAlignment="1">
      <alignment horizontal="center" vertical="center" wrapText="1"/>
    </xf>
    <xf numFmtId="4" fontId="6" fillId="3" borderId="7" xfId="3" applyNumberFormat="1" applyFont="1" applyFill="1" applyBorder="1" applyAlignment="1">
      <alignment horizontal="center" vertical="center" wrapText="1"/>
    </xf>
    <xf numFmtId="0" fontId="3" fillId="3" borderId="7" xfId="3" applyFont="1" applyFill="1" applyBorder="1" applyAlignment="1">
      <alignment horizontal="left" vertical="center" wrapText="1"/>
    </xf>
    <xf numFmtId="3" fontId="4" fillId="3" borderId="10" xfId="2" applyNumberFormat="1" applyFont="1" applyFill="1" applyBorder="1" applyAlignment="1">
      <alignment horizontal="center" wrapText="1"/>
    </xf>
    <xf numFmtId="2" fontId="3" fillId="3" borderId="0" xfId="0" applyNumberFormat="1" applyFont="1" applyFill="1"/>
    <xf numFmtId="0" fontId="3" fillId="0" borderId="11" xfId="0" applyFont="1" applyBorder="1"/>
    <xf numFmtId="0" fontId="3" fillId="0" borderId="7" xfId="0" applyFont="1" applyBorder="1" applyAlignment="1">
      <alignment horizontal="justify" vertical="top" wrapText="1"/>
    </xf>
    <xf numFmtId="4" fontId="6" fillId="0" borderId="12" xfId="3" applyNumberFormat="1" applyFont="1" applyBorder="1" applyAlignment="1">
      <alignment horizontal="center" vertical="center" wrapText="1"/>
    </xf>
    <xf numFmtId="4" fontId="3" fillId="3" borderId="0" xfId="0" applyNumberFormat="1" applyFont="1" applyFill="1"/>
    <xf numFmtId="4" fontId="4" fillId="3" borderId="10" xfId="2" applyNumberFormat="1" applyFont="1" applyFill="1" applyBorder="1" applyAlignment="1">
      <alignment horizontal="center" wrapText="1"/>
    </xf>
    <xf numFmtId="4" fontId="4" fillId="3" borderId="15" xfId="2" applyNumberFormat="1" applyFont="1" applyFill="1" applyBorder="1" applyAlignment="1">
      <alignment horizontal="center" wrapText="1"/>
    </xf>
    <xf numFmtId="0" fontId="4" fillId="0" borderId="0" xfId="3" applyFont="1" applyAlignment="1">
      <alignment horizontal="right" vertical="center" wrapText="1"/>
    </xf>
    <xf numFmtId="0" fontId="4" fillId="3" borderId="0" xfId="0" applyFont="1" applyFill="1" applyAlignment="1">
      <alignment horizontal="center"/>
    </xf>
    <xf numFmtId="3" fontId="3" fillId="0" borderId="0" xfId="0" applyNumberFormat="1" applyFont="1"/>
    <xf numFmtId="0" fontId="8" fillId="0" borderId="0" xfId="0" applyFont="1"/>
    <xf numFmtId="0" fontId="11" fillId="3" borderId="3" xfId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8" xfId="3" applyFont="1" applyBorder="1" applyAlignment="1">
      <alignment horizontal="left" vertical="center" wrapText="1"/>
    </xf>
    <xf numFmtId="0" fontId="4" fillId="0" borderId="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</cellXfs>
  <cellStyles count="24">
    <cellStyle name="Input 2" xfId="4"/>
    <cellStyle name="Normal" xfId="0" builtinId="0"/>
    <cellStyle name="Normal 2" xfId="5"/>
    <cellStyle name="Normal 2 2" xfId="6"/>
    <cellStyle name="Normal 3" xfId="2"/>
    <cellStyle name="Normal 3 2" xfId="7"/>
    <cellStyle name="Normal 3 2 2" xfId="8"/>
    <cellStyle name="Normal 3 2 2 2" xfId="9"/>
    <cellStyle name="Normal 3 2 3" xfId="10"/>
    <cellStyle name="Normal 4" xfId="11"/>
    <cellStyle name="Normal 5" xfId="1"/>
    <cellStyle name="Normal 5 2" xfId="12"/>
    <cellStyle name="Normal 5 3" xfId="13"/>
    <cellStyle name="Normal 5 4" xfId="14"/>
    <cellStyle name="Normal 5 4 2" xfId="15"/>
    <cellStyle name="Normal 5 4 3" xfId="16"/>
    <cellStyle name="Normal 5 4 4" xfId="17"/>
    <cellStyle name="Normal 5 4 4 2 2" xfId="18"/>
    <cellStyle name="Normal 5 4 5 2" xfId="19"/>
    <cellStyle name="Normal 6" xfId="20"/>
    <cellStyle name="Normal 7" xfId="21"/>
    <cellStyle name="Normal 7 2 2" xfId="22"/>
    <cellStyle name="Normal 8" xfId="23"/>
    <cellStyle name="Normal_Anexa F 140 146 10.07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zoomScaleNormal="100" zoomScaleSheetLayoutView="115" workbookViewId="0">
      <selection activeCell="B1" sqref="B1:C1"/>
    </sheetView>
  </sheetViews>
  <sheetFormatPr defaultColWidth="9.1796875" defaultRowHeight="15.5"/>
  <cols>
    <col min="1" max="1" width="4.1796875" style="1" customWidth="1"/>
    <col min="2" max="2" width="73.453125" style="1" customWidth="1"/>
    <col min="3" max="3" width="16.453125" style="1" hidden="1" customWidth="1"/>
    <col min="4" max="4" width="14.7265625" style="1" hidden="1" customWidth="1"/>
    <col min="5" max="5" width="15.453125" style="1" bestFit="1" customWidth="1"/>
    <col min="6" max="6" width="14.26953125" style="1" customWidth="1"/>
    <col min="7" max="7" width="11.81640625" style="1" customWidth="1"/>
    <col min="8" max="8" width="9.1796875" style="1" customWidth="1"/>
    <col min="9" max="9" width="13.81640625" style="1" bestFit="1" customWidth="1"/>
    <col min="10" max="12" width="9.1796875" style="1" customWidth="1"/>
    <col min="13" max="13" width="14.7265625" style="1" customWidth="1"/>
    <col min="14" max="14" width="9.1796875" style="1" customWidth="1"/>
    <col min="15" max="16" width="9.1796875" style="1"/>
    <col min="17" max="17" width="9.1796875" style="26"/>
    <col min="18" max="16384" width="9.1796875" style="1"/>
  </cols>
  <sheetData>
    <row r="1" spans="1:15">
      <c r="B1" s="29" t="s">
        <v>27</v>
      </c>
      <c r="C1" s="29"/>
      <c r="D1" s="28"/>
      <c r="E1" s="28"/>
    </row>
    <row r="2" spans="1:15" ht="18" customHeight="1"/>
    <row r="3" spans="1:15" ht="18" customHeight="1">
      <c r="A3" s="30" t="s">
        <v>0</v>
      </c>
      <c r="B3" s="30"/>
      <c r="C3" s="30"/>
      <c r="D3" s="30"/>
      <c r="E3" s="30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6" thickBot="1">
      <c r="E4" s="3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60.5">
      <c r="A5" s="4" t="s">
        <v>2</v>
      </c>
      <c r="B5" s="5" t="s">
        <v>3</v>
      </c>
      <c r="C5" s="6" t="s">
        <v>4</v>
      </c>
      <c r="D5" s="6" t="s">
        <v>5</v>
      </c>
      <c r="E5" s="6" t="s">
        <v>6</v>
      </c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7">
        <v>0</v>
      </c>
      <c r="B6" s="8">
        <v>1</v>
      </c>
      <c r="C6" s="9">
        <v>2</v>
      </c>
      <c r="D6" s="9">
        <v>3</v>
      </c>
      <c r="E6" s="9">
        <v>2</v>
      </c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31">
      <c r="A7" s="10">
        <v>1</v>
      </c>
      <c r="B7" s="11" t="s">
        <v>7</v>
      </c>
      <c r="C7" s="12">
        <v>936796.69</v>
      </c>
      <c r="D7" s="12">
        <v>0</v>
      </c>
      <c r="E7" s="13">
        <f>C7+D7</f>
        <v>936796.69</v>
      </c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31">
      <c r="A8" s="10">
        <v>2</v>
      </c>
      <c r="B8" s="11" t="s">
        <v>8</v>
      </c>
      <c r="C8" s="13">
        <f>3040000+369309.53</f>
        <v>3409309.5300000003</v>
      </c>
      <c r="D8" s="13">
        <v>0</v>
      </c>
      <c r="E8" s="13">
        <f t="shared" ref="E8:E15" si="0">C8+D8</f>
        <v>3409309.5300000003</v>
      </c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31">
      <c r="A9" s="10">
        <v>3</v>
      </c>
      <c r="B9" s="14" t="s">
        <v>9</v>
      </c>
      <c r="C9" s="13">
        <v>4000000</v>
      </c>
      <c r="D9" s="13">
        <v>0</v>
      </c>
      <c r="E9" s="13">
        <f t="shared" si="0"/>
        <v>4000000</v>
      </c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ht="31">
      <c r="A10" s="10">
        <v>4</v>
      </c>
      <c r="B10" s="14" t="s">
        <v>10</v>
      </c>
      <c r="C10" s="13">
        <f>2580000-316118.82</f>
        <v>2263881.1800000002</v>
      </c>
      <c r="D10" s="13">
        <v>0</v>
      </c>
      <c r="E10" s="13">
        <f t="shared" si="0"/>
        <v>2263881.1800000002</v>
      </c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31">
      <c r="A11" s="10">
        <v>5</v>
      </c>
      <c r="B11" s="11" t="s">
        <v>11</v>
      </c>
      <c r="C11" s="13">
        <v>24336897.309999999</v>
      </c>
      <c r="D11" s="13">
        <v>0</v>
      </c>
      <c r="E11" s="13">
        <f t="shared" si="0"/>
        <v>24336897.309999999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46.5">
      <c r="A12" s="10">
        <v>6</v>
      </c>
      <c r="B12" s="11" t="s">
        <v>12</v>
      </c>
      <c r="C12" s="13">
        <v>259266.62</v>
      </c>
      <c r="D12" s="13">
        <v>0</v>
      </c>
      <c r="E12" s="13">
        <f t="shared" si="0"/>
        <v>259266.62</v>
      </c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23.25" customHeight="1">
      <c r="A13" s="10">
        <v>7</v>
      </c>
      <c r="B13" s="14" t="s">
        <v>13</v>
      </c>
      <c r="C13" s="13">
        <v>97753.14</v>
      </c>
      <c r="D13" s="13">
        <v>0</v>
      </c>
      <c r="E13" s="13">
        <f t="shared" si="0"/>
        <v>97753.14</v>
      </c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31">
      <c r="A14" s="10">
        <v>8</v>
      </c>
      <c r="B14" s="11" t="s">
        <v>14</v>
      </c>
      <c r="C14" s="13">
        <v>2513000</v>
      </c>
      <c r="D14" s="13">
        <v>0</v>
      </c>
      <c r="E14" s="13">
        <f t="shared" si="0"/>
        <v>2513000</v>
      </c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30.75" customHeight="1">
      <c r="A15" s="10">
        <v>9</v>
      </c>
      <c r="B15" s="11" t="s">
        <v>15</v>
      </c>
      <c r="C15" s="13">
        <f>2236286.24-53190.71</f>
        <v>2183095.5300000003</v>
      </c>
      <c r="D15" s="13">
        <v>0</v>
      </c>
      <c r="E15" s="13">
        <f t="shared" si="0"/>
        <v>2183095.5300000003</v>
      </c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5" customHeight="1" thickBot="1">
      <c r="A16" s="31" t="s">
        <v>16</v>
      </c>
      <c r="B16" s="32"/>
      <c r="C16" s="15">
        <f>SUM(C7:C15)</f>
        <v>40000000</v>
      </c>
      <c r="D16" s="15">
        <f>SUM(D7:D15)</f>
        <v>0</v>
      </c>
      <c r="E16" s="15">
        <f>SUM(E7:E15)</f>
        <v>40000000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40.5" customHeight="1">
      <c r="A17" s="4" t="s">
        <v>2</v>
      </c>
      <c r="B17" s="5" t="s">
        <v>17</v>
      </c>
      <c r="C17" s="6" t="s">
        <v>4</v>
      </c>
      <c r="D17" s="6" t="s">
        <v>5</v>
      </c>
      <c r="E17" s="27" t="s">
        <v>6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62">
      <c r="A18" s="10">
        <v>1</v>
      </c>
      <c r="B18" s="14" t="s">
        <v>18</v>
      </c>
      <c r="C18" s="12">
        <v>15018000</v>
      </c>
      <c r="D18" s="12">
        <v>0</v>
      </c>
      <c r="E18" s="13">
        <f t="shared" ref="E18:E25" si="1">C18+D18</f>
        <v>15018000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31">
      <c r="A19" s="10">
        <v>2</v>
      </c>
      <c r="B19" s="14" t="s">
        <v>19</v>
      </c>
      <c r="C19" s="12">
        <v>17189000</v>
      </c>
      <c r="D19" s="12">
        <v>0</v>
      </c>
      <c r="E19" s="13">
        <f t="shared" si="1"/>
        <v>17189000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31">
      <c r="A20" s="10">
        <v>3</v>
      </c>
      <c r="B20" s="14" t="s">
        <v>20</v>
      </c>
      <c r="C20" s="12">
        <v>8200000</v>
      </c>
      <c r="D20" s="12">
        <v>-611369.56999999995</v>
      </c>
      <c r="E20" s="13">
        <f t="shared" si="1"/>
        <v>7588630.4299999997</v>
      </c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31">
      <c r="A21" s="10">
        <v>4</v>
      </c>
      <c r="B21" s="14" t="s">
        <v>21</v>
      </c>
      <c r="C21" s="12">
        <v>10623000</v>
      </c>
      <c r="D21" s="12">
        <v>0</v>
      </c>
      <c r="E21" s="13">
        <f t="shared" si="1"/>
        <v>10623000</v>
      </c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31">
      <c r="A22" s="10">
        <v>5</v>
      </c>
      <c r="B22" s="14" t="s">
        <v>22</v>
      </c>
      <c r="C22" s="12">
        <v>5854000</v>
      </c>
      <c r="D22" s="12">
        <v>-36.94</v>
      </c>
      <c r="E22" s="13">
        <f t="shared" si="1"/>
        <v>5853963.0599999996</v>
      </c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31">
      <c r="A23" s="10">
        <v>6</v>
      </c>
      <c r="B23" s="14" t="s">
        <v>23</v>
      </c>
      <c r="C23" s="12">
        <v>10000000</v>
      </c>
      <c r="D23" s="12">
        <v>-921.83</v>
      </c>
      <c r="E23" s="13">
        <f t="shared" si="1"/>
        <v>9999078.1699999999</v>
      </c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>
      <c r="A24" s="10">
        <v>7</v>
      </c>
      <c r="B24" s="14" t="s">
        <v>24</v>
      </c>
      <c r="C24" s="12">
        <v>22915000</v>
      </c>
      <c r="D24" s="12">
        <f>-7029308.07+109834.43+25000</f>
        <v>-6894473.6400000006</v>
      </c>
      <c r="E24" s="13">
        <f t="shared" si="1"/>
        <v>16020526.359999999</v>
      </c>
      <c r="F24" s="20"/>
      <c r="G24" s="16"/>
      <c r="H24" s="2"/>
      <c r="I24" s="2"/>
      <c r="J24" s="2"/>
      <c r="K24" s="2"/>
      <c r="M24" s="2"/>
      <c r="N24" s="2"/>
      <c r="O24" s="2"/>
    </row>
    <row r="25" spans="1:15" ht="31">
      <c r="A25" s="17">
        <v>8</v>
      </c>
      <c r="B25" s="18" t="s">
        <v>25</v>
      </c>
      <c r="C25" s="19">
        <v>0</v>
      </c>
      <c r="D25" s="12">
        <f>7506493.91+308.07</f>
        <v>7506801.9800000004</v>
      </c>
      <c r="E25" s="13">
        <f t="shared" si="1"/>
        <v>7506801.9800000004</v>
      </c>
      <c r="F25" s="2"/>
      <c r="G25" s="2"/>
      <c r="H25" s="2"/>
      <c r="I25" s="20"/>
      <c r="J25" s="2"/>
      <c r="K25" s="2"/>
      <c r="L25" s="2"/>
      <c r="M25" s="2"/>
      <c r="N25" s="2"/>
      <c r="O25" s="2"/>
    </row>
    <row r="26" spans="1:15" ht="18" customHeight="1" thickBot="1">
      <c r="A26" s="31" t="s">
        <v>16</v>
      </c>
      <c r="B26" s="32"/>
      <c r="C26" s="21">
        <f>SUM(C18:C25)</f>
        <v>89799000</v>
      </c>
      <c r="D26" s="21">
        <f t="shared" ref="D26:E26" si="2">SUM(D18:D25)</f>
        <v>0</v>
      </c>
      <c r="E26" s="21">
        <f t="shared" si="2"/>
        <v>89799000.000000015</v>
      </c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2.5" customHeight="1" thickBot="1">
      <c r="A27" s="33" t="s">
        <v>26</v>
      </c>
      <c r="B27" s="34"/>
      <c r="C27" s="22">
        <f>C26+C16</f>
        <v>129799000</v>
      </c>
      <c r="D27" s="22">
        <f>D26+D16</f>
        <v>0</v>
      </c>
      <c r="E27" s="22">
        <f>E26+E16</f>
        <v>129799000.00000001</v>
      </c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>
      <c r="B28" s="23"/>
      <c r="D28" s="24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>
      <c r="B29" s="23"/>
    </row>
    <row r="30" spans="1:15">
      <c r="B30" s="23"/>
      <c r="C30" s="25"/>
    </row>
    <row r="31" spans="1:15">
      <c r="B31" s="23"/>
    </row>
    <row r="32" spans="1:15">
      <c r="B32" s="23"/>
    </row>
    <row r="33" spans="2:2">
      <c r="B33" s="23"/>
    </row>
    <row r="34" spans="2:2">
      <c r="B34" s="23"/>
    </row>
    <row r="35" spans="2:2">
      <c r="B35" s="23"/>
    </row>
    <row r="36" spans="2:2">
      <c r="B36" s="23"/>
    </row>
    <row r="37" spans="2:2">
      <c r="B37" s="23"/>
    </row>
  </sheetData>
  <mergeCells count="5">
    <mergeCell ref="B1:C1"/>
    <mergeCell ref="A3:E3"/>
    <mergeCell ref="A16:B16"/>
    <mergeCell ref="A26:B26"/>
    <mergeCell ref="A27:B27"/>
  </mergeCells>
  <pageMargins left="0.32" right="0.23622047244094491" top="0.2" bottom="0.19685039370078741" header="0.19685039370078741" footer="0.23622047244094491"/>
  <pageSetup paperSize="9" scale="77" fitToHeight="0" orientation="portrait" r:id="rId1"/>
  <rowBreaks count="1" manualBreakCount="1">
    <brk id="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raport</vt:lpstr>
      <vt:lpstr>'Anexa raport'!Print_Area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loredana.tuca</cp:lastModifiedBy>
  <cp:lastPrinted>2025-05-22T08:10:05Z</cp:lastPrinted>
  <dcterms:created xsi:type="dcterms:W3CDTF">2025-05-22T08:08:44Z</dcterms:created>
  <dcterms:modified xsi:type="dcterms:W3CDTF">2025-05-27T09:37:47Z</dcterms:modified>
</cp:coreProperties>
</file>