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0" windowWidth="2040" windowHeight="12765"/>
  </bookViews>
  <sheets>
    <sheet name="30.04.2025" sheetId="61" r:id="rId1"/>
  </sheets>
  <definedNames>
    <definedName name="_xlnm._FilterDatabase" localSheetId="0" hidden="1">'30.04.2025'!$A$5:$BI$392</definedName>
    <definedName name="_xlnm.Print_Area" localSheetId="0">'30.04.2025'!$A$1:$BI$409</definedName>
    <definedName name="_xlnm.Print_Titles" localSheetId="0">'30.04.2025'!$5:$7</definedName>
  </definedNames>
  <calcPr calcId="125725"/>
</workbook>
</file>

<file path=xl/calcChain.xml><?xml version="1.0" encoding="utf-8"?>
<calcChain xmlns="http://schemas.openxmlformats.org/spreadsheetml/2006/main">
  <c r="E150" i="61"/>
  <c r="E388" l="1"/>
  <c r="E232"/>
  <c r="E25"/>
  <c r="E131"/>
  <c r="E390" l="1"/>
  <c r="E385"/>
  <c r="E381"/>
  <c r="E378"/>
  <c r="E377" s="1"/>
  <c r="E376" s="1"/>
  <c r="E373" s="1"/>
  <c r="E374"/>
  <c r="E370"/>
  <c r="E369" s="1"/>
  <c r="E366"/>
  <c r="E365" s="1"/>
  <c r="E363"/>
  <c r="E361"/>
  <c r="E358"/>
  <c r="E356"/>
  <c r="E353"/>
  <c r="E350"/>
  <c r="E346"/>
  <c r="E344"/>
  <c r="E342"/>
  <c r="E339"/>
  <c r="E335"/>
  <c r="E333"/>
  <c r="E331"/>
  <c r="E327"/>
  <c r="E322"/>
  <c r="E315"/>
  <c r="E311"/>
  <c r="E307"/>
  <c r="E304" s="1"/>
  <c r="E305"/>
  <c r="E300"/>
  <c r="E296"/>
  <c r="E292"/>
  <c r="E276"/>
  <c r="E273"/>
  <c r="E270"/>
  <c r="E267"/>
  <c r="E264"/>
  <c r="E260"/>
  <c r="E243"/>
  <c r="E240"/>
  <c r="E203"/>
  <c r="E197"/>
  <c r="E192"/>
  <c r="E187"/>
  <c r="E185"/>
  <c r="E180"/>
  <c r="E177" s="1"/>
  <c r="E178"/>
  <c r="E175"/>
  <c r="E173"/>
  <c r="E172" s="1"/>
  <c r="E169"/>
  <c r="E168" s="1"/>
  <c r="E165"/>
  <c r="E161"/>
  <c r="E160" s="1"/>
  <c r="E147"/>
  <c r="E129"/>
  <c r="E125"/>
  <c r="E119" s="1"/>
  <c r="E123"/>
  <c r="E120"/>
  <c r="E117"/>
  <c r="E115"/>
  <c r="E101"/>
  <c r="E98"/>
  <c r="E94"/>
  <c r="E91"/>
  <c r="E89"/>
  <c r="E85"/>
  <c r="E60"/>
  <c r="E56"/>
  <c r="E48"/>
  <c r="E44" s="1"/>
  <c r="E45"/>
  <c r="E42"/>
  <c r="E40"/>
  <c r="E36"/>
  <c r="E35" s="1"/>
  <c r="E14"/>
  <c r="E11"/>
  <c r="E10"/>
  <c r="E384" l="1"/>
  <c r="E380" s="1"/>
  <c r="E128"/>
  <c r="E100" s="1"/>
  <c r="E55"/>
  <c r="E39"/>
  <c r="E114"/>
  <c r="E310"/>
  <c r="E349"/>
  <c r="E88"/>
  <c r="E341"/>
  <c r="E202"/>
  <c r="E184"/>
  <c r="E164" s="1"/>
  <c r="E275"/>
  <c r="E348"/>
  <c r="E13"/>
  <c r="E201" l="1"/>
  <c r="E309"/>
  <c r="E9"/>
  <c r="E199" l="1"/>
  <c r="E8" s="1"/>
</calcChain>
</file>

<file path=xl/sharedStrings.xml><?xml version="1.0" encoding="utf-8"?>
<sst xmlns="http://schemas.openxmlformats.org/spreadsheetml/2006/main" count="707" uniqueCount="359">
  <si>
    <t xml:space="preserve"> JUDETUL ARGES</t>
  </si>
  <si>
    <t>mii lei</t>
  </si>
  <si>
    <t>UM</t>
  </si>
  <si>
    <t>Cant.</t>
  </si>
  <si>
    <t>Valoare</t>
  </si>
  <si>
    <t xml:space="preserve">               TOTAL - TITLUL 70 CHELTUIELI DE CAPITAL</t>
  </si>
  <si>
    <t>b. DOTARI INDEPENDENTE</t>
  </si>
  <si>
    <t xml:space="preserve">ASISTENTA SOCIALA </t>
  </si>
  <si>
    <t>68.02</t>
  </si>
  <si>
    <t>buc.</t>
  </si>
  <si>
    <t>c. CHELTUIELI AFERENTE STUDIILOR DE PREFEZABILITATE, FEZABILITATE, A PROIECTELOR SI ALTOR STUDII AFERENTE OBIECTIVELOR DE INVESTITII</t>
  </si>
  <si>
    <t>d.CHELTUIELI DE EXPERTIZA , PROIECTARE SI DE EXECUTIE PRIVIND CONSOLIDARILE</t>
  </si>
  <si>
    <t>AUTORITATI EXECUTIVE SI LEGISLATIVE</t>
  </si>
  <si>
    <t>51.02</t>
  </si>
  <si>
    <t>Consolidare si reabilitare Spital Judetean de Urgenta Pitesti</t>
  </si>
  <si>
    <t>e. ALTE CHELTUIELI ASIMILATE INVESTITIILOR ( inclusiv reparatii capitale)</t>
  </si>
  <si>
    <t>VENITURI PROPRII</t>
  </si>
  <si>
    <t>a. ACHIZITII IMOBILE</t>
  </si>
  <si>
    <t>SANATATE</t>
  </si>
  <si>
    <t>66.10</t>
  </si>
  <si>
    <t>Spitalul de Pediatrie Pitesti</t>
  </si>
  <si>
    <t>Spitalul de Recuperare Bradet</t>
  </si>
  <si>
    <t>CULTURA, RECREERE SI RELIGIE</t>
  </si>
  <si>
    <t>67.10</t>
  </si>
  <si>
    <t>Muzeul Judetean Arges</t>
  </si>
  <si>
    <t>ASIGURARI SI ASISTENTA SOCIALA</t>
  </si>
  <si>
    <t>68.10</t>
  </si>
  <si>
    <t xml:space="preserve">SANATATE </t>
  </si>
  <si>
    <t>d.CHELTUIELI DE EXPERTIZA, PROIECTARE SI DE EXECUTIE PRIVIND CONSOLIDARILE</t>
  </si>
  <si>
    <t>Lucrari de construire in vederea conformarii imobilului la cerinta esentiala de calitate "Securitate la incendiu"</t>
  </si>
  <si>
    <t xml:space="preserve"> PREŞEDINTE,</t>
  </si>
  <si>
    <t>Spitalul Judetean de Urgenta Pitesti</t>
  </si>
  <si>
    <t>Spitalul Orasenesc "Regele Carol I" Costesti</t>
  </si>
  <si>
    <t>AUTORITATI EXECUTIVE</t>
  </si>
  <si>
    <t>60.02</t>
  </si>
  <si>
    <t>67.02</t>
  </si>
  <si>
    <t>Spitalul de Boli Cronice Calinesti</t>
  </si>
  <si>
    <t>61.02</t>
  </si>
  <si>
    <t>ORDINE PUBLICA SI SIGURANTA NATIONALA</t>
  </si>
  <si>
    <t>INSPECTORATUL PENTRU SITUATII DE URGENTA ARGES</t>
  </si>
  <si>
    <t>CENTRUL MILITAR JUDETEAN ARGES</t>
  </si>
  <si>
    <t>BIBLIOTECA JUDETEANA " DINICU GOLESCU" PITESTI</t>
  </si>
  <si>
    <t>MUZEUL JUDETEAN ARGES</t>
  </si>
  <si>
    <t>Servicii proiectare si executie lucrari reparatii capitale sectia ATI</t>
  </si>
  <si>
    <t>Spitalul PNF Leordeni</t>
  </si>
  <si>
    <t>TRANSPORTURI</t>
  </si>
  <si>
    <t>TEATRUL "AL. DAVILA" PITESTI</t>
  </si>
  <si>
    <t>a. ACHIZITII  DE IMOBILE</t>
  </si>
  <si>
    <t>CENTRUL JUDETEAN DE CULTURA SI ARTE ARGES</t>
  </si>
  <si>
    <t>MUZEUL VITICULTURII SI POMICULTURII GOLESTI</t>
  </si>
  <si>
    <t>Documentatie de avizare a lucrarilor de interventie (D.A.L.I.) pentru proiectul ”Reabilitarea si eficientizarea energetica a Bibilotecii Judetene ”Dinicu Golescu” Arges”</t>
  </si>
  <si>
    <t xml:space="preserve">Centru de zi pentru persoane adulte cu dizabilitati Dragolesti </t>
  </si>
  <si>
    <t>Directia Generala de Asistenta Sociala si Protectia Copilului Arges (PIN)</t>
  </si>
  <si>
    <t>Cada hidroterapie</t>
  </si>
  <si>
    <t>84.02</t>
  </si>
  <si>
    <t>Spitalul de Psihiatrie "Sf.Maria" Vedea</t>
  </si>
  <si>
    <t xml:space="preserve">Directia Generala de Asistenta Sociala si Protectia Copilului Arges </t>
  </si>
  <si>
    <t>Unitatea de Asistenta Medico-Sociala Dedulesti</t>
  </si>
  <si>
    <t xml:space="preserve">     ION MȊNZȊNĂ      </t>
  </si>
  <si>
    <t>Centru de zi pentru persoane adulte cu dizabilitati Dragolesti (PIN)</t>
  </si>
  <si>
    <t>UNITATEA DE ASISTENTA MEDICO SOCIALA SUICI</t>
  </si>
  <si>
    <t xml:space="preserve">  CARMEN MOCANU</t>
  </si>
  <si>
    <t>DIRECTOR EXECUTIV,</t>
  </si>
  <si>
    <t>Cap. 67.02 - CULTURA, RECREERE SI RELIGIE</t>
  </si>
  <si>
    <t>Biblioteca Judeteana " Dinicu Golescu" Pitesti</t>
  </si>
  <si>
    <t>Proiectul " Centrul Europe Direct"  Arges</t>
  </si>
  <si>
    <t>Concentrator oxigen</t>
  </si>
  <si>
    <t>Cărucior pupitre pro</t>
  </si>
  <si>
    <t>DIRECTIA JUDETEANA PENTRU EVIDENTA PERSOANELOR PITESTI</t>
  </si>
  <si>
    <t>54.02</t>
  </si>
  <si>
    <t>SERVICIUL PUBLIC JUDETEAN SALVAMONT ARGES</t>
  </si>
  <si>
    <t>Sistem de radiologie interventionala mobil tip Brat C</t>
  </si>
  <si>
    <t>Sistem iluminat scenă Sala Așchiuță</t>
  </si>
  <si>
    <t>Sistem sonorizare scenă Sala Așchiuță</t>
  </si>
  <si>
    <t>Sistem mecanică scenă Sala Așchiuță</t>
  </si>
  <si>
    <t>Sistem intercom Sala Așchiuță</t>
  </si>
  <si>
    <t>Sistem iluminat scenă Grădina de Vară</t>
  </si>
  <si>
    <t>Sistem sonorizare scenă Grădina de Vară</t>
  </si>
  <si>
    <t>Sistem schelă lumini scenă Grădina de Vară</t>
  </si>
  <si>
    <t xml:space="preserve">  Ȋntocmit,</t>
  </si>
  <si>
    <t>Servicii de elaborare a hartilor de risc natural pentru cutremure si alunecari de teren</t>
  </si>
  <si>
    <t>Expertiza tehnica, studii si Documentatia de Avizare a Lucrarilor de Interventie pentru obiectivul de investitii " Reabilitarea, conservarea si punerea in valoare a Castrului Roman Jidava (Jidova)"</t>
  </si>
  <si>
    <t>Prestarea serviciilor de verificare a DALI (studii de specialitate, documentatii pentru avize si acorduri solicitate prin CU), P.T. si D.E. pentru "Reabilitarea, conservarea si punerea in valoare a Castrului Roman Jidava (Jidova)</t>
  </si>
  <si>
    <t>Studii ( topografic, geotehnic istoric, dendrologic), documentatii tehnice pentru obtinere avize, DALI, pentru obiectivul de investitii : " Conservarea si punerea in valoare in situ a  Schitului Buliga "</t>
  </si>
  <si>
    <t>Studii ( topografic, geotehnic istoric, dendrologic), documentatii tehnice pentru obtinere avize, DALI, pentru obiectivul de investitii : "Amenajarea spatiilor adiacente - curte interioara si drum acces din cadrul Muzeului Judetean Arges"</t>
  </si>
  <si>
    <t>Documentație de avizare a lucrărilor de intervenție ( D.A.L.I) pentru proiectul „Reabilitarea și eficientizarea energetică a Muzeului Județean Argeș</t>
  </si>
  <si>
    <t xml:space="preserve">Cheltulieli pentru proiectare si asistanta tehnica pentru obiectivul de investitii: Consolidarea si modernizarea imobilului situat in str.Domnita Balasa, nr.19, apartinand  Teatrului Davila Pitesti, denumita Sala Aschiuță, judetul Arges   </t>
  </si>
  <si>
    <t>CENTRE ADULȚI   Asistenta sociala in caz de boli si invaliditati   (cod 68.08.05.02)</t>
  </si>
  <si>
    <t>Elaborare documentatii tehnice pentru obtinere Autorizatie de gospodarire a apelor "Pod pe DJ 741 Piteşti-Valea Mare-Făgetu-Mioveni, km 2+060, peste pârâul Valea Mare (Ploscaru), la Ştefăneşti"</t>
  </si>
  <si>
    <t>Elaborare documentatii tehnice pentru obtinere Autorizatie de gospodarire a apelor "Pod pe DJ 738 Jugur-Drăghici-Mihăeşti peste râul Târgului, km 21+900, în comuna Mihăeşti'</t>
  </si>
  <si>
    <t>Consolidare si reabilitare corp C3, apartinand Centrului de Diagnostic si Tratament, Bdl. I.C.Bratianu, nr.62, Municipiul Pitesti, Judetul Arges</t>
  </si>
  <si>
    <t>Amenajare Parc si Alei UAMS Suici</t>
  </si>
  <si>
    <t>Reabilitare Bază de Salvare Montană cota 2000 Transfăgărășan, județul Argeș</t>
  </si>
  <si>
    <t xml:space="preserve"> INVATAMANT</t>
  </si>
  <si>
    <t xml:space="preserve"> 65.02</t>
  </si>
  <si>
    <t>Bazin chimic laborator</t>
  </si>
  <si>
    <t>Servicii proiectare si executie lucrari reparatii capitale Chirurgie etaj 1</t>
  </si>
  <si>
    <t>SPITALUL DE BOLI CRONICE SI GERIATRIE STEFANESTI</t>
  </si>
  <si>
    <t xml:space="preserve">        Larisa Zamfir</t>
  </si>
  <si>
    <t>Titlul XII Proiecte cu finanțare din sumele reprezentând asistența financiară nerambursabilă aferentă PNRR ( cod 60.01 la 60.03)</t>
  </si>
  <si>
    <t>Achiziție de Echipamente și materiale destinate reducerii riscului de infecții nosocomiale</t>
  </si>
  <si>
    <t>Titlul XI Proiecte cu finanțare din sumele reprezentând asistența financiară nerambursabilă aferentă PNRR ( cod 60.01 la 60.03)</t>
  </si>
  <si>
    <t xml:space="preserve"> TITLUL X -  PROIECTE CU FINANTARE DIN FONDURI EXTERNE NERAMBURSABILE </t>
  </si>
  <si>
    <t xml:space="preserve"> Sabina  Bocioacă</t>
  </si>
  <si>
    <t>STRUCTURA TERITORIALA PENTRU PROBLEME SPECIALE ARGES</t>
  </si>
  <si>
    <t>Spitalul de Pneumologie Valea Iasului</t>
  </si>
  <si>
    <t>Achiziție microbuze destinate transportului elevilor din Județul Argeș prin finanțare acordată de AFM</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</si>
  <si>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</si>
  <si>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</si>
  <si>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</si>
  <si>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</si>
  <si>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</si>
  <si>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 xml:space="preserve">Realizarea alimentarii de rezerva din linia LEA 20KV-Electroarges-Oras </t>
  </si>
  <si>
    <t>Studiu si asigurare de asistenta tehnica pentru realizarea Planului de mentinere a calitatii aerului in judetul Arges 2025-2029</t>
  </si>
  <si>
    <t xml:space="preserve">           </t>
  </si>
  <si>
    <t xml:space="preserve">      Şef Serviciu Buget,</t>
  </si>
  <si>
    <t xml:space="preserve">        Venituri, Impozite şi Taxe </t>
  </si>
  <si>
    <t>CENTRE ADULȚI   Asistenta sociala in caz de boli si invaliditati   (cod 68.02.04/05/06)</t>
  </si>
  <si>
    <t>Spitalul de Boli Cronice si Geriatrie Stefanesti</t>
  </si>
  <si>
    <t>Spitalul de Boli Cronice si Geriatrie "Constantin Balaceanu Stolnici" Stefanesti</t>
  </si>
  <si>
    <t>Sistem alarma si geamuri antiefractie</t>
  </si>
  <si>
    <t>Documentatie CU+SF+DTAC+PT+DE+CS pentru obiectivul de investitii "  ,,Extindere corp clădire spital în regim S+P+1E Terapie ocupațională pentru Ambulatoriu, Spital de Psihiatrie „Sf. Maria""</t>
  </si>
  <si>
    <t>Achiziție de echipamente software, hardware și IT</t>
  </si>
  <si>
    <t>Racordare la canalizare și alimentare cu apă Baza Salvamont Argeș-Brusturet, comuna Dâmbovicioara, județul Argeș.</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</si>
  <si>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</si>
  <si>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Laptop grafică</t>
  </si>
  <si>
    <t>Sistem înregistrare (monitoare de teren)</t>
  </si>
  <si>
    <t>Obiectiv wide</t>
  </si>
  <si>
    <t>Kit suport fundal Croma</t>
  </si>
  <si>
    <t>Dispozitiv Filmat Wide scenă</t>
  </si>
  <si>
    <t>Dispozitiv stocare imagini arhivă</t>
  </si>
  <si>
    <t>UPS</t>
  </si>
  <si>
    <t>Switch 24-48 porturi rack</t>
  </si>
  <si>
    <t>Mașină de fum tip ceață</t>
  </si>
  <si>
    <t>Sistem lumini pentru deplasare</t>
  </si>
  <si>
    <t>Proiector tip profile LED ColourSource Spot-Zoom 25-50</t>
  </si>
  <si>
    <t>Proiector tip profile LED ColourSource Spot-Zoom 15-30</t>
  </si>
  <si>
    <t>LISTA pozitiei  "Alte cheltuieli de investitii" defalcata pe categorii de bunuri pe anul 2025</t>
  </si>
  <si>
    <t xml:space="preserve"> Achizitia terenului in suprafata de 64 mp situat in vecinatatea Centrului de Transfuzie Sanguina Arges</t>
  </si>
  <si>
    <t>Cap. 51.02/51.07 - AUTORITATI EXECUTIVE</t>
  </si>
  <si>
    <t>Dotarea cu mobilier, materiale didactice si echipamente digitale a unitatilor de invatamant special din subordinea Consiliului Judetean Arges si a Centrului Judetean de Resurse si Asistenta Educationala Arges</t>
  </si>
  <si>
    <t>Achizitionarea de microbuze electrice pentru transportul elevilor din judetul Arges</t>
  </si>
  <si>
    <t>Dotarea cu echipamente a laboratorului de anatomie patologica din cadrul Spitalului Judetean de Urgenta Pitesti</t>
  </si>
  <si>
    <t>Imprimanta laser color</t>
  </si>
  <si>
    <t>Sistem desktop  PC fara monitor</t>
  </si>
  <si>
    <t>Sistem desktop  PC + monitor</t>
  </si>
  <si>
    <t>Sistem sonorizare</t>
  </si>
  <si>
    <t>Pachet foto</t>
  </si>
  <si>
    <t>Licenta Microsoft Windows 11 PRO OEM</t>
  </si>
  <si>
    <t xml:space="preserve">Licenta ArcGis Desktop Standard </t>
  </si>
  <si>
    <t>Licenta "Solutie Hub intern - portal digital integrat"</t>
  </si>
  <si>
    <t>Licenta Microsoft 365 Business Standard</t>
  </si>
  <si>
    <t>Masina de carotat pentru diametre de pana la Ø180 mm si suport de gaurit pentru masina de carotat</t>
  </si>
  <si>
    <t>Ciocan rotopercutor SDS-Max Profesional 1500-1700w, 19-20 jouli</t>
  </si>
  <si>
    <t>Motocoasa 1.4 kw; 36,3 cmᵌ; greutate: 7,2 kg; + accesorii (cap cu fir, disc, ham, etc)</t>
  </si>
  <si>
    <t>Aparat de vopsit si zugravit 110 bar; 520 w; furtun 15m + accesorii (duze, pistol, pompa, etc)</t>
  </si>
  <si>
    <t>Schela compacta modulara din aluminiu (100 mp)</t>
  </si>
  <si>
    <t>Nacela electrica tip foarfeca; inaltime de lucru 5,5 m; 1,5 kv; greutate maxima admisa:120kg.</t>
  </si>
  <si>
    <t>Nivela laser cu linii + stativ (trepied) + suport nivela – proiectie 3 linii si dist. Interval lucru 30 m</t>
  </si>
  <si>
    <t>Autoutilitara 5 – 7 locuri + bena basculabila</t>
  </si>
  <si>
    <t>Structura de corturi pliabile (Mastertent 6x3m / argintiu / inclusiv geanta de structura)</t>
  </si>
  <si>
    <t xml:space="preserve">Licenta Microsoft Windows  </t>
  </si>
  <si>
    <t xml:space="preserve">Licenta Microsoft Office </t>
  </si>
  <si>
    <t>Licenta Microsoft Windows 11PRO +Office 2021</t>
  </si>
  <si>
    <t xml:space="preserve">Autospecială primă intervenție și comandă </t>
  </si>
  <si>
    <t>Repetor VHF</t>
  </si>
  <si>
    <t>Stații radio fixe VHF</t>
  </si>
  <si>
    <t>Stații radio portabile VHF</t>
  </si>
  <si>
    <t xml:space="preserve">Autospecială 4x4 pentru intervenție în domeniul Comunicațiilor și Tehnologiei Informației
</t>
  </si>
  <si>
    <t>Sistem de avertizare luminoasă și acustică</t>
  </si>
  <si>
    <t xml:space="preserve">Kit offroad Ford Raptor </t>
  </si>
  <si>
    <t>Sistem de supraveghere video perimetral</t>
  </si>
  <si>
    <t>Centrala termica</t>
  </si>
  <si>
    <t>Iluminat sala Lumina</t>
  </si>
  <si>
    <t>Ecran LED 5M*3M</t>
  </si>
  <si>
    <t>Rampa incarcare</t>
  </si>
  <si>
    <t>Sistem monitorizare in EAR</t>
  </si>
  <si>
    <t>Server</t>
  </si>
  <si>
    <t>Climatizare Sectia beletristica situata pe partea de est</t>
  </si>
  <si>
    <t>FILM PLANETARIU CU LICENTA</t>
  </si>
  <si>
    <t>Sistem Desktop PC</t>
  </si>
  <si>
    <t>DEZUMIDIFICATOR</t>
  </si>
  <si>
    <t>LICENTA MICROSOFT WINDOWS 11</t>
  </si>
  <si>
    <t xml:space="preserve">LICENTA MICROSOFT WINDOWS 10 PROFESSIONAL </t>
  </si>
  <si>
    <t xml:space="preserve">LICENTA MICROSOFT OFFICE PROFESSIONAL PLUS </t>
  </si>
  <si>
    <t xml:space="preserve">LICENTA COREL DRAW </t>
  </si>
  <si>
    <t>HARTA TACTILA</t>
  </si>
  <si>
    <t>DRUJBA</t>
  </si>
  <si>
    <t>MICROSABLATOR</t>
  </si>
  <si>
    <t>CURATATOR CU VAPORI</t>
  </si>
  <si>
    <t>MOTOCOASA</t>
  </si>
  <si>
    <t>OBIECTIV APARAT FOTO</t>
  </si>
  <si>
    <t>LICENTA ADOBE</t>
  </si>
  <si>
    <t>Totem exterior două fețe</t>
  </si>
  <si>
    <t>Pachet Corel DRAW</t>
  </si>
  <si>
    <t>Sistem ecran Led -100 mp</t>
  </si>
  <si>
    <t>Mașină de surfilat industrială</t>
  </si>
  <si>
    <t>Laptop business/Sistem PC</t>
  </si>
  <si>
    <t>Licenta Adobe Premiere -ALL-</t>
  </si>
  <si>
    <t>Schela pentru constructii</t>
  </si>
  <si>
    <t>Tocator lemne</t>
  </si>
  <si>
    <t>Generator electricitate</t>
  </si>
  <si>
    <t xml:space="preserve">Centrul de zi pentru persoane adulte cu dizabilitati Dragolesti </t>
  </si>
  <si>
    <t>Servicii de intocmire a documentatiei tehnice pentru ISU - emitere punct de vedere privind securitatea la incendiu pentru obiectivul Centru Respiro pentru Persoane Adulte cu Dizabilități</t>
  </si>
  <si>
    <t xml:space="preserve">Servicii de intocmire a documentatiei tehnice pentru ISU - emitere punct de vedere privind securitatea la incendiu pentru obiectivul Locuinte Protejate Siguranta si Ingrijire Arges </t>
  </si>
  <si>
    <t>Servicii de proiectare pentru obtinerea autorizatiei de securitate la incendiu pentru obiectivul Centrul de zi pentru Persoane Adulte cu Dizabilitati Dragolesti</t>
  </si>
  <si>
    <t>Servicii de proiectare sistem supraveghere video, antiefractie si control acces pentru obiectivul Centrul de zi pentru Persoane Adulte cu Dizabilitati Dragolesti</t>
  </si>
  <si>
    <t>Expertiza tehnica pentru cerinta esentiala de calitate in constructii securitate la incendiu, CC si CI, in cadrul proiectului Complex de 4 Locuinte Protejate si Centru de Zi, Comuna Ciofrageni , Judetul Arges</t>
  </si>
  <si>
    <t>Servicii de expertiza tehnica pentru montarea unui hidrant exterior pentru cele 5 imobile din Orasul Stefanesti, strada Rachitei, nr.214-222</t>
  </si>
  <si>
    <t xml:space="preserve">Proiectare, achizitie si  montaj hidrant exterior pentru cele 5 imobile din Orasul Stefanesti, strada Rachitei, nr.214-222                                                                                                                                                                                                             </t>
  </si>
  <si>
    <t>Servicii de intocmire a documentatiei tehnice necesara obtinerii autorizatiei de securitate la incendiu pentru obiectivul "Complex de Servicii Sociale, mun.Campulung, Judet Arges</t>
  </si>
  <si>
    <t xml:space="preserve">Autorizatie ISU pentru proiectul Modernizarea si dotarea Centrului de Zi pentru Persoane Adulte cu Dizabilitati Pitesti                                                                                                                                                                                                                         </t>
  </si>
  <si>
    <t xml:space="preserve">Proiectare sistem supraveghere video si antiefractie                                                                   </t>
  </si>
  <si>
    <t xml:space="preserve">Proiectare sistem complet de siguranta, detectie, semnalizare si alarmare a incendiilor, iluminat de siguranta  </t>
  </si>
  <si>
    <t xml:space="preserve">Proiectare sistem supraveghere video si antiefractie                                                                                                              </t>
  </si>
  <si>
    <t xml:space="preserve">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</si>
  <si>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Intocmire documentație pentru obținerea  Autorizației de Securitate la Incendiu                      </t>
  </si>
  <si>
    <t>Licenta Microsoft Office</t>
  </si>
  <si>
    <t>Sistem Desktop PC cu monitor</t>
  </si>
  <si>
    <t xml:space="preserve">Licenta Microsoft Windows </t>
  </si>
  <si>
    <t>Unitatea de Asistenta Medico-Sociala Calinesti</t>
  </si>
  <si>
    <t xml:space="preserve">Masina de spalat, frecat, uscat pardoseli </t>
  </si>
  <si>
    <t xml:space="preserve">Cilindru compactor tandem cu doua bandaje vibratoare </t>
  </si>
  <si>
    <t>Planul Judeteande Gestionare a Deseurilor (PJGD)</t>
  </si>
  <si>
    <t>Raport mediu pentru PJGD</t>
  </si>
  <si>
    <t xml:space="preserve">Prestarea serviciilor de verificare a DALI (studii de specialitate, documentatii pentru avize si acorduri solicitate prin CU), P.T. si D.E. pentru "Conservarea si punerea in valoare in situ a  Schitului Buliga" </t>
  </si>
  <si>
    <t>Prestarea serviciilor de verificare a DALI (studii de specialitate, documentatii pentru avize si acorduri solicitate prin CU), P.T. si D.E. pentru "Amenajarea spatiilor adiacente - curte interioara si drum acces din cadrul Muzeului Judetean Arges"</t>
  </si>
  <si>
    <t>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</si>
  <si>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Expertiză tehnică pentru turn comunicații</t>
  </si>
  <si>
    <t>Servicii de intocmire a documentatiei in vederea obtinerii autorizatiei ISU pentru cladirea publica  Biblioteca Judeteana Arges</t>
  </si>
  <si>
    <t>INSTALATIE PROPAN</t>
  </si>
  <si>
    <t>SISTEM PROIECTARE, AVIZARE  SI MONTAJ CAMERE VIDEO CASA MEMORIALA DINU LIPATTI</t>
  </si>
  <si>
    <t>Reamenajare spatii destinate expozitiilor permanente din cadrul Muzeul Judetean Arges</t>
  </si>
  <si>
    <t>Proiect tehnic digitalizare</t>
  </si>
  <si>
    <t>Expertiza rezistenta structura Conacul Golestilor</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</si>
  <si>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</si>
  <si>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</si>
  <si>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</si>
  <si>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</si>
  <si>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</si>
  <si>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</si>
  <si>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</si>
  <si>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</si>
  <si>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Reabilitare, Modernizare si Extindere Pavilion P+1</t>
  </si>
  <si>
    <t>Lucrari pentru limitarea propagarii incendiilor la vecinatati si amenajari cai de acces, de evacuare si de interventie</t>
  </si>
  <si>
    <t xml:space="preserve"> Elaborare Studiu de Fezabilitate pentru obiectivul de investitii "Drum expres A1 - Pitesti - Mioveni </t>
  </si>
  <si>
    <t>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</si>
  <si>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Sistem de alimentare cu apa "Mancioiu" - captare, inmagazinare si transport apa catre UAT Cuca si UAT Moraresti</t>
  </si>
  <si>
    <t>Sistem supraveghere video exterior situat in Pitesti, Str.Armand Calinescu, nr.44, judetul Arges</t>
  </si>
  <si>
    <t>Centrul Scolar de Educatie Incluziva "Sf. Marina" Curtea de Arges</t>
  </si>
  <si>
    <t>Alimentare cu energie electrica statie incarcare auto</t>
  </si>
  <si>
    <t>Reparatii capitale hidranti Parc Golesti si intocmire documentatie tehnica</t>
  </si>
  <si>
    <t>Licente SQL 2022 device CAL</t>
  </si>
  <si>
    <t xml:space="preserve">Licente SQL Server 2022 standard edition </t>
  </si>
  <si>
    <t>Linie de electroforeza</t>
  </si>
  <si>
    <t>Aparat pentru masurarea troponinei si NT pro BNP</t>
  </si>
  <si>
    <t>Aparat de radiologie mobil cu brat C</t>
  </si>
  <si>
    <t>Camera de incubare pentru imunohistochimie</t>
  </si>
  <si>
    <t>Cardiotocograf</t>
  </si>
  <si>
    <t>Targa cu sistem hidraulic pentru transportul pacientilor</t>
  </si>
  <si>
    <t>Perimetru computerizat</t>
  </si>
  <si>
    <t>Electrocauter ORL</t>
  </si>
  <si>
    <t>Videofibroscop laringian portabil</t>
  </si>
  <si>
    <t>Fotolii chimiotertapie</t>
  </si>
  <si>
    <t>Aparat digital pentru radiodiagnostic cu un detector</t>
  </si>
  <si>
    <t>Ambulanta transport pacienti</t>
  </si>
  <si>
    <t>Autoutilitara de transport</t>
  </si>
  <si>
    <t>Masina de spalat 35-38 kg electrica</t>
  </si>
  <si>
    <t>Uscator 35-40 kg</t>
  </si>
  <si>
    <t>Calandru mare 2 m</t>
  </si>
  <si>
    <t>Lift medical pacienti+personal</t>
  </si>
  <si>
    <t xml:space="preserve">Contor de energie termica </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</si>
  <si>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</si>
  <si>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</si>
  <si>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</si>
  <si>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</si>
  <si>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</si>
  <si>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</si>
  <si>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</si>
  <si>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</si>
  <si>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Proiect tehnic reabilitare tablouri instalatie electrica cladire principala sediu central</t>
  </si>
  <si>
    <t>Expertiza tehnica structura DALI+DTAC+PTE-pasaj subteran de legatura sediul central</t>
  </si>
  <si>
    <t>Servicii elaborare DALI privind obiectivul de investitii "Reabilitare sectie ATI de la SJUP"</t>
  </si>
  <si>
    <t>Plita electrica profesionala</t>
  </si>
  <si>
    <t>Instalatie luminoasa cu litere volumetrice</t>
  </si>
  <si>
    <t>Echipament computer tomograf</t>
  </si>
  <si>
    <t>Uscator rufe profesional pe abur</t>
  </si>
  <si>
    <t>Presa pneumatica industriala de calcat rufe cu abur</t>
  </si>
  <si>
    <t>Servicii DALI lucrari modernizare sectia Chirurgie etaj 2</t>
  </si>
  <si>
    <t xml:space="preserve">Masina de spalat rufe profesionala 50 kg </t>
  </si>
  <si>
    <t>Uscator electric pentru rufe si echipamente  professional 50 kg</t>
  </si>
  <si>
    <t>Aparat teste sanitatie pentru maini</t>
  </si>
  <si>
    <t>Proiect, avize, autorizatii si asistenta tehnica amenajare parc agrement</t>
  </si>
  <si>
    <t>Documentatii in vederea obtinerii autorizatiei de securitate la incendiu</t>
  </si>
  <si>
    <t>Proiect, Avize, autorizatii si asistenta tehnica “Lucrari de construire in vederea conformarii imobilului la cerinta esentiala de calitate "Securitate la incendiu"</t>
  </si>
  <si>
    <t>Masa electrica profesionala tip Bobath, 6 sectiuni cu inaltime reglabila, capacitate minim 250kg</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</si>
  <si>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</si>
  <si>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</si>
  <si>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</si>
  <si>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</si>
  <si>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</si>
  <si>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</si>
  <si>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 xml:space="preserve">Aparat aer conditionat 24000 BTU </t>
  </si>
  <si>
    <t xml:space="preserve">Masina industriala de spalat rufe </t>
  </si>
  <si>
    <t xml:space="preserve"> Mixer profesional pentru bucatarie </t>
  </si>
  <si>
    <t>Frigider 400 litri</t>
  </si>
  <si>
    <t xml:space="preserve">Cuptor gastronomic, electric, capacitate 10 tavi, cu suport si 10 tavi incluse                                              </t>
  </si>
  <si>
    <t xml:space="preserve">Licenta pachet aplicatii birou tip Office 2024 pro plus </t>
  </si>
  <si>
    <t xml:space="preserve">Server baze de date + server backup </t>
  </si>
  <si>
    <t>Server profesional cu management pentru backup baze de date si fisiere</t>
  </si>
  <si>
    <t>Container metalic cu doua compartimente pentru depozitare (3x6m)</t>
  </si>
  <si>
    <t>Masina profesionala spalat rufe</t>
  </si>
  <si>
    <t>Program informatic Test MMSE2</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</si>
  <si>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</si>
  <si>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 xml:space="preserve">Achiziție de Echipamente și materiale destinate reducerii riscului de infecții nosocomiale </t>
  </si>
  <si>
    <t>Consolidarea investitiilor in sisteme informatice si in frastructura digitala a Spitalului Orasenesc Regele Carol I Costesti</t>
  </si>
  <si>
    <t xml:space="preserve">Bazin (rezervor) apa potabila 25mc cu instalatie de clorinare </t>
  </si>
  <si>
    <t>Rezervor de apa 20Mc (20000L)</t>
  </si>
  <si>
    <t>Elaborare documentații in vederea obtinere documentatie la incendiu medicina interna</t>
  </si>
  <si>
    <t>Elaborare documentație tehnică (Tema de proiectare + D.A.L.I ) pentru obiectivul de investiții  - Construire grupuri sanitare Parter anexate corpuri existente și modificări de compartimentare interioară, str. Industriei, nr.19, Costești, jud.Argeș</t>
  </si>
  <si>
    <t>DALI extindere CPU</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</si>
  <si>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</si>
  <si>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</si>
  <si>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</si>
  <si>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</si>
  <si>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Achizitionarea si montarea unei folii de securizare si antiefractie pentru interior, 330 microni, la imobilul Galeria de Arta Rudolf Schweitzer - Cumpana</t>
  </si>
  <si>
    <t>SPITALUL PNF VALEA IASULUI</t>
  </si>
  <si>
    <t>Aparat terapie combinata electroterapie si ultrasunete</t>
  </si>
  <si>
    <t>Pompa submersibila ape curate</t>
  </si>
  <si>
    <t>Cap. 60.02  -  APARARE</t>
  </si>
  <si>
    <t>Proiect tehnic de digitalizare a tuturor traseelor montane din judetul Arges</t>
  </si>
  <si>
    <t>Lucrari de modificari interioare si exterioare, schimbare functie camera hidromasaj, uscatorie in sali de clasa si magazie</t>
  </si>
  <si>
    <t>Centrul Scolar de Educatie Incluziva "Sfanta Filofteia" Stefanesti</t>
  </si>
  <si>
    <t xml:space="preserve">Frigider bloc alimentar </t>
  </si>
  <si>
    <t>Uscator industrial 60 kg pentru rufe spalatorie</t>
  </si>
  <si>
    <t>SPITALUL DE PNEUMOFTIZIOLOGIE LEORDENI</t>
  </si>
  <si>
    <t>Pat cantar</t>
  </si>
  <si>
    <t>ALTE SERVICII PUBLICE GENERALE</t>
  </si>
  <si>
    <t>Servicii de proiectare fazele: studii de teren, expertiza tehnica, DALI, pentru  obiectivul "Modernizare DJ 702 J lim.jud. Dambovita - Neajlovelu ( DJ 702A -km 38+630), km 2+610-5+978, L=3,368 km, comuna Ratesti, judetul Arges</t>
  </si>
  <si>
    <t xml:space="preserve">Intocmirea documentatiei tehnice pentru obtinerea autorizatiei de securitate la incendiu </t>
  </si>
  <si>
    <t>Studiul de Fezabilitate (SF) si Proiect tehnic (PT) pentru Digitalizarea muzeului Judetean Arges</t>
  </si>
  <si>
    <t xml:space="preserve">Bransament electric spor putere la Muzeul Judetean Arges corp A </t>
  </si>
  <si>
    <t>Seif certificat antiefractie</t>
  </si>
  <si>
    <t>Multifunctionala</t>
  </si>
  <si>
    <t>Reabilitare și reparații pasaj subteran de legătură și canivou - sediul central al Spitalului Județean de Urgență Pitești</t>
  </si>
  <si>
    <t>Execuția instalației de alimentare de la sursa cu vacuum și aer comprimat a extinderii U.P.U. în incinta Spitalului Judeţean de Urgență Piteşt</t>
  </si>
  <si>
    <t>Amenajare parcare Spital de Psihiatrie „Sf. Maria''</t>
  </si>
  <si>
    <t>Studiu de Fezabilitate, specific tehnologiei informatiilor si comunicatiilor</t>
  </si>
  <si>
    <t>Proiect tehnic TIC</t>
  </si>
  <si>
    <t>Panou protector radiatii RX dublu batant</t>
  </si>
  <si>
    <t>x</t>
  </si>
  <si>
    <t>Dezvoltarea sistemului informatic și a infrastructurii digitale a SPITALULUI DE PEDIATRIE PITEŞTI</t>
  </si>
  <si>
    <t>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</si>
  <si>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t>Servicii de proiectare fazele: studii de teren, expertiza tehnica, D.A.L.I., PT+DE+CS, DTAC pentru obiectivul "Modernizare DJ 737 Matau - Cocenesti- Boteni, km 13+796-15+181,  L=1,385 km, comuna Boteni, judetul Arges"</t>
  </si>
  <si>
    <t>Servicii de proiectare fazele: studii de teren, expertiza tehnica, D.A.L.I. pentru obiectivul "Modernizare drum județean DJ 703 Morărești – Cuca - Ciomăgești – lim.jud.Olt, km 16+600 - 19 +100, L= 2,5 km, comuna Ciomăgești, jud.Argeș"</t>
  </si>
  <si>
    <t>Servicii de proiectare fazele: studii de teren, expertiza tehnica, D.A.L.I. pentru obiectivul "Modernizare DJ 704 E Cotmeana – Poienarii de Argeș, km 10+500 – 13+600, L = 3,1 km, comuna Cotmeana, județul Argeș”</t>
  </si>
  <si>
    <t xml:space="preserve">Servicii elaborare Expertiza tehnica, Studii de teren,  alte studii de specialitate,  documentatie tehnica pentru obtinerea Certificatului de Urbanism, documetatie tehnica pentru obtinere avize/acorduri solicitate prin C.U., D.A.L.I., DTAC/DTOE, PT+DE+CS , proiect AS BUILT, asistenta tehnica din partea proiectantului si verificare tehnica de calitate a documentatiilor tehnico -economice  pentru obiectivul de investitii “Modernizare DJ704 G între km 8+432 – km 9+532, L=1.1 km, comuna Cicănești, județul Argeș” </t>
  </si>
  <si>
    <r>
      <t>Dozimetru electronic individual cu citire directa si prag de alarmare</t>
    </r>
    <r>
      <rPr>
        <sz val="12"/>
        <rFont val="Arial"/>
        <family val="2"/>
        <charset val="238"/>
      </rPr>
      <t xml:space="preserve"> </t>
    </r>
  </si>
  <si>
    <t>Anexa 1b        H.C.J. nr.                  219    / 30.04.2025</t>
  </si>
</sst>
</file>

<file path=xl/styles.xml><?xml version="1.0" encoding="utf-8"?>
<styleSheet xmlns="http://schemas.openxmlformats.org/spreadsheetml/2006/main">
  <numFmts count="1">
    <numFmt numFmtId="44" formatCode="_-* #,##0.00\ &quot;lei&quot;_-;\-* #,##0.00\ &quot;lei&quot;_-;_-* &quot;-&quot;??\ &quot;lei&quot;_-;_-@_-"/>
  </numFmts>
  <fonts count="52">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1"/>
      <color theme="1"/>
      <name val="Calibri"/>
      <family val="2"/>
      <scheme val="minor"/>
    </font>
    <font>
      <sz val="10"/>
      <name val="Arial"/>
      <family val="2"/>
    </font>
    <font>
      <b/>
      <sz val="12"/>
      <color theme="1"/>
      <name val="Times New Roman"/>
      <family val="1"/>
    </font>
    <font>
      <sz val="12"/>
      <color theme="1"/>
      <name val="Times New Roman"/>
      <family val="1"/>
    </font>
    <font>
      <b/>
      <sz val="12"/>
      <color rgb="FFC00000"/>
      <name val="Times New Roman"/>
      <family val="1"/>
    </font>
    <font>
      <sz val="12"/>
      <color rgb="FFC00000"/>
      <name val="Times New Roman"/>
      <family val="1"/>
    </font>
    <font>
      <sz val="12"/>
      <color rgb="FFC00000"/>
      <name val="Times New Roman"/>
      <family val="1"/>
      <charset val="238"/>
    </font>
    <font>
      <sz val="10"/>
      <color rgb="FFC00000"/>
      <name val="Arial"/>
      <family val="2"/>
      <charset val="238"/>
    </font>
    <font>
      <u/>
      <sz val="12"/>
      <color rgb="FFC00000"/>
      <name val="Times New Roman"/>
      <family val="1"/>
    </font>
    <font>
      <b/>
      <sz val="12"/>
      <name val="Times New Roman"/>
      <family val="1"/>
    </font>
    <font>
      <sz val="12"/>
      <name val="Times New Roman"/>
      <family val="1"/>
    </font>
    <font>
      <sz val="11"/>
      <name val="Times New Roman"/>
      <family val="1"/>
    </font>
    <font>
      <b/>
      <sz val="12"/>
      <color theme="1"/>
      <name val="Times New Roman"/>
      <family val="1"/>
      <charset val="238"/>
    </font>
    <font>
      <sz val="12"/>
      <color theme="1"/>
      <name val="Times New Roman"/>
      <family val="1"/>
      <charset val="238"/>
    </font>
    <font>
      <sz val="12"/>
      <name val="Times New Roman"/>
      <family val="1"/>
      <charset val="238"/>
    </font>
    <font>
      <b/>
      <sz val="11"/>
      <color theme="1"/>
      <name val="Times New Roman"/>
      <family val="1"/>
    </font>
    <font>
      <u/>
      <sz val="12"/>
      <name val="Times New Roman"/>
      <family val="1"/>
    </font>
    <font>
      <b/>
      <sz val="12"/>
      <name val="Times New Roman"/>
      <family val="1"/>
      <charset val="238"/>
    </font>
    <font>
      <u/>
      <sz val="12"/>
      <color theme="1"/>
      <name val="Times New Roman"/>
      <family val="1"/>
    </font>
    <font>
      <b/>
      <i/>
      <sz val="12"/>
      <color theme="1"/>
      <name val="Times New Roman"/>
      <family val="1"/>
    </font>
    <font>
      <b/>
      <sz val="12"/>
      <color rgb="FFFF0000"/>
      <name val="Times New Roman"/>
      <family val="1"/>
    </font>
    <font>
      <sz val="12"/>
      <color rgb="FFFF0000"/>
      <name val="Times New Roman"/>
      <family val="1"/>
    </font>
    <font>
      <sz val="12"/>
      <color rgb="FFFF0000"/>
      <name val="Times New Roman"/>
      <family val="1"/>
      <charset val="238"/>
    </font>
    <font>
      <sz val="10"/>
      <color rgb="FFFF0000"/>
      <name val="Arial"/>
      <family val="2"/>
      <charset val="238"/>
    </font>
    <font>
      <i/>
      <sz val="8"/>
      <color rgb="FFFF0000"/>
      <name val="Arial"/>
      <family val="2"/>
      <charset val="238"/>
    </font>
    <font>
      <b/>
      <u/>
      <sz val="12"/>
      <color rgb="FFFF0000"/>
      <name val="Times New Roman"/>
      <family val="1"/>
    </font>
    <font>
      <u/>
      <sz val="12"/>
      <color rgb="FFFF0000"/>
      <name val="Times New Roman"/>
      <family val="1"/>
    </font>
    <font>
      <b/>
      <i/>
      <sz val="12"/>
      <color rgb="FFFF0000"/>
      <name val="Times New Roman"/>
      <family val="1"/>
    </font>
    <font>
      <b/>
      <sz val="11"/>
      <color theme="1"/>
      <name val="Times New Roman"/>
      <family val="1"/>
      <charset val="238"/>
    </font>
    <font>
      <b/>
      <sz val="11"/>
      <name val="Times New Roman"/>
      <family val="1"/>
    </font>
    <font>
      <b/>
      <u/>
      <sz val="12"/>
      <name val="Times New Roman"/>
      <family val="1"/>
    </font>
    <font>
      <sz val="12"/>
      <color theme="1"/>
      <name val="Calibri"/>
      <family val="2"/>
      <charset val="238"/>
      <scheme val="minor"/>
    </font>
    <font>
      <i/>
      <sz val="8"/>
      <name val="Times New Roman"/>
      <family val="1"/>
    </font>
    <font>
      <b/>
      <i/>
      <sz val="8"/>
      <name val="Times New Roman"/>
      <family val="1"/>
    </font>
    <font>
      <sz val="11"/>
      <color theme="1"/>
      <name val="Times New Roman"/>
      <family val="1"/>
      <charset val="238"/>
    </font>
    <font>
      <b/>
      <sz val="11"/>
      <name val="Times New Roman"/>
      <family val="1"/>
      <charset val="238"/>
    </font>
    <font>
      <i/>
      <sz val="8"/>
      <name val="Arial"/>
      <family val="2"/>
      <charset val="238"/>
    </font>
    <font>
      <sz val="11"/>
      <name val="Times New Roman"/>
      <family val="1"/>
      <charset val="238"/>
    </font>
    <font>
      <sz val="12"/>
      <name val="Arial"/>
      <family val="2"/>
      <charset val="238"/>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8"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bottom style="thin">
        <color auto="1"/>
      </bottom>
      <diagonal/>
    </border>
  </borders>
  <cellStyleXfs count="27">
    <xf numFmtId="0" fontId="0" fillId="0" borderId="0"/>
    <xf numFmtId="0" fontId="12" fillId="0" borderId="0"/>
    <xf numFmtId="0" fontId="13" fillId="0" borderId="0"/>
    <xf numFmtId="0" fontId="11" fillId="0" borderId="0"/>
    <xf numFmtId="0" fontId="11" fillId="0" borderId="0"/>
    <xf numFmtId="0" fontId="12" fillId="0" borderId="0"/>
    <xf numFmtId="0" fontId="14" fillId="0" borderId="0"/>
    <xf numFmtId="0" fontId="13" fillId="0" borderId="0"/>
    <xf numFmtId="0" fontId="11" fillId="0" borderId="0"/>
    <xf numFmtId="0" fontId="11" fillId="0" borderId="0"/>
    <xf numFmtId="44" fontId="12" fillId="0" borderId="0" applyFont="0" applyFill="0" applyBorder="0" applyAlignment="0" applyProtection="0"/>
    <xf numFmtId="0" fontId="10" fillId="0" borderId="0"/>
    <xf numFmtId="0" fontId="14" fillId="0" borderId="0"/>
    <xf numFmtId="0" fontId="12" fillId="0" borderId="0"/>
    <xf numFmtId="0" fontId="9" fillId="0" borderId="0"/>
    <xf numFmtId="0" fontId="8" fillId="0" borderId="0"/>
    <xf numFmtId="0" fontId="12" fillId="0" borderId="0"/>
    <xf numFmtId="0" fontId="7" fillId="0" borderId="0"/>
    <xf numFmtId="0" fontId="7" fillId="0" borderId="0"/>
    <xf numFmtId="0" fontId="6" fillId="0" borderId="0"/>
    <xf numFmtId="0" fontId="6" fillId="0" borderId="0"/>
    <xf numFmtId="0" fontId="6" fillId="0" borderId="0"/>
    <xf numFmtId="0" fontId="5" fillId="0" borderId="0"/>
    <xf numFmtId="0" fontId="4" fillId="0" borderId="0"/>
    <xf numFmtId="0" fontId="3" fillId="0" borderId="0"/>
    <xf numFmtId="0" fontId="2" fillId="0" borderId="0"/>
    <xf numFmtId="0" fontId="1" fillId="0" borderId="0"/>
  </cellStyleXfs>
  <cellXfs count="467">
    <xf numFmtId="0" fontId="0" fillId="0" borderId="0" xfId="0"/>
    <xf numFmtId="0" fontId="15" fillId="2" borderId="0" xfId="0" applyFont="1" applyFill="1"/>
    <xf numFmtId="0" fontId="16" fillId="2" borderId="0" xfId="0" applyFont="1" applyFill="1" applyAlignment="1">
      <alignment horizontal="right"/>
    </xf>
    <xf numFmtId="0" fontId="15" fillId="2" borderId="0" xfId="0" applyFont="1" applyFill="1" applyAlignment="1">
      <alignment horizontal="right"/>
    </xf>
    <xf numFmtId="0" fontId="16" fillId="2" borderId="0" xfId="0" applyFont="1" applyFill="1"/>
    <xf numFmtId="0" fontId="16" fillId="0" borderId="0" xfId="0" applyFont="1" applyAlignment="1">
      <alignment horizontal="center"/>
    </xf>
    <xf numFmtId="0" fontId="16" fillId="2" borderId="0" xfId="0" applyFont="1" applyFill="1" applyAlignment="1"/>
    <xf numFmtId="0" fontId="16" fillId="2" borderId="0" xfId="0" applyFont="1" applyFill="1" applyBorder="1"/>
    <xf numFmtId="0" fontId="16" fillId="2" borderId="0" xfId="0" applyFont="1" applyFill="1" applyBorder="1" applyAlignment="1">
      <alignment horizontal="center"/>
    </xf>
    <xf numFmtId="0" fontId="16" fillId="2" borderId="0" xfId="0" applyFont="1" applyFill="1" applyBorder="1" applyAlignment="1">
      <alignment horizontal="right"/>
    </xf>
    <xf numFmtId="0" fontId="15" fillId="2" borderId="0" xfId="0" applyFont="1" applyFill="1" applyBorder="1" applyAlignment="1">
      <alignment horizontal="right"/>
    </xf>
    <xf numFmtId="0" fontId="15" fillId="2" borderId="0" xfId="0" applyFont="1" applyFill="1" applyBorder="1"/>
    <xf numFmtId="0" fontId="16" fillId="2" borderId="1" xfId="0" applyFont="1" applyFill="1" applyBorder="1"/>
    <xf numFmtId="0" fontId="15" fillId="2" borderId="2" xfId="0" applyFont="1" applyFill="1" applyBorder="1"/>
    <xf numFmtId="0" fontId="15" fillId="2" borderId="2" xfId="0" applyFont="1" applyFill="1" applyBorder="1" applyAlignment="1">
      <alignment horizontal="center"/>
    </xf>
    <xf numFmtId="0" fontId="15" fillId="2" borderId="3" xfId="0" applyFont="1" applyFill="1" applyBorder="1" applyAlignment="1">
      <alignment horizontal="right"/>
    </xf>
    <xf numFmtId="0" fontId="15" fillId="2" borderId="4" xfId="0" applyFont="1" applyFill="1" applyBorder="1"/>
    <xf numFmtId="0" fontId="15" fillId="2" borderId="5" xfId="0" applyFont="1" applyFill="1" applyBorder="1" applyAlignment="1">
      <alignment horizontal="center"/>
    </xf>
    <xf numFmtId="0" fontId="15" fillId="2" borderId="6" xfId="0" applyFont="1" applyFill="1" applyBorder="1" applyAlignment="1">
      <alignment horizontal="center"/>
    </xf>
    <xf numFmtId="0" fontId="15" fillId="2" borderId="0" xfId="0" applyFont="1" applyFill="1" applyBorder="1" applyAlignment="1">
      <alignment horizontal="center"/>
    </xf>
    <xf numFmtId="2" fontId="16" fillId="2" borderId="0" xfId="0" applyNumberFormat="1" applyFont="1" applyFill="1"/>
    <xf numFmtId="2" fontId="15" fillId="2" borderId="0" xfId="0" applyNumberFormat="1" applyFont="1" applyFill="1" applyBorder="1" applyAlignment="1">
      <alignment horizontal="right"/>
    </xf>
    <xf numFmtId="0" fontId="16" fillId="2" borderId="7" xfId="0" applyFont="1" applyFill="1" applyBorder="1"/>
    <xf numFmtId="4" fontId="15" fillId="2" borderId="3" xfId="0" applyNumberFormat="1" applyFont="1" applyFill="1" applyBorder="1" applyAlignment="1">
      <alignment horizontal="right"/>
    </xf>
    <xf numFmtId="4" fontId="16" fillId="2" borderId="0" xfId="0" applyNumberFormat="1" applyFont="1" applyFill="1" applyAlignment="1">
      <alignment horizontal="center"/>
    </xf>
    <xf numFmtId="4" fontId="16" fillId="2" borderId="0" xfId="0" applyNumberFormat="1" applyFont="1" applyFill="1"/>
    <xf numFmtId="4" fontId="16" fillId="2" borderId="0" xfId="0" applyNumberFormat="1" applyFont="1" applyFill="1" applyBorder="1"/>
    <xf numFmtId="4" fontId="16" fillId="0" borderId="0" xfId="0" applyNumberFormat="1" applyFont="1" applyAlignment="1">
      <alignment horizontal="left"/>
    </xf>
    <xf numFmtId="2" fontId="16" fillId="2" borderId="0" xfId="0" applyNumberFormat="1" applyFont="1" applyFill="1" applyBorder="1"/>
    <xf numFmtId="2" fontId="15" fillId="2" borderId="0" xfId="0" applyNumberFormat="1" applyFont="1" applyFill="1" applyBorder="1" applyAlignment="1">
      <alignment horizontal="center"/>
    </xf>
    <xf numFmtId="4" fontId="15" fillId="2" borderId="6" xfId="0" applyNumberFormat="1" applyFont="1" applyFill="1" applyBorder="1" applyAlignment="1">
      <alignment horizontal="right"/>
    </xf>
    <xf numFmtId="4" fontId="16" fillId="2" borderId="0" xfId="0" applyNumberFormat="1" applyFont="1" applyFill="1" applyBorder="1" applyAlignment="1">
      <alignment horizontal="center"/>
    </xf>
    <xf numFmtId="4" fontId="15" fillId="2" borderId="0" xfId="0" applyNumberFormat="1" applyFont="1" applyFill="1" applyBorder="1" applyAlignment="1">
      <alignment horizontal="left"/>
    </xf>
    <xf numFmtId="2" fontId="15" fillId="2" borderId="0" xfId="0" applyNumberFormat="1" applyFont="1" applyFill="1" applyBorder="1"/>
    <xf numFmtId="2" fontId="15" fillId="2" borderId="0" xfId="0" applyNumberFormat="1" applyFont="1" applyFill="1"/>
    <xf numFmtId="0" fontId="17" fillId="2" borderId="0" xfId="0" applyFont="1" applyFill="1"/>
    <xf numFmtId="0" fontId="18" fillId="2" borderId="0" xfId="0" applyFont="1" applyFill="1" applyAlignment="1">
      <alignment horizontal="center"/>
    </xf>
    <xf numFmtId="0" fontId="17" fillId="2" borderId="0" xfId="0" applyFont="1" applyFill="1" applyAlignment="1">
      <alignment horizontal="right"/>
    </xf>
    <xf numFmtId="0" fontId="18" fillId="2" borderId="0" xfId="0" applyFont="1" applyFill="1"/>
    <xf numFmtId="0" fontId="18" fillId="0" borderId="0" xfId="0" applyFont="1" applyAlignment="1">
      <alignment horizontal="center"/>
    </xf>
    <xf numFmtId="0" fontId="18" fillId="0" borderId="0" xfId="0" applyFont="1" applyAlignment="1">
      <alignment horizontal="right"/>
    </xf>
    <xf numFmtId="0" fontId="17" fillId="2" borderId="0" xfId="0" applyFont="1" applyFill="1" applyBorder="1" applyAlignment="1">
      <alignment horizontal="right"/>
    </xf>
    <xf numFmtId="0" fontId="18" fillId="0" borderId="0" xfId="0" applyFont="1" applyBorder="1" applyAlignment="1">
      <alignment horizontal="right"/>
    </xf>
    <xf numFmtId="0" fontId="18" fillId="0" borderId="0" xfId="0" applyFont="1"/>
    <xf numFmtId="0" fontId="21" fillId="2" borderId="0" xfId="0" applyFont="1" applyFill="1"/>
    <xf numFmtId="2" fontId="18" fillId="0" borderId="0" xfId="0" applyNumberFormat="1" applyFont="1" applyFill="1" applyBorder="1" applyAlignment="1">
      <alignment horizontal="center"/>
    </xf>
    <xf numFmtId="2" fontId="19" fillId="0" borderId="0" xfId="0" applyNumberFormat="1" applyFont="1" applyFill="1" applyBorder="1" applyAlignment="1">
      <alignment horizontal="center"/>
    </xf>
    <xf numFmtId="0" fontId="20" fillId="0" borderId="0" xfId="0" applyFont="1" applyFill="1" applyBorder="1" applyAlignment="1">
      <alignment wrapText="1"/>
    </xf>
    <xf numFmtId="0" fontId="19" fillId="0" borderId="0" xfId="0" applyFont="1" applyBorder="1" applyAlignment="1">
      <alignment horizontal="center"/>
    </xf>
    <xf numFmtId="0" fontId="19" fillId="0" borderId="0" xfId="0" applyFont="1" applyAlignment="1">
      <alignment horizontal="center"/>
    </xf>
    <xf numFmtId="2" fontId="22" fillId="3" borderId="8" xfId="0" applyNumberFormat="1" applyFont="1" applyFill="1" applyBorder="1"/>
    <xf numFmtId="2" fontId="22" fillId="3" borderId="6" xfId="0" applyNumberFormat="1" applyFont="1" applyFill="1" applyBorder="1"/>
    <xf numFmtId="4" fontId="22" fillId="3" borderId="4" xfId="0" applyNumberFormat="1" applyFont="1" applyFill="1" applyBorder="1" applyAlignment="1">
      <alignment horizontal="right"/>
    </xf>
    <xf numFmtId="4" fontId="22" fillId="3" borderId="5" xfId="0" applyNumberFormat="1" applyFont="1" applyFill="1" applyBorder="1" applyAlignment="1"/>
    <xf numFmtId="0" fontId="23" fillId="2" borderId="0" xfId="0" applyFont="1" applyFill="1"/>
    <xf numFmtId="4" fontId="23" fillId="2" borderId="0" xfId="0" applyNumberFormat="1" applyFont="1" applyFill="1" applyBorder="1" applyAlignment="1">
      <alignment horizontal="center"/>
    </xf>
    <xf numFmtId="4" fontId="23" fillId="2" borderId="0" xfId="0" applyNumberFormat="1" applyFont="1" applyFill="1"/>
    <xf numFmtId="2" fontId="23" fillId="2" borderId="0" xfId="0" applyNumberFormat="1" applyFont="1" applyFill="1" applyBorder="1"/>
    <xf numFmtId="2" fontId="22" fillId="2" borderId="0" xfId="0" applyNumberFormat="1" applyFont="1" applyFill="1" applyBorder="1" applyAlignment="1">
      <alignment horizontal="right"/>
    </xf>
    <xf numFmtId="4" fontId="22" fillId="2" borderId="0" xfId="0" applyNumberFormat="1" applyFont="1" applyFill="1" applyBorder="1" applyAlignment="1">
      <alignment horizontal="left"/>
    </xf>
    <xf numFmtId="2" fontId="22" fillId="2" borderId="0" xfId="0" applyNumberFormat="1" applyFont="1" applyFill="1" applyBorder="1" applyAlignment="1">
      <alignment horizontal="center"/>
    </xf>
    <xf numFmtId="2" fontId="22" fillId="2" borderId="0" xfId="0" applyNumberFormat="1" applyFont="1" applyFill="1" applyBorder="1"/>
    <xf numFmtId="2" fontId="22" fillId="2" borderId="0" xfId="0" applyNumberFormat="1" applyFont="1" applyFill="1"/>
    <xf numFmtId="2" fontId="23" fillId="2" borderId="0" xfId="0" applyNumberFormat="1" applyFont="1" applyFill="1"/>
    <xf numFmtId="2" fontId="22" fillId="0" borderId="0" xfId="0" applyNumberFormat="1" applyFont="1" applyFill="1" applyBorder="1"/>
    <xf numFmtId="0" fontId="22" fillId="4" borderId="8" xfId="0" applyFont="1" applyFill="1" applyBorder="1" applyAlignment="1">
      <alignment wrapText="1"/>
    </xf>
    <xf numFmtId="4" fontId="22" fillId="4" borderId="8" xfId="0" applyNumberFormat="1" applyFont="1" applyFill="1" applyBorder="1" applyAlignment="1">
      <alignment wrapText="1"/>
    </xf>
    <xf numFmtId="0" fontId="22" fillId="2" borderId="4" xfId="0" applyFont="1" applyFill="1" applyBorder="1" applyAlignment="1">
      <alignment horizontal="center"/>
    </xf>
    <xf numFmtId="0" fontId="22" fillId="2" borderId="8" xfId="0" applyFont="1" applyFill="1" applyBorder="1" applyAlignment="1">
      <alignment wrapText="1"/>
    </xf>
    <xf numFmtId="0" fontId="23" fillId="2" borderId="8" xfId="0" applyFont="1" applyFill="1" applyBorder="1" applyAlignment="1">
      <alignment horizontal="center"/>
    </xf>
    <xf numFmtId="0" fontId="23" fillId="0" borderId="8" xfId="11" applyFont="1" applyBorder="1" applyAlignment="1">
      <alignment horizontal="center"/>
    </xf>
    <xf numFmtId="4" fontId="16" fillId="0" borderId="0" xfId="0" applyNumberFormat="1" applyFont="1" applyAlignment="1">
      <alignment horizontal="right"/>
    </xf>
    <xf numFmtId="2" fontId="15" fillId="0" borderId="0" xfId="0" applyNumberFormat="1" applyFont="1" applyFill="1" applyBorder="1"/>
    <xf numFmtId="0" fontId="15" fillId="4" borderId="8" xfId="0" applyFont="1" applyFill="1" applyBorder="1" applyAlignment="1">
      <alignment wrapText="1"/>
    </xf>
    <xf numFmtId="0" fontId="15" fillId="4" borderId="4" xfId="0" applyFont="1" applyFill="1" applyBorder="1" applyAlignment="1">
      <alignment horizontal="center"/>
    </xf>
    <xf numFmtId="2" fontId="16" fillId="2" borderId="0" xfId="0" applyNumberFormat="1" applyFont="1" applyFill="1" applyBorder="1" applyAlignment="1">
      <alignment horizontal="right"/>
    </xf>
    <xf numFmtId="0" fontId="16" fillId="2" borderId="8" xfId="0" applyFont="1" applyFill="1" applyBorder="1" applyAlignment="1">
      <alignment horizontal="center"/>
    </xf>
    <xf numFmtId="4" fontId="16" fillId="2" borderId="8" xfId="7" applyNumberFormat="1" applyFont="1" applyFill="1" applyBorder="1" applyAlignment="1">
      <alignment horizontal="right"/>
    </xf>
    <xf numFmtId="4" fontId="15" fillId="5" borderId="8" xfId="0" applyNumberFormat="1" applyFont="1" applyFill="1" applyBorder="1" applyAlignment="1">
      <alignment horizontal="right"/>
    </xf>
    <xf numFmtId="0" fontId="16" fillId="0" borderId="0" xfId="0" applyFont="1" applyBorder="1" applyAlignment="1">
      <alignment horizontal="right"/>
    </xf>
    <xf numFmtId="0" fontId="23" fillId="0" borderId="0" xfId="0" applyFont="1" applyBorder="1" applyAlignment="1">
      <alignment horizontal="right"/>
    </xf>
    <xf numFmtId="0" fontId="23" fillId="2" borderId="0" xfId="0" applyFont="1" applyFill="1" applyBorder="1"/>
    <xf numFmtId="0" fontId="23" fillId="2" borderId="0" xfId="0" applyFont="1" applyFill="1" applyBorder="1" applyAlignment="1">
      <alignment horizontal="center"/>
    </xf>
    <xf numFmtId="4" fontId="23" fillId="2" borderId="0" xfId="0" applyNumberFormat="1" applyFont="1" applyFill="1" applyBorder="1"/>
    <xf numFmtId="2" fontId="23" fillId="0" borderId="0" xfId="0" applyNumberFormat="1" applyFont="1" applyFill="1" applyBorder="1" applyAlignment="1">
      <alignment horizontal="center"/>
    </xf>
    <xf numFmtId="0" fontId="22" fillId="2" borderId="0" xfId="0" applyFont="1" applyFill="1" applyBorder="1" applyAlignment="1">
      <alignment horizontal="right"/>
    </xf>
    <xf numFmtId="0" fontId="29" fillId="2" borderId="0" xfId="0" applyFont="1" applyFill="1"/>
    <xf numFmtId="0" fontId="16" fillId="0" borderId="8" xfId="11" applyFont="1" applyBorder="1" applyAlignment="1">
      <alignment horizontal="center"/>
    </xf>
    <xf numFmtId="0" fontId="15" fillId="0" borderId="0" xfId="0" applyFont="1" applyAlignment="1">
      <alignment horizontal="center"/>
    </xf>
    <xf numFmtId="0" fontId="16" fillId="0" borderId="0" xfId="0" applyFont="1"/>
    <xf numFmtId="0" fontId="15" fillId="0" borderId="0" xfId="0" applyFont="1" applyAlignment="1"/>
    <xf numFmtId="0" fontId="16" fillId="0" borderId="0" xfId="0" applyFont="1" applyBorder="1" applyAlignment="1"/>
    <xf numFmtId="0" fontId="23" fillId="2" borderId="0" xfId="0" applyFont="1" applyFill="1" applyBorder="1" applyAlignment="1">
      <alignment horizontal="center" wrapText="1"/>
    </xf>
    <xf numFmtId="0" fontId="16" fillId="2" borderId="8" xfId="0" applyFont="1" applyFill="1" applyBorder="1" applyAlignment="1">
      <alignment horizontal="center" wrapText="1"/>
    </xf>
    <xf numFmtId="0" fontId="16" fillId="2" borderId="8" xfId="13" applyFont="1" applyFill="1" applyBorder="1" applyAlignment="1">
      <alignment wrapText="1"/>
    </xf>
    <xf numFmtId="0" fontId="31" fillId="2" borderId="0" xfId="0" applyFont="1" applyFill="1"/>
    <xf numFmtId="4" fontId="16" fillId="2" borderId="0" xfId="1" applyNumberFormat="1" applyFont="1" applyFill="1" applyBorder="1" applyAlignment="1">
      <alignment horizontal="center"/>
    </xf>
    <xf numFmtId="0" fontId="23" fillId="0" borderId="0" xfId="0" applyFont="1"/>
    <xf numFmtId="4" fontId="15" fillId="2" borderId="8" xfId="4" applyNumberFormat="1" applyFont="1" applyFill="1" applyBorder="1"/>
    <xf numFmtId="0" fontId="25" fillId="0" borderId="0" xfId="0" applyFont="1" applyBorder="1" applyAlignment="1">
      <alignment horizontal="left"/>
    </xf>
    <xf numFmtId="0" fontId="33" fillId="2" borderId="0" xfId="0" applyFont="1" applyFill="1" applyBorder="1" applyAlignment="1">
      <alignment horizontal="left"/>
    </xf>
    <xf numFmtId="0" fontId="34" fillId="2" borderId="8" xfId="0" applyFont="1" applyFill="1" applyBorder="1" applyAlignment="1">
      <alignment horizontal="center"/>
    </xf>
    <xf numFmtId="0" fontId="34" fillId="2" borderId="0" xfId="0" applyFont="1" applyFill="1"/>
    <xf numFmtId="4" fontId="34" fillId="2" borderId="0" xfId="0" applyNumberFormat="1" applyFont="1" applyFill="1" applyBorder="1" applyAlignment="1">
      <alignment horizontal="center"/>
    </xf>
    <xf numFmtId="0" fontId="33" fillId="2" borderId="0" xfId="0" applyFont="1" applyFill="1" applyAlignment="1">
      <alignment horizontal="right"/>
    </xf>
    <xf numFmtId="0" fontId="33" fillId="2" borderId="0" xfId="0" applyFont="1" applyFill="1"/>
    <xf numFmtId="4" fontId="33" fillId="2" borderId="0" xfId="0" applyNumberFormat="1" applyFont="1" applyFill="1" applyBorder="1" applyAlignment="1">
      <alignment horizontal="right"/>
    </xf>
    <xf numFmtId="2" fontId="33" fillId="2" borderId="0" xfId="0" applyNumberFormat="1" applyFont="1" applyFill="1" applyBorder="1"/>
    <xf numFmtId="2" fontId="33" fillId="2" borderId="0" xfId="0" applyNumberFormat="1" applyFont="1" applyFill="1" applyBorder="1" applyAlignment="1">
      <alignment horizontal="right"/>
    </xf>
    <xf numFmtId="0" fontId="34" fillId="2" borderId="0" xfId="0" applyFont="1" applyFill="1" applyBorder="1"/>
    <xf numFmtId="4" fontId="34" fillId="2" borderId="0" xfId="0" applyNumberFormat="1" applyFont="1" applyFill="1" applyBorder="1"/>
    <xf numFmtId="4" fontId="34" fillId="2" borderId="0" xfId="0" applyNumberFormat="1" applyFont="1" applyFill="1" applyBorder="1" applyAlignment="1">
      <alignment horizontal="right"/>
    </xf>
    <xf numFmtId="4" fontId="34" fillId="2" borderId="0" xfId="0" applyNumberFormat="1" applyFont="1" applyFill="1" applyAlignment="1">
      <alignment horizontal="center"/>
    </xf>
    <xf numFmtId="0" fontId="34" fillId="2" borderId="0" xfId="0" applyFont="1" applyFill="1" applyAlignment="1">
      <alignment horizontal="right"/>
    </xf>
    <xf numFmtId="0" fontId="33" fillId="2" borderId="0" xfId="0" applyFont="1" applyFill="1" applyAlignment="1"/>
    <xf numFmtId="0" fontId="34" fillId="0" borderId="0" xfId="0" applyFont="1" applyAlignment="1">
      <alignment horizontal="right"/>
    </xf>
    <xf numFmtId="0" fontId="34" fillId="0" borderId="0" xfId="0" applyFont="1" applyBorder="1"/>
    <xf numFmtId="0" fontId="33" fillId="0" borderId="0" xfId="0" applyFont="1"/>
    <xf numFmtId="0" fontId="34" fillId="0" borderId="0" xfId="0" applyFont="1"/>
    <xf numFmtId="0" fontId="34" fillId="0" borderId="0" xfId="0" applyFont="1" applyBorder="1" applyAlignment="1"/>
    <xf numFmtId="0" fontId="24" fillId="2" borderId="4" xfId="5" applyFont="1" applyFill="1" applyBorder="1" applyAlignment="1">
      <alignment wrapText="1"/>
    </xf>
    <xf numFmtId="2" fontId="23" fillId="2" borderId="8" xfId="0" applyNumberFormat="1" applyFont="1" applyFill="1" applyBorder="1" applyAlignment="1">
      <alignment wrapText="1"/>
    </xf>
    <xf numFmtId="0" fontId="25" fillId="0" borderId="0" xfId="0" applyFont="1" applyBorder="1" applyAlignment="1"/>
    <xf numFmtId="4" fontId="34" fillId="2" borderId="0" xfId="0" applyNumberFormat="1" applyFont="1" applyFill="1"/>
    <xf numFmtId="2" fontId="33" fillId="0" borderId="0" xfId="0" applyNumberFormat="1" applyFont="1" applyFill="1" applyBorder="1"/>
    <xf numFmtId="0" fontId="33" fillId="2" borderId="8" xfId="0" applyFont="1" applyFill="1" applyBorder="1" applyAlignment="1">
      <alignment horizontal="center"/>
    </xf>
    <xf numFmtId="0" fontId="35" fillId="2" borderId="8" xfId="0" applyFont="1" applyFill="1" applyBorder="1" applyAlignment="1">
      <alignment horizontal="center"/>
    </xf>
    <xf numFmtId="0" fontId="33" fillId="2" borderId="8" xfId="0" applyFont="1" applyFill="1" applyBorder="1" applyAlignment="1">
      <alignment wrapText="1"/>
    </xf>
    <xf numFmtId="2" fontId="34" fillId="2" borderId="0" xfId="0" applyNumberFormat="1" applyFont="1" applyFill="1" applyBorder="1"/>
    <xf numFmtId="2" fontId="34" fillId="2" borderId="0" xfId="0" applyNumberFormat="1" applyFont="1" applyFill="1"/>
    <xf numFmtId="0" fontId="34" fillId="2" borderId="0" xfId="0" applyFont="1" applyFill="1" applyBorder="1" applyAlignment="1">
      <alignment horizontal="center" wrapText="1"/>
    </xf>
    <xf numFmtId="0" fontId="33" fillId="2" borderId="0" xfId="0" applyFont="1" applyFill="1" applyBorder="1" applyAlignment="1">
      <alignment wrapText="1"/>
    </xf>
    <xf numFmtId="0" fontId="38" fillId="2" borderId="0" xfId="0" applyFont="1" applyFill="1" applyAlignment="1">
      <alignment wrapText="1"/>
    </xf>
    <xf numFmtId="0" fontId="33" fillId="2" borderId="8" xfId="0" applyFont="1" applyFill="1" applyBorder="1" applyAlignment="1">
      <alignment horizontal="center" wrapText="1"/>
    </xf>
    <xf numFmtId="4" fontId="34" fillId="2" borderId="0" xfId="0" applyNumberFormat="1" applyFont="1" applyFill="1" applyBorder="1" applyAlignment="1">
      <alignment horizontal="center" wrapText="1"/>
    </xf>
    <xf numFmtId="0" fontId="33" fillId="2" borderId="0" xfId="0" applyFont="1" applyFill="1" applyBorder="1" applyAlignment="1">
      <alignment horizontal="right"/>
    </xf>
    <xf numFmtId="0" fontId="34" fillId="2" borderId="0" xfId="0" applyFont="1" applyFill="1" applyBorder="1" applyAlignment="1">
      <alignment horizontal="center"/>
    </xf>
    <xf numFmtId="0" fontId="34" fillId="0" borderId="0" xfId="0" applyFont="1" applyBorder="1" applyAlignment="1">
      <alignment horizontal="right"/>
    </xf>
    <xf numFmtId="0" fontId="34" fillId="2" borderId="0" xfId="1" applyFont="1" applyFill="1"/>
    <xf numFmtId="1" fontId="35" fillId="2" borderId="8" xfId="0" applyNumberFormat="1" applyFont="1" applyFill="1" applyBorder="1" applyAlignment="1">
      <alignment horizontal="center"/>
    </xf>
    <xf numFmtId="0" fontId="33" fillId="0" borderId="0" xfId="0" applyFont="1" applyAlignment="1">
      <alignment horizontal="right"/>
    </xf>
    <xf numFmtId="0" fontId="34" fillId="2" borderId="0" xfId="0" applyFont="1" applyFill="1" applyAlignment="1">
      <alignment wrapText="1"/>
    </xf>
    <xf numFmtId="4" fontId="34" fillId="2" borderId="0" xfId="1" applyNumberFormat="1" applyFont="1" applyFill="1" applyBorder="1" applyAlignment="1">
      <alignment horizontal="center" wrapText="1"/>
    </xf>
    <xf numFmtId="0" fontId="34" fillId="2" borderId="0" xfId="0" applyFont="1" applyFill="1" applyBorder="1" applyAlignment="1">
      <alignment vertical="center"/>
    </xf>
    <xf numFmtId="0" fontId="39" fillId="2" borderId="0" xfId="0" applyFont="1" applyFill="1"/>
    <xf numFmtId="0" fontId="34" fillId="2" borderId="0" xfId="3" applyFont="1" applyFill="1"/>
    <xf numFmtId="4" fontId="34" fillId="2" borderId="0" xfId="1" applyNumberFormat="1" applyFont="1" applyFill="1" applyBorder="1" applyAlignment="1">
      <alignment horizontal="center"/>
    </xf>
    <xf numFmtId="0" fontId="34" fillId="2" borderId="0" xfId="1" applyFont="1" applyFill="1" applyAlignment="1">
      <alignment horizontal="center"/>
    </xf>
    <xf numFmtId="2" fontId="34" fillId="0" borderId="0" xfId="0" applyNumberFormat="1" applyFont="1" applyFill="1" applyBorder="1" applyAlignment="1">
      <alignment horizontal="center"/>
    </xf>
    <xf numFmtId="0" fontId="34" fillId="2" borderId="4" xfId="0" applyFont="1" applyFill="1" applyBorder="1" applyAlignment="1">
      <alignment horizontal="center" wrapText="1"/>
    </xf>
    <xf numFmtId="0" fontId="40" fillId="5" borderId="0" xfId="0" applyFont="1" applyFill="1" applyBorder="1" applyAlignment="1">
      <alignment horizontal="left" wrapText="1"/>
    </xf>
    <xf numFmtId="0" fontId="16" fillId="2" borderId="4" xfId="0" applyFont="1" applyFill="1" applyBorder="1" applyAlignment="1">
      <alignment horizontal="center" wrapText="1"/>
    </xf>
    <xf numFmtId="4" fontId="16" fillId="2" borderId="8" xfId="0" applyNumberFormat="1" applyFont="1" applyFill="1" applyBorder="1" applyAlignment="1"/>
    <xf numFmtId="2" fontId="16" fillId="0" borderId="0" xfId="0" applyNumberFormat="1" applyFont="1" applyFill="1" applyBorder="1" applyAlignment="1">
      <alignment horizontal="center"/>
    </xf>
    <xf numFmtId="0" fontId="15" fillId="6" borderId="8" xfId="4" applyFont="1" applyFill="1" applyBorder="1"/>
    <xf numFmtId="4" fontId="15" fillId="6" borderId="8" xfId="4" applyNumberFormat="1" applyFont="1" applyFill="1" applyBorder="1"/>
    <xf numFmtId="0" fontId="32" fillId="2" borderId="8" xfId="0" applyFont="1" applyFill="1" applyBorder="1" applyAlignment="1">
      <alignment wrapText="1"/>
    </xf>
    <xf numFmtId="0" fontId="16" fillId="2" borderId="11" xfId="13" applyFont="1" applyFill="1" applyBorder="1" applyAlignment="1">
      <alignment wrapText="1"/>
    </xf>
    <xf numFmtId="0" fontId="23" fillId="2" borderId="8" xfId="16" applyNumberFormat="1" applyFont="1" applyFill="1" applyBorder="1" applyAlignment="1">
      <alignment horizontal="left" vertical="center" wrapText="1"/>
    </xf>
    <xf numFmtId="0" fontId="23" fillId="2" borderId="11" xfId="13" applyFont="1" applyFill="1" applyBorder="1" applyAlignment="1">
      <alignment wrapText="1"/>
    </xf>
    <xf numFmtId="0" fontId="23" fillId="2" borderId="8" xfId="13" applyFont="1" applyFill="1" applyBorder="1" applyAlignment="1">
      <alignment wrapText="1"/>
    </xf>
    <xf numFmtId="0" fontId="23" fillId="2" borderId="8" xfId="11" applyFont="1" applyFill="1" applyBorder="1" applyAlignment="1">
      <alignment horizontal="center"/>
    </xf>
    <xf numFmtId="4" fontId="15" fillId="2" borderId="8" xfId="7" applyNumberFormat="1" applyFont="1" applyFill="1" applyBorder="1" applyAlignment="1">
      <alignment horizontal="right"/>
    </xf>
    <xf numFmtId="0" fontId="27" fillId="2" borderId="8" xfId="13" applyFont="1" applyFill="1" applyBorder="1" applyAlignment="1">
      <alignment horizontal="left" vertical="center" wrapText="1"/>
    </xf>
    <xf numFmtId="0" fontId="41" fillId="2" borderId="8" xfId="9" applyFont="1" applyFill="1" applyBorder="1"/>
    <xf numFmtId="0" fontId="25" fillId="2" borderId="4" xfId="0" applyFont="1" applyFill="1" applyBorder="1" applyAlignment="1">
      <alignment horizontal="center"/>
    </xf>
    <xf numFmtId="0" fontId="26" fillId="2" borderId="8" xfId="0" applyFont="1" applyFill="1" applyBorder="1" applyAlignment="1">
      <alignment horizontal="center"/>
    </xf>
    <xf numFmtId="0" fontId="26" fillId="2" borderId="11" xfId="13" applyFont="1" applyFill="1" applyBorder="1" applyAlignment="1">
      <alignment vertical="center" wrapText="1"/>
    </xf>
    <xf numFmtId="0" fontId="16" fillId="2" borderId="4" xfId="0" applyFont="1" applyFill="1" applyBorder="1" applyAlignment="1">
      <alignment horizontal="center"/>
    </xf>
    <xf numFmtId="0" fontId="22" fillId="2" borderId="8" xfId="11" applyFont="1" applyFill="1" applyBorder="1"/>
    <xf numFmtId="0" fontId="22" fillId="2" borderId="8" xfId="0" applyFont="1" applyFill="1" applyBorder="1" applyAlignment="1">
      <alignment horizontal="center"/>
    </xf>
    <xf numFmtId="4" fontId="23" fillId="2" borderId="0" xfId="0" applyNumberFormat="1" applyFont="1" applyFill="1" applyBorder="1" applyAlignment="1">
      <alignment horizontal="right"/>
    </xf>
    <xf numFmtId="0" fontId="23" fillId="2" borderId="4" xfId="6" applyFont="1" applyFill="1" applyBorder="1" applyAlignment="1">
      <alignment vertical="center" wrapText="1"/>
    </xf>
    <xf numFmtId="49" fontId="23" fillId="2" borderId="4" xfId="6" applyNumberFormat="1" applyFont="1" applyFill="1" applyBorder="1" applyAlignment="1">
      <alignment vertical="top" wrapText="1"/>
    </xf>
    <xf numFmtId="0" fontId="22" fillId="4" borderId="4" xfId="0" applyFont="1" applyFill="1" applyBorder="1" applyAlignment="1">
      <alignment horizontal="center"/>
    </xf>
    <xf numFmtId="0" fontId="42" fillId="2" borderId="8" xfId="9" applyFont="1" applyFill="1" applyBorder="1"/>
    <xf numFmtId="0" fontId="23" fillId="2" borderId="4" xfId="0" applyFont="1" applyFill="1" applyBorder="1" applyAlignment="1">
      <alignment horizontal="center"/>
    </xf>
    <xf numFmtId="0" fontId="23" fillId="2" borderId="11" xfId="6" applyFont="1" applyFill="1" applyBorder="1" applyAlignment="1">
      <alignment vertical="center" wrapText="1"/>
    </xf>
    <xf numFmtId="0" fontId="23" fillId="0" borderId="4" xfId="0" applyFont="1" applyBorder="1" applyAlignment="1">
      <alignment vertical="top" wrapText="1"/>
    </xf>
    <xf numFmtId="0" fontId="22" fillId="3" borderId="4" xfId="0" applyFont="1" applyFill="1" applyBorder="1"/>
    <xf numFmtId="0" fontId="43" fillId="3" borderId="5" xfId="0" applyFont="1" applyFill="1" applyBorder="1"/>
    <xf numFmtId="0" fontId="22" fillId="3" borderId="5" xfId="0" applyFont="1" applyFill="1" applyBorder="1" applyAlignment="1">
      <alignment horizontal="center"/>
    </xf>
    <xf numFmtId="0" fontId="22" fillId="3" borderId="5" xfId="0" applyFont="1" applyFill="1" applyBorder="1"/>
    <xf numFmtId="0" fontId="22" fillId="4" borderId="8" xfId="0" applyFont="1" applyFill="1" applyBorder="1" applyAlignment="1">
      <alignment horizontal="center" wrapText="1"/>
    </xf>
    <xf numFmtId="0" fontId="22" fillId="0" borderId="8" xfId="0" applyFont="1" applyBorder="1" applyAlignment="1"/>
    <xf numFmtId="4" fontId="42" fillId="2" borderId="8" xfId="9" applyNumberFormat="1" applyFont="1" applyFill="1" applyBorder="1"/>
    <xf numFmtId="0" fontId="22" fillId="0" borderId="8" xfId="0" applyFont="1" applyBorder="1" applyAlignment="1">
      <alignment wrapText="1"/>
    </xf>
    <xf numFmtId="0" fontId="16" fillId="2" borderId="8" xfId="11" applyFont="1" applyFill="1" applyBorder="1" applyAlignment="1">
      <alignment horizontal="center"/>
    </xf>
    <xf numFmtId="0" fontId="27" fillId="2" borderId="8" xfId="9" applyFont="1" applyFill="1" applyBorder="1"/>
    <xf numFmtId="0" fontId="22" fillId="2" borderId="0" xfId="0" applyFont="1" applyFill="1" applyAlignment="1">
      <alignment horizontal="right"/>
    </xf>
    <xf numFmtId="0" fontId="22" fillId="2" borderId="0" xfId="0" applyFont="1" applyFill="1"/>
    <xf numFmtId="0" fontId="15" fillId="4" borderId="8" xfId="0" applyFont="1" applyFill="1" applyBorder="1" applyAlignment="1">
      <alignment horizontal="center"/>
    </xf>
    <xf numFmtId="0" fontId="28" fillId="2" borderId="8" xfId="9" applyFont="1" applyFill="1" applyBorder="1" applyAlignment="1">
      <alignment wrapText="1"/>
    </xf>
    <xf numFmtId="0" fontId="16" fillId="2" borderId="9" xfId="0" applyFont="1" applyFill="1" applyBorder="1"/>
    <xf numFmtId="4" fontId="15" fillId="2" borderId="6" xfId="7" applyNumberFormat="1" applyFont="1" applyFill="1" applyBorder="1" applyAlignment="1">
      <alignment horizontal="right"/>
    </xf>
    <xf numFmtId="0" fontId="16" fillId="2" borderId="9" xfId="20" applyFont="1" applyFill="1" applyBorder="1" applyAlignment="1">
      <alignment horizontal="left" wrapText="1"/>
    </xf>
    <xf numFmtId="4" fontId="16" fillId="2" borderId="6" xfId="7" applyNumberFormat="1" applyFont="1" applyFill="1" applyBorder="1" applyAlignment="1">
      <alignment horizontal="right"/>
    </xf>
    <xf numFmtId="2" fontId="16" fillId="2" borderId="10" xfId="0" applyNumberFormat="1" applyFont="1" applyFill="1" applyBorder="1" applyAlignment="1">
      <alignment wrapText="1"/>
    </xf>
    <xf numFmtId="0" fontId="22" fillId="4" borderId="8" xfId="0" applyFont="1" applyFill="1" applyBorder="1" applyAlignment="1"/>
    <xf numFmtId="0" fontId="22" fillId="4" borderId="8" xfId="0" applyFont="1" applyFill="1" applyBorder="1" applyAlignment="1">
      <alignment horizontal="center"/>
    </xf>
    <xf numFmtId="4" fontId="22" fillId="4" borderId="8" xfId="0" applyNumberFormat="1" applyFont="1" applyFill="1" applyBorder="1" applyAlignment="1">
      <alignment horizontal="right"/>
    </xf>
    <xf numFmtId="0" fontId="23" fillId="0" borderId="0" xfId="0" applyFont="1" applyBorder="1"/>
    <xf numFmtId="0" fontId="22" fillId="0" borderId="0" xfId="0" applyFont="1" applyAlignment="1">
      <alignment horizontal="right"/>
    </xf>
    <xf numFmtId="0" fontId="42" fillId="2" borderId="8" xfId="9" applyFont="1" applyFill="1" applyBorder="1" applyAlignment="1">
      <alignment wrapText="1"/>
    </xf>
    <xf numFmtId="0" fontId="22" fillId="0" borderId="8" xfId="0" applyFont="1" applyBorder="1" applyAlignment="1">
      <alignment horizontal="center"/>
    </xf>
    <xf numFmtId="0" fontId="22" fillId="0" borderId="0" xfId="0" applyFont="1"/>
    <xf numFmtId="0" fontId="26" fillId="2" borderId="4" xfId="0" applyFont="1" applyFill="1" applyBorder="1" applyAlignment="1"/>
    <xf numFmtId="0" fontId="26" fillId="2" borderId="4" xfId="0" applyFont="1" applyFill="1" applyBorder="1" applyAlignment="1">
      <alignment wrapText="1"/>
    </xf>
    <xf numFmtId="1" fontId="23" fillId="2" borderId="8" xfId="0" applyNumberFormat="1" applyFont="1" applyFill="1" applyBorder="1" applyAlignment="1">
      <alignment horizontal="center"/>
    </xf>
    <xf numFmtId="0" fontId="44" fillId="0" borderId="8" xfId="0" applyFont="1" applyBorder="1"/>
    <xf numFmtId="0" fontId="16" fillId="2" borderId="4" xfId="0" applyFont="1" applyFill="1" applyBorder="1" applyAlignment="1">
      <alignment wrapText="1"/>
    </xf>
    <xf numFmtId="4" fontId="16" fillId="2" borderId="9" xfId="7" applyNumberFormat="1" applyFont="1" applyFill="1" applyBorder="1" applyAlignment="1">
      <alignment horizontal="right"/>
    </xf>
    <xf numFmtId="4" fontId="16" fillId="2" borderId="0" xfId="0" applyNumberFormat="1" applyFont="1" applyFill="1" applyBorder="1" applyAlignment="1">
      <alignment horizontal="right"/>
    </xf>
    <xf numFmtId="4" fontId="16" fillId="2" borderId="9" xfId="20" applyNumberFormat="1" applyFont="1" applyFill="1" applyBorder="1" applyAlignment="1">
      <alignment horizontal="right"/>
    </xf>
    <xf numFmtId="0" fontId="15" fillId="2" borderId="8" xfId="9" applyFont="1" applyFill="1" applyBorder="1" applyAlignment="1">
      <alignment wrapText="1"/>
    </xf>
    <xf numFmtId="4" fontId="15" fillId="2" borderId="9" xfId="7" applyNumberFormat="1" applyFont="1" applyFill="1" applyBorder="1" applyAlignment="1">
      <alignment horizontal="right"/>
    </xf>
    <xf numFmtId="0" fontId="23" fillId="2" borderId="4" xfId="0" applyFont="1" applyFill="1" applyBorder="1" applyAlignment="1">
      <alignment wrapText="1"/>
    </xf>
    <xf numFmtId="4" fontId="23" fillId="2" borderId="8" xfId="13" applyNumberFormat="1" applyFont="1" applyFill="1" applyBorder="1"/>
    <xf numFmtId="1" fontId="16" fillId="2" borderId="8" xfId="0" applyNumberFormat="1" applyFont="1" applyFill="1" applyBorder="1" applyAlignment="1">
      <alignment horizontal="center"/>
    </xf>
    <xf numFmtId="0" fontId="16" fillId="2" borderId="0" xfId="1" applyFont="1" applyFill="1"/>
    <xf numFmtId="0" fontId="22" fillId="2" borderId="0" xfId="0" applyFont="1" applyFill="1" applyBorder="1" applyAlignment="1">
      <alignment horizontal="left"/>
    </xf>
    <xf numFmtId="4" fontId="28" fillId="2" borderId="8" xfId="9" applyNumberFormat="1" applyFont="1" applyFill="1" applyBorder="1"/>
    <xf numFmtId="0" fontId="16" fillId="0" borderId="8" xfId="9" applyFont="1" applyBorder="1"/>
    <xf numFmtId="0" fontId="23" fillId="2" borderId="0" xfId="0" applyFont="1" applyFill="1" applyAlignment="1">
      <alignment horizontal="right"/>
    </xf>
    <xf numFmtId="0" fontId="22" fillId="2" borderId="4" xfId="0" applyFont="1" applyFill="1" applyBorder="1" applyAlignment="1">
      <alignment wrapText="1"/>
    </xf>
    <xf numFmtId="0" fontId="45" fillId="2" borderId="0" xfId="0" applyFont="1" applyFill="1"/>
    <xf numFmtId="4" fontId="45" fillId="2" borderId="0" xfId="0" applyNumberFormat="1" applyFont="1" applyFill="1" applyBorder="1" applyAlignment="1">
      <alignment horizontal="center"/>
    </xf>
    <xf numFmtId="2" fontId="46" fillId="2" borderId="0" xfId="0" applyNumberFormat="1" applyFont="1" applyFill="1" applyBorder="1" applyAlignment="1">
      <alignment horizontal="right"/>
    </xf>
    <xf numFmtId="4" fontId="26" fillId="2" borderId="8" xfId="13" applyNumberFormat="1" applyFont="1" applyFill="1" applyBorder="1"/>
    <xf numFmtId="0" fontId="22" fillId="2" borderId="0" xfId="0" applyFont="1" applyFill="1" applyBorder="1" applyAlignment="1">
      <alignment wrapText="1"/>
    </xf>
    <xf numFmtId="0" fontId="23" fillId="2" borderId="8" xfId="9" applyFont="1" applyFill="1" applyBorder="1"/>
    <xf numFmtId="4" fontId="23" fillId="2" borderId="0" xfId="0" applyNumberFormat="1" applyFont="1" applyFill="1" applyBorder="1" applyAlignment="1">
      <alignment horizontal="center" wrapText="1"/>
    </xf>
    <xf numFmtId="0" fontId="22" fillId="2" borderId="8" xfId="0" applyFont="1" applyFill="1" applyBorder="1" applyAlignment="1">
      <alignment horizontal="center" wrapText="1"/>
    </xf>
    <xf numFmtId="4" fontId="22" fillId="2" borderId="8" xfId="0" applyNumberFormat="1" applyFont="1" applyFill="1" applyBorder="1" applyAlignment="1">
      <alignment wrapText="1"/>
    </xf>
    <xf numFmtId="4" fontId="26" fillId="2" borderId="8" xfId="13" applyNumberFormat="1" applyFont="1" applyFill="1" applyBorder="1" applyAlignment="1">
      <alignment wrapText="1"/>
    </xf>
    <xf numFmtId="0" fontId="48" fillId="2" borderId="8" xfId="9" applyFont="1" applyFill="1" applyBorder="1" applyAlignment="1">
      <alignment wrapText="1"/>
    </xf>
    <xf numFmtId="0" fontId="49" fillId="2" borderId="0" xfId="0" applyFont="1" applyFill="1" applyBorder="1" applyAlignment="1">
      <alignment horizontal="center" wrapText="1"/>
    </xf>
    <xf numFmtId="0" fontId="26" fillId="2" borderId="8" xfId="0" applyFont="1" applyFill="1" applyBorder="1" applyAlignment="1">
      <alignment wrapText="1"/>
    </xf>
    <xf numFmtId="0" fontId="26" fillId="2" borderId="8" xfId="0" applyFont="1" applyFill="1" applyBorder="1"/>
    <xf numFmtId="0" fontId="27" fillId="2" borderId="8" xfId="13" applyFont="1" applyFill="1" applyBorder="1" applyAlignment="1">
      <alignment wrapText="1"/>
    </xf>
    <xf numFmtId="0" fontId="42" fillId="2" borderId="8" xfId="13" applyFont="1" applyFill="1" applyBorder="1"/>
    <xf numFmtId="2" fontId="22" fillId="2" borderId="0" xfId="0" applyNumberFormat="1" applyFont="1" applyFill="1" applyBorder="1" applyAlignment="1">
      <alignment wrapText="1"/>
    </xf>
    <xf numFmtId="0" fontId="23" fillId="2" borderId="0" xfId="1" applyFont="1" applyFill="1"/>
    <xf numFmtId="0" fontId="23" fillId="2" borderId="9" xfId="0" applyFont="1" applyFill="1" applyBorder="1" applyAlignment="1">
      <alignment wrapText="1"/>
    </xf>
    <xf numFmtId="0" fontId="50" fillId="2" borderId="9" xfId="0" applyFont="1" applyFill="1" applyBorder="1" applyAlignment="1">
      <alignment wrapText="1"/>
    </xf>
    <xf numFmtId="0" fontId="23" fillId="2" borderId="0" xfId="0" applyFont="1" applyFill="1" applyAlignment="1">
      <alignment horizontal="center"/>
    </xf>
    <xf numFmtId="0" fontId="23" fillId="2" borderId="8" xfId="13" applyFont="1" applyFill="1" applyBorder="1" applyAlignment="1">
      <alignment horizontal="left" vertical="center" wrapText="1"/>
    </xf>
    <xf numFmtId="0" fontId="27" fillId="2" borderId="8" xfId="16" applyNumberFormat="1" applyFont="1" applyFill="1" applyBorder="1" applyAlignment="1">
      <alignment horizontal="left" vertical="center" wrapText="1"/>
    </xf>
    <xf numFmtId="0" fontId="27" fillId="0" borderId="12" xfId="0" applyFont="1" applyBorder="1" applyAlignment="1">
      <alignment wrapText="1"/>
    </xf>
    <xf numFmtId="0" fontId="27" fillId="2" borderId="10" xfId="16" applyNumberFormat="1" applyFont="1" applyFill="1" applyBorder="1" applyAlignment="1">
      <alignment horizontal="left" vertical="center" wrapText="1"/>
    </xf>
    <xf numFmtId="0" fontId="27" fillId="0" borderId="8" xfId="0" applyNumberFormat="1" applyFont="1" applyBorder="1" applyAlignment="1">
      <alignment horizontal="left" vertical="top" wrapText="1"/>
    </xf>
    <xf numFmtId="0" fontId="27" fillId="0" borderId="8" xfId="16" applyNumberFormat="1" applyFont="1" applyFill="1" applyBorder="1" applyAlignment="1">
      <alignment horizontal="left" vertical="top" wrapText="1"/>
    </xf>
    <xf numFmtId="0" fontId="26" fillId="2" borderId="9" xfId="0" applyFont="1" applyFill="1" applyBorder="1" applyAlignment="1">
      <alignment wrapText="1"/>
    </xf>
    <xf numFmtId="0" fontId="22" fillId="0" borderId="8" xfId="0" applyFont="1" applyFill="1" applyBorder="1" applyAlignment="1">
      <alignment wrapText="1"/>
    </xf>
    <xf numFmtId="0" fontId="23" fillId="2" borderId="4" xfId="0" applyFont="1" applyFill="1" applyBorder="1" applyAlignment="1"/>
    <xf numFmtId="4" fontId="23" fillId="2" borderId="0" xfId="1" applyNumberFormat="1" applyFont="1" applyFill="1" applyBorder="1" applyAlignment="1">
      <alignment horizontal="center"/>
    </xf>
    <xf numFmtId="0" fontId="23" fillId="2" borderId="0" xfId="1" applyFont="1" applyFill="1" applyAlignment="1">
      <alignment horizontal="center"/>
    </xf>
    <xf numFmtId="0" fontId="23" fillId="2" borderId="0" xfId="0" applyFont="1" applyFill="1" applyAlignment="1">
      <alignment wrapText="1"/>
    </xf>
    <xf numFmtId="0" fontId="23" fillId="0" borderId="8" xfId="0" applyFont="1" applyFill="1" applyBorder="1" applyAlignment="1">
      <alignment horizontal="center"/>
    </xf>
    <xf numFmtId="0" fontId="23" fillId="2" borderId="8" xfId="0" applyFont="1" applyFill="1" applyBorder="1" applyAlignment="1">
      <alignment horizontal="center" wrapText="1"/>
    </xf>
    <xf numFmtId="4" fontId="23" fillId="2" borderId="0" xfId="1" applyNumberFormat="1" applyFont="1" applyFill="1" applyBorder="1" applyAlignment="1">
      <alignment horizontal="center" wrapText="1"/>
    </xf>
    <xf numFmtId="0" fontId="23" fillId="4" borderId="8" xfId="0" applyFont="1" applyFill="1" applyBorder="1" applyAlignment="1">
      <alignment horizontal="center" wrapText="1"/>
    </xf>
    <xf numFmtId="0" fontId="26" fillId="0" borderId="8" xfId="9" applyFont="1" applyBorder="1"/>
    <xf numFmtId="4" fontId="23" fillId="2" borderId="8" xfId="13" applyNumberFormat="1" applyFont="1" applyFill="1" applyBorder="1" applyAlignment="1">
      <alignment wrapText="1"/>
    </xf>
    <xf numFmtId="0" fontId="26" fillId="0" borderId="8" xfId="0" applyFont="1" applyBorder="1"/>
    <xf numFmtId="0" fontId="26" fillId="0" borderId="8" xfId="0" applyFont="1" applyBorder="1" applyAlignment="1">
      <alignment vertical="top" wrapText="1"/>
    </xf>
    <xf numFmtId="0" fontId="23" fillId="0" borderId="0" xfId="0" applyFont="1" applyAlignment="1">
      <alignment horizontal="right"/>
    </xf>
    <xf numFmtId="0" fontId="15" fillId="2" borderId="8" xfId="0" applyFont="1" applyFill="1" applyBorder="1" applyAlignment="1">
      <alignment wrapText="1"/>
    </xf>
    <xf numFmtId="4" fontId="15" fillId="2" borderId="8" xfId="0" applyNumberFormat="1" applyFont="1" applyFill="1" applyBorder="1" applyAlignment="1">
      <alignment horizontal="right"/>
    </xf>
    <xf numFmtId="4" fontId="16" fillId="2" borderId="0" xfId="0" applyNumberFormat="1" applyFont="1" applyFill="1" applyBorder="1" applyAlignment="1">
      <alignment horizontal="center" wrapText="1"/>
    </xf>
    <xf numFmtId="0" fontId="16" fillId="2" borderId="9" xfId="0" applyFont="1" applyFill="1" applyBorder="1" applyAlignment="1">
      <alignment wrapText="1"/>
    </xf>
    <xf numFmtId="4" fontId="16" fillId="2" borderId="8" xfId="0" applyNumberFormat="1" applyFont="1" applyFill="1" applyBorder="1" applyAlignment="1">
      <alignment horizontal="right"/>
    </xf>
    <xf numFmtId="0" fontId="27" fillId="2" borderId="8" xfId="16" applyFont="1" applyFill="1" applyBorder="1" applyAlignment="1">
      <alignment horizontal="left" vertical="center" wrapText="1"/>
    </xf>
    <xf numFmtId="0" fontId="27" fillId="0" borderId="8" xfId="0" applyFont="1" applyBorder="1" applyAlignment="1">
      <alignment horizontal="justify" vertical="top" wrapText="1"/>
    </xf>
    <xf numFmtId="0" fontId="22" fillId="4" borderId="4" xfId="0" applyFont="1" applyFill="1" applyBorder="1" applyAlignment="1"/>
    <xf numFmtId="2" fontId="22" fillId="3" borderId="5" xfId="0" applyNumberFormat="1" applyFont="1" applyFill="1" applyBorder="1" applyAlignment="1">
      <alignment horizontal="center"/>
    </xf>
    <xf numFmtId="0" fontId="43" fillId="2" borderId="0" xfId="0" applyFont="1" applyFill="1" applyAlignment="1">
      <alignment wrapText="1"/>
    </xf>
    <xf numFmtId="0" fontId="23" fillId="0" borderId="8" xfId="0" applyFont="1" applyBorder="1" applyAlignment="1">
      <alignment horizontal="justify" vertical="top" wrapText="1"/>
    </xf>
    <xf numFmtId="0" fontId="23" fillId="0" borderId="8" xfId="0" applyFont="1" applyBorder="1" applyAlignment="1">
      <alignment horizontal="center"/>
    </xf>
    <xf numFmtId="0" fontId="23" fillId="0" borderId="8" xfId="9" applyFont="1" applyBorder="1" applyAlignment="1">
      <alignment horizontal="left" vertical="center" wrapText="1"/>
    </xf>
    <xf numFmtId="0" fontId="23" fillId="2" borderId="8" xfId="13" applyFont="1" applyFill="1" applyBorder="1" applyAlignment="1">
      <alignment vertical="center" wrapText="1"/>
    </xf>
    <xf numFmtId="0" fontId="24" fillId="2" borderId="8" xfId="13" applyFont="1" applyFill="1" applyBorder="1" applyAlignment="1">
      <alignment horizontal="left" wrapText="1"/>
    </xf>
    <xf numFmtId="0" fontId="23" fillId="2" borderId="9" xfId="20" applyFont="1" applyFill="1" applyBorder="1" applyAlignment="1">
      <alignment wrapText="1"/>
    </xf>
    <xf numFmtId="3" fontId="24" fillId="2" borderId="8" xfId="9" applyNumberFormat="1" applyFont="1" applyFill="1" applyBorder="1" applyAlignment="1">
      <alignment horizontal="center"/>
    </xf>
    <xf numFmtId="0" fontId="22" fillId="2" borderId="10" xfId="0" applyFont="1" applyFill="1" applyBorder="1" applyAlignment="1">
      <alignment wrapText="1"/>
    </xf>
    <xf numFmtId="0" fontId="22" fillId="2" borderId="8" xfId="0" applyFont="1" applyFill="1" applyBorder="1" applyAlignment="1"/>
    <xf numFmtId="4" fontId="22" fillId="2" borderId="0" xfId="0" applyNumberFormat="1" applyFont="1" applyFill="1" applyBorder="1" applyAlignment="1">
      <alignment horizontal="right"/>
    </xf>
    <xf numFmtId="0" fontId="26" fillId="2" borderId="4" xfId="25" applyFont="1" applyFill="1" applyBorder="1" applyAlignment="1">
      <alignment vertical="top" wrapText="1"/>
    </xf>
    <xf numFmtId="0" fontId="23" fillId="2" borderId="0" xfId="0" applyFont="1" applyFill="1" applyBorder="1" applyAlignment="1">
      <alignment horizontal="right"/>
    </xf>
    <xf numFmtId="0" fontId="23" fillId="2" borderId="4" xfId="25" applyFont="1" applyFill="1" applyBorder="1" applyAlignment="1">
      <alignment vertical="top" wrapText="1"/>
    </xf>
    <xf numFmtId="0" fontId="23" fillId="0" borderId="8" xfId="0" applyFont="1" applyBorder="1"/>
    <xf numFmtId="0" fontId="23" fillId="0" borderId="8" xfId="0" applyFont="1" applyBorder="1" applyAlignment="1">
      <alignment horizontal="left"/>
    </xf>
    <xf numFmtId="0" fontId="22" fillId="2" borderId="8" xfId="11" applyFont="1" applyFill="1" applyBorder="1" applyAlignment="1">
      <alignment horizontal="center"/>
    </xf>
    <xf numFmtId="4" fontId="22" fillId="2" borderId="0" xfId="0" applyNumberFormat="1" applyFont="1" applyFill="1" applyBorder="1" applyAlignment="1">
      <alignment horizontal="center"/>
    </xf>
    <xf numFmtId="0" fontId="22" fillId="2" borderId="0" xfId="1" applyFont="1" applyFill="1"/>
    <xf numFmtId="0" fontId="22" fillId="2" borderId="0" xfId="0" applyFont="1" applyFill="1" applyBorder="1"/>
    <xf numFmtId="0" fontId="22" fillId="2" borderId="0" xfId="0" applyFont="1" applyFill="1" applyBorder="1" applyAlignment="1">
      <alignment horizontal="center"/>
    </xf>
    <xf numFmtId="0" fontId="16" fillId="2" borderId="0" xfId="1" applyFont="1" applyFill="1" applyAlignment="1">
      <alignment horizontal="center"/>
    </xf>
    <xf numFmtId="4" fontId="16" fillId="2" borderId="8" xfId="1" applyNumberFormat="1" applyFont="1" applyFill="1" applyBorder="1"/>
    <xf numFmtId="0" fontId="23" fillId="2" borderId="10" xfId="13" applyFont="1" applyFill="1" applyBorder="1" applyAlignment="1">
      <alignment wrapText="1"/>
    </xf>
    <xf numFmtId="0" fontId="47" fillId="2" borderId="9" xfId="0" applyFont="1" applyFill="1" applyBorder="1" applyAlignment="1">
      <alignment wrapText="1"/>
    </xf>
    <xf numFmtId="0" fontId="24" fillId="2" borderId="9" xfId="0" applyFont="1" applyFill="1" applyBorder="1" applyAlignment="1">
      <alignment wrapText="1"/>
    </xf>
    <xf numFmtId="0" fontId="29" fillId="2" borderId="0" xfId="0" applyFont="1" applyFill="1" applyBorder="1"/>
    <xf numFmtId="0" fontId="23" fillId="7" borderId="8" xfId="0" applyFont="1" applyFill="1" applyBorder="1"/>
    <xf numFmtId="0" fontId="26" fillId="0" borderId="8" xfId="0" applyFont="1" applyBorder="1" applyAlignment="1">
      <alignment wrapText="1"/>
    </xf>
    <xf numFmtId="3" fontId="26" fillId="2" borderId="0" xfId="9" applyNumberFormat="1" applyFont="1" applyFill="1" applyBorder="1" applyAlignment="1">
      <alignment horizontal="center"/>
    </xf>
    <xf numFmtId="3" fontId="26" fillId="2" borderId="8" xfId="9" applyNumberFormat="1" applyFont="1" applyFill="1" applyBorder="1" applyAlignment="1">
      <alignment horizontal="center"/>
    </xf>
    <xf numFmtId="0" fontId="23" fillId="0" borderId="8" xfId="0" applyFont="1" applyBorder="1" applyAlignment="1">
      <alignment wrapText="1"/>
    </xf>
    <xf numFmtId="0" fontId="22" fillId="5" borderId="4" xfId="0" applyFont="1" applyFill="1" applyBorder="1" applyAlignment="1">
      <alignment horizontal="right"/>
    </xf>
    <xf numFmtId="0" fontId="22" fillId="5" borderId="8" xfId="0" applyFont="1" applyFill="1" applyBorder="1" applyAlignment="1"/>
    <xf numFmtId="0" fontId="50" fillId="2" borderId="4" xfId="5" applyFont="1" applyFill="1" applyBorder="1" applyAlignment="1">
      <alignment wrapText="1"/>
    </xf>
    <xf numFmtId="0" fontId="27" fillId="2" borderId="8" xfId="0" applyFont="1" applyFill="1" applyBorder="1" applyAlignment="1">
      <alignment horizontal="center"/>
    </xf>
    <xf numFmtId="1" fontId="27" fillId="2" borderId="8" xfId="0" applyNumberFormat="1" applyFont="1" applyFill="1" applyBorder="1" applyAlignment="1">
      <alignment horizontal="center"/>
    </xf>
    <xf numFmtId="0" fontId="26" fillId="2" borderId="9" xfId="19" applyFont="1" applyFill="1" applyBorder="1" applyAlignment="1">
      <alignment wrapText="1"/>
    </xf>
    <xf numFmtId="0" fontId="16" fillId="2" borderId="0" xfId="0" applyFont="1" applyFill="1" applyAlignment="1">
      <alignment wrapText="1"/>
    </xf>
    <xf numFmtId="4" fontId="16" fillId="2" borderId="0" xfId="1" applyNumberFormat="1" applyFont="1" applyFill="1" applyBorder="1" applyAlignment="1">
      <alignment horizontal="center" wrapText="1"/>
    </xf>
    <xf numFmtId="0" fontId="16" fillId="2" borderId="0" xfId="0" applyFont="1" applyFill="1" applyBorder="1" applyAlignment="1">
      <alignment vertical="center"/>
    </xf>
    <xf numFmtId="0" fontId="27" fillId="2" borderId="0" xfId="19" applyFont="1" applyFill="1" applyBorder="1" applyAlignment="1">
      <alignment wrapText="1"/>
    </xf>
    <xf numFmtId="0" fontId="16" fillId="2" borderId="9" xfId="19" applyFont="1" applyFill="1" applyBorder="1" applyAlignment="1">
      <alignment wrapText="1"/>
    </xf>
    <xf numFmtId="0" fontId="16" fillId="2" borderId="8" xfId="19" applyFont="1" applyFill="1" applyBorder="1" applyAlignment="1">
      <alignment wrapText="1"/>
    </xf>
    <xf numFmtId="4" fontId="16" fillId="2" borderId="8" xfId="4" applyNumberFormat="1" applyFont="1" applyFill="1" applyBorder="1"/>
    <xf numFmtId="0" fontId="27" fillId="2" borderId="8" xfId="24" applyFont="1" applyFill="1" applyBorder="1"/>
    <xf numFmtId="0" fontId="15" fillId="4" borderId="10" xfId="0" applyFont="1" applyFill="1" applyBorder="1" applyAlignment="1">
      <alignment wrapText="1"/>
    </xf>
    <xf numFmtId="0" fontId="15" fillId="2" borderId="8" xfId="4" applyFont="1" applyFill="1" applyBorder="1"/>
    <xf numFmtId="0" fontId="26" fillId="2" borderId="8" xfId="25" applyFont="1" applyFill="1" applyBorder="1" applyAlignment="1">
      <alignment vertical="top" wrapText="1"/>
    </xf>
    <xf numFmtId="0" fontId="26" fillId="2" borderId="1" xfId="0" applyFont="1" applyFill="1" applyBorder="1" applyAlignment="1">
      <alignment horizontal="left" vertical="top" wrapText="1"/>
    </xf>
    <xf numFmtId="0" fontId="23" fillId="2" borderId="8" xfId="0" applyFont="1" applyFill="1" applyBorder="1" applyAlignment="1">
      <alignment vertical="top" wrapText="1"/>
    </xf>
    <xf numFmtId="0" fontId="23" fillId="2" borderId="10" xfId="0" applyFont="1" applyFill="1" applyBorder="1" applyAlignment="1">
      <alignment horizontal="center"/>
    </xf>
    <xf numFmtId="0" fontId="23" fillId="2" borderId="10" xfId="0" applyFont="1" applyFill="1" applyBorder="1" applyAlignment="1">
      <alignment horizontal="center" wrapText="1"/>
    </xf>
    <xf numFmtId="0" fontId="23" fillId="2" borderId="1" xfId="13" applyFont="1" applyFill="1" applyBorder="1" applyAlignment="1">
      <alignment wrapText="1"/>
    </xf>
    <xf numFmtId="0" fontId="26" fillId="2" borderId="8" xfId="0" applyFont="1" applyFill="1" applyBorder="1" applyAlignment="1">
      <alignment horizontal="left" vertical="top" wrapText="1"/>
    </xf>
    <xf numFmtId="0" fontId="47" fillId="2" borderId="8" xfId="9" applyFont="1" applyFill="1" applyBorder="1" applyAlignment="1">
      <alignment horizontal="center"/>
    </xf>
    <xf numFmtId="0" fontId="26" fillId="2" borderId="8" xfId="11" applyFont="1" applyFill="1" applyBorder="1" applyAlignment="1">
      <alignment horizontal="center"/>
    </xf>
    <xf numFmtId="4" fontId="30" fillId="2" borderId="0" xfId="0" applyNumberFormat="1" applyFont="1" applyFill="1" applyBorder="1" applyAlignment="1">
      <alignment horizontal="center"/>
    </xf>
    <xf numFmtId="0" fontId="16" fillId="3" borderId="8" xfId="0" applyFont="1" applyFill="1" applyBorder="1" applyAlignment="1">
      <alignment horizontal="center"/>
    </xf>
    <xf numFmtId="4" fontId="15" fillId="3" borderId="8" xfId="0" applyNumberFormat="1" applyFont="1" applyFill="1" applyBorder="1" applyAlignment="1">
      <alignment horizontal="right"/>
    </xf>
    <xf numFmtId="4" fontId="15" fillId="2" borderId="0" xfId="0" applyNumberFormat="1" applyFont="1" applyFill="1" applyBorder="1" applyAlignment="1">
      <alignment horizontal="right"/>
    </xf>
    <xf numFmtId="4" fontId="16" fillId="2" borderId="8" xfId="0" applyNumberFormat="1" applyFont="1" applyFill="1" applyBorder="1" applyAlignment="1">
      <alignment wrapText="1"/>
    </xf>
    <xf numFmtId="4" fontId="25" fillId="2" borderId="0" xfId="0" applyNumberFormat="1" applyFont="1" applyFill="1" applyBorder="1" applyAlignment="1">
      <alignment horizontal="center"/>
    </xf>
    <xf numFmtId="4" fontId="16" fillId="2" borderId="8" xfId="20" applyNumberFormat="1" applyFont="1" applyFill="1" applyBorder="1" applyAlignment="1">
      <alignment horizontal="right"/>
    </xf>
    <xf numFmtId="0" fontId="27" fillId="2" borderId="4" xfId="25" applyFont="1" applyFill="1" applyBorder="1" applyAlignment="1">
      <alignment vertical="top" wrapText="1"/>
    </xf>
    <xf numFmtId="4" fontId="22" fillId="2" borderId="0" xfId="0" applyNumberFormat="1" applyFont="1" applyFill="1" applyAlignment="1">
      <alignment horizontal="right"/>
    </xf>
    <xf numFmtId="2" fontId="15" fillId="8" borderId="8" xfId="0" applyNumberFormat="1" applyFont="1" applyFill="1" applyBorder="1"/>
    <xf numFmtId="2" fontId="15" fillId="8" borderId="6" xfId="0" applyNumberFormat="1" applyFont="1" applyFill="1" applyBorder="1"/>
    <xf numFmtId="2" fontId="15" fillId="8" borderId="6" xfId="0" applyNumberFormat="1" applyFont="1" applyFill="1" applyBorder="1" applyAlignment="1">
      <alignment horizontal="center"/>
    </xf>
    <xf numFmtId="4" fontId="15" fillId="8" borderId="6" xfId="0" applyNumberFormat="1" applyFont="1" applyFill="1" applyBorder="1" applyAlignment="1">
      <alignment horizontal="right"/>
    </xf>
    <xf numFmtId="0" fontId="15" fillId="6" borderId="8" xfId="0" applyFont="1" applyFill="1" applyBorder="1" applyAlignment="1">
      <alignment wrapText="1"/>
    </xf>
    <xf numFmtId="0" fontId="15" fillId="6" borderId="4" xfId="0" applyFont="1" applyFill="1" applyBorder="1" applyAlignment="1">
      <alignment horizontal="center"/>
    </xf>
    <xf numFmtId="4" fontId="15" fillId="6" borderId="6" xfId="0" applyNumberFormat="1" applyFont="1" applyFill="1" applyBorder="1" applyAlignment="1">
      <alignment horizontal="right"/>
    </xf>
    <xf numFmtId="0" fontId="16" fillId="6" borderId="0" xfId="0" applyFont="1" applyFill="1"/>
    <xf numFmtId="0" fontId="28" fillId="6" borderId="8" xfId="9" applyFont="1" applyFill="1" applyBorder="1"/>
    <xf numFmtId="0" fontId="15" fillId="6" borderId="8" xfId="0" applyFont="1" applyFill="1" applyBorder="1" applyAlignment="1">
      <alignment horizontal="center"/>
    </xf>
    <xf numFmtId="0" fontId="16" fillId="6" borderId="8" xfId="11" applyFont="1" applyFill="1" applyBorder="1" applyAlignment="1">
      <alignment horizontal="center"/>
    </xf>
    <xf numFmtId="4" fontId="15" fillId="6" borderId="8" xfId="7" applyNumberFormat="1" applyFont="1" applyFill="1" applyBorder="1" applyAlignment="1">
      <alignment horizontal="right"/>
    </xf>
    <xf numFmtId="0" fontId="25" fillId="6" borderId="4" xfId="0" applyFont="1" applyFill="1" applyBorder="1" applyAlignment="1">
      <alignment horizontal="center"/>
    </xf>
    <xf numFmtId="0" fontId="22" fillId="6" borderId="8" xfId="0" applyFont="1" applyFill="1" applyBorder="1" applyAlignment="1">
      <alignment wrapText="1"/>
    </xf>
    <xf numFmtId="0" fontId="22" fillId="6" borderId="8" xfId="0" applyFont="1" applyFill="1" applyBorder="1" applyAlignment="1">
      <alignment horizontal="center" wrapText="1"/>
    </xf>
    <xf numFmtId="4" fontId="22" fillId="6" borderId="8" xfId="0" applyNumberFormat="1" applyFont="1" applyFill="1" applyBorder="1" applyAlignment="1">
      <alignment wrapText="1"/>
    </xf>
    <xf numFmtId="0" fontId="23" fillId="6" borderId="0" xfId="0" applyFont="1" applyFill="1"/>
    <xf numFmtId="4" fontId="23" fillId="6" borderId="0" xfId="0" applyNumberFormat="1" applyFont="1" applyFill="1" applyBorder="1" applyAlignment="1">
      <alignment horizontal="center"/>
    </xf>
    <xf numFmtId="0" fontId="22" fillId="6" borderId="4" xfId="0" applyFont="1" applyFill="1" applyBorder="1" applyAlignment="1">
      <alignment horizontal="center"/>
    </xf>
    <xf numFmtId="0" fontId="25" fillId="6" borderId="8" xfId="9" applyFont="1" applyFill="1" applyBorder="1"/>
    <xf numFmtId="0" fontId="15" fillId="2" borderId="8" xfId="0" applyFont="1" applyFill="1" applyBorder="1"/>
    <xf numFmtId="0" fontId="25" fillId="6" borderId="8" xfId="9" applyFont="1" applyFill="1" applyBorder="1" applyAlignment="1">
      <alignment horizontal="center"/>
    </xf>
    <xf numFmtId="0" fontId="25" fillId="2" borderId="8" xfId="9" applyFont="1" applyFill="1" applyBorder="1"/>
    <xf numFmtId="0" fontId="42" fillId="6" borderId="8" xfId="9" applyFont="1" applyFill="1" applyBorder="1"/>
    <xf numFmtId="0" fontId="26" fillId="2" borderId="8" xfId="9" applyFont="1" applyFill="1" applyBorder="1"/>
    <xf numFmtId="0" fontId="22" fillId="6" borderId="0" xfId="0" applyFont="1" applyFill="1" applyBorder="1" applyAlignment="1">
      <alignment horizontal="left"/>
    </xf>
    <xf numFmtId="0" fontId="22" fillId="6" borderId="0" xfId="0" applyFont="1" applyFill="1" applyAlignment="1">
      <alignment horizontal="right"/>
    </xf>
    <xf numFmtId="0" fontId="22" fillId="6" borderId="0" xfId="0" applyFont="1" applyFill="1"/>
    <xf numFmtId="0" fontId="26" fillId="2" borderId="4" xfId="0" applyFont="1" applyFill="1" applyBorder="1" applyAlignment="1">
      <alignment vertical="top" wrapText="1"/>
    </xf>
    <xf numFmtId="0" fontId="22" fillId="6" borderId="10" xfId="0" applyFont="1" applyFill="1" applyBorder="1" applyAlignment="1">
      <alignment wrapText="1"/>
    </xf>
    <xf numFmtId="4" fontId="16" fillId="2" borderId="8" xfId="13" applyNumberFormat="1" applyFont="1" applyFill="1" applyBorder="1" applyAlignment="1">
      <alignment wrapText="1"/>
    </xf>
    <xf numFmtId="0" fontId="22" fillId="6" borderId="8" xfId="11" applyFont="1" applyFill="1" applyBorder="1"/>
    <xf numFmtId="0" fontId="28" fillId="6" borderId="8" xfId="0" applyFont="1" applyFill="1" applyBorder="1"/>
    <xf numFmtId="0" fontId="26" fillId="2" borderId="8" xfId="13" applyFont="1" applyFill="1" applyBorder="1" applyAlignment="1">
      <alignment wrapText="1"/>
    </xf>
    <xf numFmtId="0" fontId="25" fillId="6" borderId="8" xfId="9" applyFont="1" applyFill="1" applyBorder="1" applyAlignment="1">
      <alignment horizontal="left"/>
    </xf>
    <xf numFmtId="0" fontId="27" fillId="2" borderId="9" xfId="20" applyFont="1" applyFill="1" applyBorder="1" applyAlignment="1">
      <alignment wrapText="1"/>
    </xf>
    <xf numFmtId="2" fontId="16" fillId="2" borderId="0" xfId="0" applyNumberFormat="1" applyFont="1" applyFill="1" applyBorder="1" applyAlignment="1">
      <alignment horizontal="center"/>
    </xf>
    <xf numFmtId="0" fontId="34" fillId="2" borderId="0" xfId="0" applyFont="1" applyFill="1" applyBorder="1" applyAlignment="1">
      <alignment horizontal="right"/>
    </xf>
    <xf numFmtId="0" fontId="30" fillId="2" borderId="8" xfId="9" applyFont="1" applyFill="1" applyBorder="1"/>
    <xf numFmtId="2" fontId="34" fillId="2" borderId="0" xfId="0" applyNumberFormat="1" applyFont="1" applyFill="1" applyBorder="1" applyAlignment="1">
      <alignment horizontal="center"/>
    </xf>
    <xf numFmtId="0" fontId="40" fillId="2" borderId="0" xfId="0" applyFont="1" applyFill="1" applyBorder="1" applyAlignment="1">
      <alignment horizontal="left" wrapText="1"/>
    </xf>
    <xf numFmtId="2" fontId="28" fillId="2" borderId="8" xfId="9" applyNumberFormat="1" applyFont="1" applyFill="1" applyBorder="1"/>
    <xf numFmtId="4" fontId="15" fillId="2" borderId="8" xfId="1" applyNumberFormat="1" applyFont="1" applyFill="1" applyBorder="1"/>
    <xf numFmtId="0" fontId="22" fillId="2" borderId="8" xfId="9" applyFont="1" applyFill="1" applyBorder="1" applyAlignment="1">
      <alignment wrapText="1"/>
    </xf>
    <xf numFmtId="2" fontId="42" fillId="2" borderId="8" xfId="9" applyNumberFormat="1" applyFont="1" applyFill="1" applyBorder="1"/>
    <xf numFmtId="0" fontId="15" fillId="2" borderId="8" xfId="9" applyFont="1" applyFill="1" applyBorder="1"/>
    <xf numFmtId="4" fontId="25" fillId="2" borderId="8" xfId="9" applyNumberFormat="1" applyFont="1" applyFill="1" applyBorder="1"/>
    <xf numFmtId="0" fontId="22" fillId="2" borderId="8" xfId="0" applyFont="1" applyFill="1" applyBorder="1"/>
    <xf numFmtId="0" fontId="24" fillId="2" borderId="8" xfId="13" applyFont="1" applyFill="1" applyBorder="1" applyAlignment="1">
      <alignment horizontal="center" wrapText="1"/>
    </xf>
    <xf numFmtId="0" fontId="22" fillId="2" borderId="8" xfId="0" applyFont="1" applyFill="1" applyBorder="1" applyAlignment="1">
      <alignment horizontal="left"/>
    </xf>
    <xf numFmtId="0" fontId="23" fillId="2" borderId="8" xfId="0" applyFont="1" applyFill="1" applyBorder="1" applyAlignment="1"/>
    <xf numFmtId="4" fontId="15" fillId="4" borderId="8" xfId="0" applyNumberFormat="1" applyFont="1" applyFill="1" applyBorder="1" applyAlignment="1">
      <alignment wrapText="1"/>
    </xf>
    <xf numFmtId="4" fontId="16" fillId="2" borderId="6" xfId="0" applyNumberFormat="1" applyFont="1" applyFill="1" applyBorder="1" applyAlignment="1">
      <alignment horizontal="right"/>
    </xf>
    <xf numFmtId="4" fontId="15" fillId="6" borderId="8" xfId="9" applyNumberFormat="1" applyFont="1" applyFill="1" applyBorder="1"/>
    <xf numFmtId="4" fontId="15" fillId="6" borderId="8" xfId="0" applyNumberFormat="1" applyFont="1" applyFill="1" applyBorder="1" applyAlignment="1">
      <alignment wrapText="1"/>
    </xf>
    <xf numFmtId="4" fontId="16" fillId="2" borderId="8" xfId="13" applyNumberFormat="1" applyFont="1" applyFill="1" applyBorder="1"/>
    <xf numFmtId="4" fontId="16" fillId="2" borderId="6" xfId="13" applyNumberFormat="1" applyFont="1" applyFill="1" applyBorder="1"/>
    <xf numFmtId="2" fontId="15" fillId="2" borderId="6" xfId="0" applyNumberFormat="1" applyFont="1" applyFill="1" applyBorder="1" applyAlignment="1">
      <alignment wrapText="1"/>
    </xf>
    <xf numFmtId="2" fontId="16" fillId="2" borderId="6" xfId="0" applyNumberFormat="1" applyFont="1" applyFill="1" applyBorder="1" applyAlignment="1">
      <alignment wrapText="1"/>
    </xf>
    <xf numFmtId="4" fontId="16" fillId="2" borderId="8" xfId="0" applyNumberFormat="1" applyFont="1" applyFill="1" applyBorder="1" applyAlignment="1">
      <alignment horizontal="right" wrapText="1"/>
    </xf>
    <xf numFmtId="4" fontId="15" fillId="3" borderId="6" xfId="0" applyNumberFormat="1" applyFont="1" applyFill="1" applyBorder="1" applyAlignment="1">
      <alignment horizontal="right"/>
    </xf>
    <xf numFmtId="4" fontId="16" fillId="2" borderId="9" xfId="0" applyNumberFormat="1" applyFont="1" applyFill="1" applyBorder="1" applyAlignment="1">
      <alignment horizontal="right"/>
    </xf>
    <xf numFmtId="4" fontId="15" fillId="4" borderId="8" xfId="0" applyNumberFormat="1" applyFont="1" applyFill="1" applyBorder="1" applyAlignment="1">
      <alignment horizontal="right" wrapText="1"/>
    </xf>
    <xf numFmtId="4" fontId="16" fillId="0" borderId="8" xfId="0" applyNumberFormat="1" applyFont="1" applyFill="1" applyBorder="1" applyAlignment="1">
      <alignment horizontal="right"/>
    </xf>
    <xf numFmtId="4" fontId="15" fillId="2" borderId="8" xfId="0" applyNumberFormat="1" applyFont="1" applyFill="1" applyBorder="1" applyAlignment="1">
      <alignment horizontal="right" wrapText="1"/>
    </xf>
    <xf numFmtId="4" fontId="15" fillId="2" borderId="8" xfId="0" applyNumberFormat="1" applyFont="1" applyFill="1" applyBorder="1" applyAlignment="1">
      <alignment wrapText="1"/>
    </xf>
    <xf numFmtId="4" fontId="16" fillId="0" borderId="8" xfId="0" applyNumberFormat="1" applyFont="1" applyFill="1" applyBorder="1" applyAlignment="1">
      <alignment wrapText="1"/>
    </xf>
    <xf numFmtId="4" fontId="15" fillId="2" borderId="8" xfId="0" applyNumberFormat="1" applyFont="1" applyFill="1" applyBorder="1" applyAlignment="1"/>
    <xf numFmtId="2" fontId="16" fillId="2" borderId="9" xfId="0" applyNumberFormat="1" applyFont="1" applyFill="1" applyBorder="1" applyAlignment="1">
      <alignment wrapText="1"/>
    </xf>
    <xf numFmtId="4" fontId="15" fillId="4" borderId="8" xfId="0" applyNumberFormat="1" applyFont="1" applyFill="1" applyBorder="1" applyAlignment="1">
      <alignment horizontal="right"/>
    </xf>
    <xf numFmtId="4" fontId="15" fillId="0" borderId="8" xfId="0" applyNumberFormat="1" applyFont="1" applyFill="1" applyBorder="1" applyAlignment="1">
      <alignment horizontal="right"/>
    </xf>
    <xf numFmtId="4" fontId="16" fillId="0" borderId="6" xfId="0" applyNumberFormat="1" applyFont="1" applyFill="1" applyBorder="1" applyAlignment="1">
      <alignment horizontal="right"/>
    </xf>
    <xf numFmtId="2" fontId="15" fillId="4" borderId="8" xfId="0" applyNumberFormat="1" applyFont="1" applyFill="1" applyBorder="1" applyAlignment="1">
      <alignment wrapText="1"/>
    </xf>
    <xf numFmtId="4" fontId="15" fillId="2" borderId="10" xfId="0" applyNumberFormat="1" applyFont="1" applyFill="1" applyBorder="1" applyAlignment="1">
      <alignment horizontal="right"/>
    </xf>
    <xf numFmtId="4" fontId="16" fillId="2" borderId="10" xfId="0" applyNumberFormat="1" applyFont="1" applyFill="1" applyBorder="1" applyAlignment="1">
      <alignment horizontal="right"/>
    </xf>
    <xf numFmtId="4" fontId="16" fillId="2" borderId="8" xfId="7" applyNumberFormat="1" applyFont="1" applyFill="1" applyBorder="1"/>
    <xf numFmtId="4" fontId="15" fillId="0" borderId="8" xfId="0" applyNumberFormat="1" applyFont="1" applyBorder="1" applyAlignment="1"/>
    <xf numFmtId="4" fontId="15" fillId="4" borderId="8" xfId="0" applyNumberFormat="1" applyFont="1" applyFill="1" applyBorder="1" applyAlignment="1"/>
    <xf numFmtId="4" fontId="15" fillId="2" borderId="8" xfId="13" applyNumberFormat="1" applyFont="1" applyFill="1" applyBorder="1" applyAlignment="1">
      <alignment wrapText="1"/>
    </xf>
    <xf numFmtId="4" fontId="16" fillId="2" borderId="0" xfId="4" applyNumberFormat="1" applyFont="1" applyFill="1" applyBorder="1"/>
    <xf numFmtId="0" fontId="16" fillId="0" borderId="0" xfId="0" applyFont="1" applyAlignment="1">
      <alignment horizontal="right"/>
    </xf>
    <xf numFmtId="4" fontId="26" fillId="2" borderId="8" xfId="0" applyNumberFormat="1" applyFont="1" applyFill="1" applyBorder="1" applyAlignment="1">
      <alignment horizontal="right"/>
    </xf>
    <xf numFmtId="0" fontId="26" fillId="2" borderId="9" xfId="20" applyFont="1" applyFill="1" applyBorder="1" applyAlignment="1">
      <alignment wrapText="1"/>
    </xf>
    <xf numFmtId="0" fontId="37" fillId="2" borderId="0" xfId="0" applyFont="1" applyFill="1" applyBorder="1" applyAlignment="1">
      <alignment horizontal="center" wrapText="1"/>
    </xf>
    <xf numFmtId="0" fontId="16" fillId="2" borderId="0" xfId="0" applyFont="1" applyFill="1" applyAlignment="1">
      <alignment horizontal="center"/>
    </xf>
    <xf numFmtId="0" fontId="15" fillId="2" borderId="0" xfId="0" applyFont="1" applyFill="1" applyBorder="1" applyAlignment="1">
      <alignment horizontal="left"/>
    </xf>
    <xf numFmtId="0" fontId="22" fillId="3" borderId="8" xfId="0" applyFont="1" applyFill="1" applyBorder="1" applyAlignment="1">
      <alignment wrapText="1"/>
    </xf>
    <xf numFmtId="0" fontId="22" fillId="6" borderId="8" xfId="0" applyFont="1" applyFill="1" applyBorder="1" applyAlignment="1">
      <alignment horizontal="center"/>
    </xf>
    <xf numFmtId="2" fontId="16" fillId="2" borderId="8" xfId="0" applyNumberFormat="1" applyFont="1" applyFill="1" applyBorder="1" applyAlignment="1">
      <alignment wrapText="1"/>
    </xf>
    <xf numFmtId="0" fontId="24" fillId="2" borderId="8" xfId="0" applyFont="1" applyFill="1" applyBorder="1" applyAlignment="1">
      <alignment wrapText="1"/>
    </xf>
    <xf numFmtId="0" fontId="15" fillId="8" borderId="8" xfId="0" applyFont="1" applyFill="1" applyBorder="1" applyAlignment="1"/>
    <xf numFmtId="2" fontId="27" fillId="2" borderId="8" xfId="0" applyNumberFormat="1" applyFont="1" applyFill="1" applyBorder="1" applyAlignment="1">
      <alignment wrapText="1"/>
    </xf>
    <xf numFmtId="4" fontId="25" fillId="2" borderId="8" xfId="0" applyNumberFormat="1" applyFont="1" applyFill="1" applyBorder="1" applyAlignment="1"/>
    <xf numFmtId="0" fontId="27" fillId="2" borderId="4" xfId="0" applyFont="1" applyFill="1" applyBorder="1" applyAlignment="1">
      <alignment vertical="top" wrapText="1"/>
    </xf>
    <xf numFmtId="0" fontId="27" fillId="0" borderId="8" xfId="0" applyFont="1" applyBorder="1" applyAlignment="1">
      <alignment vertical="top" wrapText="1"/>
    </xf>
    <xf numFmtId="0" fontId="23" fillId="0" borderId="8" xfId="16" applyNumberFormat="1" applyFont="1" applyFill="1" applyBorder="1" applyAlignment="1">
      <alignment horizontal="left" vertical="top" wrapText="1"/>
    </xf>
    <xf numFmtId="4" fontId="23" fillId="2" borderId="8" xfId="0" applyNumberFormat="1" applyFont="1" applyFill="1" applyBorder="1" applyAlignment="1">
      <alignment horizontal="right"/>
    </xf>
    <xf numFmtId="0" fontId="27" fillId="2" borderId="4" xfId="0" applyFont="1" applyFill="1" applyBorder="1" applyAlignment="1">
      <alignment wrapText="1"/>
    </xf>
    <xf numFmtId="4" fontId="23" fillId="0" borderId="8" xfId="0" applyNumberFormat="1" applyFont="1" applyFill="1" applyBorder="1" applyAlignment="1">
      <alignment horizontal="right"/>
    </xf>
    <xf numFmtId="4" fontId="23" fillId="2" borderId="8" xfId="7" applyNumberFormat="1" applyFont="1" applyFill="1" applyBorder="1" applyAlignment="1">
      <alignment horizontal="right"/>
    </xf>
    <xf numFmtId="0" fontId="27" fillId="2" borderId="8" xfId="0" applyFont="1" applyFill="1" applyBorder="1" applyAlignment="1">
      <alignment vertical="top" wrapText="1"/>
    </xf>
    <xf numFmtId="0" fontId="23" fillId="2" borderId="4" xfId="0" applyFont="1" applyFill="1" applyBorder="1" applyAlignment="1">
      <alignment horizontal="center" wrapText="1"/>
    </xf>
    <xf numFmtId="4" fontId="23" fillId="2" borderId="8" xfId="0" applyNumberFormat="1" applyFont="1" applyFill="1" applyBorder="1" applyAlignment="1"/>
    <xf numFmtId="0" fontId="15" fillId="3" borderId="8" xfId="0" applyFont="1" applyFill="1" applyBorder="1" applyAlignment="1">
      <alignment wrapText="1"/>
    </xf>
    <xf numFmtId="0" fontId="16" fillId="3" borderId="8" xfId="0" applyFont="1" applyFill="1" applyBorder="1" applyAlignment="1">
      <alignment wrapText="1"/>
    </xf>
    <xf numFmtId="0" fontId="22" fillId="2" borderId="4" xfId="0" applyFont="1" applyFill="1" applyBorder="1" applyAlignment="1">
      <alignment horizontal="left"/>
    </xf>
    <xf numFmtId="0" fontId="22" fillId="2" borderId="5" xfId="0" applyFont="1" applyFill="1" applyBorder="1" applyAlignment="1">
      <alignment horizontal="left"/>
    </xf>
    <xf numFmtId="0" fontId="32" fillId="5" borderId="8" xfId="0" applyFont="1" applyFill="1" applyBorder="1" applyAlignment="1">
      <alignment horizontal="left" wrapText="1"/>
    </xf>
    <xf numFmtId="0" fontId="16" fillId="0" borderId="8" xfId="0" applyFont="1" applyBorder="1" applyAlignment="1">
      <alignment horizontal="left" wrapText="1"/>
    </xf>
    <xf numFmtId="0" fontId="36" fillId="2" borderId="0" xfId="0" applyFont="1" applyFill="1" applyBorder="1" applyAlignment="1">
      <alignment horizontal="center" wrapText="1"/>
    </xf>
    <xf numFmtId="0" fontId="37" fillId="2" borderId="0" xfId="0" applyFont="1" applyFill="1" applyBorder="1" applyAlignment="1">
      <alignment horizontal="center" wrapText="1"/>
    </xf>
    <xf numFmtId="0" fontId="22" fillId="3" borderId="4" xfId="0" applyFont="1" applyFill="1" applyBorder="1" applyAlignment="1">
      <alignment horizontal="left" wrapText="1"/>
    </xf>
    <xf numFmtId="0" fontId="23" fillId="3" borderId="5" xfId="0" applyFont="1" applyFill="1" applyBorder="1" applyAlignment="1">
      <alignment horizontal="left" wrapText="1"/>
    </xf>
    <xf numFmtId="0" fontId="22" fillId="3" borderId="4" xfId="0" applyFont="1" applyFill="1" applyBorder="1" applyAlignment="1">
      <alignment horizontal="left"/>
    </xf>
    <xf numFmtId="0" fontId="22" fillId="3" borderId="5" xfId="0" applyFont="1" applyFill="1" applyBorder="1" applyAlignment="1">
      <alignment horizontal="left"/>
    </xf>
    <xf numFmtId="44" fontId="23" fillId="5" borderId="4" xfId="10" applyFont="1" applyFill="1" applyBorder="1" applyAlignment="1">
      <alignment horizontal="center"/>
    </xf>
    <xf numFmtId="44" fontId="23" fillId="5" borderId="6" xfId="10" applyFont="1" applyFill="1" applyBorder="1" applyAlignment="1">
      <alignment horizontal="center"/>
    </xf>
    <xf numFmtId="0" fontId="22" fillId="3" borderId="8" xfId="0" applyFont="1" applyFill="1" applyBorder="1" applyAlignment="1">
      <alignment wrapText="1"/>
    </xf>
    <xf numFmtId="0" fontId="23" fillId="3" borderId="8" xfId="0" applyFont="1" applyFill="1" applyBorder="1" applyAlignment="1">
      <alignment wrapText="1"/>
    </xf>
    <xf numFmtId="0" fontId="22" fillId="2" borderId="0" xfId="0" applyFont="1" applyFill="1" applyAlignment="1">
      <alignment horizontal="center"/>
    </xf>
    <xf numFmtId="0" fontId="15" fillId="2" borderId="0" xfId="0" applyFont="1" applyFill="1" applyAlignment="1">
      <alignment horizontal="center"/>
    </xf>
    <xf numFmtId="0" fontId="16" fillId="2" borderId="0" xfId="0" applyFont="1" applyFill="1" applyAlignment="1">
      <alignment horizontal="center"/>
    </xf>
    <xf numFmtId="0" fontId="15" fillId="2" borderId="0" xfId="0" applyFont="1" applyFill="1" applyBorder="1" applyAlignment="1">
      <alignment horizontal="left"/>
    </xf>
    <xf numFmtId="0" fontId="15" fillId="2" borderId="4" xfId="0" applyFont="1" applyFill="1" applyBorder="1" applyAlignment="1"/>
    <xf numFmtId="0" fontId="16" fillId="2" borderId="5" xfId="0" applyFont="1" applyFill="1" applyBorder="1" applyAlignment="1"/>
  </cellXfs>
  <cellStyles count="27">
    <cellStyle name="Currency" xfId="10" builtinId="4"/>
    <cellStyle name="Normal" xfId="0" builtinId="0"/>
    <cellStyle name="Normal 2" xfId="6"/>
    <cellStyle name="Normal 2 2" xfId="12"/>
    <cellStyle name="Normal 3" xfId="2"/>
    <cellStyle name="Normal 3 2" xfId="1"/>
    <cellStyle name="Normal 3 2 2" xfId="7"/>
    <cellStyle name="Normal 3 2 2 2" xfId="13"/>
    <cellStyle name="Normal 4" xfId="5"/>
    <cellStyle name="Normal 5" xfId="3"/>
    <cellStyle name="Normal 5 2" xfId="8"/>
    <cellStyle name="Normal 5 3" xfId="4"/>
    <cellStyle name="Normal 5 4" xfId="9"/>
    <cellStyle name="Normal 5 4 2" xfId="11"/>
    <cellStyle name="Normal 5 4 3" xfId="15"/>
    <cellStyle name="Normal 5 4 4" xfId="18"/>
    <cellStyle name="Normal 5 4 4 2 2" xfId="19"/>
    <cellStyle name="Normal 5 4 5 2" xfId="21"/>
    <cellStyle name="Normal 5 4 6" xfId="22"/>
    <cellStyle name="Normal 5 4 6 3" xfId="23"/>
    <cellStyle name="Normal 5 4 7 2" xfId="25"/>
    <cellStyle name="Normal 6" xfId="14"/>
    <cellStyle name="Normal 7" xfId="17"/>
    <cellStyle name="Normal 7 2" xfId="26"/>
    <cellStyle name="Normal 7 2 2" xfId="20"/>
    <cellStyle name="Normal 9" xfId="24"/>
    <cellStyle name="Normal_Anexa F 140 146 10.07" xfId="16"/>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I412"/>
  <sheetViews>
    <sheetView tabSelected="1" topLeftCell="A2" zoomScaleNormal="100" zoomScaleSheetLayoutView="61" workbookViewId="0">
      <selection activeCell="G20" sqref="G20"/>
    </sheetView>
  </sheetViews>
  <sheetFormatPr defaultRowHeight="15.75"/>
  <cols>
    <col min="1" max="1" width="6.42578125" style="43" customWidth="1"/>
    <col min="2" max="2" width="82.7109375" style="43" customWidth="1"/>
    <col min="3" max="3" width="9.42578125" style="39" customWidth="1"/>
    <col min="4" max="4" width="8.28515625" style="36" customWidth="1"/>
    <col min="5" max="5" width="36.85546875" style="422" customWidth="1"/>
    <col min="6" max="6" width="8.85546875" style="115" customWidth="1"/>
    <col min="7" max="7" width="12.28515625" style="49" customWidth="1"/>
    <col min="8" max="8" width="16.28515625" style="37" customWidth="1"/>
    <col min="9" max="9" width="12" style="38" customWidth="1"/>
    <col min="10" max="10" width="16.28515625" style="38" customWidth="1"/>
    <col min="11" max="11" width="10.140625" style="38" bestFit="1" customWidth="1"/>
    <col min="12" max="12" width="12.28515625" style="38" customWidth="1"/>
    <col min="13" max="13" width="9.140625" style="38"/>
    <col min="14" max="14" width="9.5703125" style="38" bestFit="1" customWidth="1"/>
    <col min="15" max="15" width="9.140625" style="38"/>
    <col min="16" max="16" width="9.5703125" style="38" bestFit="1" customWidth="1"/>
    <col min="17" max="61" width="9.140625" style="38"/>
    <col min="62" max="16384" width="9.140625" style="43"/>
  </cols>
  <sheetData>
    <row r="1" spans="1:18" s="4" customFormat="1">
      <c r="A1" s="1" t="s">
        <v>0</v>
      </c>
      <c r="B1" s="1"/>
      <c r="C1" s="426"/>
      <c r="D1" s="426"/>
      <c r="E1" s="2"/>
      <c r="F1" s="113"/>
      <c r="G1" s="426"/>
      <c r="H1" s="3"/>
      <c r="I1" s="1"/>
      <c r="J1" s="1"/>
    </row>
    <row r="2" spans="1:18" s="4" customFormat="1">
      <c r="A2" s="1"/>
      <c r="B2" s="1"/>
      <c r="C2" s="461" t="s">
        <v>358</v>
      </c>
      <c r="D2" s="461"/>
      <c r="E2" s="461"/>
      <c r="F2" s="114"/>
      <c r="G2" s="5"/>
      <c r="H2" s="3"/>
      <c r="I2" s="1"/>
      <c r="J2" s="1"/>
    </row>
    <row r="3" spans="1:18" s="4" customFormat="1">
      <c r="A3" s="462"/>
      <c r="B3" s="463"/>
      <c r="C3" s="463"/>
      <c r="D3" s="463"/>
      <c r="E3" s="463"/>
      <c r="F3" s="463"/>
      <c r="G3" s="463"/>
      <c r="H3" s="463"/>
      <c r="I3" s="463"/>
      <c r="J3" s="463"/>
    </row>
    <row r="4" spans="1:18" s="4" customFormat="1">
      <c r="A4" s="462" t="s">
        <v>137</v>
      </c>
      <c r="B4" s="462"/>
      <c r="C4" s="462"/>
      <c r="D4" s="462"/>
      <c r="E4" s="462"/>
      <c r="F4" s="462"/>
      <c r="G4" s="426"/>
      <c r="H4" s="6"/>
      <c r="I4" s="6"/>
      <c r="J4" s="6"/>
    </row>
    <row r="5" spans="1:18" s="4" customFormat="1">
      <c r="A5" s="7"/>
      <c r="B5" s="7"/>
      <c r="C5" s="8"/>
      <c r="D5" s="8"/>
      <c r="E5" s="9" t="s">
        <v>1</v>
      </c>
      <c r="F5" s="115"/>
      <c r="G5" s="8"/>
      <c r="H5" s="10"/>
      <c r="I5" s="7"/>
      <c r="J5" s="11"/>
    </row>
    <row r="6" spans="1:18" s="4" customFormat="1" ht="15.75" customHeight="1">
      <c r="A6" s="12"/>
      <c r="B6" s="13"/>
      <c r="C6" s="14" t="s">
        <v>2</v>
      </c>
      <c r="D6" s="14" t="s">
        <v>3</v>
      </c>
      <c r="E6" s="15" t="s">
        <v>4</v>
      </c>
      <c r="F6" s="102"/>
      <c r="G6" s="8"/>
      <c r="H6" s="464"/>
      <c r="I6" s="464"/>
      <c r="J6" s="464"/>
    </row>
    <row r="7" spans="1:18" s="4" customFormat="1" ht="15.75" customHeight="1">
      <c r="A7" s="16">
        <v>1</v>
      </c>
      <c r="B7" s="17">
        <v>2</v>
      </c>
      <c r="C7" s="17">
        <v>3</v>
      </c>
      <c r="D7" s="17">
        <v>4</v>
      </c>
      <c r="E7" s="18">
        <v>5</v>
      </c>
      <c r="F7" s="102"/>
      <c r="G7" s="31"/>
      <c r="H7" s="10"/>
      <c r="I7" s="19"/>
      <c r="J7" s="19"/>
      <c r="K7" s="20"/>
      <c r="L7" s="21"/>
      <c r="M7" s="20"/>
    </row>
    <row r="8" spans="1:18" s="4" customFormat="1" ht="14.25" customHeight="1">
      <c r="A8" s="22"/>
      <c r="B8" s="13"/>
      <c r="C8" s="14"/>
      <c r="D8" s="14"/>
      <c r="E8" s="23">
        <f>E9+E199+E373+E380</f>
        <v>129954.88</v>
      </c>
      <c r="F8" s="102"/>
      <c r="G8" s="112"/>
      <c r="H8" s="24"/>
      <c r="I8" s="26"/>
      <c r="L8" s="27"/>
      <c r="M8" s="28"/>
      <c r="N8" s="29"/>
      <c r="O8" s="28"/>
    </row>
    <row r="9" spans="1:18" s="4" customFormat="1" ht="17.25" customHeight="1">
      <c r="A9" s="465" t="s">
        <v>5</v>
      </c>
      <c r="B9" s="466"/>
      <c r="C9" s="17"/>
      <c r="D9" s="17"/>
      <c r="E9" s="30">
        <f>E13+E164++E100+E160+E10</f>
        <v>58430.770000000004</v>
      </c>
      <c r="F9" s="102"/>
      <c r="G9" s="31"/>
      <c r="H9" s="24"/>
      <c r="I9" s="25"/>
      <c r="J9" s="28"/>
      <c r="K9" s="28"/>
      <c r="L9" s="21"/>
      <c r="M9" s="32"/>
      <c r="N9" s="29"/>
      <c r="O9" s="33"/>
      <c r="P9" s="34"/>
      <c r="R9" s="20"/>
    </row>
    <row r="10" spans="1:18" s="54" customFormat="1" ht="17.25" customHeight="1">
      <c r="A10" s="50" t="s">
        <v>47</v>
      </c>
      <c r="B10" s="51"/>
      <c r="C10" s="52"/>
      <c r="D10" s="53"/>
      <c r="E10" s="335">
        <f>E12</f>
        <v>100</v>
      </c>
      <c r="F10" s="102"/>
      <c r="G10" s="55"/>
      <c r="H10" s="24"/>
      <c r="I10" s="56"/>
      <c r="J10" s="28"/>
      <c r="K10" s="57"/>
      <c r="L10" s="58"/>
      <c r="M10" s="59"/>
      <c r="N10" s="60"/>
      <c r="O10" s="61"/>
      <c r="P10" s="62"/>
      <c r="R10" s="63"/>
    </row>
    <row r="11" spans="1:18" s="54" customFormat="1" ht="17.25" customHeight="1">
      <c r="A11" s="64"/>
      <c r="B11" s="73" t="s">
        <v>12</v>
      </c>
      <c r="C11" s="74" t="s">
        <v>13</v>
      </c>
      <c r="D11" s="65"/>
      <c r="E11" s="393">
        <f>E12</f>
        <v>100</v>
      </c>
      <c r="F11" s="102"/>
      <c r="G11" s="55"/>
      <c r="H11" s="24"/>
      <c r="I11" s="38"/>
      <c r="J11" s="28"/>
      <c r="K11" s="57"/>
      <c r="L11" s="58"/>
      <c r="M11" s="59"/>
      <c r="N11" s="60"/>
      <c r="O11" s="61"/>
      <c r="P11" s="62"/>
      <c r="R11" s="63"/>
    </row>
    <row r="12" spans="1:18" s="54" customFormat="1" ht="30">
      <c r="A12" s="64"/>
      <c r="B12" s="120" t="s">
        <v>138</v>
      </c>
      <c r="C12" s="67"/>
      <c r="D12" s="68"/>
      <c r="E12" s="394">
        <v>100</v>
      </c>
      <c r="F12" s="102"/>
      <c r="G12" s="55"/>
      <c r="H12" s="24"/>
      <c r="I12" s="38"/>
      <c r="J12" s="28"/>
      <c r="K12" s="57"/>
      <c r="L12" s="58"/>
      <c r="M12" s="59"/>
      <c r="N12" s="60"/>
      <c r="O12" s="61"/>
      <c r="P12" s="62"/>
      <c r="R12" s="63"/>
    </row>
    <row r="13" spans="1:18" s="4" customFormat="1" ht="15.75" customHeight="1">
      <c r="A13" s="342" t="s">
        <v>6</v>
      </c>
      <c r="B13" s="343"/>
      <c r="C13" s="344"/>
      <c r="D13" s="344"/>
      <c r="E13" s="345">
        <f>E88+E44+E14+E55+E98+E36+E39</f>
        <v>37781.770000000004</v>
      </c>
      <c r="F13" s="102"/>
      <c r="G13" s="55"/>
      <c r="H13" s="24"/>
      <c r="I13" s="25"/>
      <c r="J13" s="71"/>
      <c r="K13" s="26"/>
      <c r="M13" s="7"/>
      <c r="N13" s="7"/>
      <c r="O13" s="7"/>
    </row>
    <row r="14" spans="1:18" s="4" customFormat="1" ht="15.75" customHeight="1">
      <c r="A14" s="72"/>
      <c r="B14" s="346" t="s">
        <v>33</v>
      </c>
      <c r="C14" s="347" t="s">
        <v>13</v>
      </c>
      <c r="D14" s="346"/>
      <c r="E14" s="348">
        <f>SUM(E15:E34)</f>
        <v>26997</v>
      </c>
      <c r="F14" s="102"/>
      <c r="G14" s="55"/>
      <c r="H14" s="24"/>
      <c r="I14" s="75"/>
      <c r="K14" s="26"/>
      <c r="M14" s="7"/>
      <c r="N14" s="7"/>
      <c r="O14" s="7"/>
    </row>
    <row r="15" spans="1:18" s="4" customFormat="1" ht="15.75" customHeight="1">
      <c r="A15" s="72"/>
      <c r="B15" s="157" t="s">
        <v>143</v>
      </c>
      <c r="C15" s="76" t="s">
        <v>9</v>
      </c>
      <c r="D15" s="87">
        <v>5</v>
      </c>
      <c r="E15" s="77">
        <v>18</v>
      </c>
      <c r="F15" s="102"/>
      <c r="G15" s="55"/>
      <c r="H15" s="24"/>
      <c r="I15" s="7"/>
      <c r="K15" s="26"/>
      <c r="M15" s="7"/>
      <c r="N15" s="7"/>
      <c r="O15" s="7"/>
    </row>
    <row r="16" spans="1:18" s="54" customFormat="1" ht="15.75" customHeight="1">
      <c r="A16" s="64"/>
      <c r="B16" s="158" t="s">
        <v>144</v>
      </c>
      <c r="C16" s="69" t="s">
        <v>9</v>
      </c>
      <c r="D16" s="70">
        <v>6</v>
      </c>
      <c r="E16" s="77">
        <v>45</v>
      </c>
      <c r="F16" s="102"/>
      <c r="G16" s="55"/>
      <c r="H16" s="24"/>
      <c r="I16" s="81"/>
      <c r="K16" s="83"/>
      <c r="M16" s="81"/>
      <c r="N16" s="81"/>
      <c r="O16" s="81"/>
    </row>
    <row r="17" spans="1:15" s="54" customFormat="1" ht="15.75" customHeight="1">
      <c r="A17" s="64"/>
      <c r="B17" s="158" t="s">
        <v>145</v>
      </c>
      <c r="C17" s="69" t="s">
        <v>9</v>
      </c>
      <c r="D17" s="70">
        <v>14</v>
      </c>
      <c r="E17" s="77">
        <v>123</v>
      </c>
      <c r="F17" s="102"/>
      <c r="G17" s="55"/>
      <c r="H17" s="24"/>
      <c r="I17" s="81"/>
      <c r="K17" s="83"/>
      <c r="M17" s="81"/>
      <c r="N17" s="81"/>
      <c r="O17" s="81"/>
    </row>
    <row r="18" spans="1:15" s="54" customFormat="1" ht="15.75" customHeight="1">
      <c r="A18" s="64"/>
      <c r="B18" s="121" t="s">
        <v>146</v>
      </c>
      <c r="C18" s="69" t="s">
        <v>9</v>
      </c>
      <c r="D18" s="70">
        <v>1</v>
      </c>
      <c r="E18" s="77">
        <v>720</v>
      </c>
      <c r="F18" s="102"/>
      <c r="G18" s="55"/>
      <c r="H18" s="24"/>
      <c r="I18" s="81"/>
      <c r="K18" s="83"/>
      <c r="M18" s="81"/>
      <c r="N18" s="81"/>
      <c r="O18" s="81"/>
    </row>
    <row r="19" spans="1:15" s="54" customFormat="1" ht="15.75" customHeight="1">
      <c r="A19" s="64"/>
      <c r="B19" s="159" t="s">
        <v>147</v>
      </c>
      <c r="C19" s="69" t="s">
        <v>9</v>
      </c>
      <c r="D19" s="70">
        <v>1</v>
      </c>
      <c r="E19" s="77">
        <v>47</v>
      </c>
      <c r="F19" s="102"/>
      <c r="G19" s="55"/>
      <c r="H19" s="24"/>
      <c r="I19" s="81"/>
      <c r="K19" s="83"/>
      <c r="M19" s="81"/>
      <c r="N19" s="81"/>
      <c r="O19" s="81"/>
    </row>
    <row r="20" spans="1:15" s="102" customFormat="1" ht="30">
      <c r="A20" s="107"/>
      <c r="B20" s="120" t="s">
        <v>106</v>
      </c>
      <c r="C20" s="69" t="s">
        <v>9</v>
      </c>
      <c r="D20" s="187">
        <v>24</v>
      </c>
      <c r="E20" s="77">
        <v>25000</v>
      </c>
      <c r="G20" s="103"/>
      <c r="H20" s="123"/>
      <c r="I20" s="109"/>
      <c r="K20" s="110"/>
      <c r="M20" s="109"/>
      <c r="N20" s="109"/>
      <c r="O20" s="109"/>
    </row>
    <row r="21" spans="1:15" s="54" customFormat="1" ht="15.75" customHeight="1">
      <c r="A21" s="61"/>
      <c r="B21" s="160" t="s">
        <v>148</v>
      </c>
      <c r="C21" s="69" t="s">
        <v>9</v>
      </c>
      <c r="D21" s="161">
        <v>19</v>
      </c>
      <c r="E21" s="77">
        <v>19</v>
      </c>
      <c r="G21" s="55"/>
      <c r="H21" s="56"/>
      <c r="I21" s="81"/>
      <c r="K21" s="83"/>
      <c r="M21" s="81"/>
      <c r="N21" s="81"/>
      <c r="O21" s="81"/>
    </row>
    <row r="22" spans="1:15" s="54" customFormat="1" ht="15.75" customHeight="1">
      <c r="A22" s="61"/>
      <c r="B22" s="158" t="s">
        <v>149</v>
      </c>
      <c r="C22" s="69" t="s">
        <v>9</v>
      </c>
      <c r="D22" s="161">
        <v>1</v>
      </c>
      <c r="E22" s="77">
        <v>24</v>
      </c>
      <c r="G22" s="55"/>
      <c r="H22" s="56"/>
      <c r="I22" s="81"/>
      <c r="K22" s="83"/>
      <c r="M22" s="81"/>
      <c r="N22" s="81"/>
      <c r="O22" s="81"/>
    </row>
    <row r="23" spans="1:15" s="54" customFormat="1" ht="15.75" customHeight="1">
      <c r="A23" s="61"/>
      <c r="B23" s="160" t="s">
        <v>150</v>
      </c>
      <c r="C23" s="69" t="s">
        <v>9</v>
      </c>
      <c r="D23" s="161">
        <v>1</v>
      </c>
      <c r="E23" s="77">
        <v>274</v>
      </c>
      <c r="G23" s="55"/>
      <c r="H23" s="56"/>
      <c r="I23" s="81"/>
      <c r="K23" s="83"/>
      <c r="M23" s="81"/>
      <c r="N23" s="81"/>
      <c r="O23" s="81"/>
    </row>
    <row r="24" spans="1:15" s="54" customFormat="1" ht="15.75" customHeight="1">
      <c r="A24" s="61"/>
      <c r="B24" s="158" t="s">
        <v>151</v>
      </c>
      <c r="C24" s="69" t="s">
        <v>9</v>
      </c>
      <c r="D24" s="161">
        <v>210</v>
      </c>
      <c r="E24" s="77">
        <v>180</v>
      </c>
      <c r="G24" s="55"/>
      <c r="H24" s="56"/>
      <c r="I24" s="81"/>
      <c r="K24" s="83"/>
      <c r="M24" s="81"/>
      <c r="N24" s="81"/>
      <c r="O24" s="81"/>
    </row>
    <row r="25" spans="1:15" s="54" customFormat="1" ht="31.5">
      <c r="A25" s="61"/>
      <c r="B25" s="246" t="s">
        <v>325</v>
      </c>
      <c r="C25" s="69" t="s">
        <v>9</v>
      </c>
      <c r="D25" s="70">
        <v>1</v>
      </c>
      <c r="E25" s="441">
        <f>10+2</f>
        <v>12</v>
      </c>
      <c r="F25" s="54" t="s">
        <v>350</v>
      </c>
      <c r="G25" s="55"/>
      <c r="H25" s="56"/>
      <c r="I25" s="81"/>
      <c r="K25" s="83"/>
      <c r="M25" s="81"/>
      <c r="N25" s="81"/>
      <c r="O25" s="81"/>
    </row>
    <row r="26" spans="1:15" s="102" customFormat="1" ht="15.75" customHeight="1">
      <c r="A26" s="124"/>
      <c r="B26" s="163" t="s">
        <v>152</v>
      </c>
      <c r="C26" s="69" t="s">
        <v>9</v>
      </c>
      <c r="D26" s="70">
        <v>1</v>
      </c>
      <c r="E26" s="77">
        <v>10</v>
      </c>
      <c r="G26" s="103"/>
      <c r="H26" s="123"/>
      <c r="I26" s="109"/>
      <c r="K26" s="110"/>
      <c r="M26" s="109"/>
      <c r="N26" s="109"/>
      <c r="O26" s="109"/>
    </row>
    <row r="27" spans="1:15" s="102" customFormat="1" ht="15.75" customHeight="1">
      <c r="A27" s="124"/>
      <c r="B27" s="163" t="s">
        <v>153</v>
      </c>
      <c r="C27" s="69" t="s">
        <v>9</v>
      </c>
      <c r="D27" s="70">
        <v>1</v>
      </c>
      <c r="E27" s="77">
        <v>6</v>
      </c>
      <c r="G27" s="103"/>
      <c r="H27" s="123"/>
      <c r="I27" s="109"/>
      <c r="K27" s="110"/>
      <c r="M27" s="109"/>
      <c r="N27" s="109"/>
      <c r="O27" s="109"/>
    </row>
    <row r="28" spans="1:15" s="102" customFormat="1" ht="15.75" customHeight="1">
      <c r="A28" s="124"/>
      <c r="B28" s="163" t="s">
        <v>154</v>
      </c>
      <c r="C28" s="69" t="s">
        <v>9</v>
      </c>
      <c r="D28" s="70">
        <v>2</v>
      </c>
      <c r="E28" s="77">
        <v>6</v>
      </c>
      <c r="G28" s="103"/>
      <c r="H28" s="123"/>
      <c r="I28" s="109"/>
      <c r="K28" s="110"/>
      <c r="M28" s="109"/>
      <c r="N28" s="109"/>
      <c r="O28" s="109"/>
    </row>
    <row r="29" spans="1:15" s="102" customFormat="1" ht="15.75" customHeight="1">
      <c r="A29" s="124"/>
      <c r="B29" s="163" t="s">
        <v>155</v>
      </c>
      <c r="C29" s="69" t="s">
        <v>9</v>
      </c>
      <c r="D29" s="70">
        <v>1</v>
      </c>
      <c r="E29" s="77">
        <v>4</v>
      </c>
      <c r="G29" s="103"/>
      <c r="H29" s="123"/>
      <c r="I29" s="109"/>
      <c r="K29" s="110"/>
      <c r="M29" s="109"/>
      <c r="N29" s="109"/>
      <c r="O29" s="109"/>
    </row>
    <row r="30" spans="1:15" s="102" customFormat="1" ht="15.75" customHeight="1">
      <c r="A30" s="124"/>
      <c r="B30" s="163" t="s">
        <v>156</v>
      </c>
      <c r="C30" s="69" t="s">
        <v>9</v>
      </c>
      <c r="D30" s="70">
        <v>1</v>
      </c>
      <c r="E30" s="77">
        <v>35</v>
      </c>
      <c r="G30" s="103"/>
      <c r="H30" s="123"/>
      <c r="I30" s="109"/>
      <c r="K30" s="110"/>
      <c r="M30" s="109"/>
      <c r="N30" s="109"/>
      <c r="O30" s="109"/>
    </row>
    <row r="31" spans="1:15" s="102" customFormat="1" ht="15.75" customHeight="1">
      <c r="A31" s="124"/>
      <c r="B31" s="163" t="s">
        <v>157</v>
      </c>
      <c r="C31" s="69" t="s">
        <v>9</v>
      </c>
      <c r="D31" s="70">
        <v>1</v>
      </c>
      <c r="E31" s="77">
        <v>46</v>
      </c>
      <c r="G31" s="103"/>
      <c r="H31" s="123"/>
      <c r="I31" s="109"/>
      <c r="K31" s="110"/>
      <c r="M31" s="109"/>
      <c r="N31" s="109"/>
      <c r="O31" s="109"/>
    </row>
    <row r="32" spans="1:15" s="102" customFormat="1" ht="31.5">
      <c r="A32" s="124"/>
      <c r="B32" s="163" t="s">
        <v>158</v>
      </c>
      <c r="C32" s="69" t="s">
        <v>9</v>
      </c>
      <c r="D32" s="70">
        <v>1</v>
      </c>
      <c r="E32" s="77">
        <v>3</v>
      </c>
      <c r="G32" s="103"/>
      <c r="H32" s="123"/>
      <c r="I32" s="109"/>
      <c r="K32" s="110"/>
      <c r="M32" s="109"/>
      <c r="N32" s="109"/>
      <c r="O32" s="109"/>
    </row>
    <row r="33" spans="1:15" s="102" customFormat="1">
      <c r="A33" s="124"/>
      <c r="B33" s="163" t="s">
        <v>159</v>
      </c>
      <c r="C33" s="69" t="s">
        <v>9</v>
      </c>
      <c r="D33" s="70">
        <v>1</v>
      </c>
      <c r="E33" s="77">
        <v>300</v>
      </c>
      <c r="G33" s="103"/>
      <c r="H33" s="123"/>
      <c r="I33" s="109"/>
      <c r="K33" s="110"/>
      <c r="M33" s="109"/>
      <c r="N33" s="109"/>
      <c r="O33" s="109"/>
    </row>
    <row r="34" spans="1:15" s="102" customFormat="1">
      <c r="A34" s="124"/>
      <c r="B34" s="163" t="s">
        <v>160</v>
      </c>
      <c r="C34" s="69" t="s">
        <v>9</v>
      </c>
      <c r="D34" s="70">
        <v>10</v>
      </c>
      <c r="E34" s="77">
        <v>125</v>
      </c>
      <c r="G34" s="103"/>
      <c r="H34" s="123"/>
      <c r="I34" s="109"/>
      <c r="K34" s="110"/>
      <c r="M34" s="109"/>
      <c r="N34" s="109"/>
      <c r="O34" s="109"/>
    </row>
    <row r="35" spans="1:15" s="102" customFormat="1">
      <c r="A35" s="124"/>
      <c r="B35" s="376" t="s">
        <v>337</v>
      </c>
      <c r="C35" s="351" t="s">
        <v>69</v>
      </c>
      <c r="D35" s="361"/>
      <c r="E35" s="395">
        <f>E36</f>
        <v>2</v>
      </c>
      <c r="F35" s="7"/>
      <c r="G35" s="103"/>
      <c r="H35" s="123"/>
      <c r="I35" s="109"/>
      <c r="K35" s="110"/>
      <c r="M35" s="109"/>
      <c r="N35" s="109"/>
      <c r="O35" s="109"/>
    </row>
    <row r="36" spans="1:15" s="4" customFormat="1" ht="15.75" customHeight="1">
      <c r="A36" s="72"/>
      <c r="B36" s="350" t="s">
        <v>68</v>
      </c>
      <c r="C36" s="349"/>
      <c r="D36" s="352"/>
      <c r="E36" s="353">
        <f>SUM(E37:E38)</f>
        <v>2</v>
      </c>
      <c r="G36" s="31"/>
      <c r="H36" s="25"/>
      <c r="I36" s="7"/>
      <c r="K36" s="26"/>
      <c r="M36" s="7"/>
      <c r="N36" s="7"/>
      <c r="O36" s="7"/>
    </row>
    <row r="37" spans="1:15" s="4" customFormat="1" ht="15.75" customHeight="1">
      <c r="A37" s="72"/>
      <c r="B37" s="94" t="s">
        <v>161</v>
      </c>
      <c r="C37" s="76" t="s">
        <v>9</v>
      </c>
      <c r="D37" s="87">
        <v>1</v>
      </c>
      <c r="E37" s="77">
        <v>1</v>
      </c>
      <c r="G37" s="31"/>
      <c r="H37" s="25"/>
      <c r="I37" s="7"/>
      <c r="O37" s="7"/>
    </row>
    <row r="38" spans="1:15" s="4" customFormat="1" ht="15.75" customHeight="1">
      <c r="A38" s="72"/>
      <c r="B38" s="94" t="s">
        <v>162</v>
      </c>
      <c r="C38" s="76" t="s">
        <v>9</v>
      </c>
      <c r="D38" s="87">
        <v>1</v>
      </c>
      <c r="E38" s="77">
        <v>1</v>
      </c>
      <c r="G38" s="31"/>
      <c r="H38" s="25"/>
      <c r="I38" s="7"/>
      <c r="K38" s="26"/>
      <c r="M38" s="7"/>
      <c r="N38" s="7"/>
      <c r="O38" s="7"/>
    </row>
    <row r="39" spans="1:15" s="4" customFormat="1" ht="15.75" customHeight="1">
      <c r="A39" s="72"/>
      <c r="B39" s="361" t="s">
        <v>329</v>
      </c>
      <c r="C39" s="354" t="s">
        <v>34</v>
      </c>
      <c r="D39" s="360"/>
      <c r="E39" s="396">
        <f>E40+E42</f>
        <v>53</v>
      </c>
      <c r="G39" s="31"/>
      <c r="H39" s="25"/>
      <c r="I39" s="7"/>
      <c r="K39" s="26"/>
      <c r="M39" s="7"/>
      <c r="N39" s="7"/>
      <c r="O39" s="7"/>
    </row>
    <row r="40" spans="1:15" s="102" customFormat="1" ht="15.75" customHeight="1">
      <c r="A40" s="124"/>
      <c r="B40" s="164" t="s">
        <v>40</v>
      </c>
      <c r="C40" s="165"/>
      <c r="D40" s="332"/>
      <c r="E40" s="162">
        <f>SUM(E41:E41)</f>
        <v>50</v>
      </c>
      <c r="G40" s="103"/>
      <c r="H40" s="123"/>
      <c r="I40" s="109"/>
      <c r="K40" s="110"/>
      <c r="M40" s="109"/>
      <c r="N40" s="109"/>
      <c r="O40" s="109"/>
    </row>
    <row r="41" spans="1:15" s="102" customFormat="1" ht="15.75" customHeight="1">
      <c r="A41" s="124"/>
      <c r="B41" s="167" t="s">
        <v>120</v>
      </c>
      <c r="C41" s="166" t="s">
        <v>9</v>
      </c>
      <c r="D41" s="332">
        <v>1</v>
      </c>
      <c r="E41" s="77">
        <v>50</v>
      </c>
      <c r="G41" s="103"/>
      <c r="H41" s="123"/>
      <c r="I41" s="109"/>
      <c r="K41" s="110"/>
      <c r="M41" s="109"/>
      <c r="N41" s="109"/>
      <c r="O41" s="109"/>
    </row>
    <row r="42" spans="1:15" s="4" customFormat="1" ht="15.75" customHeight="1">
      <c r="A42" s="72"/>
      <c r="B42" s="362" t="s">
        <v>104</v>
      </c>
      <c r="C42" s="168"/>
      <c r="D42" s="187"/>
      <c r="E42" s="162">
        <f>SUM(E43:E43)</f>
        <v>3</v>
      </c>
      <c r="G42" s="31"/>
      <c r="H42" s="25"/>
      <c r="I42" s="7"/>
      <c r="K42" s="26"/>
      <c r="M42" s="7"/>
      <c r="N42" s="7"/>
      <c r="O42" s="7"/>
    </row>
    <row r="43" spans="1:15" s="4" customFormat="1" ht="15.75" customHeight="1">
      <c r="A43" s="72"/>
      <c r="B43" s="94" t="s">
        <v>163</v>
      </c>
      <c r="C43" s="76" t="s">
        <v>9</v>
      </c>
      <c r="D43" s="87">
        <v>1</v>
      </c>
      <c r="E43" s="77">
        <v>3</v>
      </c>
      <c r="G43" s="31"/>
      <c r="H43" s="25"/>
      <c r="I43" s="7"/>
      <c r="K43" s="26"/>
      <c r="M43" s="7"/>
      <c r="N43" s="7"/>
      <c r="O43" s="7"/>
    </row>
    <row r="44" spans="1:15" s="54" customFormat="1" ht="15.75" customHeight="1">
      <c r="A44" s="64"/>
      <c r="B44" s="355" t="s">
        <v>38</v>
      </c>
      <c r="C44" s="360" t="s">
        <v>37</v>
      </c>
      <c r="D44" s="355"/>
      <c r="E44" s="348">
        <f>E48+E45</f>
        <v>1383</v>
      </c>
      <c r="G44" s="55"/>
      <c r="H44" s="56"/>
      <c r="I44" s="81"/>
      <c r="K44" s="83"/>
      <c r="M44" s="81"/>
      <c r="N44" s="81"/>
      <c r="O44" s="81"/>
    </row>
    <row r="45" spans="1:15" s="54" customFormat="1" ht="15.75" customHeight="1">
      <c r="A45" s="64"/>
      <c r="B45" s="175" t="s">
        <v>70</v>
      </c>
      <c r="C45" s="176"/>
      <c r="D45" s="70"/>
      <c r="E45" s="162">
        <f>SUM(E46:E47)</f>
        <v>32</v>
      </c>
      <c r="G45" s="55"/>
      <c r="H45" s="56"/>
      <c r="I45" s="81"/>
      <c r="K45" s="83"/>
      <c r="M45" s="81"/>
      <c r="N45" s="81"/>
      <c r="O45" s="81"/>
    </row>
    <row r="46" spans="1:15" s="54" customFormat="1" ht="15.75" customHeight="1">
      <c r="A46" s="64"/>
      <c r="B46" s="178" t="s">
        <v>169</v>
      </c>
      <c r="C46" s="69" t="s">
        <v>9</v>
      </c>
      <c r="D46" s="70">
        <v>2</v>
      </c>
      <c r="E46" s="77">
        <v>20</v>
      </c>
      <c r="G46" s="55"/>
      <c r="H46" s="56"/>
      <c r="I46" s="81"/>
      <c r="K46" s="83"/>
      <c r="M46" s="81"/>
      <c r="N46" s="81"/>
      <c r="O46" s="81"/>
    </row>
    <row r="47" spans="1:15" s="54" customFormat="1" ht="15.75" customHeight="1">
      <c r="A47" s="64"/>
      <c r="B47" s="178" t="s">
        <v>170</v>
      </c>
      <c r="C47" s="69" t="s">
        <v>9</v>
      </c>
      <c r="D47" s="70">
        <v>1</v>
      </c>
      <c r="E47" s="77">
        <v>12</v>
      </c>
      <c r="G47" s="55"/>
      <c r="H47" s="56"/>
      <c r="I47" s="81"/>
      <c r="K47" s="83"/>
      <c r="M47" s="81"/>
      <c r="N47" s="81"/>
      <c r="O47" s="81"/>
    </row>
    <row r="48" spans="1:15" s="54" customFormat="1" ht="15.75" customHeight="1">
      <c r="A48" s="61"/>
      <c r="B48" s="169" t="s">
        <v>39</v>
      </c>
      <c r="C48" s="170"/>
      <c r="D48" s="170"/>
      <c r="E48" s="30">
        <f>SUM(E49:E54)</f>
        <v>1351</v>
      </c>
      <c r="G48" s="55"/>
      <c r="H48" s="171"/>
      <c r="K48" s="83"/>
      <c r="M48" s="81"/>
      <c r="N48" s="81"/>
      <c r="O48" s="81"/>
    </row>
    <row r="49" spans="1:15" s="54" customFormat="1" ht="15.75" customHeight="1">
      <c r="A49" s="61"/>
      <c r="B49" s="172" t="s">
        <v>164</v>
      </c>
      <c r="C49" s="69" t="s">
        <v>9</v>
      </c>
      <c r="D49" s="69">
        <v>2</v>
      </c>
      <c r="E49" s="394">
        <v>850</v>
      </c>
      <c r="G49" s="55"/>
      <c r="H49" s="171"/>
      <c r="K49" s="83"/>
      <c r="M49" s="81"/>
      <c r="N49" s="81"/>
      <c r="O49" s="81"/>
    </row>
    <row r="50" spans="1:15" s="54" customFormat="1" ht="15.75" customHeight="1">
      <c r="A50" s="61"/>
      <c r="B50" s="172" t="s">
        <v>165</v>
      </c>
      <c r="C50" s="69" t="s">
        <v>9</v>
      </c>
      <c r="D50" s="69">
        <v>1</v>
      </c>
      <c r="E50" s="394">
        <v>18</v>
      </c>
      <c r="G50" s="55"/>
      <c r="H50" s="171"/>
      <c r="K50" s="83"/>
      <c r="M50" s="81"/>
      <c r="N50" s="81"/>
      <c r="O50" s="81"/>
    </row>
    <row r="51" spans="1:15" s="54" customFormat="1" ht="15.75" customHeight="1">
      <c r="A51" s="61"/>
      <c r="B51" s="172" t="s">
        <v>166</v>
      </c>
      <c r="C51" s="69" t="s">
        <v>9</v>
      </c>
      <c r="D51" s="69">
        <v>8</v>
      </c>
      <c r="E51" s="394">
        <v>48</v>
      </c>
      <c r="G51" s="55"/>
      <c r="H51" s="171"/>
      <c r="K51" s="83"/>
      <c r="M51" s="81"/>
      <c r="N51" s="81"/>
      <c r="O51" s="81"/>
    </row>
    <row r="52" spans="1:15" s="54" customFormat="1" ht="15.75" customHeight="1">
      <c r="A52" s="61"/>
      <c r="B52" s="172" t="s">
        <v>167</v>
      </c>
      <c r="C52" s="69" t="s">
        <v>9</v>
      </c>
      <c r="D52" s="69">
        <v>20</v>
      </c>
      <c r="E52" s="394">
        <v>90</v>
      </c>
      <c r="G52" s="55"/>
      <c r="L52" s="83"/>
      <c r="M52" s="81"/>
      <c r="N52" s="81"/>
      <c r="O52" s="81"/>
    </row>
    <row r="53" spans="1:15" s="54" customFormat="1" ht="15.75" customHeight="1">
      <c r="A53" s="61"/>
      <c r="B53" s="173" t="s">
        <v>168</v>
      </c>
      <c r="C53" s="69" t="s">
        <v>9</v>
      </c>
      <c r="D53" s="69">
        <v>1</v>
      </c>
      <c r="E53" s="394">
        <v>300</v>
      </c>
      <c r="G53" s="55"/>
      <c r="K53" s="83"/>
      <c r="M53" s="81"/>
      <c r="N53" s="81"/>
      <c r="O53" s="81"/>
    </row>
    <row r="54" spans="1:15" s="54" customFormat="1" ht="15.75" customHeight="1">
      <c r="A54" s="61"/>
      <c r="B54" s="177" t="s">
        <v>171</v>
      </c>
      <c r="C54" s="69" t="s">
        <v>9</v>
      </c>
      <c r="D54" s="69">
        <v>1</v>
      </c>
      <c r="E54" s="394">
        <v>45</v>
      </c>
      <c r="G54" s="55"/>
      <c r="K54" s="83"/>
      <c r="M54" s="81"/>
      <c r="N54" s="81"/>
      <c r="O54" s="81"/>
    </row>
    <row r="55" spans="1:15" s="54" customFormat="1" ht="15.75" customHeight="1">
      <c r="A55" s="61"/>
      <c r="B55" s="355" t="s">
        <v>22</v>
      </c>
      <c r="C55" s="360" t="s">
        <v>35</v>
      </c>
      <c r="D55" s="355"/>
      <c r="E55" s="348">
        <f>E56+E85+E60</f>
        <v>8826.77</v>
      </c>
      <c r="G55" s="55"/>
      <c r="I55" s="81"/>
      <c r="K55" s="55"/>
      <c r="L55" s="171"/>
      <c r="M55" s="81"/>
      <c r="N55" s="81"/>
      <c r="O55" s="81"/>
    </row>
    <row r="56" spans="1:15" s="54" customFormat="1" ht="15.75" customHeight="1">
      <c r="A56" s="61"/>
      <c r="B56" s="185" t="s">
        <v>48</v>
      </c>
      <c r="C56" s="68"/>
      <c r="D56" s="186"/>
      <c r="E56" s="30">
        <f>SUM(E57:E59)</f>
        <v>521</v>
      </c>
      <c r="G56" s="55"/>
      <c r="H56" s="171"/>
      <c r="I56" s="81"/>
      <c r="K56" s="55"/>
      <c r="L56" s="171"/>
      <c r="M56" s="81"/>
      <c r="N56" s="81"/>
      <c r="O56" s="81"/>
    </row>
    <row r="57" spans="1:15" s="54" customFormat="1" ht="15.75" customHeight="1">
      <c r="A57" s="61"/>
      <c r="B57" s="188" t="s">
        <v>172</v>
      </c>
      <c r="C57" s="69" t="s">
        <v>9</v>
      </c>
      <c r="D57" s="69">
        <v>1</v>
      </c>
      <c r="E57" s="394">
        <v>253</v>
      </c>
      <c r="G57" s="55"/>
      <c r="H57" s="171"/>
      <c r="I57" s="81"/>
      <c r="K57" s="55"/>
      <c r="L57" s="171"/>
      <c r="M57" s="81"/>
      <c r="N57" s="81"/>
      <c r="O57" s="81"/>
    </row>
    <row r="58" spans="1:15" s="54" customFormat="1" ht="15.75" customHeight="1">
      <c r="A58" s="61"/>
      <c r="B58" s="188" t="s">
        <v>173</v>
      </c>
      <c r="C58" s="69" t="s">
        <v>9</v>
      </c>
      <c r="D58" s="69">
        <v>1</v>
      </c>
      <c r="E58" s="394">
        <v>62</v>
      </c>
      <c r="G58" s="55"/>
      <c r="H58" s="171"/>
      <c r="I58" s="81"/>
      <c r="K58" s="55"/>
      <c r="L58" s="171"/>
      <c r="M58" s="81"/>
      <c r="N58" s="81"/>
      <c r="O58" s="81"/>
    </row>
    <row r="59" spans="1:15" s="54" customFormat="1" ht="15.75" customHeight="1">
      <c r="A59" s="61"/>
      <c r="B59" s="188" t="s">
        <v>174</v>
      </c>
      <c r="C59" s="69" t="s">
        <v>9</v>
      </c>
      <c r="D59" s="69">
        <v>1</v>
      </c>
      <c r="E59" s="394">
        <v>206</v>
      </c>
      <c r="G59" s="55"/>
      <c r="H59" s="171"/>
      <c r="I59" s="81"/>
      <c r="K59" s="55"/>
      <c r="L59" s="171"/>
      <c r="M59" s="81"/>
      <c r="N59" s="81"/>
      <c r="O59" s="81"/>
    </row>
    <row r="60" spans="1:15" s="4" customFormat="1" ht="15.75" customHeight="1">
      <c r="A60" s="33"/>
      <c r="B60" s="214" t="s">
        <v>46</v>
      </c>
      <c r="C60" s="76" t="s">
        <v>9</v>
      </c>
      <c r="D60" s="76">
        <v>1</v>
      </c>
      <c r="E60" s="215">
        <f>SUM(E61:E84)</f>
        <v>8174.77</v>
      </c>
      <c r="G60" s="31"/>
      <c r="H60" s="212"/>
      <c r="I60" s="7"/>
      <c r="K60" s="31"/>
      <c r="L60" s="212"/>
      <c r="M60" s="7"/>
      <c r="N60" s="7"/>
      <c r="O60" s="7"/>
    </row>
    <row r="61" spans="1:15" s="4" customFormat="1" ht="15.75" customHeight="1">
      <c r="A61" s="33"/>
      <c r="B61" s="210" t="s">
        <v>72</v>
      </c>
      <c r="C61" s="76" t="s">
        <v>9</v>
      </c>
      <c r="D61" s="76">
        <v>1</v>
      </c>
      <c r="E61" s="211">
        <v>1370</v>
      </c>
      <c r="G61" s="31"/>
      <c r="H61" s="212"/>
      <c r="I61" s="7"/>
      <c r="K61" s="31"/>
      <c r="L61" s="212"/>
      <c r="M61" s="7"/>
      <c r="N61" s="7"/>
      <c r="O61" s="7"/>
    </row>
    <row r="62" spans="1:15" s="4" customFormat="1" ht="15.75" customHeight="1">
      <c r="A62" s="33"/>
      <c r="B62" s="210" t="s">
        <v>73</v>
      </c>
      <c r="C62" s="76" t="s">
        <v>9</v>
      </c>
      <c r="D62" s="76">
        <v>1</v>
      </c>
      <c r="E62" s="211">
        <v>1087</v>
      </c>
      <c r="G62" s="31"/>
      <c r="H62" s="212"/>
      <c r="I62" s="7"/>
      <c r="K62" s="31"/>
      <c r="L62" s="212"/>
      <c r="M62" s="7"/>
      <c r="N62" s="7"/>
      <c r="O62" s="7"/>
    </row>
    <row r="63" spans="1:15" s="4" customFormat="1" ht="15.75" customHeight="1">
      <c r="A63" s="33"/>
      <c r="B63" s="210" t="s">
        <v>74</v>
      </c>
      <c r="C63" s="76" t="s">
        <v>9</v>
      </c>
      <c r="D63" s="76">
        <v>1</v>
      </c>
      <c r="E63" s="211">
        <v>1401</v>
      </c>
      <c r="G63" s="426"/>
      <c r="H63" s="212"/>
      <c r="I63" s="7"/>
      <c r="K63" s="31"/>
      <c r="L63" s="212"/>
      <c r="M63" s="7"/>
      <c r="N63" s="7"/>
      <c r="O63" s="7"/>
    </row>
    <row r="64" spans="1:15" s="4" customFormat="1" ht="15.75" customHeight="1">
      <c r="A64" s="33"/>
      <c r="B64" s="210" t="s">
        <v>75</v>
      </c>
      <c r="C64" s="76" t="s">
        <v>9</v>
      </c>
      <c r="D64" s="76">
        <v>1</v>
      </c>
      <c r="E64" s="211">
        <v>77</v>
      </c>
      <c r="G64" s="31"/>
      <c r="H64" s="212"/>
      <c r="I64" s="7"/>
      <c r="K64" s="31"/>
      <c r="L64" s="212"/>
      <c r="M64" s="7"/>
      <c r="N64" s="7"/>
      <c r="O64" s="7"/>
    </row>
    <row r="65" spans="1:15" s="4" customFormat="1" ht="15.75" customHeight="1">
      <c r="A65" s="33"/>
      <c r="B65" s="210" t="s">
        <v>76</v>
      </c>
      <c r="C65" s="76" t="s">
        <v>9</v>
      </c>
      <c r="D65" s="76">
        <v>1</v>
      </c>
      <c r="E65" s="211">
        <v>1838</v>
      </c>
      <c r="G65" s="31"/>
      <c r="H65" s="212"/>
      <c r="I65" s="7"/>
      <c r="K65" s="31"/>
      <c r="L65" s="212"/>
      <c r="M65" s="7"/>
      <c r="N65" s="7"/>
      <c r="O65" s="7"/>
    </row>
    <row r="66" spans="1:15" s="4" customFormat="1" ht="15.75" customHeight="1">
      <c r="A66" s="33"/>
      <c r="B66" s="210" t="s">
        <v>77</v>
      </c>
      <c r="C66" s="76" t="s">
        <v>9</v>
      </c>
      <c r="D66" s="76">
        <v>1</v>
      </c>
      <c r="E66" s="77">
        <v>1498</v>
      </c>
      <c r="G66" s="31"/>
      <c r="H66" s="212"/>
      <c r="I66" s="7"/>
      <c r="K66" s="31"/>
      <c r="L66" s="212"/>
      <c r="M66" s="7"/>
      <c r="N66" s="7"/>
      <c r="O66" s="7"/>
    </row>
    <row r="67" spans="1:15" s="4" customFormat="1" ht="15.75" customHeight="1">
      <c r="A67" s="33"/>
      <c r="B67" s="210" t="s">
        <v>78</v>
      </c>
      <c r="C67" s="76" t="s">
        <v>9</v>
      </c>
      <c r="D67" s="76">
        <v>1</v>
      </c>
      <c r="E67" s="77">
        <v>316</v>
      </c>
      <c r="G67" s="31"/>
      <c r="H67" s="212"/>
      <c r="I67" s="7"/>
      <c r="K67" s="31"/>
      <c r="L67" s="212"/>
      <c r="M67" s="7"/>
      <c r="N67" s="7"/>
      <c r="O67" s="7"/>
    </row>
    <row r="68" spans="1:15" s="4" customFormat="1" ht="15.75" customHeight="1">
      <c r="A68" s="33"/>
      <c r="B68" s="210" t="s">
        <v>67</v>
      </c>
      <c r="C68" s="76" t="s">
        <v>9</v>
      </c>
      <c r="D68" s="76">
        <v>1</v>
      </c>
      <c r="E68" s="211">
        <v>4</v>
      </c>
      <c r="G68" s="31"/>
      <c r="H68" s="212"/>
      <c r="I68" s="7"/>
      <c r="K68" s="31"/>
      <c r="L68" s="212"/>
      <c r="M68" s="7"/>
      <c r="N68" s="7"/>
      <c r="O68" s="7"/>
    </row>
    <row r="69" spans="1:15" s="4" customFormat="1" ht="15.75" customHeight="1">
      <c r="A69" s="33"/>
      <c r="B69" s="210" t="s">
        <v>193</v>
      </c>
      <c r="C69" s="76" t="s">
        <v>9</v>
      </c>
      <c r="D69" s="76">
        <v>3</v>
      </c>
      <c r="E69" s="77">
        <v>195</v>
      </c>
      <c r="G69" s="31"/>
      <c r="H69" s="212"/>
      <c r="I69" s="7"/>
      <c r="K69" s="31"/>
      <c r="L69" s="212"/>
      <c r="M69" s="7"/>
      <c r="N69" s="7"/>
      <c r="O69" s="7"/>
    </row>
    <row r="70" spans="1:15" s="4" customFormat="1" ht="15.75" customHeight="1">
      <c r="A70" s="33"/>
      <c r="B70" s="210" t="s">
        <v>125</v>
      </c>
      <c r="C70" s="76" t="s">
        <v>9</v>
      </c>
      <c r="D70" s="76">
        <v>1</v>
      </c>
      <c r="E70" s="77">
        <v>16</v>
      </c>
      <c r="G70" s="31"/>
      <c r="H70" s="212"/>
      <c r="I70" s="7"/>
      <c r="K70" s="31"/>
      <c r="L70" s="212"/>
      <c r="M70" s="7"/>
      <c r="N70" s="7"/>
      <c r="O70" s="7"/>
    </row>
    <row r="71" spans="1:15" s="4" customFormat="1" ht="15.75" customHeight="1">
      <c r="A71" s="33"/>
      <c r="B71" s="210" t="s">
        <v>194</v>
      </c>
      <c r="C71" s="76" t="s">
        <v>9</v>
      </c>
      <c r="D71" s="76">
        <v>1</v>
      </c>
      <c r="E71" s="339">
        <v>6</v>
      </c>
      <c r="G71" s="31"/>
      <c r="H71" s="21"/>
      <c r="I71" s="28"/>
      <c r="K71" s="26"/>
      <c r="M71" s="7"/>
      <c r="N71" s="7"/>
      <c r="O71" s="7"/>
    </row>
    <row r="72" spans="1:15" s="4" customFormat="1" ht="15.75" customHeight="1">
      <c r="A72" s="33"/>
      <c r="B72" s="210" t="s">
        <v>126</v>
      </c>
      <c r="C72" s="76" t="s">
        <v>9</v>
      </c>
      <c r="D72" s="76">
        <v>3</v>
      </c>
      <c r="E72" s="339">
        <v>11.27</v>
      </c>
      <c r="G72" s="31"/>
      <c r="H72" s="21"/>
      <c r="I72" s="28"/>
      <c r="K72" s="26"/>
      <c r="M72" s="7"/>
      <c r="N72" s="7"/>
      <c r="O72" s="7"/>
    </row>
    <row r="73" spans="1:15" s="4" customFormat="1" ht="15.75" customHeight="1">
      <c r="A73" s="33"/>
      <c r="B73" s="210" t="s">
        <v>127</v>
      </c>
      <c r="C73" s="76" t="s">
        <v>9</v>
      </c>
      <c r="D73" s="76">
        <v>1</v>
      </c>
      <c r="E73" s="213">
        <v>13</v>
      </c>
      <c r="G73" s="31"/>
      <c r="H73" s="21"/>
      <c r="I73" s="28"/>
      <c r="K73" s="26"/>
      <c r="M73" s="7"/>
      <c r="N73" s="7"/>
      <c r="O73" s="7"/>
    </row>
    <row r="74" spans="1:15" s="4" customFormat="1" ht="15.75" customHeight="1">
      <c r="A74" s="33"/>
      <c r="B74" s="210" t="s">
        <v>128</v>
      </c>
      <c r="C74" s="76" t="s">
        <v>9</v>
      </c>
      <c r="D74" s="76">
        <v>1</v>
      </c>
      <c r="E74" s="213">
        <v>4.5</v>
      </c>
      <c r="G74" s="31"/>
      <c r="H74" s="21"/>
      <c r="I74" s="28"/>
      <c r="K74" s="26"/>
      <c r="M74" s="7"/>
      <c r="N74" s="7"/>
      <c r="O74" s="7"/>
    </row>
    <row r="75" spans="1:15" s="4" customFormat="1" ht="15.75" customHeight="1">
      <c r="A75" s="33"/>
      <c r="B75" s="210" t="s">
        <v>129</v>
      </c>
      <c r="C75" s="76" t="s">
        <v>9</v>
      </c>
      <c r="D75" s="76">
        <v>1</v>
      </c>
      <c r="E75" s="213">
        <v>8.6999999999999993</v>
      </c>
      <c r="G75" s="31"/>
      <c r="H75" s="21"/>
      <c r="I75" s="28"/>
      <c r="K75" s="26"/>
      <c r="M75" s="7"/>
      <c r="N75" s="7"/>
      <c r="O75" s="7"/>
    </row>
    <row r="76" spans="1:15" s="4" customFormat="1" ht="15.75" customHeight="1">
      <c r="A76" s="33"/>
      <c r="B76" s="210" t="s">
        <v>197</v>
      </c>
      <c r="C76" s="76" t="s">
        <v>9</v>
      </c>
      <c r="D76" s="76">
        <v>14</v>
      </c>
      <c r="E76" s="213">
        <v>60</v>
      </c>
      <c r="G76" s="31"/>
      <c r="H76" s="21"/>
      <c r="I76" s="28"/>
      <c r="K76" s="26"/>
      <c r="M76" s="7"/>
      <c r="N76" s="7"/>
      <c r="O76" s="7"/>
    </row>
    <row r="77" spans="1:15" s="54" customFormat="1" ht="15.75" customHeight="1">
      <c r="A77" s="61"/>
      <c r="B77" s="216" t="s">
        <v>130</v>
      </c>
      <c r="C77" s="76" t="s">
        <v>9</v>
      </c>
      <c r="D77" s="69">
        <v>3</v>
      </c>
      <c r="E77" s="213">
        <v>15</v>
      </c>
      <c r="G77" s="55"/>
      <c r="H77" s="58"/>
      <c r="I77" s="57"/>
      <c r="K77" s="83"/>
      <c r="M77" s="81"/>
      <c r="N77" s="81"/>
      <c r="O77" s="81"/>
    </row>
    <row r="78" spans="1:15" s="54" customFormat="1" ht="15.75" customHeight="1">
      <c r="A78" s="61"/>
      <c r="B78" s="216" t="s">
        <v>131</v>
      </c>
      <c r="C78" s="69" t="s">
        <v>9</v>
      </c>
      <c r="D78" s="69">
        <v>1</v>
      </c>
      <c r="E78" s="213">
        <v>8.5</v>
      </c>
      <c r="G78" s="55"/>
      <c r="H78" s="58"/>
      <c r="I78" s="57"/>
      <c r="K78" s="83"/>
      <c r="M78" s="81"/>
      <c r="N78" s="81"/>
      <c r="O78" s="81"/>
    </row>
    <row r="79" spans="1:15" s="54" customFormat="1" ht="15.75" customHeight="1">
      <c r="A79" s="61"/>
      <c r="B79" s="216" t="s">
        <v>132</v>
      </c>
      <c r="C79" s="69" t="s">
        <v>9</v>
      </c>
      <c r="D79" s="69">
        <v>1</v>
      </c>
      <c r="E79" s="397">
        <v>6</v>
      </c>
      <c r="G79" s="55"/>
      <c r="H79" s="58"/>
      <c r="I79" s="81"/>
      <c r="K79" s="83"/>
      <c r="M79" s="81"/>
      <c r="N79" s="81"/>
      <c r="O79" s="81"/>
    </row>
    <row r="80" spans="1:15" s="54" customFormat="1" ht="15.75" customHeight="1">
      <c r="A80" s="61"/>
      <c r="B80" s="216" t="s">
        <v>133</v>
      </c>
      <c r="C80" s="69" t="s">
        <v>9</v>
      </c>
      <c r="D80" s="69">
        <v>2</v>
      </c>
      <c r="E80" s="397">
        <v>18.8</v>
      </c>
      <c r="G80" s="55"/>
      <c r="H80" s="58"/>
      <c r="I80" s="81"/>
      <c r="K80" s="83"/>
      <c r="M80" s="81"/>
      <c r="N80" s="81"/>
      <c r="O80" s="81"/>
    </row>
    <row r="81" spans="1:15" s="54" customFormat="1" ht="15.75" customHeight="1">
      <c r="A81" s="61"/>
      <c r="B81" s="216" t="s">
        <v>134</v>
      </c>
      <c r="C81" s="69" t="s">
        <v>9</v>
      </c>
      <c r="D81" s="69">
        <v>2</v>
      </c>
      <c r="E81" s="398">
        <v>33.6</v>
      </c>
      <c r="G81" s="55"/>
      <c r="H81" s="58"/>
      <c r="I81" s="81"/>
      <c r="K81" s="83"/>
      <c r="M81" s="81"/>
      <c r="N81" s="81"/>
      <c r="O81" s="81"/>
    </row>
    <row r="82" spans="1:15" s="54" customFormat="1" ht="15.75" customHeight="1">
      <c r="A82" s="61"/>
      <c r="B82" s="216" t="s">
        <v>195</v>
      </c>
      <c r="C82" s="69" t="s">
        <v>9</v>
      </c>
      <c r="D82" s="69">
        <v>1</v>
      </c>
      <c r="E82" s="398">
        <v>65</v>
      </c>
      <c r="G82" s="55"/>
      <c r="H82" s="58"/>
      <c r="I82" s="81"/>
      <c r="K82" s="83"/>
      <c r="M82" s="81"/>
      <c r="N82" s="81"/>
      <c r="O82" s="81"/>
    </row>
    <row r="83" spans="1:15" s="54" customFormat="1" ht="15.75" customHeight="1">
      <c r="A83" s="61"/>
      <c r="B83" s="216" t="s">
        <v>135</v>
      </c>
      <c r="C83" s="69" t="s">
        <v>9</v>
      </c>
      <c r="D83" s="69">
        <v>4</v>
      </c>
      <c r="E83" s="398">
        <v>61.2</v>
      </c>
      <c r="G83" s="55"/>
      <c r="H83" s="58"/>
      <c r="I83" s="81"/>
      <c r="K83" s="83"/>
      <c r="M83" s="81"/>
      <c r="N83" s="81"/>
      <c r="O83" s="81"/>
    </row>
    <row r="84" spans="1:15" s="54" customFormat="1" ht="15.75" customHeight="1">
      <c r="A84" s="61"/>
      <c r="B84" s="216" t="s">
        <v>136</v>
      </c>
      <c r="C84" s="69" t="s">
        <v>9</v>
      </c>
      <c r="D84" s="69">
        <v>4</v>
      </c>
      <c r="E84" s="398">
        <v>61.2</v>
      </c>
      <c r="G84" s="55"/>
      <c r="H84" s="58"/>
      <c r="I84" s="81"/>
      <c r="K84" s="83"/>
      <c r="M84" s="81"/>
      <c r="N84" s="81"/>
      <c r="O84" s="81"/>
    </row>
    <row r="85" spans="1:15" s="4" customFormat="1" ht="15.75" customHeight="1">
      <c r="A85" s="33"/>
      <c r="B85" s="192" t="s">
        <v>41</v>
      </c>
      <c r="C85" s="193"/>
      <c r="D85" s="76"/>
      <c r="E85" s="194">
        <f>SUM(E86:E87)</f>
        <v>131</v>
      </c>
      <c r="G85" s="31"/>
      <c r="H85" s="21"/>
      <c r="I85" s="7"/>
      <c r="K85" s="26"/>
      <c r="M85" s="7"/>
      <c r="N85" s="7"/>
      <c r="O85" s="7"/>
    </row>
    <row r="86" spans="1:15" s="4" customFormat="1" ht="15.75" customHeight="1">
      <c r="A86" s="33"/>
      <c r="B86" s="195" t="s">
        <v>177</v>
      </c>
      <c r="C86" s="76" t="s">
        <v>9</v>
      </c>
      <c r="D86" s="76">
        <v>1</v>
      </c>
      <c r="E86" s="196">
        <v>30</v>
      </c>
      <c r="G86" s="31"/>
      <c r="H86" s="21"/>
      <c r="I86" s="7"/>
      <c r="K86" s="26"/>
      <c r="M86" s="7"/>
      <c r="N86" s="7"/>
      <c r="O86" s="7"/>
    </row>
    <row r="87" spans="1:15" s="4" customFormat="1" ht="15.75" customHeight="1">
      <c r="A87" s="33"/>
      <c r="B87" s="195" t="s">
        <v>178</v>
      </c>
      <c r="C87" s="76" t="s">
        <v>9</v>
      </c>
      <c r="D87" s="76">
        <v>1</v>
      </c>
      <c r="E87" s="197">
        <v>101</v>
      </c>
      <c r="G87" s="31"/>
      <c r="H87" s="21"/>
      <c r="I87" s="7"/>
      <c r="K87" s="26"/>
      <c r="M87" s="7"/>
      <c r="N87" s="7"/>
      <c r="O87" s="7"/>
    </row>
    <row r="88" spans="1:15" s="54" customFormat="1" ht="17.25" customHeight="1">
      <c r="A88" s="223"/>
      <c r="B88" s="355" t="s">
        <v>7</v>
      </c>
      <c r="C88" s="360" t="s">
        <v>8</v>
      </c>
      <c r="D88" s="355"/>
      <c r="E88" s="348">
        <f>E89+E91+E94</f>
        <v>115</v>
      </c>
      <c r="G88" s="55"/>
      <c r="H88" s="58"/>
      <c r="I88" s="63"/>
      <c r="J88" s="81"/>
      <c r="K88" s="83"/>
      <c r="L88" s="81"/>
      <c r="M88" s="81"/>
      <c r="N88" s="81"/>
      <c r="O88" s="81"/>
    </row>
    <row r="89" spans="1:15" s="54" customFormat="1" ht="17.25" customHeight="1">
      <c r="A89" s="223"/>
      <c r="B89" s="224" t="s">
        <v>52</v>
      </c>
      <c r="C89" s="174"/>
      <c r="D89" s="65"/>
      <c r="E89" s="393">
        <f>SUM(E90:E90)</f>
        <v>76</v>
      </c>
      <c r="G89" s="55"/>
      <c r="H89" s="58"/>
      <c r="I89" s="63"/>
      <c r="J89" s="81"/>
      <c r="K89" s="83"/>
      <c r="L89" s="81"/>
      <c r="M89" s="81"/>
      <c r="N89" s="81"/>
      <c r="O89" s="81"/>
    </row>
    <row r="90" spans="1:15" s="54" customFormat="1" ht="17.25" customHeight="1">
      <c r="A90" s="223"/>
      <c r="B90" s="228" t="s">
        <v>202</v>
      </c>
      <c r="C90" s="69" t="s">
        <v>9</v>
      </c>
      <c r="D90" s="69">
        <v>1</v>
      </c>
      <c r="E90" s="337">
        <v>76</v>
      </c>
      <c r="H90" s="225"/>
      <c r="I90" s="226"/>
      <c r="J90" s="227"/>
      <c r="K90" s="83"/>
      <c r="L90" s="81"/>
      <c r="M90" s="81"/>
      <c r="N90" s="81"/>
      <c r="O90" s="81"/>
    </row>
    <row r="91" spans="1:15" s="54" customFormat="1" ht="17.25" customHeight="1">
      <c r="A91" s="223"/>
      <c r="B91" s="240" t="s">
        <v>60</v>
      </c>
      <c r="C91" s="69"/>
      <c r="D91" s="69"/>
      <c r="E91" s="399">
        <f>E92+E93</f>
        <v>20</v>
      </c>
      <c r="G91" s="92"/>
      <c r="H91" s="241"/>
      <c r="J91" s="81"/>
      <c r="K91" s="83"/>
      <c r="L91" s="81"/>
      <c r="M91" s="81"/>
      <c r="N91" s="81"/>
      <c r="O91" s="81"/>
    </row>
    <row r="92" spans="1:15" s="54" customFormat="1" ht="17.25" customHeight="1">
      <c r="A92" s="223"/>
      <c r="B92" s="195" t="s">
        <v>145</v>
      </c>
      <c r="C92" s="69" t="s">
        <v>9</v>
      </c>
      <c r="D92" s="69">
        <v>2</v>
      </c>
      <c r="E92" s="400">
        <v>18</v>
      </c>
      <c r="G92" s="92"/>
      <c r="H92" s="241"/>
      <c r="J92" s="81"/>
      <c r="K92" s="83"/>
      <c r="L92" s="81"/>
      <c r="M92" s="81"/>
      <c r="N92" s="81"/>
      <c r="O92" s="81"/>
    </row>
    <row r="93" spans="1:15" s="54" customFormat="1" ht="17.25" customHeight="1">
      <c r="A93" s="223"/>
      <c r="B93" s="195" t="s">
        <v>217</v>
      </c>
      <c r="C93" s="69" t="s">
        <v>9</v>
      </c>
      <c r="D93" s="69">
        <v>2</v>
      </c>
      <c r="E93" s="400">
        <v>2</v>
      </c>
      <c r="G93" s="92"/>
      <c r="H93" s="241"/>
      <c r="J93" s="81"/>
      <c r="K93" s="83"/>
      <c r="L93" s="81"/>
      <c r="M93" s="81"/>
      <c r="N93" s="81"/>
      <c r="O93" s="81"/>
    </row>
    <row r="94" spans="1:15" s="54" customFormat="1" ht="17.25" customHeight="1">
      <c r="A94" s="223"/>
      <c r="B94" s="240" t="s">
        <v>57</v>
      </c>
      <c r="C94" s="69"/>
      <c r="D94" s="69"/>
      <c r="E94" s="399">
        <f>SUM(E95:E97)</f>
        <v>19</v>
      </c>
      <c r="G94" s="92"/>
      <c r="H94" s="241"/>
      <c r="J94" s="81"/>
      <c r="K94" s="83"/>
      <c r="L94" s="81"/>
      <c r="M94" s="81"/>
      <c r="N94" s="81"/>
      <c r="O94" s="81"/>
    </row>
    <row r="95" spans="1:15" s="54" customFormat="1" ht="17.25" customHeight="1">
      <c r="A95" s="223"/>
      <c r="B95" s="243" t="s">
        <v>218</v>
      </c>
      <c r="C95" s="69" t="s">
        <v>9</v>
      </c>
      <c r="D95" s="69">
        <v>2</v>
      </c>
      <c r="E95" s="400">
        <v>14</v>
      </c>
      <c r="G95" s="92"/>
      <c r="H95" s="241"/>
      <c r="J95" s="81"/>
      <c r="K95" s="83"/>
      <c r="L95" s="81"/>
      <c r="M95" s="81"/>
      <c r="N95" s="81"/>
      <c r="O95" s="81"/>
    </row>
    <row r="96" spans="1:15" s="54" customFormat="1" ht="17.25" customHeight="1">
      <c r="A96" s="223"/>
      <c r="B96" s="160" t="s">
        <v>217</v>
      </c>
      <c r="C96" s="69" t="s">
        <v>9</v>
      </c>
      <c r="D96" s="69">
        <v>2</v>
      </c>
      <c r="E96" s="400">
        <v>3</v>
      </c>
      <c r="G96" s="92"/>
      <c r="H96" s="241"/>
      <c r="J96" s="81"/>
      <c r="K96" s="83"/>
      <c r="L96" s="81"/>
      <c r="M96" s="81"/>
      <c r="N96" s="81"/>
      <c r="O96" s="81"/>
    </row>
    <row r="97" spans="1:21" s="54" customFormat="1" ht="17.25" customHeight="1">
      <c r="A97" s="223"/>
      <c r="B97" s="160" t="s">
        <v>219</v>
      </c>
      <c r="C97" s="69" t="s">
        <v>9</v>
      </c>
      <c r="D97" s="69">
        <v>2</v>
      </c>
      <c r="E97" s="400">
        <v>2</v>
      </c>
      <c r="G97" s="92"/>
      <c r="H97" s="241"/>
      <c r="J97" s="81"/>
      <c r="K97" s="83"/>
      <c r="L97" s="81"/>
      <c r="M97" s="81"/>
      <c r="N97" s="81"/>
      <c r="O97" s="81"/>
    </row>
    <row r="98" spans="1:21" s="54" customFormat="1" ht="17.25" customHeight="1">
      <c r="A98" s="223"/>
      <c r="B98" s="355" t="s">
        <v>45</v>
      </c>
      <c r="C98" s="360" t="s">
        <v>54</v>
      </c>
      <c r="D98" s="355"/>
      <c r="E98" s="348">
        <f>E99</f>
        <v>405</v>
      </c>
      <c r="G98" s="245"/>
      <c r="H98" s="58"/>
      <c r="L98" s="81"/>
      <c r="M98" s="81"/>
      <c r="N98" s="81"/>
      <c r="O98" s="83"/>
      <c r="P98" s="81"/>
      <c r="Q98" s="81"/>
      <c r="R98" s="81"/>
      <c r="S98" s="81"/>
      <c r="T98" s="81"/>
      <c r="U98" s="81"/>
    </row>
    <row r="99" spans="1:21" s="54" customFormat="1" ht="17.25" customHeight="1">
      <c r="A99" s="223"/>
      <c r="B99" s="246" t="s">
        <v>222</v>
      </c>
      <c r="C99" s="69" t="s">
        <v>9</v>
      </c>
      <c r="D99" s="70">
        <v>1</v>
      </c>
      <c r="E99" s="401">
        <v>405</v>
      </c>
      <c r="G99" s="245"/>
      <c r="H99" s="58"/>
      <c r="L99" s="81"/>
      <c r="M99" s="81"/>
      <c r="N99" s="81"/>
      <c r="O99" s="83"/>
      <c r="P99" s="81"/>
      <c r="Q99" s="81"/>
      <c r="R99" s="81"/>
      <c r="S99" s="81"/>
      <c r="T99" s="81"/>
      <c r="U99" s="81"/>
    </row>
    <row r="100" spans="1:21" s="54" customFormat="1" ht="36" customHeight="1">
      <c r="A100" s="459" t="s">
        <v>10</v>
      </c>
      <c r="B100" s="460"/>
      <c r="C100" s="460"/>
      <c r="D100" s="428"/>
      <c r="E100" s="335">
        <f>E119+E150+E101+E128+E114</f>
        <v>7575</v>
      </c>
      <c r="G100" s="55"/>
      <c r="H100" s="58"/>
      <c r="L100" s="83"/>
      <c r="M100" s="81"/>
      <c r="N100" s="81"/>
      <c r="O100" s="81"/>
      <c r="P100" s="81"/>
      <c r="Q100" s="81"/>
      <c r="R100" s="81"/>
      <c r="S100" s="81"/>
      <c r="T100" s="81"/>
      <c r="U100" s="81"/>
    </row>
    <row r="101" spans="1:21" s="54" customFormat="1" ht="15.75" customHeight="1">
      <c r="A101" s="68"/>
      <c r="B101" s="355" t="s">
        <v>33</v>
      </c>
      <c r="C101" s="429" t="s">
        <v>13</v>
      </c>
      <c r="D101" s="355"/>
      <c r="E101" s="396">
        <f>SUM(E102:E113)</f>
        <v>1985</v>
      </c>
      <c r="G101" s="55"/>
      <c r="H101" s="58"/>
      <c r="L101" s="83"/>
      <c r="M101" s="81"/>
      <c r="N101" s="81"/>
      <c r="O101" s="81"/>
      <c r="P101" s="81"/>
      <c r="Q101" s="81"/>
      <c r="R101" s="81"/>
      <c r="S101" s="81"/>
      <c r="T101" s="81"/>
      <c r="U101" s="81"/>
    </row>
    <row r="102" spans="1:21" s="102" customFormat="1">
      <c r="A102" s="127"/>
      <c r="B102" s="247" t="s">
        <v>80</v>
      </c>
      <c r="C102" s="69" t="s">
        <v>9</v>
      </c>
      <c r="D102" s="69">
        <v>1</v>
      </c>
      <c r="E102" s="271">
        <v>476</v>
      </c>
      <c r="F102" s="54"/>
      <c r="G102" s="103"/>
      <c r="H102" s="108"/>
      <c r="L102" s="110"/>
      <c r="M102" s="109"/>
      <c r="N102" s="109"/>
      <c r="O102" s="109"/>
      <c r="P102" s="109"/>
      <c r="Q102" s="109"/>
      <c r="R102" s="109"/>
      <c r="S102" s="109"/>
      <c r="T102" s="109"/>
      <c r="U102" s="109"/>
    </row>
    <row r="103" spans="1:21" s="102" customFormat="1" ht="31.5">
      <c r="A103" s="131"/>
      <c r="B103" s="248" t="s">
        <v>113</v>
      </c>
      <c r="C103" s="327" t="s">
        <v>9</v>
      </c>
      <c r="D103" s="327">
        <v>1</v>
      </c>
      <c r="E103" s="416">
        <v>179</v>
      </c>
      <c r="F103" s="54"/>
      <c r="G103" s="103"/>
      <c r="H103" s="108"/>
      <c r="L103" s="110"/>
      <c r="M103" s="109"/>
      <c r="N103" s="109"/>
      <c r="O103" s="109"/>
      <c r="P103" s="109"/>
      <c r="Q103" s="109"/>
      <c r="R103" s="109"/>
      <c r="S103" s="109"/>
      <c r="T103" s="109"/>
      <c r="U103" s="109"/>
    </row>
    <row r="104" spans="1:21" s="102" customFormat="1">
      <c r="A104" s="131"/>
      <c r="B104" s="249" t="s">
        <v>223</v>
      </c>
      <c r="C104" s="69" t="s">
        <v>9</v>
      </c>
      <c r="D104" s="69">
        <v>1</v>
      </c>
      <c r="E104" s="271">
        <v>167</v>
      </c>
      <c r="G104" s="103"/>
      <c r="H104" s="108"/>
      <c r="L104" s="110"/>
      <c r="M104" s="109"/>
      <c r="N104" s="109"/>
      <c r="O104" s="109"/>
      <c r="P104" s="109"/>
      <c r="Q104" s="109"/>
      <c r="R104" s="109"/>
      <c r="S104" s="109"/>
      <c r="T104" s="109"/>
      <c r="U104" s="109"/>
    </row>
    <row r="105" spans="1:21" s="102" customFormat="1" ht="30" customHeight="1">
      <c r="A105" s="131"/>
      <c r="B105" s="249" t="s">
        <v>224</v>
      </c>
      <c r="C105" s="69" t="s">
        <v>9</v>
      </c>
      <c r="D105" s="69">
        <v>1</v>
      </c>
      <c r="E105" s="271">
        <v>72</v>
      </c>
      <c r="G105" s="103"/>
      <c r="H105" s="108"/>
      <c r="L105" s="110"/>
      <c r="M105" s="109"/>
      <c r="N105" s="109"/>
      <c r="O105" s="109"/>
      <c r="P105" s="109"/>
      <c r="Q105" s="109"/>
      <c r="R105" s="109"/>
      <c r="S105" s="109"/>
      <c r="T105" s="109"/>
      <c r="U105" s="109"/>
    </row>
    <row r="106" spans="1:21" s="102" customFormat="1" ht="47.25">
      <c r="A106" s="131"/>
      <c r="B106" s="250" t="s">
        <v>83</v>
      </c>
      <c r="C106" s="69" t="s">
        <v>9</v>
      </c>
      <c r="D106" s="69">
        <v>1</v>
      </c>
      <c r="E106" s="271">
        <v>138</v>
      </c>
      <c r="G106" s="103"/>
      <c r="H106" s="108"/>
      <c r="L106" s="110"/>
      <c r="M106" s="109"/>
      <c r="N106" s="109"/>
      <c r="O106" s="109"/>
      <c r="P106" s="109"/>
      <c r="Q106" s="109"/>
      <c r="R106" s="109"/>
      <c r="S106" s="109"/>
      <c r="T106" s="109"/>
      <c r="U106" s="109"/>
    </row>
    <row r="107" spans="1:21" s="102" customFormat="1" ht="47.25">
      <c r="A107" s="131"/>
      <c r="B107" s="250" t="s">
        <v>225</v>
      </c>
      <c r="C107" s="69" t="s">
        <v>9</v>
      </c>
      <c r="D107" s="69">
        <v>1</v>
      </c>
      <c r="E107" s="271">
        <v>58</v>
      </c>
      <c r="G107" s="103"/>
      <c r="H107" s="108"/>
      <c r="L107" s="110"/>
      <c r="M107" s="109"/>
      <c r="N107" s="109"/>
      <c r="O107" s="109"/>
      <c r="P107" s="109"/>
      <c r="Q107" s="109"/>
      <c r="R107" s="109"/>
      <c r="S107" s="109"/>
      <c r="T107" s="109"/>
      <c r="U107" s="109"/>
    </row>
    <row r="108" spans="1:21" s="102" customFormat="1" ht="47.25">
      <c r="A108" s="131"/>
      <c r="B108" s="250" t="s">
        <v>84</v>
      </c>
      <c r="C108" s="69" t="s">
        <v>9</v>
      </c>
      <c r="D108" s="69">
        <v>1</v>
      </c>
      <c r="E108" s="271">
        <v>153</v>
      </c>
      <c r="G108" s="103"/>
      <c r="H108" s="108"/>
      <c r="L108" s="110"/>
      <c r="M108" s="109"/>
      <c r="N108" s="109"/>
      <c r="O108" s="109"/>
      <c r="P108" s="109"/>
      <c r="Q108" s="109"/>
      <c r="R108" s="109"/>
      <c r="S108" s="109"/>
      <c r="T108" s="109"/>
      <c r="U108" s="109"/>
    </row>
    <row r="109" spans="1:21" s="102" customFormat="1" ht="47.25">
      <c r="A109" s="131"/>
      <c r="B109" s="250" t="s">
        <v>226</v>
      </c>
      <c r="C109" s="69" t="s">
        <v>9</v>
      </c>
      <c r="D109" s="69">
        <v>1</v>
      </c>
      <c r="E109" s="271">
        <v>58</v>
      </c>
      <c r="G109" s="103"/>
      <c r="H109" s="108"/>
      <c r="L109" s="110"/>
      <c r="M109" s="109"/>
      <c r="N109" s="109"/>
      <c r="O109" s="109"/>
      <c r="P109" s="109"/>
      <c r="Q109" s="109"/>
      <c r="R109" s="109"/>
      <c r="S109" s="109"/>
      <c r="T109" s="109"/>
      <c r="U109" s="109"/>
    </row>
    <row r="110" spans="1:21" s="102" customFormat="1" ht="47.25">
      <c r="A110" s="131"/>
      <c r="B110" s="250" t="s">
        <v>81</v>
      </c>
      <c r="C110" s="69" t="s">
        <v>9</v>
      </c>
      <c r="D110" s="69">
        <v>1</v>
      </c>
      <c r="E110" s="271">
        <v>149</v>
      </c>
      <c r="G110" s="103"/>
      <c r="H110" s="108"/>
      <c r="L110" s="110"/>
      <c r="M110" s="109"/>
      <c r="N110" s="109"/>
      <c r="O110" s="109"/>
      <c r="P110" s="109"/>
      <c r="Q110" s="109"/>
      <c r="R110" s="109"/>
      <c r="S110" s="109"/>
      <c r="T110" s="109"/>
      <c r="U110" s="109"/>
    </row>
    <row r="111" spans="1:21" s="102" customFormat="1" ht="47.25">
      <c r="A111" s="131"/>
      <c r="B111" s="251" t="s">
        <v>82</v>
      </c>
      <c r="C111" s="69" t="s">
        <v>9</v>
      </c>
      <c r="D111" s="69">
        <v>1</v>
      </c>
      <c r="E111" s="271">
        <v>58</v>
      </c>
      <c r="G111" s="103"/>
      <c r="H111" s="108"/>
      <c r="L111" s="110"/>
      <c r="M111" s="109"/>
      <c r="N111" s="109"/>
      <c r="O111" s="109"/>
      <c r="P111" s="109"/>
      <c r="Q111" s="109"/>
      <c r="R111" s="109"/>
      <c r="S111" s="109"/>
      <c r="T111" s="109"/>
      <c r="U111" s="109"/>
    </row>
    <row r="112" spans="1:21" s="102" customFormat="1" ht="63">
      <c r="A112" s="131"/>
      <c r="B112" s="239" t="s">
        <v>227</v>
      </c>
      <c r="C112" s="69" t="s">
        <v>9</v>
      </c>
      <c r="D112" s="69">
        <v>1</v>
      </c>
      <c r="E112" s="271">
        <v>68</v>
      </c>
      <c r="G112" s="103"/>
      <c r="H112" s="108"/>
      <c r="L112" s="110"/>
      <c r="M112" s="109"/>
      <c r="N112" s="109"/>
      <c r="O112" s="109"/>
      <c r="P112" s="109"/>
      <c r="Q112" s="109"/>
      <c r="R112" s="109"/>
      <c r="S112" s="109"/>
      <c r="T112" s="109"/>
      <c r="U112" s="109"/>
    </row>
    <row r="113" spans="1:21" s="54" customFormat="1" ht="110.25">
      <c r="A113" s="229"/>
      <c r="B113" s="437" t="s">
        <v>352</v>
      </c>
      <c r="C113" s="69" t="s">
        <v>9</v>
      </c>
      <c r="D113" s="69">
        <v>1</v>
      </c>
      <c r="E113" s="438">
        <v>409</v>
      </c>
      <c r="F113" s="54" t="s">
        <v>350</v>
      </c>
      <c r="G113" s="55"/>
      <c r="H113" s="58"/>
      <c r="L113" s="83"/>
      <c r="M113" s="81"/>
      <c r="N113" s="81"/>
      <c r="O113" s="81"/>
      <c r="P113" s="81"/>
      <c r="Q113" s="81"/>
      <c r="R113" s="81"/>
      <c r="S113" s="81"/>
      <c r="T113" s="81"/>
      <c r="U113" s="81"/>
    </row>
    <row r="114" spans="1:21" s="102" customFormat="1">
      <c r="A114" s="131"/>
      <c r="B114" s="361" t="s">
        <v>38</v>
      </c>
      <c r="C114" s="363" t="s">
        <v>37</v>
      </c>
      <c r="D114" s="361"/>
      <c r="E114" s="395">
        <f>E115+E117</f>
        <v>90</v>
      </c>
      <c r="G114" s="103"/>
      <c r="H114" s="108"/>
      <c r="L114" s="110"/>
      <c r="M114" s="109"/>
      <c r="N114" s="109"/>
      <c r="O114" s="109"/>
      <c r="P114" s="109"/>
      <c r="Q114" s="109"/>
      <c r="R114" s="109"/>
      <c r="S114" s="109"/>
      <c r="T114" s="109"/>
      <c r="U114" s="109"/>
    </row>
    <row r="115" spans="1:21" s="54" customFormat="1">
      <c r="A115" s="229"/>
      <c r="B115" s="364" t="s">
        <v>39</v>
      </c>
      <c r="D115" s="69"/>
      <c r="E115" s="268">
        <f>E116</f>
        <v>20</v>
      </c>
      <c r="G115" s="55"/>
      <c r="H115" s="58"/>
      <c r="L115" s="83"/>
      <c r="M115" s="81"/>
      <c r="N115" s="81"/>
      <c r="O115" s="81"/>
      <c r="P115" s="81"/>
      <c r="Q115" s="81"/>
      <c r="R115" s="81"/>
      <c r="S115" s="81"/>
      <c r="T115" s="81"/>
      <c r="U115" s="81"/>
    </row>
    <row r="116" spans="1:21" s="54" customFormat="1">
      <c r="A116" s="229"/>
      <c r="B116" s="172" t="s">
        <v>228</v>
      </c>
      <c r="C116" s="69" t="s">
        <v>9</v>
      </c>
      <c r="D116" s="69">
        <v>1</v>
      </c>
      <c r="E116" s="271">
        <v>20</v>
      </c>
      <c r="G116" s="55"/>
      <c r="H116" s="58"/>
      <c r="L116" s="83"/>
      <c r="M116" s="81"/>
      <c r="N116" s="81"/>
      <c r="O116" s="81"/>
      <c r="P116" s="81"/>
      <c r="Q116" s="81"/>
      <c r="R116" s="81"/>
      <c r="S116" s="81"/>
      <c r="T116" s="81"/>
      <c r="U116" s="81"/>
    </row>
    <row r="117" spans="1:21" s="54" customFormat="1">
      <c r="A117" s="229"/>
      <c r="B117" s="175" t="s">
        <v>70</v>
      </c>
      <c r="C117" s="232"/>
      <c r="D117" s="68"/>
      <c r="E117" s="268">
        <f>E118</f>
        <v>70</v>
      </c>
      <c r="G117" s="55"/>
      <c r="H117" s="58"/>
      <c r="L117" s="83"/>
      <c r="M117" s="81"/>
      <c r="N117" s="81"/>
      <c r="O117" s="81"/>
      <c r="P117" s="81"/>
      <c r="Q117" s="81"/>
      <c r="R117" s="81"/>
      <c r="S117" s="81"/>
      <c r="T117" s="81"/>
      <c r="U117" s="81"/>
    </row>
    <row r="118" spans="1:21" s="54" customFormat="1">
      <c r="A118" s="229"/>
      <c r="B118" s="366" t="s">
        <v>330</v>
      </c>
      <c r="C118" s="69" t="s">
        <v>9</v>
      </c>
      <c r="D118" s="69">
        <v>1</v>
      </c>
      <c r="E118" s="271">
        <v>70</v>
      </c>
      <c r="G118" s="55"/>
      <c r="H118" s="58"/>
      <c r="L118" s="83"/>
      <c r="M118" s="81"/>
      <c r="N118" s="81"/>
      <c r="O118" s="81"/>
      <c r="P118" s="81"/>
      <c r="Q118" s="81"/>
      <c r="R118" s="81"/>
      <c r="S118" s="81"/>
      <c r="T118" s="81"/>
      <c r="U118" s="81"/>
    </row>
    <row r="119" spans="1:21" s="54" customFormat="1" ht="15" customHeight="1">
      <c r="A119" s="229"/>
      <c r="B119" s="371" t="s">
        <v>22</v>
      </c>
      <c r="C119" s="174" t="s">
        <v>35</v>
      </c>
      <c r="D119" s="65"/>
      <c r="E119" s="404">
        <f>E125+E120+E123</f>
        <v>632</v>
      </c>
      <c r="G119" s="55"/>
      <c r="H119" s="58"/>
      <c r="L119" s="83"/>
      <c r="M119" s="81"/>
      <c r="N119" s="81"/>
      <c r="O119" s="81"/>
      <c r="P119" s="81"/>
      <c r="Q119" s="81"/>
      <c r="R119" s="81"/>
      <c r="S119" s="81"/>
      <c r="T119" s="81"/>
      <c r="U119" s="81"/>
    </row>
    <row r="120" spans="1:21" s="54" customFormat="1" ht="15" customHeight="1">
      <c r="A120" s="229"/>
      <c r="B120" s="373" t="s">
        <v>41</v>
      </c>
      <c r="C120" s="67"/>
      <c r="D120" s="68"/>
      <c r="E120" s="399">
        <f>SUM(E121:E122)</f>
        <v>307</v>
      </c>
      <c r="G120" s="55"/>
      <c r="H120" s="58"/>
      <c r="L120" s="83"/>
      <c r="M120" s="81"/>
      <c r="N120" s="81"/>
      <c r="O120" s="81"/>
      <c r="P120" s="81"/>
      <c r="Q120" s="81"/>
      <c r="R120" s="81"/>
      <c r="S120" s="81"/>
      <c r="T120" s="81"/>
      <c r="U120" s="81"/>
    </row>
    <row r="121" spans="1:21" s="54" customFormat="1" ht="31.5" customHeight="1">
      <c r="A121" s="229"/>
      <c r="B121" s="243" t="s">
        <v>50</v>
      </c>
      <c r="C121" s="69" t="s">
        <v>9</v>
      </c>
      <c r="D121" s="69">
        <v>1</v>
      </c>
      <c r="E121" s="400">
        <v>157</v>
      </c>
      <c r="G121" s="55"/>
      <c r="H121" s="58"/>
      <c r="L121" s="83"/>
      <c r="M121" s="81"/>
      <c r="N121" s="81"/>
      <c r="O121" s="81"/>
      <c r="P121" s="81"/>
      <c r="Q121" s="81"/>
      <c r="R121" s="81"/>
      <c r="S121" s="81"/>
      <c r="T121" s="81"/>
      <c r="U121" s="81"/>
    </row>
    <row r="122" spans="1:21" s="54" customFormat="1" ht="31.5" customHeight="1">
      <c r="A122" s="229"/>
      <c r="B122" s="243" t="s">
        <v>229</v>
      </c>
      <c r="C122" s="69" t="s">
        <v>9</v>
      </c>
      <c r="D122" s="69">
        <v>1</v>
      </c>
      <c r="E122" s="400">
        <v>150</v>
      </c>
      <c r="G122" s="55"/>
      <c r="H122" s="58"/>
      <c r="L122" s="83"/>
      <c r="M122" s="81"/>
      <c r="N122" s="81"/>
      <c r="O122" s="81"/>
      <c r="P122" s="81"/>
      <c r="Q122" s="81"/>
      <c r="R122" s="81"/>
      <c r="S122" s="81"/>
      <c r="T122" s="81"/>
      <c r="U122" s="81"/>
    </row>
    <row r="123" spans="1:21" s="54" customFormat="1">
      <c r="A123" s="229"/>
      <c r="B123" s="185" t="s">
        <v>49</v>
      </c>
      <c r="C123" s="69"/>
      <c r="D123" s="69"/>
      <c r="E123" s="399">
        <f>E124</f>
        <v>70</v>
      </c>
      <c r="G123" s="55"/>
      <c r="H123" s="58"/>
      <c r="L123" s="83"/>
      <c r="M123" s="81"/>
      <c r="N123" s="81"/>
      <c r="O123" s="81"/>
      <c r="P123" s="81"/>
      <c r="Q123" s="81"/>
      <c r="R123" s="81"/>
      <c r="S123" s="81"/>
      <c r="T123" s="81"/>
      <c r="U123" s="81"/>
    </row>
    <row r="124" spans="1:21" s="54" customFormat="1">
      <c r="A124" s="229"/>
      <c r="B124" s="230" t="s">
        <v>233</v>
      </c>
      <c r="C124" s="69" t="s">
        <v>9</v>
      </c>
      <c r="D124" s="69">
        <v>1</v>
      </c>
      <c r="E124" s="400">
        <v>70</v>
      </c>
      <c r="G124" s="55"/>
      <c r="H124" s="58"/>
      <c r="L124" s="83"/>
      <c r="M124" s="81"/>
      <c r="N124" s="81"/>
      <c r="O124" s="81"/>
      <c r="P124" s="81"/>
      <c r="Q124" s="81"/>
      <c r="R124" s="81"/>
      <c r="S124" s="81"/>
      <c r="T124" s="81"/>
      <c r="U124" s="81"/>
    </row>
    <row r="125" spans="1:21" s="54" customFormat="1" ht="15.75" customHeight="1">
      <c r="A125" s="229"/>
      <c r="B125" s="253" t="s">
        <v>42</v>
      </c>
      <c r="C125" s="69" t="s">
        <v>9</v>
      </c>
      <c r="D125" s="69">
        <v>1</v>
      </c>
      <c r="E125" s="268">
        <f>SUM(E126:E127)</f>
        <v>255</v>
      </c>
      <c r="G125" s="55"/>
      <c r="H125" s="58"/>
      <c r="L125" s="83"/>
      <c r="M125" s="81"/>
      <c r="N125" s="81"/>
      <c r="O125" s="81"/>
      <c r="P125" s="81"/>
      <c r="Q125" s="81"/>
      <c r="R125" s="81"/>
      <c r="S125" s="81"/>
      <c r="T125" s="81"/>
      <c r="U125" s="81"/>
    </row>
    <row r="126" spans="1:21" s="54" customFormat="1" ht="31.5" customHeight="1">
      <c r="A126" s="229"/>
      <c r="B126" s="216" t="s">
        <v>85</v>
      </c>
      <c r="C126" s="69" t="s">
        <v>9</v>
      </c>
      <c r="D126" s="69">
        <v>1</v>
      </c>
      <c r="E126" s="271">
        <v>135</v>
      </c>
      <c r="G126" s="55"/>
      <c r="H126" s="58"/>
      <c r="L126" s="83"/>
      <c r="M126" s="81"/>
      <c r="N126" s="81"/>
      <c r="O126" s="81"/>
      <c r="P126" s="81"/>
      <c r="Q126" s="81"/>
      <c r="R126" s="81"/>
      <c r="S126" s="81"/>
      <c r="T126" s="81"/>
      <c r="U126" s="81"/>
    </row>
    <row r="127" spans="1:21" s="54" customFormat="1" ht="23.25" customHeight="1">
      <c r="A127" s="229"/>
      <c r="B127" s="216" t="s">
        <v>340</v>
      </c>
      <c r="C127" s="69" t="s">
        <v>9</v>
      </c>
      <c r="D127" s="69">
        <v>1</v>
      </c>
      <c r="E127" s="271">
        <v>120</v>
      </c>
      <c r="G127" s="55"/>
      <c r="H127" s="58"/>
      <c r="L127" s="83"/>
      <c r="M127" s="81"/>
      <c r="N127" s="81"/>
      <c r="O127" s="81"/>
      <c r="P127" s="81"/>
      <c r="Q127" s="81"/>
      <c r="R127" s="81"/>
      <c r="S127" s="81"/>
      <c r="T127" s="81"/>
      <c r="U127" s="81"/>
    </row>
    <row r="128" spans="1:21" s="54" customFormat="1" ht="15.75" customHeight="1">
      <c r="A128" s="229"/>
      <c r="B128" s="65" t="s">
        <v>7</v>
      </c>
      <c r="C128" s="174" t="s">
        <v>8</v>
      </c>
      <c r="D128" s="65"/>
      <c r="E128" s="404">
        <f>E129+E131+E147</f>
        <v>639</v>
      </c>
      <c r="G128" s="55"/>
      <c r="H128" s="58"/>
      <c r="L128" s="83"/>
      <c r="M128" s="81"/>
      <c r="N128" s="81"/>
      <c r="O128" s="81"/>
      <c r="P128" s="81"/>
      <c r="Q128" s="81"/>
      <c r="R128" s="81"/>
      <c r="S128" s="81"/>
      <c r="T128" s="81"/>
      <c r="U128" s="81"/>
    </row>
    <row r="129" spans="1:21" s="54" customFormat="1" ht="15.75" customHeight="1">
      <c r="A129" s="229"/>
      <c r="B129" s="224" t="s">
        <v>52</v>
      </c>
      <c r="C129" s="67"/>
      <c r="D129" s="68"/>
      <c r="E129" s="268">
        <f>SUM(E130:E130)</f>
        <v>51</v>
      </c>
      <c r="G129" s="55"/>
      <c r="H129" s="58"/>
      <c r="L129" s="83"/>
      <c r="M129" s="81"/>
      <c r="N129" s="81"/>
      <c r="O129" s="81"/>
      <c r="P129" s="81"/>
      <c r="Q129" s="81"/>
      <c r="R129" s="81"/>
      <c r="S129" s="81"/>
      <c r="T129" s="81"/>
      <c r="U129" s="81"/>
    </row>
    <row r="130" spans="1:21" s="54" customFormat="1" ht="15.75" customHeight="1">
      <c r="A130" s="229"/>
      <c r="B130" s="230" t="s">
        <v>51</v>
      </c>
      <c r="C130" s="69" t="s">
        <v>9</v>
      </c>
      <c r="D130" s="69">
        <v>1</v>
      </c>
      <c r="E130" s="271">
        <v>51</v>
      </c>
      <c r="G130" s="55"/>
      <c r="H130" s="58"/>
      <c r="L130" s="83"/>
      <c r="M130" s="81"/>
      <c r="N130" s="81"/>
      <c r="O130" s="81"/>
      <c r="P130" s="81"/>
      <c r="Q130" s="81"/>
      <c r="R130" s="81"/>
      <c r="S130" s="81"/>
      <c r="T130" s="81"/>
      <c r="U130" s="81"/>
    </row>
    <row r="131" spans="1:21" s="54" customFormat="1" ht="15.75" customHeight="1">
      <c r="A131" s="229"/>
      <c r="B131" s="68" t="s">
        <v>56</v>
      </c>
      <c r="C131" s="69"/>
      <c r="D131" s="69"/>
      <c r="E131" s="268">
        <f>SUM(E132:E146)</f>
        <v>451</v>
      </c>
      <c r="G131" s="55"/>
      <c r="H131" s="58"/>
      <c r="L131" s="83"/>
      <c r="M131" s="81"/>
      <c r="N131" s="81"/>
      <c r="O131" s="81"/>
      <c r="P131" s="81"/>
      <c r="Q131" s="81"/>
      <c r="R131" s="81"/>
      <c r="S131" s="81"/>
      <c r="T131" s="81"/>
      <c r="U131" s="81"/>
    </row>
    <row r="132" spans="1:21" s="102" customFormat="1" ht="30" customHeight="1">
      <c r="A132" s="131"/>
      <c r="B132" s="234" t="s">
        <v>203</v>
      </c>
      <c r="C132" s="69" t="s">
        <v>9</v>
      </c>
      <c r="D132" s="69">
        <v>1</v>
      </c>
      <c r="E132" s="405">
        <v>10</v>
      </c>
      <c r="G132" s="103"/>
      <c r="H132" s="108"/>
      <c r="L132" s="110"/>
      <c r="M132" s="109"/>
      <c r="N132" s="109"/>
      <c r="O132" s="109"/>
      <c r="P132" s="109"/>
      <c r="Q132" s="109"/>
      <c r="R132" s="109"/>
      <c r="S132" s="109"/>
      <c r="T132" s="109"/>
      <c r="U132" s="109"/>
    </row>
    <row r="133" spans="1:21" s="102" customFormat="1" ht="31.5">
      <c r="A133" s="131"/>
      <c r="B133" s="234" t="s">
        <v>204</v>
      </c>
      <c r="C133" s="69" t="s">
        <v>9</v>
      </c>
      <c r="D133" s="69">
        <v>1</v>
      </c>
      <c r="E133" s="405">
        <v>10</v>
      </c>
      <c r="G133" s="103"/>
      <c r="H133" s="108"/>
      <c r="I133" s="109"/>
      <c r="J133" s="109"/>
      <c r="L133" s="110"/>
      <c r="M133" s="109"/>
      <c r="N133" s="109"/>
      <c r="O133" s="109"/>
      <c r="P133" s="109"/>
      <c r="Q133" s="109"/>
      <c r="R133" s="109"/>
      <c r="S133" s="109"/>
      <c r="T133" s="109"/>
      <c r="U133" s="109"/>
    </row>
    <row r="134" spans="1:21" s="102" customFormat="1" ht="31.5">
      <c r="A134" s="131"/>
      <c r="B134" s="234" t="s">
        <v>205</v>
      </c>
      <c r="C134" s="69" t="s">
        <v>9</v>
      </c>
      <c r="D134" s="69">
        <v>1</v>
      </c>
      <c r="E134" s="405">
        <v>59</v>
      </c>
      <c r="G134" s="451"/>
      <c r="H134" s="451"/>
      <c r="I134" s="451"/>
      <c r="J134" s="109"/>
      <c r="L134" s="110"/>
      <c r="M134" s="109"/>
      <c r="N134" s="109"/>
      <c r="O134" s="109"/>
      <c r="P134" s="109"/>
      <c r="Q134" s="109"/>
      <c r="R134" s="109"/>
      <c r="S134" s="109"/>
      <c r="T134" s="109"/>
      <c r="U134" s="109"/>
    </row>
    <row r="135" spans="1:21" s="102" customFormat="1" ht="31.5">
      <c r="A135" s="131"/>
      <c r="B135" s="234" t="s">
        <v>206</v>
      </c>
      <c r="C135" s="69" t="s">
        <v>9</v>
      </c>
      <c r="D135" s="69">
        <v>1</v>
      </c>
      <c r="E135" s="405">
        <v>3</v>
      </c>
      <c r="G135" s="452"/>
      <c r="H135" s="452"/>
      <c r="I135" s="452"/>
      <c r="J135" s="109"/>
      <c r="L135" s="110"/>
      <c r="M135" s="109"/>
      <c r="N135" s="109"/>
      <c r="O135" s="109"/>
      <c r="P135" s="109"/>
      <c r="Q135" s="109"/>
      <c r="R135" s="109"/>
      <c r="S135" s="109"/>
      <c r="T135" s="109"/>
      <c r="U135" s="109"/>
    </row>
    <row r="136" spans="1:21" s="102" customFormat="1" ht="47.25">
      <c r="A136" s="131"/>
      <c r="B136" s="234" t="s">
        <v>207</v>
      </c>
      <c r="C136" s="76" t="s">
        <v>9</v>
      </c>
      <c r="D136" s="76">
        <v>1</v>
      </c>
      <c r="E136" s="405">
        <v>21</v>
      </c>
      <c r="G136" s="425"/>
      <c r="H136" s="425"/>
      <c r="I136" s="425"/>
      <c r="J136" s="109"/>
      <c r="L136" s="110"/>
      <c r="M136" s="109"/>
      <c r="N136" s="109"/>
      <c r="O136" s="109"/>
      <c r="P136" s="109"/>
      <c r="Q136" s="109"/>
      <c r="R136" s="109"/>
      <c r="S136" s="109"/>
      <c r="T136" s="109"/>
      <c r="U136" s="109"/>
    </row>
    <row r="137" spans="1:21" s="102" customFormat="1" ht="31.5">
      <c r="A137" s="131"/>
      <c r="B137" s="234" t="s">
        <v>208</v>
      </c>
      <c r="C137" s="76" t="s">
        <v>9</v>
      </c>
      <c r="D137" s="76">
        <v>1</v>
      </c>
      <c r="E137" s="405">
        <v>9</v>
      </c>
      <c r="G137" s="425"/>
      <c r="H137" s="425"/>
      <c r="I137" s="425"/>
      <c r="J137" s="109"/>
      <c r="L137" s="110"/>
      <c r="M137" s="109"/>
      <c r="N137" s="109"/>
      <c r="O137" s="109"/>
      <c r="P137" s="109"/>
      <c r="Q137" s="109"/>
      <c r="R137" s="109"/>
      <c r="S137" s="109"/>
      <c r="T137" s="109"/>
      <c r="U137" s="109"/>
    </row>
    <row r="138" spans="1:21" s="102" customFormat="1" ht="31.5">
      <c r="A138" s="131"/>
      <c r="B138" s="234" t="s">
        <v>209</v>
      </c>
      <c r="C138" s="76" t="s">
        <v>9</v>
      </c>
      <c r="D138" s="76">
        <v>1</v>
      </c>
      <c r="E138" s="405">
        <v>29</v>
      </c>
      <c r="G138" s="425"/>
      <c r="H138" s="425"/>
      <c r="I138" s="425"/>
      <c r="J138" s="109"/>
      <c r="L138" s="110"/>
      <c r="M138" s="109"/>
      <c r="N138" s="109"/>
      <c r="O138" s="109"/>
      <c r="P138" s="109"/>
      <c r="Q138" s="109"/>
      <c r="R138" s="109"/>
      <c r="S138" s="109"/>
      <c r="T138" s="109"/>
      <c r="U138" s="109"/>
    </row>
    <row r="139" spans="1:21" s="102" customFormat="1" ht="31.5">
      <c r="A139" s="131"/>
      <c r="B139" s="234" t="s">
        <v>210</v>
      </c>
      <c r="C139" s="76" t="s">
        <v>9</v>
      </c>
      <c r="D139" s="76">
        <v>1</v>
      </c>
      <c r="E139" s="405">
        <v>65</v>
      </c>
      <c r="G139" s="425"/>
      <c r="H139" s="425"/>
      <c r="I139" s="425"/>
      <c r="J139" s="109"/>
      <c r="L139" s="110"/>
      <c r="M139" s="109"/>
      <c r="N139" s="109"/>
      <c r="O139" s="109"/>
      <c r="P139" s="109"/>
      <c r="Q139" s="109"/>
      <c r="R139" s="109"/>
      <c r="S139" s="109"/>
      <c r="T139" s="109"/>
      <c r="U139" s="109"/>
    </row>
    <row r="140" spans="1:21" s="102" customFormat="1" ht="31.5">
      <c r="A140" s="131"/>
      <c r="B140" s="234" t="s">
        <v>211</v>
      </c>
      <c r="C140" s="76" t="s">
        <v>9</v>
      </c>
      <c r="D140" s="76">
        <v>1</v>
      </c>
      <c r="E140" s="405">
        <v>86</v>
      </c>
      <c r="G140" s="425"/>
      <c r="H140" s="425"/>
      <c r="I140" s="425"/>
      <c r="J140" s="109"/>
      <c r="L140" s="110"/>
      <c r="M140" s="109"/>
      <c r="N140" s="109"/>
      <c r="O140" s="109"/>
      <c r="P140" s="109"/>
      <c r="Q140" s="109"/>
      <c r="R140" s="109"/>
      <c r="S140" s="109"/>
      <c r="T140" s="109"/>
      <c r="U140" s="109"/>
    </row>
    <row r="141" spans="1:21" s="102" customFormat="1">
      <c r="A141" s="131"/>
      <c r="B141" s="228" t="s">
        <v>212</v>
      </c>
      <c r="C141" s="76" t="s">
        <v>9</v>
      </c>
      <c r="D141" s="76">
        <v>1</v>
      </c>
      <c r="E141" s="405">
        <v>2</v>
      </c>
      <c r="G141" s="425"/>
      <c r="H141" s="425"/>
      <c r="I141" s="425"/>
      <c r="J141" s="109"/>
      <c r="L141" s="110"/>
      <c r="M141" s="109"/>
      <c r="N141" s="109"/>
      <c r="O141" s="109"/>
      <c r="P141" s="109"/>
      <c r="Q141" s="109"/>
      <c r="R141" s="109"/>
      <c r="S141" s="109"/>
      <c r="T141" s="109"/>
      <c r="U141" s="109"/>
    </row>
    <row r="142" spans="1:21" s="102" customFormat="1" ht="31.5">
      <c r="A142" s="131"/>
      <c r="B142" s="234" t="s">
        <v>213</v>
      </c>
      <c r="C142" s="69" t="s">
        <v>9</v>
      </c>
      <c r="D142" s="69">
        <v>1</v>
      </c>
      <c r="E142" s="405">
        <v>10</v>
      </c>
      <c r="G142" s="425"/>
      <c r="H142" s="425"/>
      <c r="I142" s="425"/>
      <c r="J142" s="109"/>
      <c r="L142" s="110"/>
      <c r="M142" s="109"/>
      <c r="N142" s="109"/>
      <c r="O142" s="109"/>
      <c r="P142" s="109"/>
      <c r="Q142" s="109"/>
      <c r="R142" s="109"/>
      <c r="S142" s="109"/>
      <c r="T142" s="109"/>
      <c r="U142" s="109"/>
    </row>
    <row r="143" spans="1:21" s="102" customFormat="1">
      <c r="A143" s="131"/>
      <c r="B143" s="377" t="s">
        <v>339</v>
      </c>
      <c r="C143" s="69" t="s">
        <v>9</v>
      </c>
      <c r="D143" s="69">
        <v>1</v>
      </c>
      <c r="E143" s="405">
        <v>24</v>
      </c>
      <c r="G143" s="425"/>
      <c r="H143" s="425"/>
      <c r="I143" s="425"/>
      <c r="J143" s="109"/>
      <c r="L143" s="110"/>
      <c r="M143" s="109"/>
      <c r="N143" s="109"/>
      <c r="O143" s="109"/>
      <c r="P143" s="109"/>
      <c r="Q143" s="109"/>
      <c r="R143" s="109"/>
      <c r="S143" s="109"/>
      <c r="T143" s="109"/>
      <c r="U143" s="109"/>
    </row>
    <row r="144" spans="1:21" s="102" customFormat="1">
      <c r="A144" s="131"/>
      <c r="B144" s="234" t="s">
        <v>214</v>
      </c>
      <c r="C144" s="69" t="s">
        <v>9</v>
      </c>
      <c r="D144" s="69">
        <v>1</v>
      </c>
      <c r="E144" s="405">
        <v>3</v>
      </c>
      <c r="G144" s="425"/>
      <c r="H144" s="425"/>
      <c r="I144" s="425"/>
      <c r="J144" s="109"/>
      <c r="L144" s="110"/>
      <c r="M144" s="109"/>
      <c r="N144" s="109"/>
      <c r="O144" s="109"/>
      <c r="P144" s="109"/>
      <c r="Q144" s="109"/>
      <c r="R144" s="109"/>
      <c r="S144" s="109"/>
      <c r="T144" s="109"/>
      <c r="U144" s="109"/>
    </row>
    <row r="145" spans="1:21" s="54" customFormat="1">
      <c r="A145" s="229"/>
      <c r="B145" s="439" t="s">
        <v>347</v>
      </c>
      <c r="C145" s="69" t="s">
        <v>9</v>
      </c>
      <c r="D145" s="69">
        <v>1</v>
      </c>
      <c r="E145" s="440">
        <v>60</v>
      </c>
      <c r="F145" s="54" t="s">
        <v>350</v>
      </c>
      <c r="G145" s="236"/>
      <c r="H145" s="236"/>
      <c r="I145" s="236"/>
      <c r="J145" s="81"/>
      <c r="L145" s="83"/>
      <c r="M145" s="81"/>
      <c r="N145" s="81"/>
      <c r="O145" s="81"/>
      <c r="P145" s="81"/>
      <c r="Q145" s="81"/>
      <c r="R145" s="81"/>
      <c r="S145" s="81"/>
      <c r="T145" s="81"/>
      <c r="U145" s="81"/>
    </row>
    <row r="146" spans="1:21" s="54" customFormat="1">
      <c r="A146" s="229"/>
      <c r="B146" s="433" t="s">
        <v>348</v>
      </c>
      <c r="C146" s="69" t="s">
        <v>9</v>
      </c>
      <c r="D146" s="69">
        <v>1</v>
      </c>
      <c r="E146" s="440">
        <v>60</v>
      </c>
      <c r="F146" s="54" t="s">
        <v>350</v>
      </c>
      <c r="G146" s="236"/>
      <c r="H146" s="236"/>
      <c r="I146" s="236"/>
      <c r="J146" s="81"/>
      <c r="L146" s="83"/>
      <c r="M146" s="81"/>
      <c r="N146" s="81"/>
      <c r="O146" s="81"/>
      <c r="P146" s="81"/>
      <c r="Q146" s="81"/>
      <c r="R146" s="81"/>
      <c r="S146" s="81"/>
      <c r="T146" s="81"/>
      <c r="U146" s="81"/>
    </row>
    <row r="147" spans="1:21" s="54" customFormat="1" ht="29.25">
      <c r="A147" s="229"/>
      <c r="B147" s="235" t="s">
        <v>117</v>
      </c>
      <c r="C147" s="176"/>
      <c r="D147" s="69"/>
      <c r="E147" s="268">
        <f>SUM(E148:E149)</f>
        <v>137</v>
      </c>
      <c r="G147" s="236"/>
      <c r="H147" s="236"/>
      <c r="I147" s="236"/>
      <c r="J147" s="81"/>
      <c r="L147" s="83"/>
      <c r="M147" s="81"/>
      <c r="N147" s="81"/>
      <c r="O147" s="81"/>
      <c r="P147" s="81"/>
      <c r="Q147" s="81"/>
      <c r="R147" s="81"/>
      <c r="S147" s="81"/>
      <c r="T147" s="81"/>
      <c r="U147" s="81"/>
    </row>
    <row r="148" spans="1:21" s="102" customFormat="1" ht="63">
      <c r="A148" s="131"/>
      <c r="B148" s="237" t="s">
        <v>215</v>
      </c>
      <c r="C148" s="69" t="s">
        <v>9</v>
      </c>
      <c r="D148" s="69">
        <v>1</v>
      </c>
      <c r="E148" s="271">
        <v>125</v>
      </c>
      <c r="G148" s="425"/>
      <c r="H148" s="425"/>
      <c r="I148" s="425"/>
      <c r="J148" s="109"/>
      <c r="L148" s="110"/>
      <c r="M148" s="109"/>
      <c r="N148" s="109"/>
      <c r="O148" s="109"/>
      <c r="P148" s="109"/>
      <c r="Q148" s="109"/>
      <c r="R148" s="109"/>
      <c r="S148" s="109"/>
      <c r="T148" s="109"/>
      <c r="U148" s="109"/>
    </row>
    <row r="149" spans="1:21" s="102" customFormat="1">
      <c r="A149" s="131"/>
      <c r="B149" s="238" t="s">
        <v>216</v>
      </c>
      <c r="C149" s="69" t="s">
        <v>9</v>
      </c>
      <c r="D149" s="69">
        <v>1</v>
      </c>
      <c r="E149" s="271">
        <v>12</v>
      </c>
      <c r="G149" s="425"/>
      <c r="H149" s="425"/>
      <c r="I149" s="425"/>
      <c r="J149" s="109"/>
      <c r="L149" s="110"/>
      <c r="M149" s="109"/>
      <c r="N149" s="109"/>
      <c r="O149" s="109"/>
      <c r="P149" s="109"/>
      <c r="Q149" s="109"/>
      <c r="R149" s="109"/>
      <c r="S149" s="109"/>
      <c r="T149" s="109"/>
      <c r="U149" s="109"/>
    </row>
    <row r="150" spans="1:21" s="54" customFormat="1" ht="15.75" customHeight="1">
      <c r="A150" s="229"/>
      <c r="B150" s="274" t="s">
        <v>45</v>
      </c>
      <c r="C150" s="174" t="s">
        <v>54</v>
      </c>
      <c r="D150" s="198"/>
      <c r="E150" s="404">
        <f>SUM(E151:E159)</f>
        <v>4229</v>
      </c>
      <c r="G150" s="55"/>
      <c r="H150" s="58"/>
      <c r="L150" s="83"/>
      <c r="M150" s="81"/>
      <c r="N150" s="81"/>
      <c r="O150" s="81"/>
      <c r="P150" s="81"/>
      <c r="Q150" s="81"/>
      <c r="R150" s="81"/>
      <c r="S150" s="81"/>
      <c r="T150" s="81"/>
      <c r="U150" s="81"/>
    </row>
    <row r="151" spans="1:21" s="54" customFormat="1" ht="47.25">
      <c r="A151" s="229"/>
      <c r="B151" s="239" t="s">
        <v>338</v>
      </c>
      <c r="C151" s="67"/>
      <c r="D151" s="285"/>
      <c r="E151" s="401">
        <v>117</v>
      </c>
      <c r="G151" s="55"/>
      <c r="H151" s="58"/>
      <c r="L151" s="83"/>
      <c r="M151" s="81"/>
      <c r="N151" s="81"/>
      <c r="O151" s="81"/>
      <c r="P151" s="81"/>
      <c r="Q151" s="81"/>
      <c r="R151" s="81"/>
      <c r="S151" s="81"/>
      <c r="T151" s="81"/>
      <c r="U151" s="81"/>
    </row>
    <row r="152" spans="1:21" s="102" customFormat="1" ht="31.5">
      <c r="A152" s="131"/>
      <c r="B152" s="272" t="s">
        <v>245</v>
      </c>
      <c r="C152" s="69" t="s">
        <v>9</v>
      </c>
      <c r="D152" s="69">
        <v>1</v>
      </c>
      <c r="E152" s="401">
        <v>3250</v>
      </c>
      <c r="G152" s="103"/>
      <c r="H152" s="108"/>
      <c r="L152" s="110"/>
      <c r="M152" s="109"/>
      <c r="N152" s="109"/>
      <c r="O152" s="109"/>
      <c r="P152" s="109"/>
      <c r="Q152" s="109"/>
      <c r="R152" s="109"/>
      <c r="S152" s="109"/>
      <c r="T152" s="109"/>
      <c r="U152" s="109"/>
    </row>
    <row r="153" spans="1:21" s="102" customFormat="1" ht="47.25">
      <c r="A153" s="131"/>
      <c r="B153" s="273" t="s">
        <v>88</v>
      </c>
      <c r="C153" s="69" t="s">
        <v>9</v>
      </c>
      <c r="D153" s="69">
        <v>1</v>
      </c>
      <c r="E153" s="401">
        <v>12</v>
      </c>
      <c r="G153" s="103"/>
      <c r="H153" s="108"/>
      <c r="L153" s="110"/>
      <c r="M153" s="109"/>
      <c r="N153" s="109"/>
      <c r="O153" s="109"/>
      <c r="P153" s="109"/>
      <c r="Q153" s="109"/>
      <c r="R153" s="109"/>
      <c r="S153" s="109"/>
      <c r="T153" s="109"/>
      <c r="U153" s="109"/>
    </row>
    <row r="154" spans="1:21" s="102" customFormat="1" ht="31.5">
      <c r="A154" s="131"/>
      <c r="B154" s="273" t="s">
        <v>89</v>
      </c>
      <c r="C154" s="69" t="s">
        <v>9</v>
      </c>
      <c r="D154" s="69">
        <v>1</v>
      </c>
      <c r="E154" s="401">
        <v>12</v>
      </c>
      <c r="G154" s="103"/>
      <c r="H154" s="108"/>
      <c r="L154" s="110"/>
      <c r="M154" s="109"/>
      <c r="N154" s="109"/>
      <c r="O154" s="109"/>
      <c r="P154" s="109"/>
      <c r="Q154" s="109"/>
      <c r="R154" s="109"/>
      <c r="S154" s="109"/>
      <c r="T154" s="109"/>
      <c r="U154" s="109"/>
    </row>
    <row r="155" spans="1:21" s="102" customFormat="1" ht="63">
      <c r="A155" s="131"/>
      <c r="B155" s="273" t="s">
        <v>246</v>
      </c>
      <c r="C155" s="69" t="s">
        <v>9</v>
      </c>
      <c r="D155" s="69">
        <v>1</v>
      </c>
      <c r="E155" s="401">
        <v>225</v>
      </c>
      <c r="G155" s="103"/>
      <c r="H155" s="108"/>
      <c r="L155" s="110"/>
      <c r="M155" s="109"/>
      <c r="N155" s="109"/>
      <c r="O155" s="109"/>
      <c r="P155" s="109"/>
      <c r="Q155" s="109"/>
      <c r="R155" s="109"/>
      <c r="S155" s="109"/>
      <c r="T155" s="109"/>
      <c r="U155" s="109"/>
    </row>
    <row r="156" spans="1:21" s="102" customFormat="1" ht="47.25">
      <c r="A156" s="131"/>
      <c r="B156" s="433" t="s">
        <v>353</v>
      </c>
      <c r="C156" s="69" t="s">
        <v>9</v>
      </c>
      <c r="D156" s="69">
        <v>1</v>
      </c>
      <c r="E156" s="401">
        <v>100</v>
      </c>
      <c r="F156" s="102" t="s">
        <v>350</v>
      </c>
      <c r="G156" s="103"/>
      <c r="H156" s="108"/>
      <c r="L156" s="110"/>
      <c r="M156" s="109"/>
      <c r="N156" s="109"/>
      <c r="O156" s="109"/>
      <c r="P156" s="109"/>
      <c r="Q156" s="109"/>
      <c r="R156" s="109"/>
      <c r="S156" s="109"/>
      <c r="T156" s="109"/>
      <c r="U156" s="109"/>
    </row>
    <row r="157" spans="1:21" s="102" customFormat="1" ht="47.25">
      <c r="A157" s="131"/>
      <c r="B157" s="435" t="s">
        <v>354</v>
      </c>
      <c r="C157" s="69" t="s">
        <v>9</v>
      </c>
      <c r="D157" s="69">
        <v>1</v>
      </c>
      <c r="E157" s="401">
        <v>96</v>
      </c>
      <c r="F157" s="102" t="s">
        <v>350</v>
      </c>
      <c r="G157" s="103"/>
      <c r="H157" s="108"/>
      <c r="L157" s="110"/>
      <c r="M157" s="109"/>
      <c r="N157" s="109"/>
      <c r="O157" s="109"/>
      <c r="P157" s="109"/>
      <c r="Q157" s="109"/>
      <c r="R157" s="109"/>
      <c r="S157" s="109"/>
      <c r="T157" s="109"/>
      <c r="U157" s="109"/>
    </row>
    <row r="158" spans="1:21" s="102" customFormat="1" ht="47.25">
      <c r="A158" s="131"/>
      <c r="B158" s="435" t="s">
        <v>355</v>
      </c>
      <c r="C158" s="69" t="s">
        <v>9</v>
      </c>
      <c r="D158" s="69">
        <v>1</v>
      </c>
      <c r="E158" s="401">
        <v>117</v>
      </c>
      <c r="F158" s="102" t="s">
        <v>350</v>
      </c>
      <c r="G158" s="103"/>
      <c r="H158" s="108"/>
      <c r="L158" s="110"/>
      <c r="M158" s="109"/>
      <c r="N158" s="109"/>
      <c r="O158" s="109"/>
      <c r="P158" s="109"/>
      <c r="Q158" s="109"/>
      <c r="R158" s="109"/>
      <c r="S158" s="109"/>
      <c r="T158" s="109"/>
      <c r="U158" s="109"/>
    </row>
    <row r="159" spans="1:21" s="102" customFormat="1" ht="94.5">
      <c r="A159" s="131"/>
      <c r="B159" s="436" t="s">
        <v>356</v>
      </c>
      <c r="C159" s="69" t="s">
        <v>9</v>
      </c>
      <c r="D159" s="69">
        <v>1</v>
      </c>
      <c r="E159" s="401">
        <v>300</v>
      </c>
      <c r="F159" s="102" t="s">
        <v>350</v>
      </c>
      <c r="G159" s="103"/>
      <c r="H159" s="108"/>
      <c r="L159" s="110"/>
      <c r="M159" s="109"/>
      <c r="N159" s="109"/>
      <c r="O159" s="109"/>
      <c r="P159" s="109"/>
      <c r="Q159" s="109"/>
      <c r="R159" s="109"/>
      <c r="S159" s="109"/>
      <c r="T159" s="109"/>
      <c r="U159" s="109"/>
    </row>
    <row r="160" spans="1:21" s="54" customFormat="1" ht="18.75" customHeight="1">
      <c r="A160" s="453" t="s">
        <v>11</v>
      </c>
      <c r="B160" s="454"/>
      <c r="C160" s="454"/>
      <c r="D160" s="275"/>
      <c r="E160" s="335">
        <f>E161</f>
        <v>7804</v>
      </c>
      <c r="G160" s="55"/>
      <c r="H160" s="189"/>
      <c r="J160" s="63"/>
      <c r="L160" s="63"/>
    </row>
    <row r="161" spans="1:12" s="54" customFormat="1" ht="24" customHeight="1">
      <c r="A161" s="276"/>
      <c r="B161" s="355" t="s">
        <v>12</v>
      </c>
      <c r="C161" s="356" t="s">
        <v>13</v>
      </c>
      <c r="D161" s="355"/>
      <c r="E161" s="396">
        <f>SUM(E162:E163)</f>
        <v>7804</v>
      </c>
      <c r="J161" s="63"/>
      <c r="L161" s="63"/>
    </row>
    <row r="162" spans="1:12" s="54" customFormat="1" ht="31.5">
      <c r="A162" s="276"/>
      <c r="B162" s="277" t="s">
        <v>90</v>
      </c>
      <c r="C162" s="69" t="s">
        <v>9</v>
      </c>
      <c r="D162" s="278">
        <v>1</v>
      </c>
      <c r="E162" s="271">
        <v>4200</v>
      </c>
      <c r="J162" s="63"/>
      <c r="L162" s="63"/>
    </row>
    <row r="163" spans="1:12" s="54" customFormat="1">
      <c r="A163" s="276"/>
      <c r="B163" s="279" t="s">
        <v>14</v>
      </c>
      <c r="C163" s="69" t="s">
        <v>9</v>
      </c>
      <c r="D163" s="278">
        <v>1</v>
      </c>
      <c r="E163" s="271">
        <v>3604</v>
      </c>
      <c r="J163" s="63"/>
      <c r="L163" s="63"/>
    </row>
    <row r="164" spans="1:12" s="54" customFormat="1" ht="21.75" customHeight="1">
      <c r="A164" s="455" t="s">
        <v>15</v>
      </c>
      <c r="B164" s="456"/>
      <c r="C164" s="456"/>
      <c r="D164" s="456"/>
      <c r="E164" s="402">
        <f>E184+E168+E177+E172+E165</f>
        <v>5170</v>
      </c>
      <c r="J164" s="190"/>
    </row>
    <row r="165" spans="1:12" s="54" customFormat="1">
      <c r="A165" s="220"/>
      <c r="B165" s="355" t="s">
        <v>33</v>
      </c>
      <c r="C165" s="356"/>
      <c r="D165" s="355"/>
      <c r="E165" s="396">
        <f>SUM(E166:E167)</f>
        <v>501</v>
      </c>
      <c r="J165" s="190"/>
    </row>
    <row r="166" spans="1:12" s="54" customFormat="1" ht="31.5">
      <c r="A166" s="220"/>
      <c r="B166" s="280" t="s">
        <v>247</v>
      </c>
      <c r="C166" s="69" t="s">
        <v>9</v>
      </c>
      <c r="D166" s="278">
        <v>1</v>
      </c>
      <c r="E166" s="271">
        <v>429</v>
      </c>
      <c r="J166" s="190"/>
    </row>
    <row r="167" spans="1:12" s="54" customFormat="1" ht="31.5">
      <c r="A167" s="220"/>
      <c r="B167" s="280" t="s">
        <v>248</v>
      </c>
      <c r="C167" s="69" t="s">
        <v>9</v>
      </c>
      <c r="D167" s="278">
        <v>1</v>
      </c>
      <c r="E167" s="271">
        <v>72</v>
      </c>
      <c r="J167" s="190"/>
    </row>
    <row r="168" spans="1:12" s="54" customFormat="1" ht="15.75" customHeight="1">
      <c r="A168" s="220"/>
      <c r="B168" s="357" t="s">
        <v>38</v>
      </c>
      <c r="C168" s="356" t="s">
        <v>37</v>
      </c>
      <c r="D168" s="355"/>
      <c r="E168" s="396">
        <f>E169</f>
        <v>2232</v>
      </c>
      <c r="G168" s="55"/>
      <c r="H168" s="189"/>
      <c r="J168" s="190"/>
    </row>
    <row r="169" spans="1:12" s="54" customFormat="1" ht="15.75" customHeight="1">
      <c r="A169" s="220"/>
      <c r="B169" s="365" t="s">
        <v>70</v>
      </c>
      <c r="C169" s="356"/>
      <c r="D169" s="355"/>
      <c r="E169" s="396">
        <f>E170+E171</f>
        <v>2232</v>
      </c>
      <c r="G169" s="55"/>
      <c r="H169" s="189"/>
      <c r="J169" s="190"/>
    </row>
    <row r="170" spans="1:12" s="54" customFormat="1" ht="15.75" customHeight="1">
      <c r="A170" s="220"/>
      <c r="B170" s="281" t="s">
        <v>92</v>
      </c>
      <c r="C170" s="69" t="s">
        <v>9</v>
      </c>
      <c r="D170" s="278">
        <v>1</v>
      </c>
      <c r="E170" s="271">
        <v>2212</v>
      </c>
      <c r="G170" s="55"/>
      <c r="H170" s="189"/>
      <c r="J170" s="190"/>
    </row>
    <row r="171" spans="1:12" s="54" customFormat="1" ht="31.5">
      <c r="A171" s="220"/>
      <c r="B171" s="178" t="s">
        <v>123</v>
      </c>
      <c r="C171" s="69" t="s">
        <v>9</v>
      </c>
      <c r="D171" s="278">
        <v>1</v>
      </c>
      <c r="E171" s="271">
        <v>20</v>
      </c>
      <c r="G171" s="55"/>
      <c r="H171" s="189"/>
      <c r="J171" s="190"/>
    </row>
    <row r="172" spans="1:12" s="358" customFormat="1" ht="15.75" customHeight="1">
      <c r="A172" s="367"/>
      <c r="B172" s="357" t="s">
        <v>93</v>
      </c>
      <c r="C172" s="356" t="s">
        <v>94</v>
      </c>
      <c r="D172" s="355"/>
      <c r="E172" s="396">
        <f>E173+E175</f>
        <v>130</v>
      </c>
      <c r="G172" s="359"/>
      <c r="H172" s="368"/>
      <c r="J172" s="369"/>
    </row>
    <row r="173" spans="1:12" s="54" customFormat="1" ht="15.75" customHeight="1">
      <c r="A173" s="220"/>
      <c r="B173" s="233" t="s">
        <v>249</v>
      </c>
      <c r="C173" s="69"/>
      <c r="D173" s="69"/>
      <c r="E173" s="268">
        <f>E174</f>
        <v>5</v>
      </c>
      <c r="G173" s="55"/>
      <c r="H173" s="189"/>
      <c r="J173" s="190"/>
    </row>
    <row r="174" spans="1:12" s="54" customFormat="1" ht="15.75" customHeight="1">
      <c r="A174" s="220"/>
      <c r="B174" s="282" t="s">
        <v>250</v>
      </c>
      <c r="C174" s="69" t="s">
        <v>9</v>
      </c>
      <c r="D174" s="69">
        <v>1</v>
      </c>
      <c r="E174" s="271">
        <v>5</v>
      </c>
      <c r="G174" s="55"/>
      <c r="H174" s="189"/>
      <c r="J174" s="190"/>
    </row>
    <row r="175" spans="1:12" s="54" customFormat="1" ht="15.75" customHeight="1">
      <c r="A175" s="220"/>
      <c r="B175" s="364" t="s">
        <v>332</v>
      </c>
      <c r="C175" s="69"/>
      <c r="D175" s="69"/>
      <c r="E175" s="268">
        <f>SUM(E176:E176)</f>
        <v>125</v>
      </c>
      <c r="G175" s="55"/>
      <c r="H175" s="189"/>
      <c r="J175" s="190"/>
    </row>
    <row r="176" spans="1:12" s="54" customFormat="1" ht="31.5">
      <c r="A176" s="220"/>
      <c r="B176" s="370" t="s">
        <v>331</v>
      </c>
      <c r="C176" s="69" t="s">
        <v>9</v>
      </c>
      <c r="D176" s="69">
        <v>1</v>
      </c>
      <c r="E176" s="271">
        <v>125</v>
      </c>
      <c r="G176" s="55"/>
      <c r="H176" s="189"/>
      <c r="J176" s="190"/>
    </row>
    <row r="177" spans="1:10" s="4" customFormat="1" ht="15.75" customHeight="1">
      <c r="A177" s="427"/>
      <c r="B177" s="357" t="s">
        <v>22</v>
      </c>
      <c r="C177" s="356" t="s">
        <v>35</v>
      </c>
      <c r="D177" s="355"/>
      <c r="E177" s="396">
        <f>E180+E178</f>
        <v>1765</v>
      </c>
      <c r="G177" s="31"/>
      <c r="H177" s="3"/>
      <c r="J177" s="1"/>
    </row>
    <row r="178" spans="1:10" s="102" customFormat="1" ht="15.75" customHeight="1">
      <c r="A178" s="100"/>
      <c r="B178" s="66" t="s">
        <v>49</v>
      </c>
      <c r="C178" s="125"/>
      <c r="D178" s="127"/>
      <c r="E178" s="406">
        <f>E179</f>
        <v>152</v>
      </c>
      <c r="G178" s="103"/>
      <c r="H178" s="104"/>
      <c r="J178" s="105"/>
    </row>
    <row r="179" spans="1:10" s="102" customFormat="1">
      <c r="A179" s="100"/>
      <c r="B179" s="262" t="s">
        <v>251</v>
      </c>
      <c r="C179" s="69" t="s">
        <v>9</v>
      </c>
      <c r="D179" s="69">
        <v>1</v>
      </c>
      <c r="E179" s="401">
        <v>152</v>
      </c>
      <c r="G179" s="103"/>
      <c r="H179" s="104"/>
      <c r="J179" s="105"/>
    </row>
    <row r="180" spans="1:10" s="54" customFormat="1" ht="15.75" customHeight="1">
      <c r="A180" s="220"/>
      <c r="B180" s="68" t="s">
        <v>42</v>
      </c>
      <c r="C180" s="69"/>
      <c r="D180" s="69"/>
      <c r="E180" s="268">
        <f>SUM(E181:E183)</f>
        <v>1613</v>
      </c>
      <c r="G180" s="55"/>
      <c r="H180" s="189"/>
      <c r="J180" s="190"/>
    </row>
    <row r="181" spans="1:10" s="54" customFormat="1" ht="15.75" customHeight="1">
      <c r="A181" s="220"/>
      <c r="B181" s="207" t="s">
        <v>341</v>
      </c>
      <c r="C181" s="69" t="s">
        <v>9</v>
      </c>
      <c r="D181" s="69">
        <v>1</v>
      </c>
      <c r="E181" s="423">
        <v>75</v>
      </c>
      <c r="G181" s="55"/>
      <c r="H181" s="189"/>
      <c r="J181" s="190"/>
    </row>
    <row r="182" spans="1:10" s="54" customFormat="1" ht="15.75" customHeight="1">
      <c r="A182" s="220"/>
      <c r="B182" s="254" t="s">
        <v>230</v>
      </c>
      <c r="C182" s="69" t="s">
        <v>9</v>
      </c>
      <c r="D182" s="69">
        <v>1</v>
      </c>
      <c r="E182" s="271">
        <v>38</v>
      </c>
      <c r="G182" s="55"/>
      <c r="H182" s="189"/>
      <c r="J182" s="190"/>
    </row>
    <row r="183" spans="1:10" s="54" customFormat="1" ht="15.75" customHeight="1">
      <c r="A183" s="220"/>
      <c r="B183" s="207" t="s">
        <v>232</v>
      </c>
      <c r="C183" s="69" t="s">
        <v>9</v>
      </c>
      <c r="D183" s="69">
        <v>1</v>
      </c>
      <c r="E183" s="271">
        <v>1500</v>
      </c>
      <c r="G183" s="55"/>
      <c r="H183" s="189"/>
      <c r="J183" s="190"/>
    </row>
    <row r="184" spans="1:10" s="54" customFormat="1" ht="15.75" customHeight="1">
      <c r="A184" s="220"/>
      <c r="B184" s="357" t="s">
        <v>7</v>
      </c>
      <c r="C184" s="356" t="s">
        <v>8</v>
      </c>
      <c r="D184" s="355"/>
      <c r="E184" s="396">
        <f>E185+E192+E197+E187</f>
        <v>542</v>
      </c>
      <c r="G184" s="231"/>
      <c r="H184" s="189"/>
      <c r="J184" s="190"/>
    </row>
    <row r="185" spans="1:10" s="54" customFormat="1" ht="15.75" customHeight="1">
      <c r="A185" s="220"/>
      <c r="B185" s="224" t="s">
        <v>52</v>
      </c>
      <c r="C185" s="232"/>
      <c r="D185" s="232"/>
      <c r="E185" s="407">
        <f>E186</f>
        <v>29</v>
      </c>
      <c r="G185" s="231"/>
      <c r="H185" s="189"/>
      <c r="J185" s="190"/>
    </row>
    <row r="186" spans="1:10" s="54" customFormat="1" ht="15.75" customHeight="1">
      <c r="A186" s="220"/>
      <c r="B186" s="230" t="s">
        <v>59</v>
      </c>
      <c r="C186" s="69" t="s">
        <v>9</v>
      </c>
      <c r="D186" s="69">
        <v>1</v>
      </c>
      <c r="E186" s="337">
        <v>29</v>
      </c>
      <c r="G186" s="231"/>
      <c r="H186" s="189"/>
      <c r="J186" s="190"/>
    </row>
    <row r="187" spans="1:10" s="54" customFormat="1" ht="15.75" customHeight="1">
      <c r="A187" s="220"/>
      <c r="B187" s="224" t="s">
        <v>56</v>
      </c>
      <c r="C187" s="69"/>
      <c r="D187" s="69"/>
      <c r="E187" s="407">
        <f>SUM(E188:E191)</f>
        <v>202</v>
      </c>
      <c r="G187" s="231"/>
      <c r="H187" s="189"/>
      <c r="J187" s="190"/>
    </row>
    <row r="188" spans="1:10" s="54" customFormat="1" ht="31.5">
      <c r="A188" s="220"/>
      <c r="B188" s="263" t="s">
        <v>235</v>
      </c>
      <c r="C188" s="69" t="s">
        <v>9</v>
      </c>
      <c r="D188" s="69">
        <v>1</v>
      </c>
      <c r="E188" s="337">
        <v>27</v>
      </c>
      <c r="G188" s="231"/>
      <c r="H188" s="189"/>
      <c r="J188" s="190"/>
    </row>
    <row r="189" spans="1:10" s="54" customFormat="1" ht="15.75" customHeight="1">
      <c r="A189" s="220"/>
      <c r="B189" s="217" t="s">
        <v>236</v>
      </c>
      <c r="C189" s="69" t="s">
        <v>9</v>
      </c>
      <c r="D189" s="69">
        <v>1</v>
      </c>
      <c r="E189" s="408">
        <v>6</v>
      </c>
      <c r="G189" s="231"/>
      <c r="H189" s="189"/>
      <c r="J189" s="190"/>
    </row>
    <row r="190" spans="1:10" s="102" customFormat="1" ht="15.75" customHeight="1">
      <c r="A190" s="100"/>
      <c r="B190" s="234" t="s">
        <v>237</v>
      </c>
      <c r="C190" s="69" t="s">
        <v>9</v>
      </c>
      <c r="D190" s="69">
        <v>1</v>
      </c>
      <c r="E190" s="408">
        <v>130</v>
      </c>
      <c r="G190" s="134"/>
      <c r="H190" s="104"/>
      <c r="J190" s="105"/>
    </row>
    <row r="191" spans="1:10" s="102" customFormat="1" ht="15.75" customHeight="1">
      <c r="A191" s="100"/>
      <c r="B191" s="234" t="s">
        <v>238</v>
      </c>
      <c r="C191" s="69" t="s">
        <v>9</v>
      </c>
      <c r="D191" s="69">
        <v>1</v>
      </c>
      <c r="E191" s="408">
        <v>39</v>
      </c>
      <c r="G191" s="134"/>
      <c r="H191" s="104"/>
      <c r="J191" s="105"/>
    </row>
    <row r="192" spans="1:10" s="54" customFormat="1" ht="15.75" customHeight="1">
      <c r="A192" s="220"/>
      <c r="B192" s="203" t="s">
        <v>87</v>
      </c>
      <c r="C192" s="69"/>
      <c r="D192" s="69"/>
      <c r="E192" s="407">
        <f>SUM(E193:E196)</f>
        <v>201</v>
      </c>
      <c r="G192" s="231"/>
      <c r="H192" s="189"/>
      <c r="J192" s="190"/>
    </row>
    <row r="193" spans="1:61" s="102" customFormat="1" ht="15.75" customHeight="1">
      <c r="A193" s="100"/>
      <c r="B193" s="238" t="s">
        <v>239</v>
      </c>
      <c r="C193" s="69" t="s">
        <v>9</v>
      </c>
      <c r="D193" s="69">
        <v>1</v>
      </c>
      <c r="E193" s="337">
        <v>69</v>
      </c>
      <c r="G193" s="134"/>
      <c r="H193" s="104"/>
      <c r="J193" s="105"/>
    </row>
    <row r="194" spans="1:61" s="102" customFormat="1" ht="15.75" customHeight="1">
      <c r="A194" s="100"/>
      <c r="B194" s="265" t="s">
        <v>240</v>
      </c>
      <c r="C194" s="69" t="s">
        <v>9</v>
      </c>
      <c r="D194" s="69">
        <v>1</v>
      </c>
      <c r="E194" s="337">
        <v>22</v>
      </c>
      <c r="G194" s="134"/>
      <c r="H194" s="104"/>
      <c r="J194" s="105"/>
    </row>
    <row r="195" spans="1:61" s="102" customFormat="1" ht="15.75" customHeight="1">
      <c r="A195" s="100"/>
      <c r="B195" s="264" t="s">
        <v>241</v>
      </c>
      <c r="C195" s="69" t="s">
        <v>9</v>
      </c>
      <c r="D195" s="69">
        <v>1</v>
      </c>
      <c r="E195" s="337">
        <v>20</v>
      </c>
      <c r="G195" s="134"/>
      <c r="H195" s="104"/>
      <c r="J195" s="105"/>
    </row>
    <row r="196" spans="1:61" s="102" customFormat="1" ht="15.75" customHeight="1">
      <c r="A196" s="100"/>
      <c r="B196" s="264" t="s">
        <v>242</v>
      </c>
      <c r="C196" s="69" t="s">
        <v>9</v>
      </c>
      <c r="D196" s="69">
        <v>1</v>
      </c>
      <c r="E196" s="337">
        <v>90</v>
      </c>
      <c r="G196" s="134"/>
      <c r="H196" s="104"/>
      <c r="J196" s="105"/>
    </row>
    <row r="197" spans="1:61" s="4" customFormat="1" ht="15.75" customHeight="1">
      <c r="A197" s="427"/>
      <c r="B197" s="267" t="s">
        <v>220</v>
      </c>
      <c r="C197" s="76"/>
      <c r="D197" s="76"/>
      <c r="E197" s="268">
        <f>E198</f>
        <v>110</v>
      </c>
      <c r="G197" s="269"/>
      <c r="H197" s="3"/>
      <c r="J197" s="1"/>
    </row>
    <row r="198" spans="1:61" s="4" customFormat="1" ht="31.5">
      <c r="A198" s="427"/>
      <c r="B198" s="270" t="s">
        <v>244</v>
      </c>
      <c r="C198" s="76" t="s">
        <v>9</v>
      </c>
      <c r="D198" s="76">
        <v>1</v>
      </c>
      <c r="E198" s="271">
        <v>110</v>
      </c>
      <c r="G198" s="269"/>
      <c r="H198" s="3"/>
      <c r="J198" s="1"/>
    </row>
    <row r="199" spans="1:61" s="201" customFormat="1" ht="15.75" customHeight="1">
      <c r="A199" s="308"/>
      <c r="B199" s="309" t="s">
        <v>16</v>
      </c>
      <c r="C199" s="457"/>
      <c r="D199" s="458"/>
      <c r="E199" s="78">
        <f>E200+E201+E309+E346+E348</f>
        <v>25548.11</v>
      </c>
      <c r="G199" s="55"/>
      <c r="H199" s="286"/>
      <c r="I199" s="81"/>
      <c r="J199" s="83"/>
      <c r="K199" s="57"/>
      <c r="L199" s="81"/>
      <c r="M199" s="57"/>
      <c r="N199" s="57"/>
      <c r="O199" s="57"/>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c r="AP199" s="81"/>
      <c r="AQ199" s="81"/>
      <c r="AR199" s="81"/>
      <c r="AS199" s="81"/>
      <c r="AT199" s="81"/>
      <c r="AU199" s="81"/>
      <c r="AV199" s="81"/>
      <c r="AW199" s="81"/>
      <c r="AX199" s="81"/>
      <c r="AY199" s="81"/>
      <c r="AZ199" s="81"/>
      <c r="BA199" s="81"/>
      <c r="BB199" s="81"/>
      <c r="BC199" s="81"/>
      <c r="BD199" s="81"/>
      <c r="BE199" s="81"/>
      <c r="BF199" s="81"/>
      <c r="BG199" s="81"/>
      <c r="BH199" s="81"/>
      <c r="BI199" s="81"/>
    </row>
    <row r="200" spans="1:61" s="54" customFormat="1" ht="15.75" customHeight="1">
      <c r="A200" s="179" t="s">
        <v>17</v>
      </c>
      <c r="B200" s="180"/>
      <c r="C200" s="181"/>
      <c r="D200" s="181"/>
      <c r="E200" s="402">
        <v>0</v>
      </c>
      <c r="G200" s="55"/>
      <c r="H200" s="58"/>
    </row>
    <row r="201" spans="1:61" s="54" customFormat="1" ht="15.75" customHeight="1">
      <c r="A201" s="179" t="s">
        <v>6</v>
      </c>
      <c r="B201" s="182"/>
      <c r="C201" s="181"/>
      <c r="D201" s="181"/>
      <c r="E201" s="402">
        <f>E202+E275+E304</f>
        <v>8897.11</v>
      </c>
      <c r="G201" s="55"/>
      <c r="H201" s="58"/>
      <c r="K201" s="63"/>
      <c r="L201" s="63"/>
      <c r="M201" s="63"/>
    </row>
    <row r="202" spans="1:61" s="54" customFormat="1" ht="18" customHeight="1">
      <c r="A202" s="85"/>
      <c r="B202" s="357" t="s">
        <v>18</v>
      </c>
      <c r="C202" s="356" t="s">
        <v>19</v>
      </c>
      <c r="D202" s="355"/>
      <c r="E202" s="396">
        <f>E203+E232+E260+E243+E240+E264+E267+E270+E273</f>
        <v>8423</v>
      </c>
      <c r="G202" s="55"/>
      <c r="H202" s="58"/>
      <c r="I202" s="63"/>
      <c r="K202" s="63"/>
      <c r="L202" s="63"/>
      <c r="M202" s="63"/>
      <c r="O202" s="57"/>
    </row>
    <row r="203" spans="1:61" s="54" customFormat="1" ht="18" customHeight="1">
      <c r="A203" s="85"/>
      <c r="B203" s="285" t="s">
        <v>31</v>
      </c>
      <c r="C203" s="392"/>
      <c r="D203" s="392"/>
      <c r="E203" s="409">
        <f>SUM(E204:E231)</f>
        <v>3709</v>
      </c>
      <c r="G203" s="333"/>
      <c r="H203" s="58"/>
      <c r="I203" s="63"/>
      <c r="K203" s="63"/>
      <c r="L203" s="63"/>
      <c r="M203" s="63"/>
      <c r="O203" s="57"/>
    </row>
    <row r="204" spans="1:61" s="102" customFormat="1" ht="18" customHeight="1">
      <c r="A204" s="135"/>
      <c r="B204" s="239" t="s">
        <v>252</v>
      </c>
      <c r="C204" s="69" t="s">
        <v>9</v>
      </c>
      <c r="D204" s="283">
        <v>1</v>
      </c>
      <c r="E204" s="271">
        <v>21</v>
      </c>
      <c r="G204" s="103"/>
      <c r="H204" s="108"/>
      <c r="I204" s="129"/>
      <c r="K204" s="129"/>
      <c r="L204" s="129"/>
      <c r="M204" s="129"/>
      <c r="O204" s="128"/>
    </row>
    <row r="205" spans="1:61" s="102" customFormat="1" ht="18" customHeight="1">
      <c r="A205" s="135"/>
      <c r="B205" s="239" t="s">
        <v>253</v>
      </c>
      <c r="C205" s="69" t="s">
        <v>9</v>
      </c>
      <c r="D205" s="283">
        <v>1</v>
      </c>
      <c r="E205" s="271">
        <v>6</v>
      </c>
      <c r="G205" s="103"/>
      <c r="H205" s="108"/>
      <c r="I205" s="129"/>
      <c r="K205" s="129"/>
      <c r="L205" s="129"/>
      <c r="M205" s="129"/>
      <c r="O205" s="128"/>
    </row>
    <row r="206" spans="1:61" s="102" customFormat="1" ht="18" customHeight="1">
      <c r="A206" s="135"/>
      <c r="B206" s="239" t="s">
        <v>254</v>
      </c>
      <c r="C206" s="69" t="s">
        <v>9</v>
      </c>
      <c r="D206" s="283">
        <v>1</v>
      </c>
      <c r="E206" s="271">
        <v>180</v>
      </c>
      <c r="G206" s="103"/>
      <c r="H206" s="108"/>
      <c r="I206" s="129"/>
      <c r="K206" s="129"/>
      <c r="L206" s="129"/>
      <c r="M206" s="129"/>
      <c r="O206" s="128"/>
    </row>
    <row r="207" spans="1:61" s="102" customFormat="1" ht="18" customHeight="1">
      <c r="A207" s="135"/>
      <c r="B207" s="239" t="s">
        <v>255</v>
      </c>
      <c r="C207" s="69" t="s">
        <v>9</v>
      </c>
      <c r="D207" s="283">
        <v>1</v>
      </c>
      <c r="E207" s="271">
        <v>15</v>
      </c>
      <c r="G207" s="103"/>
      <c r="H207" s="108"/>
      <c r="I207" s="129"/>
      <c r="K207" s="129"/>
      <c r="L207" s="129"/>
      <c r="M207" s="129"/>
      <c r="O207" s="128"/>
    </row>
    <row r="208" spans="1:61" s="102" customFormat="1" ht="18" customHeight="1">
      <c r="A208" s="135"/>
      <c r="B208" s="239" t="s">
        <v>256</v>
      </c>
      <c r="C208" s="69" t="s">
        <v>9</v>
      </c>
      <c r="D208" s="283">
        <v>1</v>
      </c>
      <c r="E208" s="271">
        <v>730</v>
      </c>
      <c r="G208" s="103"/>
      <c r="H208" s="108"/>
      <c r="I208" s="129"/>
      <c r="K208" s="129"/>
      <c r="L208" s="129"/>
      <c r="M208" s="129"/>
      <c r="O208" s="128"/>
    </row>
    <row r="209" spans="1:15" s="102" customFormat="1" ht="18" customHeight="1">
      <c r="A209" s="135"/>
      <c r="B209" s="239" t="s">
        <v>257</v>
      </c>
      <c r="C209" s="69" t="s">
        <v>9</v>
      </c>
      <c r="D209" s="283">
        <v>1</v>
      </c>
      <c r="E209" s="271">
        <v>4</v>
      </c>
      <c r="G209" s="103"/>
      <c r="H209" s="108"/>
      <c r="I209" s="129"/>
      <c r="K209" s="129"/>
      <c r="L209" s="129"/>
      <c r="M209" s="129"/>
      <c r="O209" s="128"/>
    </row>
    <row r="210" spans="1:15" s="102" customFormat="1" ht="18" customHeight="1">
      <c r="A210" s="135"/>
      <c r="B210" s="239" t="s">
        <v>258</v>
      </c>
      <c r="C210" s="69" t="s">
        <v>9</v>
      </c>
      <c r="D210" s="283">
        <v>2</v>
      </c>
      <c r="E210" s="271">
        <v>32</v>
      </c>
      <c r="G210" s="103"/>
      <c r="H210" s="108"/>
      <c r="I210" s="129"/>
      <c r="K210" s="129"/>
      <c r="L210" s="129"/>
      <c r="M210" s="129"/>
      <c r="O210" s="128"/>
    </row>
    <row r="211" spans="1:15" s="102" customFormat="1" ht="18" customHeight="1">
      <c r="A211" s="135"/>
      <c r="B211" s="239" t="s">
        <v>259</v>
      </c>
      <c r="C211" s="69" t="s">
        <v>9</v>
      </c>
      <c r="D211" s="283">
        <v>1</v>
      </c>
      <c r="E211" s="271">
        <v>18</v>
      </c>
      <c r="G211" s="103"/>
      <c r="H211" s="108"/>
      <c r="I211" s="129"/>
      <c r="K211" s="129"/>
      <c r="L211" s="129"/>
      <c r="M211" s="129"/>
      <c r="O211" s="128"/>
    </row>
    <row r="212" spans="1:15" s="102" customFormat="1" ht="18" customHeight="1">
      <c r="A212" s="135"/>
      <c r="B212" s="239" t="s">
        <v>260</v>
      </c>
      <c r="C212" s="69" t="s">
        <v>9</v>
      </c>
      <c r="D212" s="283">
        <v>1</v>
      </c>
      <c r="E212" s="271">
        <v>125</v>
      </c>
      <c r="G212" s="103"/>
      <c r="H212" s="108"/>
      <c r="I212" s="129"/>
      <c r="K212" s="129"/>
      <c r="L212" s="129"/>
      <c r="M212" s="129"/>
      <c r="O212" s="128"/>
    </row>
    <row r="213" spans="1:15" s="102" customFormat="1" ht="18" customHeight="1">
      <c r="A213" s="135"/>
      <c r="B213" s="239" t="s">
        <v>261</v>
      </c>
      <c r="C213" s="69" t="s">
        <v>9</v>
      </c>
      <c r="D213" s="283">
        <v>1</v>
      </c>
      <c r="E213" s="271">
        <v>79</v>
      </c>
      <c r="G213" s="103"/>
      <c r="H213" s="108"/>
      <c r="I213" s="129"/>
      <c r="K213" s="129"/>
      <c r="L213" s="129"/>
      <c r="M213" s="129"/>
      <c r="O213" s="128"/>
    </row>
    <row r="214" spans="1:15" s="102" customFormat="1" ht="18" customHeight="1">
      <c r="A214" s="135"/>
      <c r="B214" s="239" t="s">
        <v>262</v>
      </c>
      <c r="C214" s="69" t="s">
        <v>9</v>
      </c>
      <c r="D214" s="283">
        <v>1</v>
      </c>
      <c r="E214" s="271">
        <v>37</v>
      </c>
      <c r="G214" s="103"/>
      <c r="H214" s="108"/>
      <c r="I214" s="129"/>
      <c r="K214" s="129"/>
      <c r="L214" s="129"/>
      <c r="M214" s="129"/>
      <c r="O214" s="128"/>
    </row>
    <row r="215" spans="1:15" s="102" customFormat="1" ht="18" customHeight="1">
      <c r="A215" s="135"/>
      <c r="B215" s="239" t="s">
        <v>263</v>
      </c>
      <c r="C215" s="69" t="s">
        <v>9</v>
      </c>
      <c r="D215" s="283">
        <v>10</v>
      </c>
      <c r="E215" s="271">
        <v>50</v>
      </c>
      <c r="G215" s="103"/>
      <c r="H215" s="108"/>
      <c r="I215" s="129"/>
      <c r="K215" s="129"/>
      <c r="L215" s="129"/>
      <c r="M215" s="129"/>
      <c r="O215" s="128"/>
    </row>
    <row r="216" spans="1:15" s="102" customFormat="1" ht="18" customHeight="1">
      <c r="A216" s="135"/>
      <c r="B216" s="239" t="s">
        <v>264</v>
      </c>
      <c r="C216" s="69" t="s">
        <v>9</v>
      </c>
      <c r="D216" s="283">
        <v>1</v>
      </c>
      <c r="E216" s="271">
        <v>680</v>
      </c>
      <c r="G216" s="103"/>
      <c r="H216" s="108"/>
      <c r="I216" s="129"/>
      <c r="K216" s="129"/>
      <c r="L216" s="129"/>
      <c r="M216" s="129"/>
      <c r="O216" s="128"/>
    </row>
    <row r="217" spans="1:15" s="102" customFormat="1" ht="18" customHeight="1">
      <c r="A217" s="135"/>
      <c r="B217" s="239" t="s">
        <v>265</v>
      </c>
      <c r="C217" s="69" t="s">
        <v>9</v>
      </c>
      <c r="D217" s="283">
        <v>2</v>
      </c>
      <c r="E217" s="271">
        <v>900</v>
      </c>
      <c r="G217" s="103"/>
      <c r="H217" s="108"/>
      <c r="I217" s="129"/>
      <c r="K217" s="129"/>
      <c r="L217" s="129"/>
      <c r="M217" s="129"/>
      <c r="O217" s="128"/>
    </row>
    <row r="218" spans="1:15" s="102" customFormat="1" ht="18" customHeight="1">
      <c r="A218" s="135"/>
      <c r="B218" s="239" t="s">
        <v>266</v>
      </c>
      <c r="C218" s="69" t="s">
        <v>9</v>
      </c>
      <c r="D218" s="283">
        <v>1</v>
      </c>
      <c r="E218" s="271">
        <v>170</v>
      </c>
      <c r="G218" s="103"/>
      <c r="H218" s="108"/>
      <c r="I218" s="129"/>
      <c r="K218" s="129"/>
      <c r="L218" s="129"/>
      <c r="M218" s="129"/>
      <c r="O218" s="128"/>
    </row>
    <row r="219" spans="1:15" s="102" customFormat="1" ht="18" customHeight="1">
      <c r="A219" s="135"/>
      <c r="B219" s="239" t="s">
        <v>267</v>
      </c>
      <c r="C219" s="69" t="s">
        <v>9</v>
      </c>
      <c r="D219" s="283">
        <v>1</v>
      </c>
      <c r="E219" s="271">
        <v>72</v>
      </c>
      <c r="G219" s="103"/>
      <c r="H219" s="108"/>
      <c r="I219" s="129"/>
      <c r="K219" s="129"/>
      <c r="L219" s="129"/>
      <c r="M219" s="129"/>
      <c r="O219" s="128"/>
    </row>
    <row r="220" spans="1:15" s="102" customFormat="1" ht="18" customHeight="1">
      <c r="A220" s="135"/>
      <c r="B220" s="239" t="s">
        <v>268</v>
      </c>
      <c r="C220" s="69" t="s">
        <v>9</v>
      </c>
      <c r="D220" s="283">
        <v>1</v>
      </c>
      <c r="E220" s="271">
        <v>30</v>
      </c>
      <c r="G220" s="103"/>
      <c r="H220" s="108"/>
      <c r="I220" s="129"/>
      <c r="K220" s="129"/>
      <c r="L220" s="129"/>
      <c r="M220" s="129"/>
      <c r="O220" s="128"/>
    </row>
    <row r="221" spans="1:15" s="102" customFormat="1" ht="18" customHeight="1">
      <c r="A221" s="135"/>
      <c r="B221" s="239" t="s">
        <v>269</v>
      </c>
      <c r="C221" s="69" t="s">
        <v>9</v>
      </c>
      <c r="D221" s="283">
        <v>1</v>
      </c>
      <c r="E221" s="271">
        <v>68</v>
      </c>
      <c r="G221" s="103"/>
      <c r="H221" s="108"/>
      <c r="I221" s="129"/>
      <c r="K221" s="129"/>
      <c r="L221" s="129"/>
      <c r="M221" s="129"/>
      <c r="O221" s="128"/>
    </row>
    <row r="222" spans="1:15" s="102" customFormat="1" ht="18" customHeight="1">
      <c r="A222" s="135"/>
      <c r="B222" s="239" t="s">
        <v>270</v>
      </c>
      <c r="C222" s="69" t="s">
        <v>9</v>
      </c>
      <c r="D222" s="283">
        <v>1</v>
      </c>
      <c r="E222" s="271">
        <v>350</v>
      </c>
      <c r="G222" s="103"/>
      <c r="H222" s="108"/>
      <c r="I222" s="129"/>
      <c r="K222" s="129"/>
      <c r="L222" s="129"/>
      <c r="M222" s="129"/>
      <c r="O222" s="128"/>
    </row>
    <row r="223" spans="1:15" s="102" customFormat="1" ht="18" customHeight="1">
      <c r="A223" s="135"/>
      <c r="B223" s="239" t="s">
        <v>271</v>
      </c>
      <c r="C223" s="69" t="s">
        <v>9</v>
      </c>
      <c r="D223" s="283">
        <v>1</v>
      </c>
      <c r="E223" s="271">
        <v>13</v>
      </c>
      <c r="G223" s="103"/>
      <c r="H223" s="108"/>
      <c r="I223" s="129"/>
      <c r="K223" s="129"/>
      <c r="L223" s="129"/>
      <c r="M223" s="129"/>
      <c r="O223" s="128"/>
    </row>
    <row r="224" spans="1:15" s="102" customFormat="1">
      <c r="A224" s="135"/>
      <c r="B224" s="239" t="s">
        <v>272</v>
      </c>
      <c r="C224" s="69" t="s">
        <v>9</v>
      </c>
      <c r="D224" s="283">
        <v>1</v>
      </c>
      <c r="E224" s="271">
        <v>9</v>
      </c>
      <c r="G224" s="103"/>
      <c r="H224" s="108"/>
      <c r="I224" s="129"/>
      <c r="K224" s="129"/>
      <c r="L224" s="129"/>
      <c r="M224" s="129"/>
      <c r="O224" s="128"/>
    </row>
    <row r="225" spans="1:15" s="102" customFormat="1">
      <c r="A225" s="135"/>
      <c r="B225" s="239" t="s">
        <v>273</v>
      </c>
      <c r="C225" s="69" t="s">
        <v>9</v>
      </c>
      <c r="D225" s="283">
        <v>1</v>
      </c>
      <c r="E225" s="271">
        <v>12</v>
      </c>
      <c r="G225" s="103"/>
      <c r="H225" s="108"/>
      <c r="I225" s="129"/>
      <c r="K225" s="129"/>
      <c r="L225" s="129"/>
      <c r="M225" s="129"/>
      <c r="O225" s="128"/>
    </row>
    <row r="226" spans="1:15" s="102" customFormat="1">
      <c r="A226" s="135"/>
      <c r="B226" s="239" t="s">
        <v>274</v>
      </c>
      <c r="C226" s="69" t="s">
        <v>9</v>
      </c>
      <c r="D226" s="283">
        <v>1</v>
      </c>
      <c r="E226" s="271">
        <v>8</v>
      </c>
      <c r="G226" s="103"/>
      <c r="H226" s="108"/>
      <c r="I226" s="129"/>
      <c r="K226" s="129"/>
      <c r="L226" s="129"/>
      <c r="M226" s="129"/>
      <c r="O226" s="128"/>
    </row>
    <row r="227" spans="1:15" s="102" customFormat="1" ht="18" customHeight="1">
      <c r="A227" s="135"/>
      <c r="B227" s="239" t="s">
        <v>275</v>
      </c>
      <c r="C227" s="69" t="s">
        <v>9</v>
      </c>
      <c r="D227" s="283">
        <v>1</v>
      </c>
      <c r="E227" s="271">
        <v>8</v>
      </c>
      <c r="G227" s="103"/>
      <c r="H227" s="108"/>
      <c r="I227" s="129"/>
      <c r="K227" s="129"/>
      <c r="L227" s="129"/>
      <c r="M227" s="129"/>
      <c r="O227" s="128"/>
    </row>
    <row r="228" spans="1:15" s="102" customFormat="1" ht="18" customHeight="1">
      <c r="A228" s="135"/>
      <c r="B228" s="239" t="s">
        <v>276</v>
      </c>
      <c r="C228" s="69" t="s">
        <v>9</v>
      </c>
      <c r="D228" s="283">
        <v>1</v>
      </c>
      <c r="E228" s="271">
        <v>7</v>
      </c>
      <c r="G228" s="103"/>
      <c r="H228" s="108"/>
      <c r="I228" s="129"/>
      <c r="K228" s="129"/>
      <c r="L228" s="129"/>
      <c r="M228" s="129"/>
      <c r="O228" s="128"/>
    </row>
    <row r="229" spans="1:15" s="102" customFormat="1" ht="18" customHeight="1">
      <c r="A229" s="135"/>
      <c r="B229" s="239" t="s">
        <v>277</v>
      </c>
      <c r="C229" s="69" t="s">
        <v>9</v>
      </c>
      <c r="D229" s="283">
        <v>1</v>
      </c>
      <c r="E229" s="271">
        <v>10</v>
      </c>
      <c r="G229" s="103"/>
      <c r="H229" s="108"/>
      <c r="I229" s="129"/>
      <c r="K229" s="129"/>
      <c r="L229" s="129"/>
      <c r="M229" s="129"/>
      <c r="O229" s="128"/>
    </row>
    <row r="230" spans="1:15" s="102" customFormat="1" ht="18" customHeight="1">
      <c r="A230" s="135"/>
      <c r="B230" s="239" t="s">
        <v>278</v>
      </c>
      <c r="C230" s="69" t="s">
        <v>9</v>
      </c>
      <c r="D230" s="283">
        <v>1</v>
      </c>
      <c r="E230" s="271">
        <v>25</v>
      </c>
      <c r="G230" s="103"/>
      <c r="H230" s="108"/>
      <c r="I230" s="129"/>
      <c r="K230" s="129"/>
      <c r="L230" s="129"/>
      <c r="M230" s="129"/>
      <c r="O230" s="128"/>
    </row>
    <row r="231" spans="1:15" s="102" customFormat="1" ht="18" customHeight="1">
      <c r="A231" s="135"/>
      <c r="B231" s="239" t="s">
        <v>279</v>
      </c>
      <c r="C231" s="69" t="s">
        <v>9</v>
      </c>
      <c r="D231" s="283">
        <v>1</v>
      </c>
      <c r="E231" s="271">
        <v>50</v>
      </c>
      <c r="G231" s="103"/>
      <c r="H231" s="108"/>
      <c r="I231" s="129"/>
      <c r="K231" s="129"/>
      <c r="L231" s="129"/>
      <c r="M231" s="129"/>
      <c r="O231" s="128"/>
    </row>
    <row r="232" spans="1:15" s="54" customFormat="1" ht="15.75" customHeight="1">
      <c r="A232" s="288"/>
      <c r="B232" s="391" t="s">
        <v>20</v>
      </c>
      <c r="C232" s="69"/>
      <c r="D232" s="69"/>
      <c r="E232" s="268">
        <f>SUM(E233:E239)</f>
        <v>2804</v>
      </c>
      <c r="G232" s="333"/>
      <c r="H232" s="85"/>
      <c r="I232" s="81"/>
      <c r="K232" s="81"/>
      <c r="L232" s="81"/>
      <c r="M232" s="82"/>
      <c r="N232" s="171"/>
      <c r="O232" s="57"/>
    </row>
    <row r="233" spans="1:15" s="54" customFormat="1" ht="15" customHeight="1">
      <c r="A233" s="288"/>
      <c r="B233" s="289" t="s">
        <v>283</v>
      </c>
      <c r="C233" s="69" t="s">
        <v>9</v>
      </c>
      <c r="D233" s="69">
        <v>1</v>
      </c>
      <c r="E233" s="271">
        <v>65</v>
      </c>
      <c r="G233" s="55"/>
      <c r="H233" s="55"/>
      <c r="I233" s="55"/>
      <c r="J233" s="55"/>
      <c r="K233" s="81"/>
      <c r="L233" s="81"/>
      <c r="M233" s="82"/>
      <c r="N233" s="171"/>
      <c r="O233" s="81"/>
    </row>
    <row r="234" spans="1:15" s="54" customFormat="1" ht="15" customHeight="1">
      <c r="A234" s="288"/>
      <c r="B234" s="289" t="s">
        <v>284</v>
      </c>
      <c r="C234" s="69" t="s">
        <v>9</v>
      </c>
      <c r="D234" s="69">
        <v>2</v>
      </c>
      <c r="E234" s="271">
        <v>84</v>
      </c>
      <c r="G234" s="55"/>
      <c r="H234" s="55"/>
      <c r="I234" s="55"/>
      <c r="J234" s="55"/>
      <c r="K234" s="81"/>
      <c r="L234" s="81"/>
      <c r="M234" s="82"/>
      <c r="N234" s="171"/>
      <c r="O234" s="81"/>
    </row>
    <row r="235" spans="1:15" s="54" customFormat="1" ht="15" customHeight="1">
      <c r="A235" s="288"/>
      <c r="B235" s="289" t="s">
        <v>285</v>
      </c>
      <c r="C235" s="69" t="s">
        <v>9</v>
      </c>
      <c r="D235" s="69">
        <v>1</v>
      </c>
      <c r="E235" s="271">
        <v>2500</v>
      </c>
      <c r="G235" s="55"/>
      <c r="H235" s="55"/>
      <c r="I235" s="55"/>
      <c r="J235" s="55"/>
      <c r="K235" s="81"/>
      <c r="L235" s="81"/>
      <c r="M235" s="82"/>
      <c r="N235" s="171"/>
      <c r="O235" s="81"/>
    </row>
    <row r="236" spans="1:15" s="54" customFormat="1" ht="15" customHeight="1">
      <c r="A236" s="288"/>
      <c r="B236" s="289" t="s">
        <v>286</v>
      </c>
      <c r="C236" s="69" t="s">
        <v>9</v>
      </c>
      <c r="D236" s="69">
        <v>1</v>
      </c>
      <c r="E236" s="271">
        <v>71</v>
      </c>
      <c r="G236" s="55"/>
      <c r="H236" s="55"/>
      <c r="I236" s="55"/>
      <c r="J236" s="55"/>
      <c r="K236" s="81"/>
      <c r="L236" s="81"/>
      <c r="M236" s="82"/>
      <c r="N236" s="171"/>
      <c r="O236" s="81"/>
    </row>
    <row r="237" spans="1:15" s="54" customFormat="1" ht="15" customHeight="1">
      <c r="A237" s="288"/>
      <c r="B237" s="289" t="s">
        <v>287</v>
      </c>
      <c r="C237" s="69" t="s">
        <v>9</v>
      </c>
      <c r="D237" s="69">
        <v>1</v>
      </c>
      <c r="E237" s="271">
        <v>55</v>
      </c>
      <c r="G237" s="55"/>
      <c r="H237" s="55"/>
      <c r="I237" s="55"/>
      <c r="J237" s="55"/>
      <c r="K237" s="81"/>
      <c r="L237" s="81"/>
      <c r="M237" s="82"/>
      <c r="N237" s="171"/>
      <c r="O237" s="81"/>
    </row>
    <row r="238" spans="1:15" s="54" customFormat="1" ht="15" customHeight="1">
      <c r="A238" s="288"/>
      <c r="B238" s="442" t="s">
        <v>357</v>
      </c>
      <c r="C238" s="69" t="s">
        <v>9</v>
      </c>
      <c r="D238" s="69">
        <v>1</v>
      </c>
      <c r="E238" s="438">
        <v>5</v>
      </c>
      <c r="F238" s="54" t="s">
        <v>350</v>
      </c>
      <c r="G238" s="55"/>
      <c r="H238" s="55"/>
      <c r="I238" s="55"/>
      <c r="J238" s="55"/>
      <c r="K238" s="81"/>
      <c r="L238" s="81"/>
      <c r="M238" s="82"/>
      <c r="N238" s="171"/>
      <c r="O238" s="81"/>
    </row>
    <row r="239" spans="1:15" s="54" customFormat="1" ht="15" customHeight="1">
      <c r="A239" s="288"/>
      <c r="B239" s="442" t="s">
        <v>349</v>
      </c>
      <c r="C239" s="69" t="s">
        <v>9</v>
      </c>
      <c r="D239" s="69">
        <v>3</v>
      </c>
      <c r="E239" s="438">
        <v>24</v>
      </c>
      <c r="F239" s="54" t="s">
        <v>350</v>
      </c>
      <c r="G239" s="55"/>
      <c r="H239" s="55"/>
      <c r="I239" s="55"/>
      <c r="J239" s="55"/>
      <c r="K239" s="81"/>
      <c r="L239" s="81"/>
      <c r="M239" s="82"/>
      <c r="N239" s="171"/>
      <c r="O239" s="81"/>
    </row>
    <row r="240" spans="1:15" s="190" customFormat="1" ht="15.75" customHeight="1">
      <c r="A240" s="85"/>
      <c r="B240" s="386" t="s">
        <v>55</v>
      </c>
      <c r="C240" s="170"/>
      <c r="D240" s="292"/>
      <c r="E240" s="268">
        <f>SUM(E241:E242)</f>
        <v>260</v>
      </c>
      <c r="G240" s="293"/>
      <c r="H240" s="189"/>
      <c r="I240" s="294"/>
      <c r="K240" s="295"/>
      <c r="L240" s="295"/>
      <c r="M240" s="296"/>
      <c r="N240" s="286"/>
      <c r="O240" s="295"/>
    </row>
    <row r="241" spans="1:15" s="102" customFormat="1" ht="16.5" customHeight="1">
      <c r="A241" s="137"/>
      <c r="B241" s="252" t="s">
        <v>289</v>
      </c>
      <c r="C241" s="166" t="s">
        <v>9</v>
      </c>
      <c r="D241" s="331">
        <v>1</v>
      </c>
      <c r="E241" s="271">
        <v>160</v>
      </c>
      <c r="G241" s="103"/>
      <c r="H241" s="104"/>
      <c r="I241" s="138"/>
      <c r="K241" s="109"/>
      <c r="L241" s="109"/>
      <c r="M241" s="136"/>
      <c r="N241" s="111"/>
      <c r="O241" s="109"/>
    </row>
    <row r="242" spans="1:15" s="102" customFormat="1" ht="15.75" customHeight="1">
      <c r="A242" s="137"/>
      <c r="B242" s="252" t="s">
        <v>290</v>
      </c>
      <c r="C242" s="166" t="s">
        <v>9</v>
      </c>
      <c r="D242" s="332">
        <v>1</v>
      </c>
      <c r="E242" s="271">
        <v>100</v>
      </c>
      <c r="G242" s="103"/>
      <c r="H242" s="104"/>
      <c r="I242" s="138"/>
      <c r="K242" s="109"/>
      <c r="L242" s="109"/>
      <c r="M242" s="136"/>
      <c r="N242" s="111"/>
      <c r="O242" s="109"/>
    </row>
    <row r="243" spans="1:15" s="54" customFormat="1" ht="15.75" customHeight="1">
      <c r="A243" s="288"/>
      <c r="B243" s="389" t="s">
        <v>118</v>
      </c>
      <c r="C243" s="69"/>
      <c r="D243" s="390"/>
      <c r="E243" s="268">
        <f>SUM(E244:E259)</f>
        <v>572</v>
      </c>
      <c r="G243" s="333"/>
      <c r="H243" s="189"/>
      <c r="I243" s="242"/>
      <c r="K243" s="81"/>
      <c r="L243" s="81"/>
      <c r="M243" s="82"/>
      <c r="N243" s="171"/>
      <c r="O243" s="81"/>
    </row>
    <row r="244" spans="1:15" s="54" customFormat="1" ht="15.75" customHeight="1">
      <c r="A244" s="288"/>
      <c r="B244" s="252" t="s">
        <v>295</v>
      </c>
      <c r="C244" s="69" t="s">
        <v>9</v>
      </c>
      <c r="D244" s="161">
        <v>2</v>
      </c>
      <c r="E244" s="410">
        <v>54</v>
      </c>
      <c r="G244" s="103"/>
      <c r="H244" s="189"/>
      <c r="I244" s="242"/>
      <c r="K244" s="81"/>
      <c r="L244" s="81"/>
      <c r="M244" s="82"/>
      <c r="N244" s="171"/>
      <c r="O244" s="81"/>
    </row>
    <row r="245" spans="1:15" s="54" customFormat="1" ht="15.75" customHeight="1">
      <c r="A245" s="288"/>
      <c r="B245" s="252" t="s">
        <v>296</v>
      </c>
      <c r="C245" s="69" t="s">
        <v>9</v>
      </c>
      <c r="D245" s="161">
        <v>1</v>
      </c>
      <c r="E245" s="410">
        <v>41</v>
      </c>
      <c r="G245" s="103"/>
      <c r="H245" s="189"/>
      <c r="I245" s="242"/>
      <c r="K245" s="81"/>
      <c r="L245" s="81"/>
      <c r="M245" s="82"/>
      <c r="N245" s="171"/>
      <c r="O245" s="81"/>
    </row>
    <row r="246" spans="1:15" s="54" customFormat="1" ht="15.75" customHeight="1">
      <c r="A246" s="288"/>
      <c r="B246" s="252" t="s">
        <v>297</v>
      </c>
      <c r="C246" s="69" t="s">
        <v>9</v>
      </c>
      <c r="D246" s="161">
        <v>1</v>
      </c>
      <c r="E246" s="410">
        <v>40</v>
      </c>
      <c r="G246" s="55"/>
      <c r="H246" s="189"/>
      <c r="I246" s="242"/>
      <c r="K246" s="81"/>
      <c r="L246" s="81"/>
      <c r="M246" s="82"/>
      <c r="N246" s="171"/>
      <c r="O246" s="81"/>
    </row>
    <row r="247" spans="1:15" s="54" customFormat="1" ht="15.75" customHeight="1">
      <c r="A247" s="288"/>
      <c r="B247" s="237" t="s">
        <v>298</v>
      </c>
      <c r="C247" s="69" t="s">
        <v>9</v>
      </c>
      <c r="D247" s="161">
        <v>1</v>
      </c>
      <c r="E247" s="430">
        <v>70</v>
      </c>
      <c r="G247" s="103"/>
      <c r="H247" s="189"/>
      <c r="I247" s="242"/>
      <c r="K247" s="81"/>
      <c r="L247" s="81"/>
      <c r="M247" s="82"/>
      <c r="N247" s="171"/>
      <c r="O247" s="81"/>
    </row>
    <row r="248" spans="1:15" s="54" customFormat="1" ht="15.75" customHeight="1">
      <c r="A248" s="288"/>
      <c r="B248" s="237" t="s">
        <v>299</v>
      </c>
      <c r="C248" s="69" t="s">
        <v>9</v>
      </c>
      <c r="D248" s="161">
        <v>2</v>
      </c>
      <c r="E248" s="430">
        <v>40</v>
      </c>
      <c r="G248" s="103"/>
      <c r="H248" s="189"/>
      <c r="I248" s="242"/>
      <c r="K248" s="81"/>
      <c r="L248" s="81"/>
      <c r="M248" s="82"/>
      <c r="N248" s="171"/>
      <c r="O248" s="81"/>
    </row>
    <row r="249" spans="1:15" s="54" customFormat="1" ht="15.75" customHeight="1">
      <c r="A249" s="288"/>
      <c r="B249" s="237" t="s">
        <v>300</v>
      </c>
      <c r="C249" s="69" t="s">
        <v>9</v>
      </c>
      <c r="D249" s="161">
        <v>1</v>
      </c>
      <c r="E249" s="430">
        <v>4</v>
      </c>
      <c r="G249" s="55"/>
      <c r="H249" s="189"/>
      <c r="I249" s="242"/>
      <c r="K249" s="81"/>
      <c r="L249" s="81"/>
      <c r="M249" s="82"/>
      <c r="N249" s="171"/>
      <c r="O249" s="81"/>
    </row>
    <row r="250" spans="1:15" s="54" customFormat="1" ht="15.75" customHeight="1">
      <c r="A250" s="288"/>
      <c r="B250" s="237" t="s">
        <v>301</v>
      </c>
      <c r="C250" s="69" t="s">
        <v>9</v>
      </c>
      <c r="D250" s="161">
        <v>25</v>
      </c>
      <c r="E250" s="430">
        <v>75</v>
      </c>
      <c r="G250" s="103"/>
      <c r="H250" s="189"/>
      <c r="I250" s="242"/>
      <c r="K250" s="81"/>
      <c r="L250" s="81"/>
      <c r="M250" s="82"/>
      <c r="N250" s="171"/>
      <c r="O250" s="81"/>
    </row>
    <row r="251" spans="1:15" s="54" customFormat="1" ht="15.75" customHeight="1">
      <c r="A251" s="288"/>
      <c r="B251" s="252" t="s">
        <v>66</v>
      </c>
      <c r="C251" s="69" t="s">
        <v>9</v>
      </c>
      <c r="D251" s="161">
        <v>7</v>
      </c>
      <c r="E251" s="410">
        <v>30</v>
      </c>
      <c r="G251" s="103"/>
      <c r="H251" s="189"/>
      <c r="I251" s="242"/>
      <c r="K251" s="81"/>
      <c r="L251" s="81"/>
      <c r="M251" s="82"/>
      <c r="N251" s="171"/>
      <c r="O251" s="81"/>
    </row>
    <row r="252" spans="1:15" s="54" customFormat="1" ht="15.75" customHeight="1">
      <c r="A252" s="288"/>
      <c r="B252" s="252" t="s">
        <v>302</v>
      </c>
      <c r="C252" s="69" t="s">
        <v>9</v>
      </c>
      <c r="D252" s="161">
        <v>2</v>
      </c>
      <c r="E252" s="410">
        <v>7</v>
      </c>
      <c r="G252" s="55"/>
      <c r="H252" s="189"/>
      <c r="I252" s="242"/>
      <c r="K252" s="81"/>
      <c r="L252" s="81"/>
      <c r="M252" s="82"/>
      <c r="N252" s="171"/>
      <c r="O252" s="81"/>
    </row>
    <row r="253" spans="1:15" s="54" customFormat="1" ht="15.75" customHeight="1">
      <c r="A253" s="288"/>
      <c r="B253" s="252" t="s">
        <v>303</v>
      </c>
      <c r="C253" s="69" t="s">
        <v>9</v>
      </c>
      <c r="D253" s="161">
        <v>1</v>
      </c>
      <c r="E253" s="410">
        <v>75</v>
      </c>
      <c r="G253" s="103"/>
      <c r="H253" s="189"/>
      <c r="I253" s="242"/>
      <c r="K253" s="81"/>
      <c r="L253" s="81"/>
      <c r="M253" s="82"/>
      <c r="N253" s="171"/>
      <c r="O253" s="81"/>
    </row>
    <row r="254" spans="1:15" s="54" customFormat="1" ht="15.75" customHeight="1">
      <c r="A254" s="288"/>
      <c r="B254" s="252" t="s">
        <v>304</v>
      </c>
      <c r="C254" s="69" t="s">
        <v>9</v>
      </c>
      <c r="D254" s="161">
        <v>1</v>
      </c>
      <c r="E254" s="410">
        <v>5</v>
      </c>
      <c r="G254" s="103"/>
      <c r="H254" s="189"/>
      <c r="I254" s="242"/>
      <c r="K254" s="81"/>
      <c r="L254" s="81"/>
      <c r="M254" s="82"/>
      <c r="N254" s="171"/>
      <c r="O254" s="81"/>
    </row>
    <row r="255" spans="1:15" s="54" customFormat="1" ht="15.75" customHeight="1">
      <c r="A255" s="288"/>
      <c r="B255" s="252" t="s">
        <v>305</v>
      </c>
      <c r="C255" s="69" t="s">
        <v>9</v>
      </c>
      <c r="D255" s="161">
        <v>3</v>
      </c>
      <c r="E255" s="410">
        <v>13</v>
      </c>
      <c r="G255" s="55"/>
      <c r="H255" s="189"/>
      <c r="I255" s="242"/>
      <c r="K255" s="81"/>
      <c r="L255" s="81"/>
      <c r="M255" s="82"/>
      <c r="N255" s="171"/>
      <c r="O255" s="81"/>
    </row>
    <row r="256" spans="1:15" s="54" customFormat="1" ht="15.75" customHeight="1">
      <c r="A256" s="288"/>
      <c r="B256" s="252" t="s">
        <v>306</v>
      </c>
      <c r="C256" s="69" t="s">
        <v>9</v>
      </c>
      <c r="D256" s="161">
        <v>1</v>
      </c>
      <c r="E256" s="410">
        <v>50</v>
      </c>
      <c r="G256" s="103"/>
      <c r="H256" s="189"/>
      <c r="I256" s="242"/>
      <c r="K256" s="81"/>
      <c r="L256" s="81"/>
      <c r="M256" s="82"/>
      <c r="N256" s="171"/>
      <c r="O256" s="81"/>
    </row>
    <row r="257" spans="1:61" s="54" customFormat="1" ht="15.75" customHeight="1">
      <c r="A257" s="288"/>
      <c r="B257" s="264" t="s">
        <v>308</v>
      </c>
      <c r="C257" s="69" t="s">
        <v>9</v>
      </c>
      <c r="D257" s="305">
        <v>2</v>
      </c>
      <c r="E257" s="410">
        <v>48</v>
      </c>
      <c r="G257" s="103"/>
      <c r="H257" s="189"/>
      <c r="I257" s="242"/>
      <c r="K257" s="81"/>
      <c r="L257" s="81"/>
      <c r="M257" s="82"/>
      <c r="N257" s="171"/>
      <c r="O257" s="81"/>
    </row>
    <row r="258" spans="1:61" s="54" customFormat="1" ht="15.75" customHeight="1">
      <c r="A258" s="288"/>
      <c r="B258" s="304" t="s">
        <v>309</v>
      </c>
      <c r="C258" s="69" t="s">
        <v>9</v>
      </c>
      <c r="D258" s="306">
        <v>1</v>
      </c>
      <c r="E258" s="410">
        <v>17</v>
      </c>
      <c r="G258" s="103"/>
      <c r="H258" s="189"/>
      <c r="I258" s="242"/>
      <c r="K258" s="81"/>
      <c r="L258" s="81"/>
      <c r="M258" s="82"/>
      <c r="N258" s="171"/>
      <c r="O258" s="81"/>
    </row>
    <row r="259" spans="1:61" s="54" customFormat="1" ht="15.75" customHeight="1">
      <c r="A259" s="288"/>
      <c r="B259" s="303" t="s">
        <v>307</v>
      </c>
      <c r="C259" s="69" t="s">
        <v>9</v>
      </c>
      <c r="D259" s="161">
        <v>25</v>
      </c>
      <c r="E259" s="410">
        <v>3</v>
      </c>
      <c r="G259" s="55"/>
      <c r="H259" s="189"/>
      <c r="I259" s="242"/>
      <c r="K259" s="81"/>
      <c r="L259" s="81"/>
      <c r="M259" s="82"/>
      <c r="N259" s="171"/>
      <c r="O259" s="81"/>
    </row>
    <row r="260" spans="1:61" s="54" customFormat="1" ht="15.75" customHeight="1">
      <c r="A260" s="223"/>
      <c r="B260" s="285" t="s">
        <v>21</v>
      </c>
      <c r="C260" s="170"/>
      <c r="D260" s="170"/>
      <c r="E260" s="268">
        <f>SUM(E261:E263)</f>
        <v>168</v>
      </c>
      <c r="G260" s="333"/>
      <c r="H260" s="189"/>
      <c r="J260" s="63"/>
      <c r="K260" s="81"/>
      <c r="L260" s="81"/>
      <c r="M260" s="82"/>
      <c r="N260" s="171"/>
      <c r="O260" s="302"/>
    </row>
    <row r="261" spans="1:61" s="201" customFormat="1" ht="17.25" customHeight="1">
      <c r="A261" s="80"/>
      <c r="B261" s="206" t="s">
        <v>333</v>
      </c>
      <c r="C261" s="69" t="s">
        <v>9</v>
      </c>
      <c r="D261" s="208">
        <v>2</v>
      </c>
      <c r="E261" s="403">
        <v>15</v>
      </c>
      <c r="F261" s="54"/>
      <c r="G261" s="55"/>
      <c r="H261" s="85"/>
      <c r="I261" s="242"/>
      <c r="J261" s="81"/>
      <c r="K261" s="81"/>
      <c r="L261" s="81"/>
      <c r="M261" s="82"/>
      <c r="N261" s="171"/>
      <c r="O261" s="81"/>
      <c r="P261" s="81"/>
      <c r="Q261" s="81"/>
      <c r="R261" s="81"/>
      <c r="S261" s="81"/>
      <c r="T261" s="81"/>
      <c r="U261" s="81"/>
      <c r="V261" s="81"/>
      <c r="W261" s="81"/>
      <c r="X261" s="81"/>
      <c r="Y261" s="81"/>
      <c r="Z261" s="81"/>
      <c r="AA261" s="81"/>
      <c r="AB261" s="81"/>
      <c r="AC261" s="81"/>
      <c r="AD261" s="81"/>
      <c r="AE261" s="81"/>
      <c r="AF261" s="81"/>
      <c r="AG261" s="81"/>
      <c r="AH261" s="81"/>
      <c r="AI261" s="81"/>
      <c r="AJ261" s="81"/>
      <c r="AK261" s="81"/>
      <c r="AL261" s="81"/>
      <c r="AM261" s="81"/>
      <c r="AN261" s="81"/>
      <c r="AO261" s="81"/>
      <c r="AP261" s="81"/>
      <c r="AQ261" s="81"/>
      <c r="AR261" s="81"/>
      <c r="AS261" s="81"/>
      <c r="AT261" s="81"/>
      <c r="AU261" s="81"/>
      <c r="AV261" s="81"/>
      <c r="AW261" s="81"/>
      <c r="AX261" s="81"/>
      <c r="AY261" s="81"/>
      <c r="AZ261" s="81"/>
      <c r="BA261" s="81"/>
      <c r="BB261" s="81"/>
      <c r="BC261" s="81"/>
      <c r="BD261" s="81"/>
      <c r="BE261" s="81"/>
      <c r="BF261" s="81"/>
      <c r="BG261" s="81"/>
      <c r="BH261" s="81"/>
      <c r="BI261" s="81"/>
    </row>
    <row r="262" spans="1:61" s="201" customFormat="1" ht="15.75" customHeight="1">
      <c r="A262" s="80"/>
      <c r="B262" s="206" t="s">
        <v>53</v>
      </c>
      <c r="C262" s="69" t="s">
        <v>9</v>
      </c>
      <c r="D262" s="208">
        <v>1</v>
      </c>
      <c r="E262" s="271">
        <v>133</v>
      </c>
      <c r="F262" s="54"/>
      <c r="G262" s="55"/>
      <c r="H262" s="85"/>
      <c r="I262" s="242"/>
      <c r="J262" s="81"/>
      <c r="K262" s="81"/>
      <c r="L262" s="81"/>
      <c r="M262" s="82"/>
      <c r="N262" s="171"/>
      <c r="O262" s="81"/>
      <c r="P262" s="81"/>
      <c r="Q262" s="81"/>
      <c r="R262" s="81"/>
      <c r="S262" s="81"/>
      <c r="T262" s="81"/>
      <c r="U262" s="81"/>
      <c r="V262" s="81"/>
      <c r="W262" s="81"/>
      <c r="X262" s="81"/>
      <c r="Y262" s="81"/>
      <c r="Z262" s="81"/>
      <c r="AA262" s="81"/>
      <c r="AB262" s="81"/>
      <c r="AC262" s="81"/>
      <c r="AD262" s="81"/>
      <c r="AE262" s="81"/>
      <c r="AF262" s="81"/>
      <c r="AG262" s="81"/>
      <c r="AH262" s="81"/>
      <c r="AI262" s="81"/>
      <c r="AJ262" s="81"/>
      <c r="AK262" s="81"/>
      <c r="AL262" s="81"/>
      <c r="AM262" s="81"/>
      <c r="AN262" s="81"/>
      <c r="AO262" s="81"/>
      <c r="AP262" s="81"/>
      <c r="AQ262" s="81"/>
      <c r="AR262" s="81"/>
      <c r="AS262" s="81"/>
      <c r="AT262" s="81"/>
      <c r="AU262" s="81"/>
      <c r="AV262" s="81"/>
      <c r="AW262" s="81"/>
      <c r="AX262" s="81"/>
      <c r="AY262" s="81"/>
      <c r="AZ262" s="81"/>
      <c r="BA262" s="81"/>
      <c r="BB262" s="81"/>
      <c r="BC262" s="81"/>
      <c r="BD262" s="81"/>
      <c r="BE262" s="81"/>
      <c r="BF262" s="81"/>
      <c r="BG262" s="81"/>
      <c r="BH262" s="81"/>
      <c r="BI262" s="81"/>
    </row>
    <row r="263" spans="1:61" s="201" customFormat="1" ht="15.75" customHeight="1">
      <c r="A263" s="80"/>
      <c r="B263" s="206" t="s">
        <v>291</v>
      </c>
      <c r="C263" s="69" t="s">
        <v>9</v>
      </c>
      <c r="D263" s="208">
        <v>2</v>
      </c>
      <c r="E263" s="271">
        <v>20</v>
      </c>
      <c r="F263" s="54"/>
      <c r="G263" s="55"/>
      <c r="H263" s="85"/>
      <c r="I263" s="242"/>
      <c r="J263" s="81"/>
      <c r="K263" s="81"/>
      <c r="L263" s="81"/>
      <c r="M263" s="82"/>
      <c r="N263" s="171"/>
      <c r="O263" s="81"/>
      <c r="P263" s="81"/>
      <c r="Q263" s="81"/>
      <c r="R263" s="81"/>
      <c r="S263" s="81"/>
      <c r="T263" s="81"/>
      <c r="U263" s="81"/>
      <c r="V263" s="81"/>
      <c r="W263" s="81"/>
      <c r="X263" s="81"/>
      <c r="Y263" s="81"/>
      <c r="Z263" s="81"/>
      <c r="AA263" s="81"/>
      <c r="AB263" s="81"/>
      <c r="AC263" s="81"/>
      <c r="AD263" s="81"/>
      <c r="AE263" s="81"/>
      <c r="AF263" s="81"/>
      <c r="AG263" s="81"/>
      <c r="AH263" s="81"/>
      <c r="AI263" s="81"/>
      <c r="AJ263" s="81"/>
      <c r="AK263" s="81"/>
      <c r="AL263" s="81"/>
      <c r="AM263" s="81"/>
      <c r="AN263" s="81"/>
      <c r="AO263" s="81"/>
      <c r="AP263" s="81"/>
      <c r="AQ263" s="81"/>
      <c r="AR263" s="81"/>
      <c r="AS263" s="81"/>
      <c r="AT263" s="81"/>
      <c r="AU263" s="81"/>
      <c r="AV263" s="81"/>
      <c r="AW263" s="81"/>
      <c r="AX263" s="81"/>
      <c r="AY263" s="81"/>
      <c r="AZ263" s="81"/>
      <c r="BA263" s="81"/>
      <c r="BB263" s="81"/>
      <c r="BC263" s="81"/>
      <c r="BD263" s="81"/>
      <c r="BE263" s="81"/>
      <c r="BF263" s="81"/>
      <c r="BG263" s="81"/>
      <c r="BH263" s="81"/>
      <c r="BI263" s="81"/>
    </row>
    <row r="264" spans="1:61" s="81" customFormat="1" ht="15.75" customHeight="1">
      <c r="A264" s="288"/>
      <c r="B264" s="175" t="s">
        <v>32</v>
      </c>
      <c r="C264" s="69"/>
      <c r="D264" s="208"/>
      <c r="E264" s="268">
        <f>SUM(E265:E266)</f>
        <v>783</v>
      </c>
      <c r="F264" s="54"/>
      <c r="G264" s="333"/>
      <c r="H264" s="85"/>
      <c r="I264" s="242"/>
      <c r="M264" s="82"/>
      <c r="N264" s="171"/>
    </row>
    <row r="265" spans="1:61" s="201" customFormat="1" ht="15.75" customHeight="1">
      <c r="A265" s="80"/>
      <c r="B265" s="326" t="s">
        <v>71</v>
      </c>
      <c r="C265" s="69" t="s">
        <v>9</v>
      </c>
      <c r="D265" s="208">
        <v>1</v>
      </c>
      <c r="E265" s="271">
        <v>762</v>
      </c>
      <c r="G265" s="55"/>
      <c r="H265" s="85"/>
      <c r="I265" s="242"/>
      <c r="J265" s="81"/>
      <c r="K265" s="81"/>
      <c r="L265" s="81"/>
      <c r="M265" s="82"/>
      <c r="N265" s="171"/>
      <c r="O265" s="81"/>
      <c r="P265" s="81"/>
      <c r="Q265" s="81"/>
      <c r="R265" s="81"/>
      <c r="S265" s="81"/>
      <c r="T265" s="81"/>
      <c r="U265" s="81"/>
      <c r="V265" s="81"/>
      <c r="W265" s="81"/>
      <c r="X265" s="81"/>
      <c r="Y265" s="81"/>
      <c r="Z265" s="81"/>
      <c r="AA265" s="81"/>
      <c r="AB265" s="81"/>
      <c r="AC265" s="81"/>
      <c r="AD265" s="81"/>
      <c r="AE265" s="81"/>
      <c r="AF265" s="81"/>
      <c r="AG265" s="81"/>
      <c r="AH265" s="81"/>
      <c r="AI265" s="81"/>
      <c r="AJ265" s="81"/>
      <c r="AK265" s="81"/>
      <c r="AL265" s="81"/>
      <c r="AM265" s="81"/>
      <c r="AN265" s="81"/>
      <c r="AO265" s="81"/>
      <c r="AP265" s="81"/>
      <c r="AQ265" s="81"/>
      <c r="AR265" s="81"/>
      <c r="AS265" s="81"/>
      <c r="AT265" s="81"/>
      <c r="AU265" s="81"/>
      <c r="AV265" s="81"/>
      <c r="AW265" s="81"/>
      <c r="AX265" s="81"/>
      <c r="AY265" s="81"/>
      <c r="AZ265" s="81"/>
      <c r="BA265" s="81"/>
      <c r="BB265" s="81"/>
      <c r="BC265" s="81"/>
      <c r="BD265" s="81"/>
      <c r="BE265" s="81"/>
      <c r="BF265" s="81"/>
      <c r="BG265" s="81"/>
      <c r="BH265" s="81"/>
      <c r="BI265" s="81"/>
    </row>
    <row r="266" spans="1:61" s="116" customFormat="1" ht="15.75" customHeight="1">
      <c r="A266" s="137"/>
      <c r="B266" s="325" t="s">
        <v>317</v>
      </c>
      <c r="C266" s="311" t="s">
        <v>9</v>
      </c>
      <c r="D266" s="312">
        <v>1</v>
      </c>
      <c r="E266" s="271">
        <v>21</v>
      </c>
      <c r="G266" s="103"/>
      <c r="H266" s="135"/>
      <c r="I266" s="138"/>
      <c r="J266" s="109"/>
      <c r="K266" s="109"/>
      <c r="L266" s="109"/>
      <c r="M266" s="136"/>
      <c r="N266" s="111"/>
      <c r="O266" s="109"/>
      <c r="P266" s="109"/>
      <c r="Q266" s="109"/>
      <c r="R266" s="109"/>
      <c r="S266" s="109"/>
      <c r="T266" s="109"/>
      <c r="U266" s="109"/>
      <c r="V266" s="109"/>
      <c r="W266" s="109"/>
      <c r="X266" s="109"/>
      <c r="Y266" s="109"/>
      <c r="Z266" s="109"/>
      <c r="AA266" s="109"/>
      <c r="AB266" s="109"/>
      <c r="AC266" s="109"/>
      <c r="AD266" s="109"/>
      <c r="AE266" s="109"/>
      <c r="AF266" s="109"/>
      <c r="AG266" s="109"/>
      <c r="AH266" s="109"/>
      <c r="AI266" s="109"/>
      <c r="AJ266" s="109"/>
      <c r="AK266" s="109"/>
      <c r="AL266" s="109"/>
      <c r="AM266" s="109"/>
      <c r="AN266" s="109"/>
      <c r="AO266" s="109"/>
      <c r="AP266" s="109"/>
      <c r="AQ266" s="109"/>
      <c r="AR266" s="109"/>
      <c r="AS266" s="109"/>
      <c r="AT266" s="109"/>
      <c r="AU266" s="109"/>
      <c r="AV266" s="109"/>
      <c r="AW266" s="109"/>
      <c r="AX266" s="109"/>
      <c r="AY266" s="109"/>
      <c r="AZ266" s="109"/>
      <c r="BA266" s="109"/>
      <c r="BB266" s="109"/>
      <c r="BC266" s="109"/>
      <c r="BD266" s="109"/>
      <c r="BE266" s="109"/>
      <c r="BF266" s="109"/>
      <c r="BG266" s="109"/>
      <c r="BH266" s="109"/>
      <c r="BI266" s="109"/>
    </row>
    <row r="267" spans="1:61" s="109" customFormat="1" ht="15.75" customHeight="1">
      <c r="A267" s="379"/>
      <c r="B267" s="389" t="s">
        <v>36</v>
      </c>
      <c r="C267" s="126"/>
      <c r="D267" s="139"/>
      <c r="E267" s="268">
        <f>SUM(E268:E269)</f>
        <v>69</v>
      </c>
      <c r="G267" s="338"/>
      <c r="H267" s="135"/>
      <c r="I267" s="138"/>
      <c r="M267" s="136"/>
      <c r="N267" s="111"/>
    </row>
    <row r="268" spans="1:61" s="116" customFormat="1" ht="15.75" customHeight="1">
      <c r="A268" s="137"/>
      <c r="B268" s="310" t="s">
        <v>311</v>
      </c>
      <c r="C268" s="311" t="s">
        <v>9</v>
      </c>
      <c r="D268" s="312">
        <v>1</v>
      </c>
      <c r="E268" s="271">
        <v>66</v>
      </c>
      <c r="G268" s="103"/>
      <c r="H268" s="135"/>
      <c r="I268" s="138"/>
      <c r="J268" s="109"/>
      <c r="K268" s="109"/>
      <c r="L268" s="109"/>
      <c r="M268" s="136"/>
      <c r="N268" s="111"/>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09"/>
      <c r="AL268" s="109"/>
      <c r="AM268" s="109"/>
      <c r="AN268" s="109"/>
      <c r="AO268" s="109"/>
      <c r="AP268" s="109"/>
      <c r="AQ268" s="109"/>
      <c r="AR268" s="109"/>
      <c r="AS268" s="109"/>
      <c r="AT268" s="109"/>
      <c r="AU268" s="109"/>
      <c r="AV268" s="109"/>
      <c r="AW268" s="109"/>
      <c r="AX268" s="109"/>
      <c r="AY268" s="109"/>
      <c r="AZ268" s="109"/>
      <c r="BA268" s="109"/>
      <c r="BB268" s="109"/>
      <c r="BC268" s="109"/>
      <c r="BD268" s="109"/>
      <c r="BE268" s="109"/>
      <c r="BF268" s="109"/>
      <c r="BG268" s="109"/>
      <c r="BH268" s="109"/>
      <c r="BI268" s="109"/>
    </row>
    <row r="269" spans="1:61" s="116" customFormat="1" ht="15.75" customHeight="1">
      <c r="A269" s="137"/>
      <c r="B269" s="310" t="s">
        <v>312</v>
      </c>
      <c r="C269" s="311" t="s">
        <v>9</v>
      </c>
      <c r="D269" s="312">
        <v>1</v>
      </c>
      <c r="E269" s="271">
        <v>3</v>
      </c>
      <c r="G269" s="103"/>
      <c r="H269" s="135"/>
      <c r="I269" s="138"/>
      <c r="J269" s="109"/>
      <c r="K269" s="109"/>
      <c r="L269" s="109"/>
      <c r="M269" s="136"/>
      <c r="N269" s="111"/>
      <c r="O269" s="109"/>
      <c r="P269" s="109"/>
      <c r="Q269" s="109"/>
      <c r="R269" s="109"/>
      <c r="S269" s="109"/>
      <c r="T269" s="109"/>
      <c r="U269" s="109"/>
      <c r="V269" s="109"/>
      <c r="W269" s="109"/>
      <c r="X269" s="109"/>
      <c r="Y269" s="109"/>
      <c r="Z269" s="109"/>
      <c r="AA269" s="109"/>
      <c r="AB269" s="109"/>
      <c r="AC269" s="109"/>
      <c r="AD269" s="109"/>
      <c r="AE269" s="109"/>
      <c r="AF269" s="109"/>
      <c r="AG269" s="109"/>
      <c r="AH269" s="109"/>
      <c r="AI269" s="109"/>
      <c r="AJ269" s="109"/>
      <c r="AK269" s="109"/>
      <c r="AL269" s="109"/>
      <c r="AM269" s="109"/>
      <c r="AN269" s="109"/>
      <c r="AO269" s="109"/>
      <c r="AP269" s="109"/>
      <c r="AQ269" s="109"/>
      <c r="AR269" s="109"/>
      <c r="AS269" s="109"/>
      <c r="AT269" s="109"/>
      <c r="AU269" s="109"/>
      <c r="AV269" s="109"/>
      <c r="AW269" s="109"/>
      <c r="AX269" s="109"/>
      <c r="AY269" s="109"/>
      <c r="AZ269" s="109"/>
      <c r="BA269" s="109"/>
      <c r="BB269" s="109"/>
      <c r="BC269" s="109"/>
      <c r="BD269" s="109"/>
      <c r="BE269" s="109"/>
      <c r="BF269" s="109"/>
      <c r="BG269" s="109"/>
      <c r="BH269" s="109"/>
      <c r="BI269" s="109"/>
    </row>
    <row r="270" spans="1:61" s="109" customFormat="1" ht="15.75" customHeight="1">
      <c r="A270" s="379"/>
      <c r="B270" s="389" t="s">
        <v>326</v>
      </c>
      <c r="C270" s="311"/>
      <c r="D270" s="312"/>
      <c r="E270" s="268">
        <f>SUM(E271:E272)</f>
        <v>43</v>
      </c>
      <c r="G270" s="103"/>
      <c r="H270" s="135"/>
      <c r="I270" s="138"/>
      <c r="M270" s="136"/>
      <c r="N270" s="111"/>
    </row>
    <row r="271" spans="1:61" s="116" customFormat="1" ht="15.75" customHeight="1">
      <c r="A271" s="137"/>
      <c r="B271" s="340" t="s">
        <v>327</v>
      </c>
      <c r="C271" s="311" t="s">
        <v>9</v>
      </c>
      <c r="D271" s="312">
        <v>1</v>
      </c>
      <c r="E271" s="271">
        <v>23</v>
      </c>
      <c r="G271" s="103"/>
      <c r="H271" s="135"/>
      <c r="I271" s="138"/>
      <c r="J271" s="109"/>
      <c r="K271" s="109"/>
      <c r="L271" s="109"/>
      <c r="M271" s="136"/>
      <c r="N271" s="111"/>
      <c r="O271" s="109"/>
      <c r="P271" s="109"/>
      <c r="Q271" s="109"/>
      <c r="R271" s="109"/>
      <c r="S271" s="109"/>
      <c r="T271" s="109"/>
      <c r="U271" s="109"/>
      <c r="V271" s="109"/>
      <c r="W271" s="109"/>
      <c r="X271" s="109"/>
      <c r="Y271" s="109"/>
      <c r="Z271" s="109"/>
      <c r="AA271" s="109"/>
      <c r="AB271" s="109"/>
      <c r="AC271" s="109"/>
      <c r="AD271" s="109"/>
      <c r="AE271" s="109"/>
      <c r="AF271" s="109"/>
      <c r="AG271" s="109"/>
      <c r="AH271" s="109"/>
      <c r="AI271" s="109"/>
      <c r="AJ271" s="109"/>
      <c r="AK271" s="109"/>
      <c r="AL271" s="109"/>
      <c r="AM271" s="109"/>
      <c r="AN271" s="109"/>
      <c r="AO271" s="109"/>
      <c r="AP271" s="109"/>
      <c r="AQ271" s="109"/>
      <c r="AR271" s="109"/>
      <c r="AS271" s="109"/>
      <c r="AT271" s="109"/>
      <c r="AU271" s="109"/>
      <c r="AV271" s="109"/>
      <c r="AW271" s="109"/>
      <c r="AX271" s="109"/>
      <c r="AY271" s="109"/>
      <c r="AZ271" s="109"/>
      <c r="BA271" s="109"/>
      <c r="BB271" s="109"/>
      <c r="BC271" s="109"/>
      <c r="BD271" s="109"/>
      <c r="BE271" s="109"/>
      <c r="BF271" s="109"/>
      <c r="BG271" s="109"/>
      <c r="BH271" s="109"/>
      <c r="BI271" s="109"/>
    </row>
    <row r="272" spans="1:61" s="116" customFormat="1" ht="15.75" customHeight="1">
      <c r="A272" s="137"/>
      <c r="B272" s="340" t="s">
        <v>328</v>
      </c>
      <c r="C272" s="311" t="s">
        <v>9</v>
      </c>
      <c r="D272" s="312">
        <v>1</v>
      </c>
      <c r="E272" s="271">
        <v>20</v>
      </c>
      <c r="G272" s="103"/>
      <c r="H272" s="135"/>
      <c r="I272" s="138"/>
      <c r="J272" s="109"/>
      <c r="K272" s="109"/>
      <c r="L272" s="109"/>
      <c r="M272" s="136"/>
      <c r="N272" s="111"/>
      <c r="O272" s="109"/>
      <c r="P272" s="109"/>
      <c r="Q272" s="109"/>
      <c r="R272" s="109"/>
      <c r="S272" s="109"/>
      <c r="T272" s="109"/>
      <c r="U272" s="109"/>
      <c r="V272" s="109"/>
      <c r="W272" s="109"/>
      <c r="X272" s="109"/>
      <c r="Y272" s="109"/>
      <c r="Z272" s="109"/>
      <c r="AA272" s="109"/>
      <c r="AB272" s="109"/>
      <c r="AC272" s="109"/>
      <c r="AD272" s="109"/>
      <c r="AE272" s="109"/>
      <c r="AF272" s="109"/>
      <c r="AG272" s="109"/>
      <c r="AH272" s="109"/>
      <c r="AI272" s="109"/>
      <c r="AJ272" s="109"/>
      <c r="AK272" s="109"/>
      <c r="AL272" s="109"/>
      <c r="AM272" s="109"/>
      <c r="AN272" s="109"/>
      <c r="AO272" s="109"/>
      <c r="AP272" s="109"/>
      <c r="AQ272" s="109"/>
      <c r="AR272" s="109"/>
      <c r="AS272" s="109"/>
      <c r="AT272" s="109"/>
      <c r="AU272" s="109"/>
      <c r="AV272" s="109"/>
      <c r="AW272" s="109"/>
      <c r="AX272" s="109"/>
      <c r="AY272" s="109"/>
      <c r="AZ272" s="109"/>
      <c r="BA272" s="109"/>
      <c r="BB272" s="109"/>
      <c r="BC272" s="109"/>
      <c r="BD272" s="109"/>
      <c r="BE272" s="109"/>
      <c r="BF272" s="109"/>
      <c r="BG272" s="109"/>
      <c r="BH272" s="109"/>
      <c r="BI272" s="109"/>
    </row>
    <row r="273" spans="1:61" s="109" customFormat="1" ht="15.75" customHeight="1">
      <c r="A273" s="379"/>
      <c r="B273" s="388" t="s">
        <v>335</v>
      </c>
      <c r="C273" s="311"/>
      <c r="D273" s="312"/>
      <c r="E273" s="268">
        <f>E274</f>
        <v>15</v>
      </c>
      <c r="G273" s="103"/>
      <c r="H273" s="135"/>
      <c r="I273" s="138"/>
      <c r="M273" s="136"/>
      <c r="N273" s="111"/>
    </row>
    <row r="274" spans="1:61" s="116" customFormat="1" ht="15.75" customHeight="1">
      <c r="A274" s="137"/>
      <c r="B274" s="330" t="s">
        <v>336</v>
      </c>
      <c r="C274" s="311" t="s">
        <v>9</v>
      </c>
      <c r="D274" s="312">
        <v>1</v>
      </c>
      <c r="E274" s="271">
        <v>15</v>
      </c>
      <c r="G274" s="103"/>
      <c r="H274" s="135"/>
      <c r="I274" s="138"/>
      <c r="J274" s="109"/>
      <c r="K274" s="109"/>
      <c r="L274" s="109"/>
      <c r="M274" s="136"/>
      <c r="N274" s="111"/>
      <c r="O274" s="109"/>
      <c r="P274" s="109"/>
      <c r="Q274" s="109"/>
      <c r="R274" s="109"/>
      <c r="S274" s="109"/>
      <c r="T274" s="109"/>
      <c r="U274" s="109"/>
      <c r="V274" s="109"/>
      <c r="W274" s="109"/>
      <c r="X274" s="109"/>
      <c r="Y274" s="109"/>
      <c r="Z274" s="109"/>
      <c r="AA274" s="109"/>
      <c r="AB274" s="109"/>
      <c r="AC274" s="109"/>
      <c r="AD274" s="109"/>
      <c r="AE274" s="109"/>
      <c r="AF274" s="109"/>
      <c r="AG274" s="109"/>
      <c r="AH274" s="109"/>
      <c r="AI274" s="109"/>
      <c r="AJ274" s="109"/>
      <c r="AK274" s="109"/>
      <c r="AL274" s="109"/>
      <c r="AM274" s="109"/>
      <c r="AN274" s="109"/>
      <c r="AO274" s="109"/>
      <c r="AP274" s="109"/>
      <c r="AQ274" s="109"/>
      <c r="AR274" s="109"/>
      <c r="AS274" s="109"/>
      <c r="AT274" s="109"/>
      <c r="AU274" s="109"/>
      <c r="AV274" s="109"/>
      <c r="AW274" s="109"/>
      <c r="AX274" s="109"/>
      <c r="AY274" s="109"/>
      <c r="AZ274" s="109"/>
      <c r="BA274" s="109"/>
      <c r="BB274" s="109"/>
      <c r="BC274" s="109"/>
      <c r="BD274" s="109"/>
      <c r="BE274" s="109"/>
      <c r="BF274" s="109"/>
      <c r="BG274" s="109"/>
      <c r="BH274" s="109"/>
      <c r="BI274" s="109"/>
    </row>
    <row r="275" spans="1:61" s="201" customFormat="1" ht="19.5" customHeight="1">
      <c r="A275" s="80"/>
      <c r="B275" s="198" t="s">
        <v>22</v>
      </c>
      <c r="C275" s="199" t="s">
        <v>23</v>
      </c>
      <c r="D275" s="200"/>
      <c r="E275" s="411">
        <f>E276+E296+E292+E300</f>
        <v>374.11</v>
      </c>
      <c r="G275" s="55"/>
      <c r="H275" s="85"/>
      <c r="I275" s="81"/>
      <c r="J275" s="81"/>
      <c r="K275" s="81"/>
      <c r="L275" s="81"/>
      <c r="M275" s="81"/>
      <c r="N275" s="81"/>
      <c r="O275" s="81"/>
      <c r="P275" s="81"/>
      <c r="Q275" s="81"/>
      <c r="R275" s="81"/>
      <c r="S275" s="81"/>
      <c r="T275" s="81"/>
      <c r="U275" s="81"/>
      <c r="V275" s="81"/>
      <c r="W275" s="81"/>
      <c r="X275" s="81"/>
      <c r="Y275" s="81"/>
      <c r="Z275" s="81"/>
      <c r="AA275" s="81"/>
      <c r="AB275" s="81"/>
      <c r="AC275" s="81"/>
      <c r="AD275" s="81"/>
      <c r="AE275" s="81"/>
      <c r="AF275" s="81"/>
      <c r="AG275" s="81"/>
      <c r="AH275" s="81"/>
      <c r="AI275" s="81"/>
      <c r="AJ275" s="81"/>
      <c r="AK275" s="81"/>
      <c r="AL275" s="81"/>
      <c r="AM275" s="81"/>
      <c r="AN275" s="81"/>
      <c r="AO275" s="81"/>
      <c r="AP275" s="81"/>
      <c r="AQ275" s="81"/>
      <c r="AR275" s="81"/>
      <c r="AS275" s="81"/>
      <c r="AT275" s="81"/>
      <c r="AU275" s="81"/>
      <c r="AV275" s="81"/>
      <c r="AW275" s="81"/>
      <c r="AX275" s="81"/>
      <c r="AY275" s="81"/>
      <c r="AZ275" s="81"/>
      <c r="BA275" s="81"/>
      <c r="BB275" s="81"/>
      <c r="BC275" s="81"/>
      <c r="BD275" s="81"/>
      <c r="BE275" s="81"/>
      <c r="BF275" s="81"/>
      <c r="BG275" s="81"/>
      <c r="BH275" s="81"/>
      <c r="BI275" s="81"/>
    </row>
    <row r="276" spans="1:61" s="205" customFormat="1" ht="17.25" customHeight="1">
      <c r="A276" s="202"/>
      <c r="B276" s="203" t="s">
        <v>24</v>
      </c>
      <c r="C276" s="204"/>
      <c r="D276" s="170"/>
      <c r="E276" s="412">
        <f>SUM(E277:E291)</f>
        <v>289</v>
      </c>
      <c r="G276" s="55"/>
      <c r="H276" s="189"/>
      <c r="I276" s="190"/>
      <c r="J276" s="190"/>
      <c r="K276" s="190"/>
      <c r="L276" s="190"/>
      <c r="M276" s="190"/>
      <c r="N276" s="190"/>
      <c r="O276" s="190"/>
      <c r="P276" s="190"/>
      <c r="Q276" s="190"/>
      <c r="R276" s="190"/>
      <c r="S276" s="190"/>
      <c r="T276" s="190"/>
      <c r="U276" s="190"/>
      <c r="V276" s="190"/>
      <c r="W276" s="190"/>
      <c r="X276" s="190"/>
      <c r="Y276" s="190"/>
      <c r="Z276" s="190"/>
      <c r="AA276" s="190"/>
      <c r="AB276" s="190"/>
      <c r="AC276" s="190"/>
      <c r="AD276" s="190"/>
      <c r="AE276" s="190"/>
      <c r="AF276" s="190"/>
      <c r="AG276" s="190"/>
      <c r="AH276" s="190"/>
      <c r="AI276" s="190"/>
      <c r="AJ276" s="190"/>
      <c r="AK276" s="190"/>
      <c r="AL276" s="190"/>
      <c r="AM276" s="190"/>
      <c r="AN276" s="190"/>
      <c r="AO276" s="190"/>
      <c r="AP276" s="190"/>
      <c r="AQ276" s="190"/>
      <c r="AR276" s="190"/>
      <c r="AS276" s="190"/>
      <c r="AT276" s="190"/>
      <c r="AU276" s="190"/>
      <c r="AV276" s="190"/>
      <c r="AW276" s="190"/>
      <c r="AX276" s="190"/>
      <c r="AY276" s="190"/>
      <c r="AZ276" s="190"/>
      <c r="BA276" s="190"/>
      <c r="BB276" s="190"/>
      <c r="BC276" s="190"/>
      <c r="BD276" s="190"/>
      <c r="BE276" s="190"/>
      <c r="BF276" s="190"/>
      <c r="BG276" s="190"/>
      <c r="BH276" s="190"/>
      <c r="BI276" s="190"/>
    </row>
    <row r="277" spans="1:61" s="117" customFormat="1" ht="17.25" customHeight="1">
      <c r="A277" s="140"/>
      <c r="B277" s="206" t="s">
        <v>179</v>
      </c>
      <c r="C277" s="69" t="s">
        <v>9</v>
      </c>
      <c r="D277" s="208">
        <v>2</v>
      </c>
      <c r="E277" s="413">
        <v>60</v>
      </c>
      <c r="G277" s="103"/>
      <c r="H277" s="104"/>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5"/>
      <c r="AL277" s="105"/>
      <c r="AM277" s="105"/>
      <c r="AN277" s="105"/>
      <c r="AO277" s="105"/>
      <c r="AP277" s="105"/>
      <c r="AQ277" s="105"/>
      <c r="AR277" s="105"/>
      <c r="AS277" s="105"/>
      <c r="AT277" s="105"/>
      <c r="AU277" s="105"/>
      <c r="AV277" s="105"/>
      <c r="AW277" s="105"/>
      <c r="AX277" s="105"/>
      <c r="AY277" s="105"/>
      <c r="AZ277" s="105"/>
      <c r="BA277" s="105"/>
      <c r="BB277" s="105"/>
      <c r="BC277" s="105"/>
      <c r="BD277" s="105"/>
      <c r="BE277" s="105"/>
      <c r="BF277" s="105"/>
      <c r="BG277" s="105"/>
      <c r="BH277" s="105"/>
      <c r="BI277" s="105"/>
    </row>
    <row r="278" spans="1:61" s="117" customFormat="1" ht="17.25" customHeight="1">
      <c r="A278" s="140"/>
      <c r="B278" s="209" t="s">
        <v>180</v>
      </c>
      <c r="C278" s="69" t="s">
        <v>9</v>
      </c>
      <c r="D278" s="208">
        <v>4</v>
      </c>
      <c r="E278" s="413">
        <v>19</v>
      </c>
      <c r="G278" s="103"/>
      <c r="H278" s="104"/>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5"/>
      <c r="AL278" s="105"/>
      <c r="AM278" s="105"/>
      <c r="AN278" s="105"/>
      <c r="AO278" s="105"/>
      <c r="AP278" s="105"/>
      <c r="AQ278" s="105"/>
      <c r="AR278" s="105"/>
      <c r="AS278" s="105"/>
      <c r="AT278" s="105"/>
      <c r="AU278" s="105"/>
      <c r="AV278" s="105"/>
      <c r="AW278" s="105"/>
      <c r="AX278" s="105"/>
      <c r="AY278" s="105"/>
      <c r="AZ278" s="105"/>
      <c r="BA278" s="105"/>
      <c r="BB278" s="105"/>
      <c r="BC278" s="105"/>
      <c r="BD278" s="105"/>
      <c r="BE278" s="105"/>
      <c r="BF278" s="105"/>
      <c r="BG278" s="105"/>
      <c r="BH278" s="105"/>
      <c r="BI278" s="105"/>
    </row>
    <row r="279" spans="1:61" s="117" customFormat="1" ht="17.25" customHeight="1">
      <c r="A279" s="140"/>
      <c r="B279" s="206" t="s">
        <v>181</v>
      </c>
      <c r="C279" s="69" t="s">
        <v>9</v>
      </c>
      <c r="D279" s="208">
        <v>4</v>
      </c>
      <c r="E279" s="413">
        <v>10</v>
      </c>
      <c r="G279" s="103"/>
      <c r="H279" s="104"/>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5"/>
      <c r="AL279" s="105"/>
      <c r="AM279" s="105"/>
      <c r="AN279" s="105"/>
      <c r="AO279" s="105"/>
      <c r="AP279" s="105"/>
      <c r="AQ279" s="105"/>
      <c r="AR279" s="105"/>
      <c r="AS279" s="105"/>
      <c r="AT279" s="105"/>
      <c r="AU279" s="105"/>
      <c r="AV279" s="105"/>
      <c r="AW279" s="105"/>
      <c r="AX279" s="105"/>
      <c r="AY279" s="105"/>
      <c r="AZ279" s="105"/>
      <c r="BA279" s="105"/>
      <c r="BB279" s="105"/>
      <c r="BC279" s="105"/>
      <c r="BD279" s="105"/>
      <c r="BE279" s="105"/>
      <c r="BF279" s="105"/>
      <c r="BG279" s="105"/>
      <c r="BH279" s="105"/>
      <c r="BI279" s="105"/>
    </row>
    <row r="280" spans="1:61" s="117" customFormat="1" ht="17.25" customHeight="1">
      <c r="A280" s="140"/>
      <c r="B280" s="206" t="s">
        <v>182</v>
      </c>
      <c r="C280" s="69" t="s">
        <v>9</v>
      </c>
      <c r="D280" s="208">
        <v>4</v>
      </c>
      <c r="E280" s="413">
        <v>6</v>
      </c>
      <c r="G280" s="103"/>
      <c r="H280" s="104"/>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5"/>
      <c r="AL280" s="105"/>
      <c r="AM280" s="105"/>
      <c r="AN280" s="105"/>
      <c r="AO280" s="105"/>
      <c r="AP280" s="105"/>
      <c r="AQ280" s="105"/>
      <c r="AR280" s="105"/>
      <c r="AS280" s="105"/>
      <c r="AT280" s="105"/>
      <c r="AU280" s="105"/>
      <c r="AV280" s="105"/>
      <c r="AW280" s="105"/>
      <c r="AX280" s="105"/>
      <c r="AY280" s="105"/>
      <c r="AZ280" s="105"/>
      <c r="BA280" s="105"/>
      <c r="BB280" s="105"/>
      <c r="BC280" s="105"/>
      <c r="BD280" s="105"/>
      <c r="BE280" s="105"/>
      <c r="BF280" s="105"/>
      <c r="BG280" s="105"/>
      <c r="BH280" s="105"/>
      <c r="BI280" s="105"/>
    </row>
    <row r="281" spans="1:61" s="117" customFormat="1" ht="17.25" customHeight="1">
      <c r="A281" s="140"/>
      <c r="B281" s="206" t="s">
        <v>183</v>
      </c>
      <c r="C281" s="69" t="s">
        <v>9</v>
      </c>
      <c r="D281" s="208">
        <v>4</v>
      </c>
      <c r="E281" s="413">
        <v>3</v>
      </c>
      <c r="G281" s="103"/>
      <c r="H281" s="104"/>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5"/>
      <c r="AL281" s="105"/>
      <c r="AM281" s="105"/>
      <c r="AN281" s="105"/>
      <c r="AO281" s="105"/>
      <c r="AP281" s="105"/>
      <c r="AQ281" s="105"/>
      <c r="AR281" s="105"/>
      <c r="AS281" s="105"/>
      <c r="AT281" s="105"/>
      <c r="AU281" s="105"/>
      <c r="AV281" s="105"/>
      <c r="AW281" s="105"/>
      <c r="AX281" s="105"/>
      <c r="AY281" s="105"/>
      <c r="AZ281" s="105"/>
      <c r="BA281" s="105"/>
      <c r="BB281" s="105"/>
      <c r="BC281" s="105"/>
      <c r="BD281" s="105"/>
      <c r="BE281" s="105"/>
      <c r="BF281" s="105"/>
      <c r="BG281" s="105"/>
      <c r="BH281" s="105"/>
      <c r="BI281" s="105"/>
    </row>
    <row r="282" spans="1:61" s="117" customFormat="1" ht="17.25" customHeight="1">
      <c r="A282" s="140"/>
      <c r="B282" s="206" t="s">
        <v>184</v>
      </c>
      <c r="C282" s="69" t="s">
        <v>9</v>
      </c>
      <c r="D282" s="208">
        <v>7</v>
      </c>
      <c r="E282" s="413">
        <v>10</v>
      </c>
      <c r="G282" s="103"/>
      <c r="H282" s="104"/>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5"/>
      <c r="AL282" s="105"/>
      <c r="AM282" s="105"/>
      <c r="AN282" s="105"/>
      <c r="AO282" s="105"/>
      <c r="AP282" s="105"/>
      <c r="AQ282" s="105"/>
      <c r="AR282" s="105"/>
      <c r="AS282" s="105"/>
      <c r="AT282" s="105"/>
      <c r="AU282" s="105"/>
      <c r="AV282" s="105"/>
      <c r="AW282" s="105"/>
      <c r="AX282" s="105"/>
      <c r="AY282" s="105"/>
      <c r="AZ282" s="105"/>
      <c r="BA282" s="105"/>
      <c r="BB282" s="105"/>
      <c r="BC282" s="105"/>
      <c r="BD282" s="105"/>
      <c r="BE282" s="105"/>
      <c r="BF282" s="105"/>
      <c r="BG282" s="105"/>
      <c r="BH282" s="105"/>
      <c r="BI282" s="105"/>
    </row>
    <row r="283" spans="1:61" s="117" customFormat="1" ht="17.25" customHeight="1">
      <c r="A283" s="140"/>
      <c r="B283" s="207" t="s">
        <v>185</v>
      </c>
      <c r="C283" s="69" t="s">
        <v>9</v>
      </c>
      <c r="D283" s="208">
        <v>2</v>
      </c>
      <c r="E283" s="413">
        <v>4</v>
      </c>
      <c r="G283" s="103"/>
      <c r="H283" s="104"/>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5"/>
      <c r="AL283" s="105"/>
      <c r="AM283" s="105"/>
      <c r="AN283" s="105"/>
      <c r="AO283" s="105"/>
      <c r="AP283" s="105"/>
      <c r="AQ283" s="105"/>
      <c r="AR283" s="105"/>
      <c r="AS283" s="105"/>
      <c r="AT283" s="105"/>
      <c r="AU283" s="105"/>
      <c r="AV283" s="105"/>
      <c r="AW283" s="105"/>
      <c r="AX283" s="105"/>
      <c r="AY283" s="105"/>
      <c r="AZ283" s="105"/>
      <c r="BA283" s="105"/>
      <c r="BB283" s="105"/>
      <c r="BC283" s="105"/>
      <c r="BD283" s="105"/>
      <c r="BE283" s="105"/>
      <c r="BF283" s="105"/>
      <c r="BG283" s="105"/>
      <c r="BH283" s="105"/>
      <c r="BI283" s="105"/>
    </row>
    <row r="284" spans="1:61" s="117" customFormat="1" ht="17.25" customHeight="1">
      <c r="A284" s="140"/>
      <c r="B284" s="207" t="s">
        <v>186</v>
      </c>
      <c r="C284" s="69" t="s">
        <v>9</v>
      </c>
      <c r="D284" s="208">
        <v>4</v>
      </c>
      <c r="E284" s="413">
        <v>20</v>
      </c>
      <c r="G284" s="103"/>
      <c r="H284" s="104"/>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5"/>
      <c r="AL284" s="105"/>
      <c r="AM284" s="105"/>
      <c r="AN284" s="105"/>
      <c r="AO284" s="105"/>
      <c r="AP284" s="105"/>
      <c r="AQ284" s="105"/>
      <c r="AR284" s="105"/>
      <c r="AS284" s="105"/>
      <c r="AT284" s="105"/>
      <c r="AU284" s="105"/>
      <c r="AV284" s="105"/>
      <c r="AW284" s="105"/>
      <c r="AX284" s="105"/>
      <c r="AY284" s="105"/>
      <c r="AZ284" s="105"/>
      <c r="BA284" s="105"/>
      <c r="BB284" s="105"/>
      <c r="BC284" s="105"/>
      <c r="BD284" s="105"/>
      <c r="BE284" s="105"/>
      <c r="BF284" s="105"/>
      <c r="BG284" s="105"/>
      <c r="BH284" s="105"/>
      <c r="BI284" s="105"/>
    </row>
    <row r="285" spans="1:61" s="117" customFormat="1" ht="17.25" customHeight="1">
      <c r="A285" s="140"/>
      <c r="B285" s="207" t="s">
        <v>187</v>
      </c>
      <c r="C285" s="69" t="s">
        <v>9</v>
      </c>
      <c r="D285" s="208">
        <v>1</v>
      </c>
      <c r="E285" s="413">
        <v>3</v>
      </c>
      <c r="G285" s="103"/>
      <c r="H285" s="104"/>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5"/>
      <c r="AL285" s="105"/>
      <c r="AM285" s="105"/>
      <c r="AN285" s="105"/>
      <c r="AO285" s="105"/>
      <c r="AP285" s="105"/>
      <c r="AQ285" s="105"/>
      <c r="AR285" s="105"/>
      <c r="AS285" s="105"/>
      <c r="AT285" s="105"/>
      <c r="AU285" s="105"/>
      <c r="AV285" s="105"/>
      <c r="AW285" s="105"/>
      <c r="AX285" s="105"/>
      <c r="AY285" s="105"/>
      <c r="AZ285" s="105"/>
      <c r="BA285" s="105"/>
      <c r="BB285" s="105"/>
      <c r="BC285" s="105"/>
      <c r="BD285" s="105"/>
      <c r="BE285" s="105"/>
      <c r="BF285" s="105"/>
      <c r="BG285" s="105"/>
      <c r="BH285" s="105"/>
      <c r="BI285" s="105"/>
    </row>
    <row r="286" spans="1:61" s="117" customFormat="1" ht="17.25" customHeight="1">
      <c r="A286" s="140"/>
      <c r="B286" s="207" t="s">
        <v>188</v>
      </c>
      <c r="C286" s="69" t="s">
        <v>9</v>
      </c>
      <c r="D286" s="208">
        <v>1</v>
      </c>
      <c r="E286" s="413">
        <v>5</v>
      </c>
      <c r="G286" s="103"/>
      <c r="H286" s="104"/>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5"/>
      <c r="AL286" s="105"/>
      <c r="AM286" s="105"/>
      <c r="AN286" s="105"/>
      <c r="AO286" s="105"/>
      <c r="AP286" s="105"/>
      <c r="AQ286" s="105"/>
      <c r="AR286" s="105"/>
      <c r="AS286" s="105"/>
      <c r="AT286" s="105"/>
      <c r="AU286" s="105"/>
      <c r="AV286" s="105"/>
      <c r="AW286" s="105"/>
      <c r="AX286" s="105"/>
      <c r="AY286" s="105"/>
      <c r="AZ286" s="105"/>
      <c r="BA286" s="105"/>
      <c r="BB286" s="105"/>
      <c r="BC286" s="105"/>
      <c r="BD286" s="105"/>
      <c r="BE286" s="105"/>
      <c r="BF286" s="105"/>
      <c r="BG286" s="105"/>
      <c r="BH286" s="105"/>
      <c r="BI286" s="105"/>
    </row>
    <row r="287" spans="1:61" s="117" customFormat="1" ht="17.25" customHeight="1">
      <c r="A287" s="140"/>
      <c r="B287" s="207" t="s">
        <v>189</v>
      </c>
      <c r="C287" s="69" t="s">
        <v>9</v>
      </c>
      <c r="D287" s="208">
        <v>1</v>
      </c>
      <c r="E287" s="413">
        <v>8</v>
      </c>
      <c r="G287" s="103"/>
      <c r="H287" s="104"/>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5"/>
      <c r="AL287" s="105"/>
      <c r="AM287" s="105"/>
      <c r="AN287" s="105"/>
      <c r="AO287" s="105"/>
      <c r="AP287" s="105"/>
      <c r="AQ287" s="105"/>
      <c r="AR287" s="105"/>
      <c r="AS287" s="105"/>
      <c r="AT287" s="105"/>
      <c r="AU287" s="105"/>
      <c r="AV287" s="105"/>
      <c r="AW287" s="105"/>
      <c r="AX287" s="105"/>
      <c r="AY287" s="105"/>
      <c r="AZ287" s="105"/>
      <c r="BA287" s="105"/>
      <c r="BB287" s="105"/>
      <c r="BC287" s="105"/>
      <c r="BD287" s="105"/>
      <c r="BE287" s="105"/>
      <c r="BF287" s="105"/>
      <c r="BG287" s="105"/>
      <c r="BH287" s="105"/>
      <c r="BI287" s="105"/>
    </row>
    <row r="288" spans="1:61" s="117" customFormat="1" ht="17.25" customHeight="1">
      <c r="A288" s="140"/>
      <c r="B288" s="207" t="s">
        <v>190</v>
      </c>
      <c r="C288" s="69" t="s">
        <v>9</v>
      </c>
      <c r="D288" s="208">
        <v>1</v>
      </c>
      <c r="E288" s="413">
        <v>3</v>
      </c>
      <c r="G288" s="103"/>
      <c r="H288" s="104"/>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5"/>
      <c r="AL288" s="105"/>
      <c r="AM288" s="105"/>
      <c r="AN288" s="105"/>
      <c r="AO288" s="105"/>
      <c r="AP288" s="105"/>
      <c r="AQ288" s="105"/>
      <c r="AR288" s="105"/>
      <c r="AS288" s="105"/>
      <c r="AT288" s="105"/>
      <c r="AU288" s="105"/>
      <c r="AV288" s="105"/>
      <c r="AW288" s="105"/>
      <c r="AX288" s="105"/>
      <c r="AY288" s="105"/>
      <c r="AZ288" s="105"/>
      <c r="BA288" s="105"/>
      <c r="BB288" s="105"/>
      <c r="BC288" s="105"/>
      <c r="BD288" s="105"/>
      <c r="BE288" s="105"/>
      <c r="BF288" s="105"/>
      <c r="BG288" s="105"/>
      <c r="BH288" s="105"/>
      <c r="BI288" s="105"/>
    </row>
    <row r="289" spans="1:61" s="117" customFormat="1" ht="17.25" customHeight="1">
      <c r="A289" s="140"/>
      <c r="B289" s="207" t="s">
        <v>191</v>
      </c>
      <c r="C289" s="69" t="s">
        <v>9</v>
      </c>
      <c r="D289" s="208">
        <v>1</v>
      </c>
      <c r="E289" s="413">
        <v>7</v>
      </c>
      <c r="G289" s="103"/>
      <c r="H289" s="104"/>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5"/>
      <c r="AL289" s="105"/>
      <c r="AM289" s="105"/>
      <c r="AN289" s="105"/>
      <c r="AO289" s="105"/>
      <c r="AP289" s="105"/>
      <c r="AQ289" s="105"/>
      <c r="AR289" s="105"/>
      <c r="AS289" s="105"/>
      <c r="AT289" s="105"/>
      <c r="AU289" s="105"/>
      <c r="AV289" s="105"/>
      <c r="AW289" s="105"/>
      <c r="AX289" s="105"/>
      <c r="AY289" s="105"/>
      <c r="AZ289" s="105"/>
      <c r="BA289" s="105"/>
      <c r="BB289" s="105"/>
      <c r="BC289" s="105"/>
      <c r="BD289" s="105"/>
      <c r="BE289" s="105"/>
      <c r="BF289" s="105"/>
      <c r="BG289" s="105"/>
      <c r="BH289" s="105"/>
      <c r="BI289" s="105"/>
    </row>
    <row r="290" spans="1:61" s="117" customFormat="1" ht="17.25" customHeight="1">
      <c r="A290" s="140"/>
      <c r="B290" s="207" t="s">
        <v>192</v>
      </c>
      <c r="C290" s="69" t="s">
        <v>9</v>
      </c>
      <c r="D290" s="208">
        <v>2</v>
      </c>
      <c r="E290" s="413">
        <v>1</v>
      </c>
      <c r="G290" s="103"/>
      <c r="H290" s="104"/>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5"/>
      <c r="AL290" s="105"/>
      <c r="AM290" s="105"/>
      <c r="AN290" s="105"/>
      <c r="AO290" s="105"/>
      <c r="AP290" s="105"/>
      <c r="AQ290" s="105"/>
      <c r="AR290" s="105"/>
      <c r="AS290" s="105"/>
      <c r="AT290" s="105"/>
      <c r="AU290" s="105"/>
      <c r="AV290" s="105"/>
      <c r="AW290" s="105"/>
      <c r="AX290" s="105"/>
      <c r="AY290" s="105"/>
      <c r="AZ290" s="105"/>
      <c r="BA290" s="105"/>
      <c r="BB290" s="105"/>
      <c r="BC290" s="105"/>
      <c r="BD290" s="105"/>
      <c r="BE290" s="105"/>
      <c r="BF290" s="105"/>
      <c r="BG290" s="105"/>
      <c r="BH290" s="105"/>
      <c r="BI290" s="105"/>
    </row>
    <row r="291" spans="1:61" s="117" customFormat="1" ht="17.25" customHeight="1">
      <c r="A291" s="140"/>
      <c r="B291" s="207" t="s">
        <v>342</v>
      </c>
      <c r="C291" s="69" t="s">
        <v>9</v>
      </c>
      <c r="D291" s="208">
        <v>2</v>
      </c>
      <c r="E291" s="413">
        <v>130</v>
      </c>
      <c r="G291" s="103"/>
      <c r="H291" s="104"/>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5"/>
      <c r="AL291" s="105"/>
      <c r="AM291" s="105"/>
      <c r="AN291" s="105"/>
      <c r="AO291" s="105"/>
      <c r="AP291" s="105"/>
      <c r="AQ291" s="105"/>
      <c r="AR291" s="105"/>
      <c r="AS291" s="105"/>
      <c r="AT291" s="105"/>
      <c r="AU291" s="105"/>
      <c r="AV291" s="105"/>
      <c r="AW291" s="105"/>
      <c r="AX291" s="105"/>
      <c r="AY291" s="105"/>
      <c r="AZ291" s="105"/>
      <c r="BA291" s="105"/>
      <c r="BB291" s="105"/>
      <c r="BC291" s="105"/>
      <c r="BD291" s="105"/>
      <c r="BE291" s="105"/>
      <c r="BF291" s="105"/>
      <c r="BG291" s="105"/>
      <c r="BH291" s="105"/>
      <c r="BI291" s="105"/>
    </row>
    <row r="292" spans="1:61" s="4" customFormat="1" ht="18" customHeight="1">
      <c r="A292" s="2"/>
      <c r="B292" s="221" t="s">
        <v>49</v>
      </c>
      <c r="C292" s="76"/>
      <c r="D292" s="76"/>
      <c r="E292" s="162">
        <f>SUM(E293:E295)</f>
        <v>23</v>
      </c>
      <c r="G292" s="31"/>
      <c r="H292" s="3"/>
      <c r="I292" s="219"/>
    </row>
    <row r="293" spans="1:61" s="4" customFormat="1" ht="18" customHeight="1">
      <c r="A293" s="2"/>
      <c r="B293" s="222" t="s">
        <v>199</v>
      </c>
      <c r="C293" s="76" t="s">
        <v>9</v>
      </c>
      <c r="D293" s="76" t="s">
        <v>9</v>
      </c>
      <c r="E293" s="77">
        <v>9</v>
      </c>
      <c r="G293" s="31"/>
      <c r="H293" s="3"/>
      <c r="I293" s="219"/>
    </row>
    <row r="294" spans="1:61" s="4" customFormat="1" ht="18" customHeight="1">
      <c r="A294" s="2"/>
      <c r="B294" s="222" t="s">
        <v>200</v>
      </c>
      <c r="C294" s="76" t="s">
        <v>9</v>
      </c>
      <c r="D294" s="76" t="s">
        <v>9</v>
      </c>
      <c r="E294" s="77">
        <v>10</v>
      </c>
      <c r="G294" s="31"/>
      <c r="H294" s="3"/>
      <c r="I294" s="219"/>
    </row>
    <row r="295" spans="1:61" s="4" customFormat="1" ht="18" customHeight="1">
      <c r="A295" s="2"/>
      <c r="B295" s="222" t="s">
        <v>201</v>
      </c>
      <c r="C295" s="76" t="s">
        <v>9</v>
      </c>
      <c r="D295" s="76" t="s">
        <v>9</v>
      </c>
      <c r="E295" s="77">
        <v>4</v>
      </c>
      <c r="G295" s="31"/>
      <c r="H295" s="3"/>
      <c r="I295" s="219"/>
    </row>
    <row r="296" spans="1:61" s="4" customFormat="1" ht="18" customHeight="1">
      <c r="A296" s="2"/>
      <c r="B296" s="214" t="s">
        <v>46</v>
      </c>
      <c r="C296" s="76"/>
      <c r="D296" s="76"/>
      <c r="E296" s="162">
        <f>SUM(E297:E299)</f>
        <v>31.11</v>
      </c>
      <c r="G296" s="31"/>
      <c r="H296" s="3"/>
      <c r="I296" s="219"/>
    </row>
    <row r="297" spans="1:61" s="4" customFormat="1" ht="18" customHeight="1">
      <c r="A297" s="2"/>
      <c r="B297" s="210" t="s">
        <v>196</v>
      </c>
      <c r="C297" s="76" t="s">
        <v>9</v>
      </c>
      <c r="D297" s="218">
        <v>1</v>
      </c>
      <c r="E297" s="77">
        <v>4.3099999999999996</v>
      </c>
      <c r="G297" s="31"/>
      <c r="H297" s="3"/>
      <c r="I297" s="219"/>
    </row>
    <row r="298" spans="1:61" s="4" customFormat="1" ht="18" customHeight="1">
      <c r="A298" s="2"/>
      <c r="B298" s="210" t="s">
        <v>197</v>
      </c>
      <c r="C298" s="76" t="s">
        <v>9</v>
      </c>
      <c r="D298" s="76">
        <v>14</v>
      </c>
      <c r="E298" s="77">
        <v>24</v>
      </c>
      <c r="G298" s="31"/>
      <c r="H298" s="3"/>
      <c r="I298" s="219"/>
    </row>
    <row r="299" spans="1:61" s="4" customFormat="1" ht="18" customHeight="1">
      <c r="A299" s="2"/>
      <c r="B299" s="210" t="s">
        <v>198</v>
      </c>
      <c r="C299" s="76" t="s">
        <v>9</v>
      </c>
      <c r="D299" s="76">
        <v>1</v>
      </c>
      <c r="E299" s="77">
        <v>2.8</v>
      </c>
      <c r="G299" s="31"/>
      <c r="H299" s="3"/>
      <c r="I299" s="219"/>
    </row>
    <row r="300" spans="1:61" s="102" customFormat="1" ht="18" customHeight="1">
      <c r="A300" s="113"/>
      <c r="B300" s="65" t="s">
        <v>48</v>
      </c>
      <c r="C300" s="65"/>
      <c r="D300" s="65"/>
      <c r="E300" s="414">
        <f>SUM(E301:E303)</f>
        <v>31</v>
      </c>
      <c r="G300" s="103"/>
      <c r="H300" s="104"/>
      <c r="I300" s="138"/>
    </row>
    <row r="301" spans="1:61" s="102" customFormat="1" ht="18" customHeight="1">
      <c r="A301" s="113"/>
      <c r="B301" s="188" t="s">
        <v>173</v>
      </c>
      <c r="C301" s="76" t="s">
        <v>9</v>
      </c>
      <c r="D301" s="76">
        <v>1</v>
      </c>
      <c r="E301" s="77">
        <v>13</v>
      </c>
      <c r="G301" s="103"/>
      <c r="H301" s="104"/>
      <c r="I301" s="138"/>
    </row>
    <row r="302" spans="1:61" s="102" customFormat="1" ht="18" customHeight="1">
      <c r="A302" s="113"/>
      <c r="B302" s="188" t="s">
        <v>175</v>
      </c>
      <c r="C302" s="76" t="s">
        <v>9</v>
      </c>
      <c r="D302" s="76">
        <v>1</v>
      </c>
      <c r="E302" s="77">
        <v>5</v>
      </c>
      <c r="G302" s="103"/>
      <c r="H302" s="104"/>
      <c r="I302" s="138"/>
    </row>
    <row r="303" spans="1:61" s="102" customFormat="1" ht="18" customHeight="1">
      <c r="A303" s="113"/>
      <c r="B303" s="188" t="s">
        <v>176</v>
      </c>
      <c r="C303" s="76" t="s">
        <v>9</v>
      </c>
      <c r="D303" s="76">
        <v>1</v>
      </c>
      <c r="E303" s="77">
        <v>13</v>
      </c>
      <c r="G303" s="103"/>
      <c r="H303" s="104"/>
      <c r="I303" s="138"/>
    </row>
    <row r="304" spans="1:61" s="54" customFormat="1" ht="18" customHeight="1">
      <c r="A304" s="223"/>
      <c r="B304" s="65" t="s">
        <v>7</v>
      </c>
      <c r="C304" s="183" t="s">
        <v>8</v>
      </c>
      <c r="D304" s="69"/>
      <c r="E304" s="162">
        <f>E307+E306</f>
        <v>100</v>
      </c>
      <c r="G304" s="55"/>
      <c r="H304" s="189"/>
      <c r="I304" s="242"/>
    </row>
    <row r="305" spans="1:12" s="54" customFormat="1" ht="18" customHeight="1">
      <c r="A305" s="223"/>
      <c r="B305" s="240" t="s">
        <v>60</v>
      </c>
      <c r="C305" s="183"/>
      <c r="D305" s="69"/>
      <c r="E305" s="162">
        <f>E306</f>
        <v>90</v>
      </c>
      <c r="G305" s="55"/>
      <c r="H305" s="189"/>
      <c r="I305" s="242"/>
    </row>
    <row r="306" spans="1:12" s="54" customFormat="1" ht="18" customHeight="1">
      <c r="A306" s="223"/>
      <c r="B306" s="375" t="s">
        <v>334</v>
      </c>
      <c r="C306" s="69" t="s">
        <v>9</v>
      </c>
      <c r="D306" s="69">
        <v>1</v>
      </c>
      <c r="E306" s="77">
        <v>90</v>
      </c>
      <c r="G306" s="55"/>
      <c r="H306" s="189"/>
      <c r="I306" s="242"/>
    </row>
    <row r="307" spans="1:12" s="54" customFormat="1" ht="18" customHeight="1">
      <c r="A307" s="223"/>
      <c r="B307" s="65" t="s">
        <v>220</v>
      </c>
      <c r="C307" s="69"/>
      <c r="D307" s="69"/>
      <c r="E307" s="162">
        <f>E308</f>
        <v>10</v>
      </c>
      <c r="G307" s="55"/>
      <c r="H307" s="189"/>
      <c r="I307" s="242"/>
    </row>
    <row r="308" spans="1:12" s="54" customFormat="1" ht="18" customHeight="1">
      <c r="A308" s="223"/>
      <c r="B308" s="244" t="s">
        <v>221</v>
      </c>
      <c r="C308" s="69" t="s">
        <v>9</v>
      </c>
      <c r="D308" s="69">
        <v>1</v>
      </c>
      <c r="E308" s="77">
        <v>10</v>
      </c>
      <c r="G308" s="55"/>
      <c r="H308" s="189"/>
      <c r="I308" s="242"/>
    </row>
    <row r="309" spans="1:12" s="54" customFormat="1" ht="34.5" customHeight="1">
      <c r="A309" s="453" t="s">
        <v>10</v>
      </c>
      <c r="B309" s="454"/>
      <c r="C309" s="454"/>
      <c r="D309" s="454"/>
      <c r="E309" s="402">
        <f>E310+E341</f>
        <v>2590</v>
      </c>
      <c r="G309" s="55"/>
      <c r="H309" s="189"/>
      <c r="J309" s="63"/>
      <c r="L309" s="63"/>
    </row>
    <row r="310" spans="1:12" s="54" customFormat="1" ht="14.25" customHeight="1">
      <c r="A310" s="276"/>
      <c r="B310" s="284" t="s">
        <v>27</v>
      </c>
      <c r="C310" s="67" t="s">
        <v>19</v>
      </c>
      <c r="D310" s="284"/>
      <c r="E310" s="415">
        <f>E335+E311+E322+E331+E327+E339+E315+E333</f>
        <v>2276</v>
      </c>
      <c r="G310" s="55"/>
      <c r="H310" s="189"/>
      <c r="J310" s="63"/>
      <c r="L310" s="63"/>
    </row>
    <row r="311" spans="1:12" s="54" customFormat="1" ht="14.25" customHeight="1">
      <c r="A311" s="276"/>
      <c r="B311" s="285" t="s">
        <v>31</v>
      </c>
      <c r="C311" s="67"/>
      <c r="D311" s="284"/>
      <c r="E311" s="415">
        <f>SUM(E312:E314)</f>
        <v>288</v>
      </c>
      <c r="G311" s="55"/>
      <c r="H311" s="189"/>
      <c r="J311" s="63"/>
      <c r="L311" s="63"/>
    </row>
    <row r="312" spans="1:12" s="54" customFormat="1">
      <c r="A312" s="276"/>
      <c r="B312" s="188" t="s">
        <v>280</v>
      </c>
      <c r="C312" s="69" t="s">
        <v>9</v>
      </c>
      <c r="D312" s="259">
        <v>1</v>
      </c>
      <c r="E312" s="416">
        <v>90</v>
      </c>
      <c r="G312" s="55"/>
      <c r="H312" s="189"/>
      <c r="J312" s="63"/>
      <c r="L312" s="63"/>
    </row>
    <row r="313" spans="1:12" s="54" customFormat="1">
      <c r="A313" s="276"/>
      <c r="B313" s="188" t="s">
        <v>281</v>
      </c>
      <c r="C313" s="69" t="s">
        <v>9</v>
      </c>
      <c r="D313" s="259">
        <v>1</v>
      </c>
      <c r="E313" s="416">
        <v>78</v>
      </c>
      <c r="G313" s="55"/>
      <c r="H313" s="189"/>
      <c r="J313" s="63"/>
      <c r="L313" s="63"/>
    </row>
    <row r="314" spans="1:12" s="54" customFormat="1">
      <c r="A314" s="276"/>
      <c r="B314" s="188" t="s">
        <v>282</v>
      </c>
      <c r="C314" s="69" t="s">
        <v>9</v>
      </c>
      <c r="D314" s="259">
        <v>1</v>
      </c>
      <c r="E314" s="416">
        <v>120</v>
      </c>
      <c r="G314" s="55"/>
      <c r="H314" s="189"/>
      <c r="J314" s="63"/>
      <c r="L314" s="63"/>
    </row>
    <row r="315" spans="1:12" s="54" customFormat="1" ht="14.25" customHeight="1">
      <c r="A315" s="276"/>
      <c r="B315" s="285" t="s">
        <v>20</v>
      </c>
      <c r="C315" s="69"/>
      <c r="D315" s="259"/>
      <c r="E315" s="268">
        <f>SUM(E316:E321)</f>
        <v>713</v>
      </c>
      <c r="G315" s="55"/>
      <c r="H315" s="189"/>
      <c r="J315" s="63"/>
      <c r="L315" s="63"/>
    </row>
    <row r="316" spans="1:12" s="54" customFormat="1" ht="14.25" customHeight="1">
      <c r="A316" s="276"/>
      <c r="B316" s="188" t="s">
        <v>107</v>
      </c>
      <c r="C316" s="69" t="s">
        <v>9</v>
      </c>
      <c r="D316" s="259">
        <v>1</v>
      </c>
      <c r="E316" s="271">
        <v>226</v>
      </c>
      <c r="G316" s="55"/>
      <c r="H316" s="189"/>
      <c r="J316" s="63"/>
      <c r="L316" s="63"/>
    </row>
    <row r="317" spans="1:12" s="54" customFormat="1" ht="14.25" customHeight="1">
      <c r="A317" s="276"/>
      <c r="B317" s="188" t="s">
        <v>108</v>
      </c>
      <c r="C317" s="69" t="s">
        <v>9</v>
      </c>
      <c r="D317" s="259">
        <v>1</v>
      </c>
      <c r="E317" s="271">
        <v>83</v>
      </c>
      <c r="G317" s="55"/>
      <c r="H317" s="189"/>
      <c r="J317" s="63"/>
      <c r="L317" s="63"/>
    </row>
    <row r="318" spans="1:12" s="54" customFormat="1" ht="14.25" customHeight="1">
      <c r="A318" s="276"/>
      <c r="B318" s="188" t="s">
        <v>109</v>
      </c>
      <c r="C318" s="69" t="s">
        <v>9</v>
      </c>
      <c r="D318" s="259">
        <v>1</v>
      </c>
      <c r="E318" s="271">
        <v>95</v>
      </c>
      <c r="G318" s="55"/>
      <c r="H318" s="189"/>
      <c r="J318" s="63"/>
      <c r="L318" s="63"/>
    </row>
    <row r="319" spans="1:12" s="54" customFormat="1" ht="14.25" customHeight="1">
      <c r="A319" s="276"/>
      <c r="B319" s="188" t="s">
        <v>110</v>
      </c>
      <c r="C319" s="69" t="s">
        <v>9</v>
      </c>
      <c r="D319" s="259">
        <v>1</v>
      </c>
      <c r="E319" s="271">
        <v>95</v>
      </c>
      <c r="G319" s="55"/>
      <c r="H319" s="189"/>
      <c r="J319" s="63"/>
      <c r="L319" s="63"/>
    </row>
    <row r="320" spans="1:12" s="54" customFormat="1" ht="14.25" customHeight="1">
      <c r="A320" s="276"/>
      <c r="B320" s="188" t="s">
        <v>111</v>
      </c>
      <c r="C320" s="69" t="s">
        <v>9</v>
      </c>
      <c r="D320" s="259">
        <v>1</v>
      </c>
      <c r="E320" s="271">
        <v>113</v>
      </c>
      <c r="G320" s="55"/>
      <c r="H320" s="189"/>
      <c r="J320" s="63"/>
      <c r="L320" s="63"/>
    </row>
    <row r="321" spans="1:13" s="54" customFormat="1" ht="14.25" customHeight="1">
      <c r="A321" s="276"/>
      <c r="B321" s="188" t="s">
        <v>288</v>
      </c>
      <c r="C321" s="69" t="s">
        <v>9</v>
      </c>
      <c r="D321" s="259">
        <v>1</v>
      </c>
      <c r="E321" s="271">
        <v>101</v>
      </c>
      <c r="G321" s="55"/>
      <c r="H321" s="189"/>
      <c r="J321" s="63"/>
      <c r="L321" s="63"/>
    </row>
    <row r="322" spans="1:13" s="54" customFormat="1" ht="15.75" customHeight="1">
      <c r="A322" s="276"/>
      <c r="B322" s="285" t="s">
        <v>44</v>
      </c>
      <c r="C322" s="69"/>
      <c r="D322" s="259"/>
      <c r="E322" s="268">
        <f>SUM(E323:E326)</f>
        <v>199</v>
      </c>
      <c r="G322" s="333"/>
      <c r="H322" s="189"/>
      <c r="J322" s="63"/>
      <c r="L322" s="63"/>
    </row>
    <row r="323" spans="1:13" s="102" customFormat="1" ht="15.75" customHeight="1">
      <c r="A323" s="132"/>
      <c r="B323" s="330" t="s">
        <v>321</v>
      </c>
      <c r="C323" s="69" t="s">
        <v>9</v>
      </c>
      <c r="D323" s="259">
        <v>1</v>
      </c>
      <c r="E323" s="271">
        <v>140</v>
      </c>
      <c r="G323" s="103"/>
      <c r="H323" s="104"/>
      <c r="J323" s="129"/>
      <c r="L323" s="129"/>
    </row>
    <row r="324" spans="1:13" s="102" customFormat="1" ht="15.75" customHeight="1">
      <c r="A324" s="132"/>
      <c r="B324" s="330" t="s">
        <v>322</v>
      </c>
      <c r="C324" s="69" t="s">
        <v>9</v>
      </c>
      <c r="D324" s="259">
        <v>1</v>
      </c>
      <c r="E324" s="416">
        <v>9</v>
      </c>
      <c r="G324" s="103"/>
      <c r="H324" s="104"/>
      <c r="J324" s="129"/>
      <c r="L324" s="129"/>
    </row>
    <row r="325" spans="1:13" s="102" customFormat="1" ht="15.75" customHeight="1">
      <c r="A325" s="132"/>
      <c r="B325" s="330" t="s">
        <v>323</v>
      </c>
      <c r="C325" s="69" t="s">
        <v>9</v>
      </c>
      <c r="D325" s="259">
        <v>1</v>
      </c>
      <c r="E325" s="416">
        <v>30</v>
      </c>
      <c r="G325" s="103"/>
      <c r="H325" s="104"/>
      <c r="J325" s="129"/>
      <c r="L325" s="129"/>
    </row>
    <row r="326" spans="1:13" s="102" customFormat="1" ht="15.75" customHeight="1">
      <c r="A326" s="132"/>
      <c r="B326" s="330" t="s">
        <v>324</v>
      </c>
      <c r="C326" s="69" t="s">
        <v>9</v>
      </c>
      <c r="D326" s="259">
        <v>1</v>
      </c>
      <c r="E326" s="416">
        <v>20</v>
      </c>
      <c r="G326" s="103"/>
      <c r="H326" s="104"/>
      <c r="J326" s="129"/>
      <c r="L326" s="129"/>
    </row>
    <row r="327" spans="1:13" s="54" customFormat="1" ht="15.75" customHeight="1">
      <c r="A327" s="276"/>
      <c r="B327" s="175" t="s">
        <v>32</v>
      </c>
      <c r="C327" s="327"/>
      <c r="D327" s="328"/>
      <c r="E327" s="268">
        <f>SUM(E328:E330)</f>
        <v>188</v>
      </c>
      <c r="G327" s="55"/>
      <c r="H327" s="189"/>
      <c r="J327" s="63"/>
      <c r="L327" s="63"/>
    </row>
    <row r="328" spans="1:13" s="54" customFormat="1" ht="15.75" customHeight="1">
      <c r="A328" s="276"/>
      <c r="B328" s="329" t="s">
        <v>318</v>
      </c>
      <c r="C328" s="69" t="s">
        <v>9</v>
      </c>
      <c r="D328" s="259">
        <v>1</v>
      </c>
      <c r="E328" s="416">
        <v>28</v>
      </c>
      <c r="G328" s="55"/>
      <c r="H328" s="189"/>
      <c r="J328" s="63"/>
      <c r="L328" s="63"/>
    </row>
    <row r="329" spans="1:13" s="54" customFormat="1" ht="15.75" customHeight="1">
      <c r="A329" s="276"/>
      <c r="B329" s="329" t="s">
        <v>319</v>
      </c>
      <c r="C329" s="69" t="s">
        <v>9</v>
      </c>
      <c r="D329" s="259">
        <v>1</v>
      </c>
      <c r="E329" s="416">
        <v>40</v>
      </c>
      <c r="G329" s="55"/>
      <c r="H329" s="189"/>
      <c r="J329" s="63"/>
      <c r="L329" s="63"/>
    </row>
    <row r="330" spans="1:13" s="54" customFormat="1">
      <c r="A330" s="276"/>
      <c r="B330" s="329" t="s">
        <v>320</v>
      </c>
      <c r="C330" s="69" t="s">
        <v>9</v>
      </c>
      <c r="D330" s="259">
        <v>1</v>
      </c>
      <c r="E330" s="416">
        <v>120</v>
      </c>
      <c r="G330" s="55"/>
      <c r="H330" s="189"/>
      <c r="J330" s="63"/>
      <c r="L330" s="63"/>
    </row>
    <row r="331" spans="1:13" s="54" customFormat="1" ht="15.75" customHeight="1">
      <c r="A331" s="276"/>
      <c r="B331" s="175" t="s">
        <v>119</v>
      </c>
      <c r="C331" s="69"/>
      <c r="D331" s="259"/>
      <c r="E331" s="268">
        <f>SUM(E332:E332)</f>
        <v>178</v>
      </c>
      <c r="G331" s="55"/>
      <c r="H331" s="189"/>
      <c r="J331" s="63"/>
      <c r="L331" s="63"/>
    </row>
    <row r="332" spans="1:13" s="102" customFormat="1" ht="78.75">
      <c r="A332" s="132"/>
      <c r="B332" s="287" t="s">
        <v>124</v>
      </c>
      <c r="C332" s="76" t="s">
        <v>9</v>
      </c>
      <c r="D332" s="93">
        <v>1</v>
      </c>
      <c r="E332" s="197">
        <v>178</v>
      </c>
      <c r="G332" s="103"/>
      <c r="H332" s="104"/>
      <c r="J332" s="129"/>
      <c r="L332" s="129"/>
    </row>
    <row r="333" spans="1:13" s="4" customFormat="1" ht="15.75" customHeight="1">
      <c r="A333" s="314"/>
      <c r="B333" s="387" t="s">
        <v>36</v>
      </c>
      <c r="C333" s="76"/>
      <c r="D333" s="218"/>
      <c r="E333" s="268">
        <f>E334</f>
        <v>200</v>
      </c>
      <c r="G333" s="315"/>
      <c r="H333" s="3"/>
      <c r="I333" s="219"/>
      <c r="L333" s="316"/>
      <c r="M333" s="7"/>
    </row>
    <row r="334" spans="1:13" s="102" customFormat="1" ht="63">
      <c r="A334" s="141"/>
      <c r="B334" s="313" t="s">
        <v>313</v>
      </c>
      <c r="C334" s="76" t="s">
        <v>9</v>
      </c>
      <c r="D334" s="218">
        <v>1</v>
      </c>
      <c r="E334" s="271">
        <v>200</v>
      </c>
      <c r="G334" s="142"/>
      <c r="H334" s="104"/>
      <c r="I334" s="138"/>
      <c r="L334" s="143"/>
      <c r="M334" s="109"/>
    </row>
    <row r="335" spans="1:13" s="54" customFormat="1" ht="19.5" customHeight="1">
      <c r="A335" s="257"/>
      <c r="B335" s="285" t="s">
        <v>21</v>
      </c>
      <c r="C335" s="259"/>
      <c r="D335" s="259"/>
      <c r="E335" s="268">
        <f>SUM(E336:E338)</f>
        <v>230</v>
      </c>
      <c r="G335" s="55"/>
      <c r="H335" s="189"/>
      <c r="L335" s="63"/>
    </row>
    <row r="336" spans="1:13" s="54" customFormat="1" ht="18.75" customHeight="1">
      <c r="A336" s="257"/>
      <c r="B336" s="301" t="s">
        <v>292</v>
      </c>
      <c r="C336" s="258" t="s">
        <v>9</v>
      </c>
      <c r="D336" s="259">
        <v>1</v>
      </c>
      <c r="E336" s="271">
        <v>120</v>
      </c>
      <c r="G336" s="260"/>
      <c r="H336" s="189"/>
      <c r="I336" s="242"/>
      <c r="L336" s="63"/>
    </row>
    <row r="337" spans="1:12" s="54" customFormat="1">
      <c r="A337" s="257"/>
      <c r="B337" s="431" t="s">
        <v>293</v>
      </c>
      <c r="C337" s="258" t="s">
        <v>9</v>
      </c>
      <c r="D337" s="259">
        <v>1</v>
      </c>
      <c r="E337" s="271">
        <v>53</v>
      </c>
      <c r="G337" s="260"/>
      <c r="H337" s="189"/>
      <c r="I337" s="242"/>
      <c r="L337" s="63"/>
    </row>
    <row r="338" spans="1:12" s="54" customFormat="1" ht="30">
      <c r="A338" s="257"/>
      <c r="B338" s="431" t="s">
        <v>294</v>
      </c>
      <c r="C338" s="258" t="s">
        <v>9</v>
      </c>
      <c r="D338" s="259">
        <v>1</v>
      </c>
      <c r="E338" s="271">
        <v>57</v>
      </c>
      <c r="G338" s="260"/>
      <c r="H338" s="189"/>
      <c r="I338" s="242"/>
      <c r="L338" s="63"/>
    </row>
    <row r="339" spans="1:12" s="54" customFormat="1" ht="15.75" customHeight="1">
      <c r="A339" s="257"/>
      <c r="B339" s="386" t="s">
        <v>55</v>
      </c>
      <c r="C339" s="69"/>
      <c r="D339" s="259"/>
      <c r="E339" s="268">
        <f>SUM(E340:E340)</f>
        <v>280</v>
      </c>
      <c r="G339" s="260"/>
      <c r="H339" s="189"/>
      <c r="I339" s="242"/>
      <c r="L339" s="63"/>
    </row>
    <row r="340" spans="1:12" s="54" customFormat="1" ht="47.25">
      <c r="A340" s="257"/>
      <c r="B340" s="160" t="s">
        <v>121</v>
      </c>
      <c r="C340" s="258" t="s">
        <v>9</v>
      </c>
      <c r="D340" s="259">
        <v>1</v>
      </c>
      <c r="E340" s="271">
        <v>280</v>
      </c>
      <c r="G340" s="260"/>
      <c r="H340" s="189"/>
      <c r="I340" s="242"/>
      <c r="L340" s="63"/>
    </row>
    <row r="341" spans="1:12" s="54" customFormat="1">
      <c r="A341" s="257"/>
      <c r="B341" s="198" t="s">
        <v>22</v>
      </c>
      <c r="C341" s="199" t="s">
        <v>23</v>
      </c>
      <c r="D341" s="261"/>
      <c r="E341" s="411">
        <f>E342+E344</f>
        <v>314</v>
      </c>
      <c r="G341" s="260"/>
      <c r="H341" s="189"/>
      <c r="I341" s="242"/>
      <c r="J341" s="63"/>
      <c r="L341" s="63"/>
    </row>
    <row r="342" spans="1:12" s="54" customFormat="1">
      <c r="A342" s="257"/>
      <c r="B342" s="385" t="s">
        <v>46</v>
      </c>
      <c r="C342" s="69"/>
      <c r="D342" s="259"/>
      <c r="E342" s="268">
        <f>E343</f>
        <v>264</v>
      </c>
      <c r="G342" s="260"/>
      <c r="H342" s="189"/>
      <c r="I342" s="242"/>
      <c r="J342" s="63"/>
      <c r="L342" s="63"/>
    </row>
    <row r="343" spans="1:12" s="54" customFormat="1" ht="47.25">
      <c r="A343" s="257"/>
      <c r="B343" s="207" t="s">
        <v>86</v>
      </c>
      <c r="C343" s="258"/>
      <c r="D343" s="259"/>
      <c r="E343" s="271">
        <v>264</v>
      </c>
      <c r="G343" s="260"/>
      <c r="H343" s="189"/>
      <c r="I343" s="242"/>
      <c r="J343" s="63"/>
      <c r="L343" s="63"/>
    </row>
    <row r="344" spans="1:12" s="54" customFormat="1">
      <c r="A344" s="257"/>
      <c r="B344" s="285" t="s">
        <v>49</v>
      </c>
      <c r="C344" s="170"/>
      <c r="D344" s="259"/>
      <c r="E344" s="268">
        <f>E345</f>
        <v>50</v>
      </c>
      <c r="G344" s="260"/>
      <c r="H344" s="189"/>
      <c r="I344" s="242"/>
      <c r="J344" s="63"/>
      <c r="L344" s="63"/>
    </row>
    <row r="345" spans="1:12" s="54" customFormat="1">
      <c r="A345" s="257"/>
      <c r="B345" s="262" t="s">
        <v>234</v>
      </c>
      <c r="C345" s="258"/>
      <c r="D345" s="259"/>
      <c r="E345" s="271">
        <v>50</v>
      </c>
      <c r="G345" s="260"/>
      <c r="H345" s="189"/>
      <c r="I345" s="242"/>
      <c r="J345" s="63"/>
      <c r="L345" s="63"/>
    </row>
    <row r="346" spans="1:12" s="4" customFormat="1" ht="15.75" customHeight="1">
      <c r="A346" s="445" t="s">
        <v>28</v>
      </c>
      <c r="B346" s="446"/>
      <c r="C346" s="446"/>
      <c r="D346" s="334"/>
      <c r="E346" s="335">
        <f>E347</f>
        <v>0</v>
      </c>
      <c r="G346" s="31"/>
      <c r="H346" s="336"/>
      <c r="J346" s="20"/>
      <c r="L346" s="20"/>
    </row>
    <row r="347" spans="1:12" s="102" customFormat="1" ht="15.75" customHeight="1">
      <c r="A347" s="127"/>
      <c r="B347" s="127"/>
      <c r="C347" s="133"/>
      <c r="D347" s="127"/>
      <c r="E347" s="337">
        <v>0</v>
      </c>
      <c r="G347" s="103"/>
      <c r="H347" s="106"/>
      <c r="J347" s="129"/>
      <c r="L347" s="129"/>
    </row>
    <row r="348" spans="1:12" s="54" customFormat="1" ht="21.75" customHeight="1">
      <c r="A348" s="447" t="s">
        <v>15</v>
      </c>
      <c r="B348" s="448"/>
      <c r="C348" s="448"/>
      <c r="D348" s="448"/>
      <c r="E348" s="30">
        <f>E349+E369+E365</f>
        <v>14061</v>
      </c>
      <c r="G348" s="55"/>
      <c r="H348" s="286"/>
      <c r="J348" s="190"/>
    </row>
    <row r="349" spans="1:12" s="54" customFormat="1" ht="18.75" customHeight="1">
      <c r="A349" s="220"/>
      <c r="B349" s="284" t="s">
        <v>27</v>
      </c>
      <c r="C349" s="67" t="s">
        <v>19</v>
      </c>
      <c r="D349" s="284"/>
      <c r="E349" s="415">
        <f>E353+E356+E358+E361+E350+E363</f>
        <v>13565</v>
      </c>
      <c r="G349" s="55"/>
      <c r="H349" s="286"/>
      <c r="J349" s="190"/>
    </row>
    <row r="350" spans="1:12" s="54" customFormat="1" ht="18.75" customHeight="1">
      <c r="A350" s="220"/>
      <c r="B350" s="285" t="s">
        <v>31</v>
      </c>
      <c r="C350" s="67"/>
      <c r="D350" s="284"/>
      <c r="E350" s="415">
        <f>SUM(E351:E352)</f>
        <v>1003</v>
      </c>
      <c r="G350" s="55"/>
      <c r="H350" s="286"/>
      <c r="J350" s="190"/>
    </row>
    <row r="351" spans="1:12" s="54" customFormat="1" ht="31.5">
      <c r="A351" s="220"/>
      <c r="B351" s="207" t="s">
        <v>344</v>
      </c>
      <c r="C351" s="69" t="s">
        <v>9</v>
      </c>
      <c r="D351" s="259">
        <v>1</v>
      </c>
      <c r="E351" s="416">
        <v>908</v>
      </c>
      <c r="G351" s="55"/>
      <c r="H351" s="286"/>
      <c r="J351" s="190"/>
    </row>
    <row r="352" spans="1:12" s="54" customFormat="1" ht="31.5">
      <c r="A352" s="220"/>
      <c r="B352" s="424" t="s">
        <v>345</v>
      </c>
      <c r="C352" s="69" t="s">
        <v>9</v>
      </c>
      <c r="D352" s="259">
        <v>1</v>
      </c>
      <c r="E352" s="416">
        <v>95</v>
      </c>
      <c r="G352" s="55"/>
      <c r="H352" s="286"/>
      <c r="J352" s="190"/>
    </row>
    <row r="353" spans="1:15" s="54" customFormat="1" ht="15" customHeight="1">
      <c r="A353" s="220"/>
      <c r="B353" s="175" t="s">
        <v>97</v>
      </c>
      <c r="C353" s="69"/>
      <c r="D353" s="259"/>
      <c r="E353" s="268">
        <f>SUM(E354:E355)</f>
        <v>123</v>
      </c>
      <c r="G353" s="55"/>
      <c r="H353" s="286"/>
      <c r="J353" s="190"/>
    </row>
    <row r="354" spans="1:15" s="54" customFormat="1" ht="15" customHeight="1">
      <c r="A354" s="220"/>
      <c r="B354" s="307" t="s">
        <v>310</v>
      </c>
      <c r="C354" s="69" t="s">
        <v>9</v>
      </c>
      <c r="D354" s="259">
        <v>1</v>
      </c>
      <c r="E354" s="271">
        <v>30</v>
      </c>
      <c r="G354" s="55"/>
      <c r="H354" s="286"/>
      <c r="J354" s="190"/>
    </row>
    <row r="355" spans="1:15" s="54" customFormat="1" ht="15" customHeight="1">
      <c r="A355" s="220"/>
      <c r="B355" s="324" t="s">
        <v>316</v>
      </c>
      <c r="C355" s="69" t="s">
        <v>9</v>
      </c>
      <c r="D355" s="259">
        <v>1</v>
      </c>
      <c r="E355" s="271">
        <v>93</v>
      </c>
      <c r="G355" s="55"/>
      <c r="H355" s="286"/>
      <c r="J355" s="190"/>
    </row>
    <row r="356" spans="1:15" s="54" customFormat="1" ht="15.75" customHeight="1">
      <c r="A356" s="266"/>
      <c r="B356" s="184" t="s">
        <v>21</v>
      </c>
      <c r="C356" s="69"/>
      <c r="D356" s="69"/>
      <c r="E356" s="268">
        <f>SUM(E357:E357)</f>
        <v>2140</v>
      </c>
      <c r="G356" s="55"/>
      <c r="H356" s="189"/>
      <c r="O356" s="86"/>
    </row>
    <row r="357" spans="1:15" s="102" customFormat="1" ht="30">
      <c r="A357" s="141"/>
      <c r="B357" s="300" t="s">
        <v>29</v>
      </c>
      <c r="C357" s="69" t="s">
        <v>9</v>
      </c>
      <c r="D357" s="259">
        <v>1</v>
      </c>
      <c r="E357" s="271">
        <v>2140</v>
      </c>
      <c r="G357" s="142"/>
      <c r="H357" s="104"/>
      <c r="I357" s="138"/>
      <c r="J357" s="145"/>
      <c r="O357" s="144"/>
    </row>
    <row r="358" spans="1:15" s="54" customFormat="1" ht="19.5" customHeight="1">
      <c r="A358" s="223"/>
      <c r="B358" s="285" t="s">
        <v>20</v>
      </c>
      <c r="C358" s="69"/>
      <c r="D358" s="259"/>
      <c r="E358" s="268">
        <f>SUM(E359:E360)</f>
        <v>8700</v>
      </c>
      <c r="G358" s="55"/>
      <c r="H358" s="189"/>
      <c r="O358" s="86"/>
    </row>
    <row r="359" spans="1:15" s="54" customFormat="1" ht="15.75" customHeight="1">
      <c r="A359" s="223"/>
      <c r="B359" s="290" t="s">
        <v>96</v>
      </c>
      <c r="C359" s="69" t="s">
        <v>9</v>
      </c>
      <c r="D359" s="69">
        <v>1</v>
      </c>
      <c r="E359" s="417">
        <v>1800</v>
      </c>
      <c r="G359" s="55"/>
      <c r="H359" s="189"/>
      <c r="I359" s="242"/>
      <c r="O359" s="86"/>
    </row>
    <row r="360" spans="1:15" s="54" customFormat="1">
      <c r="A360" s="223"/>
      <c r="B360" s="291" t="s">
        <v>43</v>
      </c>
      <c r="C360" s="69" t="s">
        <v>9</v>
      </c>
      <c r="D360" s="69">
        <v>1</v>
      </c>
      <c r="E360" s="417">
        <v>6900</v>
      </c>
      <c r="G360" s="55"/>
      <c r="H360" s="189"/>
      <c r="I360" s="242"/>
      <c r="O360" s="86"/>
    </row>
    <row r="361" spans="1:15" s="54" customFormat="1" ht="15.75" customHeight="1">
      <c r="A361" s="223"/>
      <c r="B361" s="186" t="s">
        <v>105</v>
      </c>
      <c r="C361" s="186"/>
      <c r="D361" s="186"/>
      <c r="E361" s="407">
        <f>SUM(E362:E362)</f>
        <v>1249</v>
      </c>
      <c r="G361" s="341"/>
      <c r="I361" s="256"/>
      <c r="J361" s="242"/>
      <c r="O361" s="86"/>
    </row>
    <row r="362" spans="1:15" s="54" customFormat="1">
      <c r="A362" s="223"/>
      <c r="B362" s="299" t="s">
        <v>112</v>
      </c>
      <c r="C362" s="69" t="s">
        <v>9</v>
      </c>
      <c r="D362" s="69">
        <v>1</v>
      </c>
      <c r="E362" s="298">
        <v>1249</v>
      </c>
      <c r="G362" s="255"/>
      <c r="H362" s="189"/>
      <c r="I362" s="256"/>
      <c r="J362" s="242"/>
      <c r="O362" s="86"/>
    </row>
    <row r="363" spans="1:15" s="4" customFormat="1" ht="15.75" customHeight="1">
      <c r="A363" s="2"/>
      <c r="B363" s="383" t="s">
        <v>55</v>
      </c>
      <c r="C363" s="76"/>
      <c r="D363" s="76"/>
      <c r="E363" s="384">
        <f>SUM(E364:E364)</f>
        <v>350</v>
      </c>
      <c r="G363" s="96"/>
      <c r="H363" s="3"/>
      <c r="I363" s="297"/>
      <c r="J363" s="219"/>
      <c r="O363" s="95"/>
    </row>
    <row r="364" spans="1:15" s="4" customFormat="1" ht="15.75" customHeight="1">
      <c r="A364" s="2"/>
      <c r="B364" s="291" t="s">
        <v>346</v>
      </c>
      <c r="C364" s="76" t="s">
        <v>9</v>
      </c>
      <c r="D364" s="76">
        <v>1</v>
      </c>
      <c r="E364" s="298">
        <v>350</v>
      </c>
      <c r="G364" s="96"/>
      <c r="H364" s="3"/>
      <c r="I364" s="297"/>
      <c r="J364" s="219"/>
      <c r="O364" s="95"/>
    </row>
    <row r="365" spans="1:15" s="102" customFormat="1" ht="15.75" customHeight="1">
      <c r="A365" s="113"/>
      <c r="B365" s="73" t="s">
        <v>22</v>
      </c>
      <c r="C365" s="191" t="s">
        <v>35</v>
      </c>
      <c r="D365" s="101"/>
      <c r="E365" s="418">
        <f>E366</f>
        <v>26</v>
      </c>
      <c r="G365" s="146"/>
      <c r="H365" s="104"/>
      <c r="I365" s="147"/>
      <c r="J365" s="138"/>
      <c r="O365" s="144"/>
    </row>
    <row r="366" spans="1:15" s="102" customFormat="1" ht="15.75" customHeight="1">
      <c r="A366" s="113"/>
      <c r="B366" s="68" t="s">
        <v>42</v>
      </c>
      <c r="C366" s="69"/>
      <c r="D366" s="69"/>
      <c r="E366" s="268">
        <f>SUM(E367:E368)</f>
        <v>26</v>
      </c>
      <c r="G366" s="146"/>
      <c r="H366" s="104"/>
      <c r="I366" s="147"/>
      <c r="J366" s="138"/>
      <c r="O366" s="144"/>
    </row>
    <row r="367" spans="1:15" s="54" customFormat="1" ht="15.75" customHeight="1">
      <c r="A367" s="223"/>
      <c r="B367" s="216" t="s">
        <v>95</v>
      </c>
      <c r="C367" s="69" t="s">
        <v>9</v>
      </c>
      <c r="D367" s="69">
        <v>1</v>
      </c>
      <c r="E367" s="271">
        <v>17</v>
      </c>
      <c r="G367" s="255"/>
      <c r="H367" s="189"/>
      <c r="I367" s="256"/>
      <c r="J367" s="242"/>
      <c r="O367" s="86"/>
    </row>
    <row r="368" spans="1:15" s="102" customFormat="1" ht="15.75" customHeight="1">
      <c r="A368" s="113"/>
      <c r="B368" s="207" t="s">
        <v>231</v>
      </c>
      <c r="C368" s="69" t="s">
        <v>9</v>
      </c>
      <c r="D368" s="69">
        <v>1</v>
      </c>
      <c r="E368" s="271">
        <v>9</v>
      </c>
      <c r="G368" s="146"/>
      <c r="H368" s="104"/>
      <c r="I368" s="147"/>
      <c r="J368" s="138"/>
      <c r="O368" s="144"/>
    </row>
    <row r="369" spans="1:61" s="54" customFormat="1" ht="15.75" customHeight="1">
      <c r="A369" s="266"/>
      <c r="B369" s="198" t="s">
        <v>25</v>
      </c>
      <c r="C369" s="199" t="s">
        <v>26</v>
      </c>
      <c r="D369" s="199"/>
      <c r="E369" s="419">
        <f>E370</f>
        <v>470</v>
      </c>
      <c r="G369" s="255"/>
      <c r="H369" s="189"/>
      <c r="O369" s="86"/>
    </row>
    <row r="370" spans="1:61" s="54" customFormat="1" ht="15.75" customHeight="1">
      <c r="A370" s="223"/>
      <c r="B370" s="240" t="s">
        <v>60</v>
      </c>
      <c r="C370" s="69"/>
      <c r="D370" s="69"/>
      <c r="E370" s="268">
        <f>SUM(E371:E372)</f>
        <v>470</v>
      </c>
      <c r="G370" s="255"/>
      <c r="H370" s="189"/>
      <c r="O370" s="86"/>
    </row>
    <row r="371" spans="1:61" s="54" customFormat="1" ht="15.75" customHeight="1">
      <c r="A371" s="223"/>
      <c r="B371" s="160" t="s">
        <v>91</v>
      </c>
      <c r="C371" s="69" t="s">
        <v>9</v>
      </c>
      <c r="D371" s="69">
        <v>1</v>
      </c>
      <c r="E371" s="271">
        <v>370</v>
      </c>
      <c r="G371" s="255"/>
      <c r="H371" s="189"/>
      <c r="I371" s="242"/>
      <c r="O371" s="86"/>
    </row>
    <row r="372" spans="1:61" s="54" customFormat="1" ht="15.75" customHeight="1">
      <c r="A372" s="223"/>
      <c r="B372" s="160" t="s">
        <v>243</v>
      </c>
      <c r="C372" s="69" t="s">
        <v>9</v>
      </c>
      <c r="D372" s="69">
        <v>1</v>
      </c>
      <c r="E372" s="271">
        <v>100</v>
      </c>
      <c r="G372" s="255"/>
      <c r="H372" s="189"/>
      <c r="I372" s="242"/>
      <c r="O372" s="86"/>
    </row>
    <row r="373" spans="1:61" s="4" customFormat="1">
      <c r="A373" s="449" t="s">
        <v>102</v>
      </c>
      <c r="B373" s="450"/>
      <c r="C373" s="450"/>
      <c r="D373" s="450"/>
      <c r="E373" s="78">
        <f>E376+E374</f>
        <v>5934</v>
      </c>
      <c r="G373" s="96"/>
      <c r="H373" s="3"/>
      <c r="J373" s="25"/>
      <c r="O373" s="95"/>
    </row>
    <row r="374" spans="1:61" s="102" customFormat="1">
      <c r="A374" s="382"/>
      <c r="B374" s="323" t="s">
        <v>139</v>
      </c>
      <c r="C374" s="94"/>
      <c r="D374" s="94"/>
      <c r="E374" s="420">
        <f>E375</f>
        <v>5926</v>
      </c>
      <c r="G374" s="146"/>
      <c r="H374" s="104"/>
      <c r="J374" s="123"/>
      <c r="O374" s="144"/>
    </row>
    <row r="375" spans="1:61" s="102" customFormat="1" ht="31.5">
      <c r="A375" s="150"/>
      <c r="B375" s="94" t="s">
        <v>142</v>
      </c>
      <c r="C375" s="94"/>
      <c r="D375" s="94"/>
      <c r="E375" s="372">
        <v>5926</v>
      </c>
      <c r="G375" s="146"/>
      <c r="H375" s="104"/>
      <c r="J375" s="123"/>
      <c r="O375" s="144"/>
    </row>
    <row r="376" spans="1:61" s="4" customFormat="1" ht="15.75" customHeight="1">
      <c r="A376" s="79"/>
      <c r="B376" s="154" t="s">
        <v>63</v>
      </c>
      <c r="C376" s="154"/>
      <c r="D376" s="154"/>
      <c r="E376" s="155">
        <f>E377</f>
        <v>8</v>
      </c>
      <c r="G376" s="96"/>
      <c r="H376" s="10"/>
      <c r="I376" s="25"/>
      <c r="O376" s="95"/>
    </row>
    <row r="377" spans="1:61" s="4" customFormat="1" ht="15.75" customHeight="1">
      <c r="A377" s="79"/>
      <c r="B377" s="374" t="s">
        <v>64</v>
      </c>
      <c r="C377" s="76"/>
      <c r="D377" s="93"/>
      <c r="E377" s="98">
        <f>E378</f>
        <v>8</v>
      </c>
      <c r="G377" s="153"/>
      <c r="H377" s="10"/>
      <c r="I377" s="25"/>
      <c r="O377" s="95"/>
    </row>
    <row r="378" spans="1:61" s="4" customFormat="1" ht="15.75" customHeight="1">
      <c r="A378" s="79"/>
      <c r="B378" s="156" t="s">
        <v>65</v>
      </c>
      <c r="C378" s="76"/>
      <c r="D378" s="93"/>
      <c r="E378" s="320">
        <f>E379</f>
        <v>8</v>
      </c>
      <c r="G378" s="153"/>
      <c r="H378" s="10"/>
      <c r="I378" s="25"/>
      <c r="O378" s="95"/>
    </row>
    <row r="379" spans="1:61" s="4" customFormat="1" ht="15.75" customHeight="1">
      <c r="A379" s="79"/>
      <c r="B379" s="237" t="s">
        <v>343</v>
      </c>
      <c r="C379" s="76"/>
      <c r="D379" s="93"/>
      <c r="E379" s="320">
        <v>8</v>
      </c>
      <c r="G379" s="153"/>
      <c r="H379" s="10"/>
      <c r="I379" s="25"/>
      <c r="O379" s="95"/>
    </row>
    <row r="380" spans="1:61" s="89" customFormat="1" ht="37.5" customHeight="1">
      <c r="A380" s="449" t="s">
        <v>101</v>
      </c>
      <c r="B380" s="450" t="s">
        <v>99</v>
      </c>
      <c r="C380" s="450"/>
      <c r="D380" s="450"/>
      <c r="E380" s="78">
        <f>E384+E381</f>
        <v>40042</v>
      </c>
      <c r="G380" s="153"/>
      <c r="H380" s="10"/>
      <c r="I380" s="4"/>
      <c r="J380" s="4"/>
      <c r="K380" s="4"/>
      <c r="L380" s="4"/>
      <c r="M380" s="4"/>
      <c r="N380" s="4"/>
      <c r="O380" s="95"/>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row>
    <row r="381" spans="1:61" s="102" customFormat="1" ht="15" customHeight="1">
      <c r="A381" s="379"/>
      <c r="B381" s="380" t="s">
        <v>139</v>
      </c>
      <c r="C381" s="101"/>
      <c r="D381" s="149"/>
      <c r="E381" s="409">
        <f>E382+E383</f>
        <v>30523</v>
      </c>
      <c r="G381" s="381"/>
      <c r="H381" s="135"/>
      <c r="O381" s="144"/>
    </row>
    <row r="382" spans="1:61" s="89" customFormat="1" ht="47.25">
      <c r="A382" s="79"/>
      <c r="B382" s="94" t="s">
        <v>140</v>
      </c>
      <c r="C382" s="76"/>
      <c r="D382" s="151"/>
      <c r="E382" s="152">
        <v>1081</v>
      </c>
      <c r="G382" s="153"/>
      <c r="H382" s="10"/>
      <c r="I382" s="4"/>
      <c r="J382" s="4"/>
      <c r="K382" s="4"/>
      <c r="L382" s="4"/>
      <c r="M382" s="4"/>
      <c r="N382" s="4"/>
      <c r="O382" s="95"/>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row>
    <row r="383" spans="1:61" s="89" customFormat="1" ht="15" customHeight="1">
      <c r="A383" s="79"/>
      <c r="B383" s="94" t="s">
        <v>141</v>
      </c>
      <c r="C383" s="76"/>
      <c r="D383" s="151"/>
      <c r="E383" s="152">
        <v>29442</v>
      </c>
      <c r="G383" s="153"/>
      <c r="H383" s="10"/>
      <c r="I383" s="4"/>
      <c r="J383" s="4"/>
      <c r="K383" s="4"/>
      <c r="L383" s="4"/>
      <c r="M383" s="4"/>
      <c r="N383" s="4"/>
      <c r="O383" s="95"/>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row>
    <row r="384" spans="1:61" s="89" customFormat="1" ht="15" customHeight="1">
      <c r="A384" s="9"/>
      <c r="B384" s="322" t="s">
        <v>27</v>
      </c>
      <c r="C384" s="323"/>
      <c r="D384" s="323"/>
      <c r="E384" s="98">
        <f>E385+E390+E388</f>
        <v>9519</v>
      </c>
      <c r="G384" s="153"/>
      <c r="H384" s="10"/>
      <c r="I384" s="4"/>
      <c r="J384" s="4"/>
      <c r="K384" s="4"/>
      <c r="L384" s="4"/>
      <c r="M384" s="4"/>
      <c r="N384" s="4"/>
      <c r="O384" s="95"/>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row>
    <row r="385" spans="1:61" s="89" customFormat="1" ht="15" customHeight="1">
      <c r="A385" s="9"/>
      <c r="B385" s="432" t="s">
        <v>31</v>
      </c>
      <c r="C385" s="76"/>
      <c r="D385" s="218"/>
      <c r="E385" s="98">
        <f>E386+E387</f>
        <v>3714</v>
      </c>
      <c r="G385" s="153"/>
      <c r="H385" s="10"/>
      <c r="I385" s="4"/>
      <c r="J385" s="4"/>
      <c r="K385" s="4"/>
      <c r="L385" s="4"/>
      <c r="M385" s="4"/>
      <c r="N385" s="4"/>
      <c r="O385" s="95"/>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row>
    <row r="386" spans="1:61" s="118" customFormat="1" ht="15" customHeight="1">
      <c r="A386" s="137"/>
      <c r="B386" s="239" t="s">
        <v>100</v>
      </c>
      <c r="C386" s="76" t="s">
        <v>9</v>
      </c>
      <c r="D386" s="151">
        <v>1</v>
      </c>
      <c r="E386" s="152">
        <v>41</v>
      </c>
      <c r="G386" s="148"/>
      <c r="H386" s="135"/>
      <c r="I386" s="102"/>
      <c r="J386" s="102"/>
      <c r="K386" s="102"/>
      <c r="L386" s="102"/>
      <c r="M386" s="102"/>
      <c r="N386" s="102"/>
      <c r="O386" s="144"/>
      <c r="P386" s="102"/>
      <c r="Q386" s="102"/>
      <c r="R386" s="102"/>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102"/>
      <c r="AQ386" s="102"/>
      <c r="AR386" s="102"/>
      <c r="AS386" s="102"/>
      <c r="AT386" s="102"/>
      <c r="AU386" s="102"/>
      <c r="AV386" s="102"/>
      <c r="AW386" s="102"/>
      <c r="AX386" s="102"/>
      <c r="AY386" s="102"/>
      <c r="AZ386" s="102"/>
      <c r="BA386" s="102"/>
      <c r="BB386" s="102"/>
      <c r="BC386" s="102"/>
      <c r="BD386" s="102"/>
      <c r="BE386" s="102"/>
      <c r="BF386" s="102"/>
      <c r="BG386" s="102"/>
      <c r="BH386" s="102"/>
      <c r="BI386" s="102"/>
    </row>
    <row r="387" spans="1:61" s="118" customFormat="1" ht="15" customHeight="1">
      <c r="A387" s="137"/>
      <c r="B387" s="321" t="s">
        <v>122</v>
      </c>
      <c r="C387" s="76" t="s">
        <v>9</v>
      </c>
      <c r="D387" s="151">
        <v>1</v>
      </c>
      <c r="E387" s="152">
        <v>3673</v>
      </c>
      <c r="G387" s="148"/>
      <c r="H387" s="135"/>
      <c r="I387" s="102"/>
      <c r="J387" s="102"/>
      <c r="K387" s="102"/>
      <c r="L387" s="102"/>
      <c r="M387" s="102"/>
      <c r="N387" s="102"/>
      <c r="O387" s="144"/>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c r="AP387" s="102"/>
      <c r="AQ387" s="102"/>
      <c r="AR387" s="102"/>
      <c r="AS387" s="102"/>
      <c r="AT387" s="102"/>
      <c r="AU387" s="102"/>
      <c r="AV387" s="102"/>
      <c r="AW387" s="102"/>
      <c r="AX387" s="102"/>
      <c r="AY387" s="102"/>
      <c r="AZ387" s="102"/>
      <c r="BA387" s="102"/>
      <c r="BB387" s="102"/>
      <c r="BC387" s="102"/>
      <c r="BD387" s="102"/>
      <c r="BE387" s="102"/>
      <c r="BF387" s="102"/>
      <c r="BG387" s="102"/>
      <c r="BH387" s="102"/>
      <c r="BI387" s="102"/>
    </row>
    <row r="388" spans="1:61" s="118" customFormat="1" ht="15" customHeight="1">
      <c r="A388" s="137"/>
      <c r="B388" s="432" t="s">
        <v>20</v>
      </c>
      <c r="C388" s="76"/>
      <c r="D388" s="93"/>
      <c r="E388" s="434">
        <f>E389</f>
        <v>2620</v>
      </c>
      <c r="G388" s="148"/>
      <c r="H388" s="135"/>
      <c r="I388" s="102"/>
      <c r="J388" s="102"/>
      <c r="K388" s="102"/>
      <c r="L388" s="102"/>
      <c r="M388" s="102"/>
      <c r="N388" s="102"/>
      <c r="O388" s="144"/>
      <c r="P388" s="102"/>
      <c r="Q388" s="102"/>
      <c r="R388" s="102"/>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c r="AP388" s="102"/>
      <c r="AQ388" s="102"/>
      <c r="AR388" s="102"/>
      <c r="AS388" s="102"/>
      <c r="AT388" s="102"/>
      <c r="AU388" s="102"/>
      <c r="AV388" s="102"/>
      <c r="AW388" s="102"/>
      <c r="AX388" s="102"/>
      <c r="AY388" s="102"/>
      <c r="AZ388" s="102"/>
      <c r="BA388" s="102"/>
      <c r="BB388" s="102"/>
      <c r="BC388" s="102"/>
      <c r="BD388" s="102"/>
      <c r="BE388" s="102"/>
      <c r="BF388" s="102"/>
      <c r="BG388" s="102"/>
      <c r="BH388" s="102"/>
      <c r="BI388" s="102"/>
    </row>
    <row r="389" spans="1:61" s="97" customFormat="1" ht="31.5">
      <c r="A389" s="80"/>
      <c r="B389" s="160" t="s">
        <v>351</v>
      </c>
      <c r="C389" s="69" t="s">
        <v>9</v>
      </c>
      <c r="D389" s="443">
        <v>1</v>
      </c>
      <c r="E389" s="444">
        <v>2620</v>
      </c>
      <c r="F389" s="97" t="s">
        <v>350</v>
      </c>
      <c r="G389" s="84"/>
      <c r="H389" s="85"/>
      <c r="I389" s="54"/>
      <c r="J389" s="54"/>
      <c r="K389" s="54"/>
      <c r="L389" s="54"/>
      <c r="M389" s="54"/>
      <c r="N389" s="54"/>
      <c r="O389" s="86"/>
      <c r="P389" s="54"/>
      <c r="Q389" s="54"/>
      <c r="R389" s="54"/>
      <c r="S389" s="54"/>
      <c r="T389" s="54"/>
      <c r="U389" s="54"/>
      <c r="V389" s="54"/>
      <c r="W389" s="54"/>
      <c r="X389" s="54"/>
      <c r="Y389" s="54"/>
      <c r="Z389" s="54"/>
      <c r="AA389" s="54"/>
      <c r="AB389" s="54"/>
      <c r="AC389" s="54"/>
      <c r="AD389" s="54"/>
      <c r="AE389" s="54"/>
      <c r="AF389" s="54"/>
      <c r="AG389" s="54"/>
      <c r="AH389" s="54"/>
      <c r="AI389" s="54"/>
      <c r="AJ389" s="54"/>
      <c r="AK389" s="54"/>
      <c r="AL389" s="54"/>
      <c r="AM389" s="54"/>
      <c r="AN389" s="54"/>
      <c r="AO389" s="54"/>
      <c r="AP389" s="54"/>
      <c r="AQ389" s="54"/>
      <c r="AR389" s="54"/>
      <c r="AS389" s="54"/>
      <c r="AT389" s="54"/>
      <c r="AU389" s="54"/>
      <c r="AV389" s="54"/>
      <c r="AW389" s="54"/>
      <c r="AX389" s="54"/>
      <c r="AY389" s="54"/>
      <c r="AZ389" s="54"/>
      <c r="BA389" s="54"/>
      <c r="BB389" s="54"/>
      <c r="BC389" s="54"/>
      <c r="BD389" s="54"/>
      <c r="BE389" s="54"/>
      <c r="BF389" s="54"/>
      <c r="BG389" s="54"/>
      <c r="BH389" s="54"/>
      <c r="BI389" s="54"/>
    </row>
    <row r="390" spans="1:61" s="4" customFormat="1" ht="15" customHeight="1">
      <c r="A390" s="9"/>
      <c r="B390" s="432" t="s">
        <v>32</v>
      </c>
      <c r="C390" s="76"/>
      <c r="D390" s="93"/>
      <c r="E390" s="98">
        <f>E391+E392</f>
        <v>3185</v>
      </c>
      <c r="G390" s="378"/>
      <c r="H390" s="10"/>
      <c r="O390" s="95"/>
    </row>
    <row r="391" spans="1:61" s="89" customFormat="1" ht="15" customHeight="1">
      <c r="A391" s="79"/>
      <c r="B391" s="318" t="s">
        <v>314</v>
      </c>
      <c r="C391" s="76" t="s">
        <v>9</v>
      </c>
      <c r="D391" s="151">
        <v>1</v>
      </c>
      <c r="E391" s="271">
        <v>1773</v>
      </c>
      <c r="G391" s="153"/>
      <c r="H391" s="10"/>
      <c r="I391" s="4"/>
      <c r="J391" s="4"/>
      <c r="K391" s="4"/>
      <c r="L391" s="4"/>
      <c r="M391" s="4"/>
      <c r="N391" s="4"/>
      <c r="O391" s="95"/>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row>
    <row r="392" spans="1:61" s="89" customFormat="1" ht="31.5">
      <c r="A392" s="79"/>
      <c r="B392" s="319" t="s">
        <v>315</v>
      </c>
      <c r="C392" s="76" t="s">
        <v>9</v>
      </c>
      <c r="D392" s="93">
        <v>1</v>
      </c>
      <c r="E392" s="320">
        <v>1412</v>
      </c>
      <c r="G392" s="153"/>
      <c r="H392" s="10"/>
      <c r="I392" s="4"/>
      <c r="J392" s="4"/>
      <c r="K392" s="4"/>
      <c r="L392" s="4"/>
      <c r="M392" s="4"/>
      <c r="N392" s="4"/>
      <c r="O392" s="95"/>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row>
    <row r="393" spans="1:61" s="97" customFormat="1" ht="15" customHeight="1">
      <c r="A393" s="80"/>
      <c r="B393" s="317"/>
      <c r="C393" s="136"/>
      <c r="D393" s="130"/>
      <c r="E393" s="421"/>
      <c r="F393" s="118"/>
      <c r="G393" s="84"/>
      <c r="H393" s="85"/>
      <c r="I393" s="54"/>
      <c r="J393" s="54"/>
      <c r="K393" s="54"/>
      <c r="L393" s="54"/>
      <c r="M393" s="54"/>
      <c r="N393" s="54"/>
      <c r="O393" s="86"/>
      <c r="P393" s="54"/>
      <c r="Q393" s="54"/>
      <c r="R393" s="54"/>
      <c r="S393" s="54"/>
      <c r="T393" s="54"/>
      <c r="U393" s="54"/>
      <c r="V393" s="54"/>
      <c r="W393" s="54"/>
      <c r="X393" s="54"/>
      <c r="Y393" s="54"/>
      <c r="Z393" s="54"/>
      <c r="AA393" s="54"/>
      <c r="AB393" s="54"/>
      <c r="AC393" s="54"/>
      <c r="AD393" s="54"/>
      <c r="AE393" s="54"/>
      <c r="AF393" s="54"/>
      <c r="AG393" s="54"/>
      <c r="AH393" s="54"/>
      <c r="AI393" s="54"/>
      <c r="AJ393" s="54"/>
      <c r="AK393" s="54"/>
      <c r="AL393" s="54"/>
      <c r="AM393" s="54"/>
      <c r="AN393" s="54"/>
      <c r="AO393" s="54"/>
      <c r="AP393" s="54"/>
      <c r="AQ393" s="54"/>
      <c r="AR393" s="54"/>
      <c r="AS393" s="54"/>
      <c r="AT393" s="54"/>
      <c r="AU393" s="54"/>
      <c r="AV393" s="54"/>
      <c r="AW393" s="54"/>
      <c r="AX393" s="54"/>
      <c r="AY393" s="54"/>
      <c r="AZ393" s="54"/>
      <c r="BA393" s="54"/>
      <c r="BB393" s="54"/>
      <c r="BC393" s="54"/>
      <c r="BD393" s="54"/>
      <c r="BE393" s="54"/>
      <c r="BF393" s="54"/>
      <c r="BG393" s="54"/>
      <c r="BH393" s="54"/>
      <c r="BI393" s="54"/>
    </row>
    <row r="394" spans="1:61">
      <c r="A394" s="42"/>
      <c r="B394" s="47"/>
      <c r="C394" s="90"/>
      <c r="D394" s="90"/>
      <c r="E394" s="90"/>
      <c r="F394" s="90"/>
      <c r="G394" s="46"/>
      <c r="H394" s="41"/>
      <c r="O394" s="44"/>
    </row>
    <row r="395" spans="1:61">
      <c r="A395" s="42"/>
      <c r="B395" s="88" t="s">
        <v>30</v>
      </c>
      <c r="C395" s="90"/>
      <c r="D395" s="90"/>
      <c r="E395" s="90"/>
      <c r="F395" s="90"/>
      <c r="G395" s="46"/>
      <c r="H395" s="41"/>
      <c r="O395" s="44"/>
    </row>
    <row r="396" spans="1:61">
      <c r="A396" s="42"/>
      <c r="B396" s="88" t="s">
        <v>58</v>
      </c>
      <c r="F396" s="90"/>
      <c r="G396" s="46"/>
      <c r="H396" s="41"/>
      <c r="O396" s="44"/>
    </row>
    <row r="397" spans="1:61">
      <c r="A397" s="42"/>
      <c r="B397" s="89"/>
      <c r="C397" s="90" t="s">
        <v>62</v>
      </c>
      <c r="D397" s="90"/>
      <c r="F397" s="90"/>
      <c r="G397" s="45"/>
      <c r="H397" s="41"/>
      <c r="O397" s="44"/>
    </row>
    <row r="398" spans="1:61">
      <c r="A398" s="42"/>
      <c r="B398" s="90"/>
      <c r="C398" s="90" t="s">
        <v>61</v>
      </c>
      <c r="D398" s="90"/>
      <c r="E398" s="90"/>
      <c r="F398" s="118"/>
      <c r="G398" s="45"/>
      <c r="H398" s="41"/>
      <c r="J398" s="43"/>
      <c r="O398" s="44"/>
    </row>
    <row r="399" spans="1:61">
      <c r="A399" s="42"/>
      <c r="B399" s="89"/>
      <c r="D399" s="39"/>
      <c r="F399" s="90"/>
      <c r="G399" s="90"/>
      <c r="H399" s="41"/>
      <c r="O399" s="44"/>
    </row>
    <row r="400" spans="1:61">
      <c r="C400" s="91"/>
      <c r="D400" s="5" t="s">
        <v>114</v>
      </c>
      <c r="F400" s="90"/>
      <c r="G400" s="90"/>
      <c r="I400" s="35"/>
      <c r="J400" s="35"/>
      <c r="K400" s="35"/>
      <c r="L400" s="35"/>
    </row>
    <row r="401" spans="1:61">
      <c r="C401" s="40"/>
      <c r="D401" s="5"/>
      <c r="F401" s="119"/>
      <c r="G401" s="48"/>
    </row>
    <row r="402" spans="1:61">
      <c r="B402" s="91"/>
      <c r="C402" s="91"/>
      <c r="D402" s="39"/>
      <c r="E402" s="88" t="s">
        <v>115</v>
      </c>
      <c r="F402" s="119"/>
      <c r="G402" s="48"/>
      <c r="H402" s="43"/>
      <c r="I402" s="43"/>
      <c r="J402" s="43"/>
      <c r="K402" s="43"/>
      <c r="L402" s="43"/>
      <c r="M402" s="43"/>
      <c r="N402" s="43"/>
      <c r="O402" s="43"/>
      <c r="P402" s="43"/>
      <c r="Q402" s="43"/>
      <c r="R402" s="43"/>
      <c r="S402" s="43"/>
      <c r="T402" s="43"/>
      <c r="U402" s="43"/>
      <c r="V402" s="43"/>
      <c r="W402" s="43"/>
      <c r="X402" s="43"/>
      <c r="Y402" s="43"/>
      <c r="Z402" s="43"/>
      <c r="AA402" s="43"/>
      <c r="AB402" s="43"/>
      <c r="AC402" s="43"/>
      <c r="AD402" s="43"/>
      <c r="AE402" s="43"/>
      <c r="AF402" s="43"/>
      <c r="AG402" s="43"/>
      <c r="AH402" s="43"/>
      <c r="AI402" s="43"/>
      <c r="AJ402" s="43"/>
      <c r="AK402" s="43"/>
      <c r="AL402" s="43"/>
      <c r="AM402" s="43"/>
      <c r="AN402" s="43"/>
      <c r="AO402" s="43"/>
      <c r="AP402" s="43"/>
      <c r="AQ402" s="43"/>
      <c r="AR402" s="43"/>
      <c r="AS402" s="43"/>
      <c r="AT402" s="43"/>
      <c r="AU402" s="43"/>
      <c r="AV402" s="43"/>
      <c r="AW402" s="43"/>
      <c r="AX402" s="43"/>
      <c r="AY402" s="43"/>
      <c r="AZ402" s="43"/>
      <c r="BA402" s="43"/>
      <c r="BB402" s="43"/>
      <c r="BC402" s="43"/>
      <c r="BD402" s="43"/>
      <c r="BE402" s="43"/>
      <c r="BF402" s="43"/>
      <c r="BG402" s="43"/>
      <c r="BH402" s="43"/>
      <c r="BI402" s="43"/>
    </row>
    <row r="403" spans="1:61" s="40" customFormat="1">
      <c r="A403" s="43"/>
      <c r="C403" s="5"/>
      <c r="E403" s="88" t="s">
        <v>116</v>
      </c>
      <c r="F403" s="115"/>
      <c r="G403" s="49"/>
      <c r="H403" s="37"/>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c r="AT403" s="38"/>
      <c r="AU403" s="38"/>
      <c r="AV403" s="38"/>
      <c r="AW403" s="38"/>
      <c r="AX403" s="38"/>
      <c r="AY403" s="38"/>
      <c r="AZ403" s="38"/>
      <c r="BA403" s="38"/>
      <c r="BB403" s="38"/>
      <c r="BC403" s="38"/>
      <c r="BD403" s="38"/>
      <c r="BE403" s="38"/>
      <c r="BF403" s="38"/>
      <c r="BG403" s="38"/>
      <c r="BH403" s="38"/>
      <c r="BI403" s="38"/>
    </row>
    <row r="404" spans="1:61" s="40" customFormat="1">
      <c r="A404" s="43"/>
      <c r="C404" s="5"/>
      <c r="E404" s="88" t="s">
        <v>98</v>
      </c>
      <c r="F404" s="115"/>
      <c r="G404" s="49"/>
      <c r="H404" s="37"/>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c r="AT404" s="38"/>
      <c r="AU404" s="38"/>
      <c r="AV404" s="38"/>
      <c r="AW404" s="38"/>
      <c r="AX404" s="38"/>
      <c r="AY404" s="38"/>
      <c r="AZ404" s="38"/>
      <c r="BA404" s="38"/>
      <c r="BB404" s="38"/>
      <c r="BC404" s="38"/>
      <c r="BD404" s="38"/>
      <c r="BE404" s="38"/>
      <c r="BF404" s="38"/>
      <c r="BG404" s="38"/>
      <c r="BH404" s="38"/>
      <c r="BI404" s="38"/>
    </row>
    <row r="405" spans="1:61" s="40" customFormat="1">
      <c r="A405" s="43"/>
      <c r="C405" s="5"/>
      <c r="D405" s="91"/>
      <c r="E405" s="422"/>
      <c r="F405" s="115"/>
      <c r="G405" s="49"/>
      <c r="H405" s="37"/>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c r="AT405" s="38"/>
      <c r="AU405" s="38"/>
      <c r="AV405" s="38"/>
      <c r="AW405" s="38"/>
      <c r="AX405" s="38"/>
      <c r="AY405" s="38"/>
      <c r="AZ405" s="38"/>
      <c r="BA405" s="38"/>
      <c r="BB405" s="38"/>
      <c r="BC405" s="38"/>
      <c r="BD405" s="38"/>
      <c r="BE405" s="38"/>
      <c r="BF405" s="38"/>
      <c r="BG405" s="38"/>
      <c r="BH405" s="38"/>
      <c r="BI405" s="38"/>
    </row>
    <row r="406" spans="1:61" s="40" customFormat="1">
      <c r="A406" s="43"/>
      <c r="B406" s="89"/>
      <c r="C406" s="5"/>
      <c r="D406" s="91"/>
      <c r="E406" s="422"/>
      <c r="F406" s="115"/>
      <c r="G406" s="49"/>
      <c r="H406" s="37"/>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c r="AT406" s="38"/>
      <c r="AU406" s="38"/>
      <c r="AV406" s="38"/>
      <c r="AW406" s="38"/>
      <c r="AX406" s="38"/>
      <c r="AY406" s="38"/>
      <c r="AZ406" s="38"/>
      <c r="BA406" s="38"/>
      <c r="BB406" s="38"/>
      <c r="BC406" s="38"/>
      <c r="BD406" s="38"/>
      <c r="BE406" s="38"/>
      <c r="BF406" s="38"/>
      <c r="BG406" s="38"/>
      <c r="BH406" s="38"/>
      <c r="BI406" s="38"/>
    </row>
    <row r="407" spans="1:61" s="40" customFormat="1">
      <c r="A407" s="43"/>
      <c r="C407" s="5"/>
      <c r="D407" s="426"/>
      <c r="E407" s="422"/>
      <c r="F407" s="115"/>
      <c r="G407" s="49"/>
      <c r="H407" s="37"/>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c r="AT407" s="38"/>
      <c r="AU407" s="38"/>
      <c r="AV407" s="38"/>
      <c r="AW407" s="38"/>
      <c r="AX407" s="38"/>
      <c r="AY407" s="38"/>
      <c r="AZ407" s="38"/>
      <c r="BA407" s="38"/>
      <c r="BB407" s="38"/>
      <c r="BC407" s="38"/>
      <c r="BD407" s="38"/>
      <c r="BE407" s="38"/>
      <c r="BF407" s="38"/>
      <c r="BG407" s="38"/>
      <c r="BH407" s="38"/>
      <c r="BI407" s="38"/>
    </row>
    <row r="408" spans="1:61" s="40" customFormat="1">
      <c r="A408" s="43"/>
      <c r="B408" s="99" t="s">
        <v>79</v>
      </c>
      <c r="C408" s="5"/>
      <c r="D408" s="426"/>
      <c r="E408" s="422"/>
      <c r="F408" s="115"/>
      <c r="G408" s="49"/>
      <c r="H408" s="37"/>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c r="AT408" s="38"/>
      <c r="AU408" s="38"/>
      <c r="AV408" s="38"/>
      <c r="AW408" s="38"/>
      <c r="AX408" s="38"/>
      <c r="AY408" s="38"/>
      <c r="AZ408" s="38"/>
      <c r="BA408" s="38"/>
      <c r="BB408" s="38"/>
      <c r="BC408" s="38"/>
      <c r="BD408" s="38"/>
      <c r="BE408" s="38"/>
      <c r="BF408" s="38"/>
      <c r="BG408" s="38"/>
      <c r="BH408" s="38"/>
      <c r="BI408" s="38"/>
    </row>
    <row r="409" spans="1:61">
      <c r="B409" s="122" t="s">
        <v>103</v>
      </c>
    </row>
    <row r="412" spans="1:61" s="39" customFormat="1">
      <c r="A412" s="43"/>
      <c r="D412" s="36"/>
      <c r="E412" s="422"/>
      <c r="F412" s="115"/>
      <c r="G412" s="49"/>
      <c r="H412" s="37"/>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8"/>
      <c r="AL412" s="38"/>
      <c r="AM412" s="38"/>
      <c r="AN412" s="38"/>
      <c r="AO412" s="38"/>
      <c r="AP412" s="38"/>
      <c r="AQ412" s="38"/>
      <c r="AR412" s="38"/>
      <c r="AS412" s="38"/>
      <c r="AT412" s="38"/>
      <c r="AU412" s="38"/>
      <c r="AV412" s="38"/>
      <c r="AW412" s="38"/>
      <c r="AX412" s="38"/>
      <c r="AY412" s="38"/>
      <c r="AZ412" s="38"/>
      <c r="BA412" s="38"/>
      <c r="BB412" s="38"/>
      <c r="BC412" s="38"/>
      <c r="BD412" s="38"/>
      <c r="BE412" s="38"/>
      <c r="BF412" s="38"/>
      <c r="BG412" s="38"/>
      <c r="BH412" s="38"/>
      <c r="BI412" s="38"/>
    </row>
  </sheetData>
  <autoFilter ref="A5:BI392"/>
  <mergeCells count="16">
    <mergeCell ref="A346:C346"/>
    <mergeCell ref="A348:D348"/>
    <mergeCell ref="A373:D373"/>
    <mergeCell ref="A380:D380"/>
    <mergeCell ref="G134:I134"/>
    <mergeCell ref="G135:I135"/>
    <mergeCell ref="A160:C160"/>
    <mergeCell ref="A164:D164"/>
    <mergeCell ref="C199:D199"/>
    <mergeCell ref="A309:D309"/>
    <mergeCell ref="A100:C100"/>
    <mergeCell ref="C2:E2"/>
    <mergeCell ref="A3:J3"/>
    <mergeCell ref="A4:F4"/>
    <mergeCell ref="H6:J6"/>
    <mergeCell ref="A9:B9"/>
  </mergeCells>
  <pageMargins left="0.39370078740157483" right="0.19685039370078741" top="0.11811023622047245" bottom="0.15748031496062992" header="0.11811023622047245" footer="0.15748031496062992"/>
  <pageSetup paperSize="9" scale="91" fitToHeight="0" orientation="landscape" r:id="rId1"/>
  <headerFooter alignWithMargins="0">
    <oddHeader>&amp;R
&amp;D</oddHeader>
    <oddFooter>Page &amp;P</oddFooter>
  </headerFooter>
  <rowBreaks count="14" manualBreakCount="14">
    <brk id="34" max="60" man="1"/>
    <brk id="69" max="60" man="1"/>
    <brk id="103" max="60" man="1"/>
    <brk id="116" max="60" man="1"/>
    <brk id="138" max="60" man="1"/>
    <brk id="156" max="60" man="1"/>
    <brk id="178" max="60" man="1"/>
    <brk id="212" max="60" man="1"/>
    <brk id="247" max="60" man="1"/>
    <brk id="283" max="60" man="1"/>
    <brk id="313" max="60" man="1"/>
    <brk id="338" max="60" man="1"/>
    <brk id="364" max="60" man="1"/>
    <brk id="389" max="60" man="1"/>
  </rowBreaks>
  <colBreaks count="1" manualBreakCount="1">
    <brk id="5" max="39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30.04.2025</vt:lpstr>
      <vt:lpstr>'30.04.2025'!Print_Area</vt:lpstr>
      <vt:lpstr>'30.04.2025'!Print_Titles</vt:lpstr>
    </vt:vector>
  </TitlesOfParts>
  <Company>Consiliul Judetean Arges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sabinab</dc:creator>
  <cp:lastModifiedBy>sabinab</cp:lastModifiedBy>
  <cp:lastPrinted>2025-05-05T07:54:19Z</cp:lastPrinted>
  <dcterms:created xsi:type="dcterms:W3CDTF">2021-05-14T09:23:02Z</dcterms:created>
  <dcterms:modified xsi:type="dcterms:W3CDTF">2025-05-06T10:05:31Z</dcterms:modified>
</cp:coreProperties>
</file>