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035" windowHeight="13035" activeTab="1"/>
  </bookViews>
  <sheets>
    <sheet name="10-instituţii-ven 30 aprilie" sheetId="373" r:id="rId1"/>
    <sheet name="10 - inst. -chelt 30 aprilie" sheetId="374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30 aprilie'!$A$1:$N$1778</definedName>
    <definedName name="_xlnm.Print_Titles" localSheetId="1">'10 - inst. -chelt 30 aprilie'!$14:$17</definedName>
    <definedName name="_xlnm.Print_Titles" localSheetId="0">'10-instituţii-ven 30 aprilie'!$12:$13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H18" i="374"/>
  <c r="I18"/>
  <c r="I880" s="1"/>
  <c r="J18"/>
  <c r="H19"/>
  <c r="I19"/>
  <c r="J19"/>
  <c r="H20"/>
  <c r="I20"/>
  <c r="J20"/>
  <c r="H32"/>
  <c r="H1760"/>
  <c r="I1760"/>
  <c r="J1760"/>
  <c r="G1760"/>
  <c r="H1372"/>
  <c r="I1372"/>
  <c r="J1372"/>
  <c r="G1372"/>
  <c r="H880"/>
  <c r="J880"/>
  <c r="G880"/>
  <c r="H1027"/>
  <c r="E1027" s="1"/>
  <c r="H967"/>
  <c r="E967" s="1"/>
  <c r="H333"/>
  <c r="H332" s="1"/>
  <c r="H331" s="1"/>
  <c r="H202" s="1"/>
  <c r="H208"/>
  <c r="H24" s="1"/>
  <c r="E1759"/>
  <c r="E1758"/>
  <c r="E1757"/>
  <c r="E1756"/>
  <c r="E1755"/>
  <c r="E1754"/>
  <c r="E1753"/>
  <c r="E1752"/>
  <c r="E1751"/>
  <c r="E1750"/>
  <c r="E1749"/>
  <c r="E1748"/>
  <c r="E1747" s="1"/>
  <c r="E1746" s="1"/>
  <c r="E1745" s="1"/>
  <c r="E1739" s="1"/>
  <c r="J1747"/>
  <c r="J1746" s="1"/>
  <c r="J1745" s="1"/>
  <c r="J1739" s="1"/>
  <c r="I1747"/>
  <c r="H1747"/>
  <c r="G1747"/>
  <c r="G1746" s="1"/>
  <c r="G1745" s="1"/>
  <c r="G1739" s="1"/>
  <c r="F1747"/>
  <c r="F1746" s="1"/>
  <c r="F1745" s="1"/>
  <c r="F1739" s="1"/>
  <c r="I1746"/>
  <c r="I1745" s="1"/>
  <c r="I1739" s="1"/>
  <c r="H1746"/>
  <c r="H1745" s="1"/>
  <c r="H1739" s="1"/>
  <c r="E1744"/>
  <c r="E1743"/>
  <c r="E1742"/>
  <c r="E1741"/>
  <c r="E1740"/>
  <c r="E1738"/>
  <c r="E1737"/>
  <c r="M1736"/>
  <c r="L1736"/>
  <c r="K1736"/>
  <c r="J1736"/>
  <c r="I1736"/>
  <c r="H1736"/>
  <c r="G1736"/>
  <c r="F1736"/>
  <c r="E1736"/>
  <c r="E1735"/>
  <c r="E1734"/>
  <c r="M1733"/>
  <c r="L1733"/>
  <c r="L1732" s="1"/>
  <c r="L1721" s="1"/>
  <c r="L1682" s="1"/>
  <c r="L1681" s="1"/>
  <c r="L1679" s="1"/>
  <c r="K1733"/>
  <c r="K1732" s="1"/>
  <c r="J1733"/>
  <c r="J1732" s="1"/>
  <c r="I1733"/>
  <c r="H1733"/>
  <c r="H1732" s="1"/>
  <c r="H1721" s="1"/>
  <c r="H1682" s="1"/>
  <c r="H1681" s="1"/>
  <c r="H1679" s="1"/>
  <c r="G1733"/>
  <c r="E1733" s="1"/>
  <c r="F1733"/>
  <c r="F1732" s="1"/>
  <c r="M1732"/>
  <c r="I1732"/>
  <c r="E1731"/>
  <c r="E1730"/>
  <c r="E1729"/>
  <c r="M1728"/>
  <c r="M1722" s="1"/>
  <c r="M1721" s="1"/>
  <c r="L1728"/>
  <c r="K1728"/>
  <c r="J1728"/>
  <c r="I1728"/>
  <c r="I1722" s="1"/>
  <c r="I1721" s="1"/>
  <c r="H1728"/>
  <c r="G1728"/>
  <c r="F1728"/>
  <c r="E1728"/>
  <c r="E1727"/>
  <c r="E1726"/>
  <c r="E1725"/>
  <c r="E1724"/>
  <c r="M1723"/>
  <c r="L1723"/>
  <c r="K1723"/>
  <c r="J1723"/>
  <c r="E1723" s="1"/>
  <c r="I1723"/>
  <c r="H1723"/>
  <c r="G1723"/>
  <c r="F1723"/>
  <c r="F1722" s="1"/>
  <c r="L1722"/>
  <c r="K1722"/>
  <c r="K1721" s="1"/>
  <c r="H1722"/>
  <c r="G1722"/>
  <c r="E1720"/>
  <c r="E1719"/>
  <c r="E1718"/>
  <c r="E1717"/>
  <c r="E1716"/>
  <c r="E1715"/>
  <c r="E1714"/>
  <c r="E1713"/>
  <c r="E1712"/>
  <c r="E1711"/>
  <c r="E1710"/>
  <c r="E1709"/>
  <c r="M1708"/>
  <c r="L1708"/>
  <c r="K1708"/>
  <c r="J1708"/>
  <c r="I1708"/>
  <c r="H1708"/>
  <c r="G1708"/>
  <c r="F1708"/>
  <c r="E1708"/>
  <c r="E1707"/>
  <c r="E1706"/>
  <c r="E1705"/>
  <c r="E1704"/>
  <c r="E1703"/>
  <c r="E1702"/>
  <c r="E1701"/>
  <c r="E1700"/>
  <c r="E1699"/>
  <c r="E1698"/>
  <c r="E1697"/>
  <c r="J1696"/>
  <c r="E1696" s="1"/>
  <c r="I1696"/>
  <c r="H1696"/>
  <c r="G1696"/>
  <c r="F1696"/>
  <c r="F1695" s="1"/>
  <c r="M1695"/>
  <c r="L1695"/>
  <c r="K1695"/>
  <c r="I1695"/>
  <c r="H1695"/>
  <c r="G1695"/>
  <c r="E1694"/>
  <c r="E1693"/>
  <c r="E1692"/>
  <c r="E1691"/>
  <c r="E1690"/>
  <c r="E1689"/>
  <c r="E1688"/>
  <c r="E1687"/>
  <c r="E1686"/>
  <c r="J1685"/>
  <c r="E1685" s="1"/>
  <c r="I1685"/>
  <c r="H1685"/>
  <c r="G1685"/>
  <c r="F1685"/>
  <c r="F1684" s="1"/>
  <c r="M1684"/>
  <c r="L1684"/>
  <c r="K1684"/>
  <c r="I1684"/>
  <c r="H1684"/>
  <c r="G1684"/>
  <c r="E1680"/>
  <c r="E1678"/>
  <c r="E1677"/>
  <c r="M1676"/>
  <c r="L1676"/>
  <c r="K1676"/>
  <c r="J1676"/>
  <c r="E1676" s="1"/>
  <c r="I1676"/>
  <c r="H1676"/>
  <c r="G1676"/>
  <c r="F1676"/>
  <c r="E1675"/>
  <c r="E1674"/>
  <c r="E1673"/>
  <c r="E1672"/>
  <c r="E1671"/>
  <c r="M1670"/>
  <c r="L1670"/>
  <c r="L1668" s="1"/>
  <c r="L1612" s="1"/>
  <c r="L1611" s="1"/>
  <c r="K1670"/>
  <c r="J1670"/>
  <c r="I1670"/>
  <c r="H1670"/>
  <c r="G1670"/>
  <c r="E1670" s="1"/>
  <c r="F1670"/>
  <c r="E1669"/>
  <c r="M1668"/>
  <c r="K1668"/>
  <c r="J1668"/>
  <c r="E1668" s="1"/>
  <c r="I1668"/>
  <c r="H1668"/>
  <c r="G1668"/>
  <c r="F1668"/>
  <c r="E1667"/>
  <c r="M1666"/>
  <c r="L1666"/>
  <c r="K1666"/>
  <c r="J1666"/>
  <c r="I1666"/>
  <c r="H1666"/>
  <c r="G1666"/>
  <c r="E1666" s="1"/>
  <c r="F1666"/>
  <c r="E1665"/>
  <c r="E1664"/>
  <c r="M1663"/>
  <c r="L1663"/>
  <c r="K1663"/>
  <c r="K1662" s="1"/>
  <c r="F1663"/>
  <c r="F1662" s="1"/>
  <c r="E1663"/>
  <c r="M1662"/>
  <c r="L1662"/>
  <c r="E1662"/>
  <c r="E1661"/>
  <c r="E1660"/>
  <c r="E1659"/>
  <c r="F1658"/>
  <c r="E1658"/>
  <c r="E1657"/>
  <c r="E1656"/>
  <c r="E1655"/>
  <c r="E1654"/>
  <c r="J1653"/>
  <c r="J1652" s="1"/>
  <c r="J1651" s="1"/>
  <c r="J1612" s="1"/>
  <c r="I1653"/>
  <c r="H1653"/>
  <c r="G1653"/>
  <c r="E1653" s="1"/>
  <c r="F1653"/>
  <c r="F1652" s="1"/>
  <c r="I1652"/>
  <c r="I1651" s="1"/>
  <c r="H1652"/>
  <c r="H1651" s="1"/>
  <c r="M1651"/>
  <c r="L1651"/>
  <c r="K1651"/>
  <c r="E1650"/>
  <c r="E1649"/>
  <c r="E1648"/>
  <c r="E1647"/>
  <c r="E1646"/>
  <c r="E1645"/>
  <c r="E1644"/>
  <c r="E1643"/>
  <c r="E1642"/>
  <c r="E1641"/>
  <c r="E1640"/>
  <c r="E1639"/>
  <c r="M1638"/>
  <c r="L1638"/>
  <c r="K1638"/>
  <c r="J1638"/>
  <c r="I1638"/>
  <c r="H1638"/>
  <c r="G1638"/>
  <c r="E1638" s="1"/>
  <c r="F1638"/>
  <c r="E1637"/>
  <c r="E1636"/>
  <c r="E1635"/>
  <c r="E1634"/>
  <c r="E1633"/>
  <c r="E1632"/>
  <c r="E1631"/>
  <c r="E1630"/>
  <c r="E1629"/>
  <c r="E1628"/>
  <c r="E1627"/>
  <c r="J1626"/>
  <c r="I1626"/>
  <c r="H1626"/>
  <c r="H1625" s="1"/>
  <c r="G1626"/>
  <c r="E1626" s="1"/>
  <c r="F1626"/>
  <c r="M1625"/>
  <c r="L1625"/>
  <c r="K1625"/>
  <c r="J1625"/>
  <c r="I1625"/>
  <c r="F1625"/>
  <c r="E1624"/>
  <c r="E1623"/>
  <c r="E1622"/>
  <c r="E1621"/>
  <c r="E1620"/>
  <c r="E1619"/>
  <c r="E1618"/>
  <c r="E1617"/>
  <c r="E1616"/>
  <c r="J1615"/>
  <c r="I1615"/>
  <c r="H1615"/>
  <c r="H1614" s="1"/>
  <c r="G1615"/>
  <c r="E1615" s="1"/>
  <c r="F1615"/>
  <c r="F1614" s="1"/>
  <c r="M1614"/>
  <c r="L1614"/>
  <c r="K1614"/>
  <c r="J1614"/>
  <c r="I1614"/>
  <c r="I1612" s="1"/>
  <c r="G1614"/>
  <c r="M1612"/>
  <c r="M1611" s="1"/>
  <c r="K1612"/>
  <c r="K1611"/>
  <c r="J1611"/>
  <c r="I1611"/>
  <c r="H1611"/>
  <c r="G1611"/>
  <c r="E1611" s="1"/>
  <c r="E1610"/>
  <c r="E1609"/>
  <c r="M1608"/>
  <c r="L1608"/>
  <c r="K1608"/>
  <c r="J1608"/>
  <c r="E1608" s="1"/>
  <c r="I1608"/>
  <c r="H1608"/>
  <c r="G1608"/>
  <c r="F1608"/>
  <c r="E1607"/>
  <c r="E1606"/>
  <c r="E1605"/>
  <c r="E1604"/>
  <c r="E1603"/>
  <c r="E1602"/>
  <c r="E1601"/>
  <c r="E1600"/>
  <c r="E1599"/>
  <c r="E1598"/>
  <c r="E1597"/>
  <c r="E1596"/>
  <c r="M1595"/>
  <c r="L1595"/>
  <c r="K1595"/>
  <c r="K1594" s="1"/>
  <c r="J1595"/>
  <c r="I1595"/>
  <c r="H1595"/>
  <c r="G1595"/>
  <c r="E1595" s="1"/>
  <c r="F1595"/>
  <c r="M1594"/>
  <c r="L1594"/>
  <c r="J1594"/>
  <c r="I1594"/>
  <c r="H1594"/>
  <c r="F1594"/>
  <c r="E1593"/>
  <c r="M1592"/>
  <c r="L1592"/>
  <c r="K1592"/>
  <c r="J1592"/>
  <c r="E1592" s="1"/>
  <c r="I1592"/>
  <c r="H1592"/>
  <c r="G1592"/>
  <c r="F1592"/>
  <c r="E1591"/>
  <c r="E1590"/>
  <c r="M1589"/>
  <c r="M1588" s="1"/>
  <c r="L1589"/>
  <c r="K1589"/>
  <c r="J1589"/>
  <c r="I1589"/>
  <c r="I1588" s="1"/>
  <c r="H1589"/>
  <c r="G1589"/>
  <c r="F1589"/>
  <c r="E1589"/>
  <c r="L1588"/>
  <c r="K1588"/>
  <c r="J1588"/>
  <c r="H1588"/>
  <c r="G1588"/>
  <c r="F1588"/>
  <c r="E1587"/>
  <c r="E1586"/>
  <c r="E1585"/>
  <c r="M1584"/>
  <c r="L1584"/>
  <c r="K1584"/>
  <c r="F1584"/>
  <c r="E1584"/>
  <c r="E1583"/>
  <c r="E1582"/>
  <c r="E1581"/>
  <c r="E1580"/>
  <c r="M1579"/>
  <c r="L1579"/>
  <c r="K1579"/>
  <c r="J1579"/>
  <c r="I1579"/>
  <c r="H1579"/>
  <c r="G1579"/>
  <c r="E1579" s="1"/>
  <c r="F1579"/>
  <c r="M1578"/>
  <c r="L1578"/>
  <c r="K1578"/>
  <c r="J1578"/>
  <c r="I1578"/>
  <c r="H1578"/>
  <c r="H1577" s="1"/>
  <c r="G1578"/>
  <c r="E1578" s="1"/>
  <c r="F1578"/>
  <c r="J1577"/>
  <c r="F1577"/>
  <c r="E1576"/>
  <c r="E1575"/>
  <c r="M1574"/>
  <c r="L1574"/>
  <c r="L1573" s="1"/>
  <c r="L1531" s="1"/>
  <c r="L1530" s="1"/>
  <c r="L1529" s="1"/>
  <c r="K1574"/>
  <c r="J1574"/>
  <c r="I1574"/>
  <c r="H1574"/>
  <c r="H1573" s="1"/>
  <c r="H1531" s="1"/>
  <c r="H1530" s="1"/>
  <c r="G1574"/>
  <c r="F1574"/>
  <c r="E1574"/>
  <c r="M1573"/>
  <c r="K1573"/>
  <c r="J1573"/>
  <c r="I1573"/>
  <c r="G1573"/>
  <c r="F1573"/>
  <c r="E1573"/>
  <c r="E1572"/>
  <c r="E1571" s="1"/>
  <c r="J1571"/>
  <c r="I1571"/>
  <c r="H1571"/>
  <c r="G1571"/>
  <c r="E1570"/>
  <c r="E1569"/>
  <c r="E1568" s="1"/>
  <c r="E1556" s="1"/>
  <c r="E1531" s="1"/>
  <c r="M1568"/>
  <c r="L1568"/>
  <c r="K1568"/>
  <c r="J1568"/>
  <c r="I1568"/>
  <c r="H1568"/>
  <c r="G1568"/>
  <c r="F1568"/>
  <c r="E1567"/>
  <c r="E1566"/>
  <c r="E1565"/>
  <c r="E1564"/>
  <c r="E1563"/>
  <c r="E1562"/>
  <c r="E1561"/>
  <c r="E1560"/>
  <c r="E1559"/>
  <c r="E1558"/>
  <c r="E1557"/>
  <c r="M1556"/>
  <c r="L1556"/>
  <c r="K1556"/>
  <c r="J1556"/>
  <c r="I1556"/>
  <c r="H1556"/>
  <c r="G1556"/>
  <c r="F1556"/>
  <c r="E1555"/>
  <c r="E1554"/>
  <c r="E1553"/>
  <c r="E1552"/>
  <c r="E1551"/>
  <c r="E1550"/>
  <c r="E1549"/>
  <c r="E1548"/>
  <c r="E1547"/>
  <c r="E1546"/>
  <c r="E1545"/>
  <c r="J1544"/>
  <c r="I1544"/>
  <c r="H1544"/>
  <c r="G1544"/>
  <c r="E1544" s="1"/>
  <c r="F1544"/>
  <c r="F1543" s="1"/>
  <c r="M1543"/>
  <c r="L1543"/>
  <c r="K1543"/>
  <c r="J1543"/>
  <c r="I1543"/>
  <c r="H1543"/>
  <c r="E1542"/>
  <c r="E1541"/>
  <c r="E1540"/>
  <c r="E1539"/>
  <c r="E1538"/>
  <c r="E1537"/>
  <c r="E1536"/>
  <c r="E1535"/>
  <c r="E1534"/>
  <c r="J1533"/>
  <c r="J1532" s="1"/>
  <c r="I1533"/>
  <c r="H1533"/>
  <c r="G1533"/>
  <c r="E1533" s="1"/>
  <c r="F1533"/>
  <c r="F1532" s="1"/>
  <c r="M1532"/>
  <c r="L1532"/>
  <c r="K1532"/>
  <c r="I1532"/>
  <c r="H1532"/>
  <c r="G1532"/>
  <c r="M1531"/>
  <c r="K1531"/>
  <c r="J1531"/>
  <c r="I1531"/>
  <c r="G1531"/>
  <c r="F1531"/>
  <c r="M1530"/>
  <c r="M1529" s="1"/>
  <c r="K1530"/>
  <c r="J1530"/>
  <c r="F1530"/>
  <c r="K1529"/>
  <c r="J1529"/>
  <c r="I1529"/>
  <c r="H1529"/>
  <c r="E1528"/>
  <c r="E1527"/>
  <c r="E1526"/>
  <c r="E1525"/>
  <c r="E1524"/>
  <c r="M1523"/>
  <c r="L1523"/>
  <c r="K1523"/>
  <c r="J1523"/>
  <c r="I1523"/>
  <c r="H1523"/>
  <c r="H1522" s="1"/>
  <c r="H1455" s="1"/>
  <c r="H1453" s="1"/>
  <c r="G1523"/>
  <c r="E1523" s="1"/>
  <c r="E1522" s="1"/>
  <c r="F1523"/>
  <c r="J1522"/>
  <c r="I1522"/>
  <c r="F1522"/>
  <c r="E1521"/>
  <c r="M1520"/>
  <c r="L1520"/>
  <c r="K1520"/>
  <c r="J1520"/>
  <c r="I1520"/>
  <c r="H1520"/>
  <c r="G1520"/>
  <c r="E1520" s="1"/>
  <c r="F1520"/>
  <c r="E1519"/>
  <c r="E1518"/>
  <c r="M1517"/>
  <c r="L1517"/>
  <c r="K1517"/>
  <c r="J1517"/>
  <c r="J1516" s="1"/>
  <c r="I1517"/>
  <c r="H1517"/>
  <c r="G1517"/>
  <c r="E1517" s="1"/>
  <c r="F1517"/>
  <c r="F1516" s="1"/>
  <c r="M1516"/>
  <c r="L1516"/>
  <c r="K1516"/>
  <c r="I1516"/>
  <c r="H1516"/>
  <c r="G1516"/>
  <c r="E1516" s="1"/>
  <c r="E1515"/>
  <c r="E1514"/>
  <c r="E1513"/>
  <c r="M1512"/>
  <c r="L1512"/>
  <c r="K1512"/>
  <c r="F1512"/>
  <c r="E1512"/>
  <c r="E1511"/>
  <c r="E1510"/>
  <c r="E1509"/>
  <c r="E1508"/>
  <c r="M1507"/>
  <c r="L1507"/>
  <c r="K1507"/>
  <c r="J1507"/>
  <c r="I1507"/>
  <c r="H1507"/>
  <c r="H1506" s="1"/>
  <c r="H1505" s="1"/>
  <c r="G1507"/>
  <c r="E1507" s="1"/>
  <c r="F1507"/>
  <c r="J1506"/>
  <c r="J1505" s="1"/>
  <c r="J1456" s="1"/>
  <c r="J1455" s="1"/>
  <c r="J1453" s="1"/>
  <c r="I1506"/>
  <c r="F1506"/>
  <c r="F1505" s="1"/>
  <c r="F1456" s="1"/>
  <c r="M1505"/>
  <c r="L1505"/>
  <c r="K1505"/>
  <c r="I1505"/>
  <c r="E1504"/>
  <c r="E1503"/>
  <c r="E1502"/>
  <c r="J1501"/>
  <c r="I1501"/>
  <c r="H1501"/>
  <c r="G1501"/>
  <c r="F1501"/>
  <c r="E1500"/>
  <c r="E1499"/>
  <c r="E1498"/>
  <c r="M1497"/>
  <c r="L1497"/>
  <c r="L1496" s="1"/>
  <c r="K1497"/>
  <c r="J1497"/>
  <c r="I1497"/>
  <c r="H1497"/>
  <c r="H1496" s="1"/>
  <c r="G1497"/>
  <c r="E1497" s="1"/>
  <c r="E1496" s="1"/>
  <c r="F1497"/>
  <c r="M1496"/>
  <c r="K1496"/>
  <c r="J1496"/>
  <c r="I1496"/>
  <c r="F1496"/>
  <c r="E1495"/>
  <c r="E1494"/>
  <c r="E1493"/>
  <c r="E1492"/>
  <c r="E1491"/>
  <c r="E1490"/>
  <c r="E1489"/>
  <c r="E1488"/>
  <c r="E1487"/>
  <c r="E1486"/>
  <c r="E1485"/>
  <c r="E1484"/>
  <c r="E1483"/>
  <c r="M1482"/>
  <c r="L1482"/>
  <c r="K1482"/>
  <c r="K1457" s="1"/>
  <c r="J1482"/>
  <c r="I1482"/>
  <c r="H1482"/>
  <c r="G1482"/>
  <c r="G1457" s="1"/>
  <c r="F1482"/>
  <c r="E1481"/>
  <c r="E1480"/>
  <c r="E1479"/>
  <c r="E1478"/>
  <c r="E1477"/>
  <c r="E1476"/>
  <c r="E1475"/>
  <c r="E1474"/>
  <c r="E1473"/>
  <c r="E1472"/>
  <c r="E1471"/>
  <c r="J1470"/>
  <c r="I1470"/>
  <c r="H1470"/>
  <c r="H1469" s="1"/>
  <c r="G1470"/>
  <c r="E1470" s="1"/>
  <c r="F1470"/>
  <c r="M1469"/>
  <c r="L1469"/>
  <c r="K1469"/>
  <c r="J1469"/>
  <c r="I1469"/>
  <c r="F1469"/>
  <c r="E1468"/>
  <c r="E1467"/>
  <c r="E1466"/>
  <c r="E1465"/>
  <c r="E1464"/>
  <c r="E1463"/>
  <c r="E1462"/>
  <c r="E1461"/>
  <c r="E1460"/>
  <c r="J1459"/>
  <c r="I1459"/>
  <c r="H1459"/>
  <c r="H1458" s="1"/>
  <c r="H1456" s="1"/>
  <c r="G1459"/>
  <c r="E1459" s="1"/>
  <c r="F1459"/>
  <c r="F1458" s="1"/>
  <c r="M1458"/>
  <c r="M1456" s="1"/>
  <c r="M1455" s="1"/>
  <c r="M1453" s="1"/>
  <c r="L1458"/>
  <c r="L1456" s="1"/>
  <c r="L1455" s="1"/>
  <c r="K1458"/>
  <c r="J1458"/>
  <c r="I1458"/>
  <c r="I1456" s="1"/>
  <c r="M1457"/>
  <c r="L1457"/>
  <c r="J1457"/>
  <c r="I1457"/>
  <c r="H1457"/>
  <c r="F1457"/>
  <c r="K1456"/>
  <c r="K1455" s="1"/>
  <c r="K1453" s="1"/>
  <c r="I1455"/>
  <c r="F1455"/>
  <c r="E1454"/>
  <c r="I1453"/>
  <c r="E1436"/>
  <c r="M1435"/>
  <c r="L1435"/>
  <c r="K1435"/>
  <c r="J1435"/>
  <c r="I1435"/>
  <c r="H1435"/>
  <c r="G1435"/>
  <c r="E1435" s="1"/>
  <c r="F1435"/>
  <c r="E1433"/>
  <c r="G1432"/>
  <c r="E1432" s="1"/>
  <c r="E1431"/>
  <c r="E1430"/>
  <c r="J1429"/>
  <c r="I1429"/>
  <c r="H1429"/>
  <c r="G1429"/>
  <c r="E1429" s="1"/>
  <c r="F1429"/>
  <c r="E1428"/>
  <c r="E1427"/>
  <c r="J1426"/>
  <c r="J1425" s="1"/>
  <c r="I1426"/>
  <c r="H1426"/>
  <c r="G1426"/>
  <c r="E1426" s="1"/>
  <c r="F1426"/>
  <c r="F1425" s="1"/>
  <c r="I1425"/>
  <c r="H1425"/>
  <c r="E1424"/>
  <c r="E1423"/>
  <c r="E1422"/>
  <c r="J1421"/>
  <c r="E1421" s="1"/>
  <c r="I1421"/>
  <c r="H1421"/>
  <c r="G1421"/>
  <c r="F1421"/>
  <c r="E1420"/>
  <c r="E1419"/>
  <c r="E1418"/>
  <c r="E1417"/>
  <c r="J1416"/>
  <c r="I1416"/>
  <c r="H1416"/>
  <c r="H1415" s="1"/>
  <c r="H1414" s="1"/>
  <c r="H1375" s="1"/>
  <c r="H1374" s="1"/>
  <c r="H1373" s="1"/>
  <c r="G1416"/>
  <c r="E1416" s="1"/>
  <c r="F1416"/>
  <c r="J1415"/>
  <c r="J1414" s="1"/>
  <c r="J1375" s="1"/>
  <c r="J1374" s="1"/>
  <c r="I1415"/>
  <c r="I1414" s="1"/>
  <c r="I1375" s="1"/>
  <c r="I1374" s="1"/>
  <c r="F1415"/>
  <c r="F1414" s="1"/>
  <c r="F1375" s="1"/>
  <c r="F1374" s="1"/>
  <c r="M1414"/>
  <c r="L1414"/>
  <c r="K1414"/>
  <c r="E1413"/>
  <c r="E1412"/>
  <c r="E1411"/>
  <c r="E1410"/>
  <c r="E1409"/>
  <c r="E1408"/>
  <c r="E1407"/>
  <c r="E1406"/>
  <c r="E1405"/>
  <c r="E1404"/>
  <c r="E1403"/>
  <c r="E1402"/>
  <c r="J1401"/>
  <c r="I1401"/>
  <c r="H1401"/>
  <c r="G1401"/>
  <c r="F1401"/>
  <c r="E1401"/>
  <c r="E1400"/>
  <c r="E1399"/>
  <c r="E1398"/>
  <c r="E1397"/>
  <c r="E1396"/>
  <c r="E1395"/>
  <c r="E1394"/>
  <c r="E1393"/>
  <c r="E1392"/>
  <c r="E1391"/>
  <c r="E1390"/>
  <c r="J1389"/>
  <c r="E1389" s="1"/>
  <c r="I1389"/>
  <c r="I1388" s="1"/>
  <c r="H1389"/>
  <c r="G1389"/>
  <c r="F1389"/>
  <c r="F1388" s="1"/>
  <c r="H1388"/>
  <c r="G1388"/>
  <c r="E1387"/>
  <c r="E1386"/>
  <c r="E1385"/>
  <c r="E1384"/>
  <c r="E1383"/>
  <c r="E1382"/>
  <c r="E1381"/>
  <c r="E1380"/>
  <c r="E1379"/>
  <c r="J1378"/>
  <c r="J1377" s="1"/>
  <c r="I1378"/>
  <c r="H1378"/>
  <c r="G1378"/>
  <c r="E1378" s="1"/>
  <c r="F1378"/>
  <c r="F1377" s="1"/>
  <c r="I1377"/>
  <c r="H1377"/>
  <c r="E1376"/>
  <c r="M1375"/>
  <c r="L1375"/>
  <c r="K1375"/>
  <c r="K1374" s="1"/>
  <c r="M1374"/>
  <c r="L1374"/>
  <c r="E1371"/>
  <c r="E1370"/>
  <c r="E1368"/>
  <c r="J1367"/>
  <c r="I1367"/>
  <c r="H1367"/>
  <c r="G1367"/>
  <c r="E1367" s="1"/>
  <c r="F1367"/>
  <c r="E1366"/>
  <c r="E1365"/>
  <c r="J1364"/>
  <c r="J1363" s="1"/>
  <c r="I1364"/>
  <c r="H1364"/>
  <c r="G1364"/>
  <c r="E1364" s="1"/>
  <c r="F1364"/>
  <c r="F1363" s="1"/>
  <c r="I1363"/>
  <c r="H1363"/>
  <c r="E1362"/>
  <c r="E1361"/>
  <c r="E1360"/>
  <c r="J1359"/>
  <c r="E1359" s="1"/>
  <c r="I1359"/>
  <c r="H1359"/>
  <c r="G1359"/>
  <c r="F1359"/>
  <c r="E1358"/>
  <c r="E1357"/>
  <c r="E1356"/>
  <c r="E1355"/>
  <c r="J1354"/>
  <c r="I1354"/>
  <c r="H1354"/>
  <c r="H1353" s="1"/>
  <c r="H1352" s="1"/>
  <c r="G1354"/>
  <c r="E1354" s="1"/>
  <c r="F1354"/>
  <c r="J1353"/>
  <c r="J1352" s="1"/>
  <c r="I1353"/>
  <c r="I1352" s="1"/>
  <c r="F1353"/>
  <c r="E1351"/>
  <c r="E1350"/>
  <c r="E1349"/>
  <c r="E1348"/>
  <c r="E1347"/>
  <c r="E1346"/>
  <c r="E1345"/>
  <c r="E1344"/>
  <c r="E1343"/>
  <c r="E1342"/>
  <c r="E1341"/>
  <c r="E1340"/>
  <c r="J1339"/>
  <c r="E1339" s="1"/>
  <c r="I1339"/>
  <c r="H1339"/>
  <c r="G1339"/>
  <c r="F1339"/>
  <c r="E1338"/>
  <c r="E1337"/>
  <c r="E1336"/>
  <c r="E1335"/>
  <c r="E1334"/>
  <c r="E1333"/>
  <c r="E1332"/>
  <c r="E1331"/>
  <c r="E1330"/>
  <c r="E1329"/>
  <c r="E1328"/>
  <c r="J1327"/>
  <c r="J1326" s="1"/>
  <c r="I1327"/>
  <c r="H1327"/>
  <c r="G1327"/>
  <c r="E1327" s="1"/>
  <c r="F1327"/>
  <c r="F1326" s="1"/>
  <c r="I1326"/>
  <c r="H1326"/>
  <c r="E1325"/>
  <c r="E1324"/>
  <c r="E1323"/>
  <c r="E1322"/>
  <c r="E1321"/>
  <c r="E1320"/>
  <c r="E1319"/>
  <c r="E1318"/>
  <c r="E1317"/>
  <c r="J1316"/>
  <c r="I1316"/>
  <c r="H1316"/>
  <c r="H1315" s="1"/>
  <c r="H1314" s="1"/>
  <c r="G1316"/>
  <c r="E1316" s="1"/>
  <c r="F1316"/>
  <c r="J1315"/>
  <c r="J1314" s="1"/>
  <c r="I1315"/>
  <c r="I1314" s="1"/>
  <c r="F1315"/>
  <c r="E1313"/>
  <c r="M1312"/>
  <c r="L1312"/>
  <c r="K1312"/>
  <c r="J1312"/>
  <c r="E1312" s="1"/>
  <c r="I1312"/>
  <c r="H1312"/>
  <c r="G1312"/>
  <c r="F1312"/>
  <c r="E1311"/>
  <c r="E1310"/>
  <c r="M1309"/>
  <c r="L1309"/>
  <c r="K1309"/>
  <c r="J1309"/>
  <c r="I1309"/>
  <c r="H1309"/>
  <c r="G1309"/>
  <c r="F1309"/>
  <c r="E1309"/>
  <c r="E1308"/>
  <c r="E1307"/>
  <c r="E1306"/>
  <c r="M1305"/>
  <c r="L1305"/>
  <c r="K1305"/>
  <c r="J1305"/>
  <c r="I1305"/>
  <c r="I1304" s="1"/>
  <c r="H1305"/>
  <c r="H1304" s="1"/>
  <c r="G1305"/>
  <c r="F1305"/>
  <c r="E1305"/>
  <c r="J1304"/>
  <c r="G1304"/>
  <c r="E1304" s="1"/>
  <c r="F1304"/>
  <c r="E1303"/>
  <c r="E1302"/>
  <c r="E1301"/>
  <c r="E1300"/>
  <c r="E1299"/>
  <c r="E1298"/>
  <c r="E1297"/>
  <c r="E1296"/>
  <c r="E1295"/>
  <c r="E1294"/>
  <c r="M1293"/>
  <c r="L1293"/>
  <c r="K1293"/>
  <c r="J1293"/>
  <c r="I1293"/>
  <c r="H1293"/>
  <c r="G1293"/>
  <c r="E1293"/>
  <c r="E1292"/>
  <c r="E1291"/>
  <c r="E1290"/>
  <c r="E1289"/>
  <c r="E1288"/>
  <c r="J1287"/>
  <c r="I1287"/>
  <c r="H1287"/>
  <c r="H1286" s="1"/>
  <c r="H1254" s="1"/>
  <c r="H1253" s="1"/>
  <c r="G1287"/>
  <c r="E1287" s="1"/>
  <c r="E1286" s="1"/>
  <c r="F1287"/>
  <c r="J1286"/>
  <c r="I1286"/>
  <c r="F1286"/>
  <c r="E1285"/>
  <c r="E1284"/>
  <c r="J1283"/>
  <c r="E1283" s="1"/>
  <c r="I1283"/>
  <c r="H1283"/>
  <c r="G1283"/>
  <c r="F1283"/>
  <c r="E1282"/>
  <c r="J1281"/>
  <c r="I1281"/>
  <c r="I1280" s="1"/>
  <c r="H1281"/>
  <c r="G1281"/>
  <c r="F1281"/>
  <c r="E1281"/>
  <c r="M1280"/>
  <c r="L1280"/>
  <c r="K1280"/>
  <c r="J1280"/>
  <c r="H1280"/>
  <c r="G1280"/>
  <c r="F1280"/>
  <c r="E1279"/>
  <c r="E1278"/>
  <c r="E1277"/>
  <c r="E1276"/>
  <c r="E1275"/>
  <c r="E1274"/>
  <c r="E1273"/>
  <c r="E1272"/>
  <c r="E1271"/>
  <c r="E1270"/>
  <c r="J1269"/>
  <c r="E1269" s="1"/>
  <c r="I1269"/>
  <c r="H1269"/>
  <c r="G1269"/>
  <c r="F1269"/>
  <c r="F1268" s="1"/>
  <c r="M1268"/>
  <c r="L1268"/>
  <c r="K1268"/>
  <c r="I1268"/>
  <c r="H1268"/>
  <c r="G1268"/>
  <c r="E1267"/>
  <c r="M1266"/>
  <c r="L1266"/>
  <c r="K1266"/>
  <c r="J1266"/>
  <c r="I1266"/>
  <c r="H1266"/>
  <c r="G1266"/>
  <c r="F1266"/>
  <c r="E1266"/>
  <c r="E1265"/>
  <c r="E1264"/>
  <c r="E1263"/>
  <c r="M1262"/>
  <c r="L1262"/>
  <c r="K1262"/>
  <c r="J1262"/>
  <c r="I1262"/>
  <c r="H1262"/>
  <c r="G1262"/>
  <c r="F1262"/>
  <c r="E1262"/>
  <c r="E1261"/>
  <c r="E1260"/>
  <c r="E1259"/>
  <c r="E1258"/>
  <c r="M1257"/>
  <c r="L1257"/>
  <c r="K1257"/>
  <c r="J1257"/>
  <c r="E1257" s="1"/>
  <c r="I1257"/>
  <c r="H1257"/>
  <c r="G1257"/>
  <c r="F1257"/>
  <c r="F1254" s="1"/>
  <c r="F1253" s="1"/>
  <c r="E1256"/>
  <c r="E1255"/>
  <c r="M1254"/>
  <c r="M1253" s="1"/>
  <c r="L1254"/>
  <c r="K1254"/>
  <c r="K1253" s="1"/>
  <c r="L1253"/>
  <c r="M1252"/>
  <c r="M1251" s="1"/>
  <c r="M1184" s="1"/>
  <c r="L1252"/>
  <c r="K1252"/>
  <c r="K1251" s="1"/>
  <c r="K1184" s="1"/>
  <c r="J1252"/>
  <c r="I1252"/>
  <c r="I1251" s="1"/>
  <c r="H1252"/>
  <c r="G1252"/>
  <c r="G1251" s="1"/>
  <c r="F1252"/>
  <c r="L1251"/>
  <c r="J1251"/>
  <c r="H1251"/>
  <c r="E1250"/>
  <c r="E1248"/>
  <c r="E1247" s="1"/>
  <c r="M1247"/>
  <c r="L1247"/>
  <c r="K1247"/>
  <c r="J1247"/>
  <c r="I1247"/>
  <c r="H1247"/>
  <c r="G1247"/>
  <c r="F1247"/>
  <c r="E1246"/>
  <c r="M1245"/>
  <c r="L1245"/>
  <c r="K1245"/>
  <c r="J1245"/>
  <c r="I1245"/>
  <c r="H1245"/>
  <c r="G1245"/>
  <c r="E1245" s="1"/>
  <c r="F1245"/>
  <c r="E1244"/>
  <c r="E1243"/>
  <c r="M1242"/>
  <c r="L1242"/>
  <c r="K1242"/>
  <c r="J1242"/>
  <c r="I1242"/>
  <c r="H1242"/>
  <c r="G1242"/>
  <c r="E1242" s="1"/>
  <c r="F1242"/>
  <c r="E1241"/>
  <c r="E1240"/>
  <c r="E1239"/>
  <c r="M1238"/>
  <c r="L1238"/>
  <c r="K1238"/>
  <c r="J1238"/>
  <c r="J1237" s="1"/>
  <c r="I1238"/>
  <c r="H1238"/>
  <c r="G1238"/>
  <c r="E1238" s="1"/>
  <c r="F1238"/>
  <c r="F1237" s="1"/>
  <c r="I1237"/>
  <c r="H1237"/>
  <c r="E1236"/>
  <c r="E1235"/>
  <c r="E1234"/>
  <c r="E1233"/>
  <c r="E1232"/>
  <c r="E1231"/>
  <c r="E1230"/>
  <c r="E1229"/>
  <c r="E1228"/>
  <c r="E1227"/>
  <c r="E1226"/>
  <c r="E1225"/>
  <c r="E1224"/>
  <c r="E1223"/>
  <c r="E1222"/>
  <c r="J1221"/>
  <c r="E1221" s="1"/>
  <c r="I1221"/>
  <c r="I1220" s="1"/>
  <c r="I1188" s="1"/>
  <c r="H1221"/>
  <c r="G1221"/>
  <c r="F1221"/>
  <c r="F1220" s="1"/>
  <c r="M1220"/>
  <c r="L1220"/>
  <c r="K1220"/>
  <c r="H1220"/>
  <c r="G1220"/>
  <c r="E1219"/>
  <c r="E1218"/>
  <c r="J1217"/>
  <c r="I1217"/>
  <c r="H1217"/>
  <c r="G1217"/>
  <c r="E1217" s="1"/>
  <c r="F1217"/>
  <c r="E1216"/>
  <c r="J1215"/>
  <c r="E1215" s="1"/>
  <c r="I1215"/>
  <c r="H1215"/>
  <c r="G1215"/>
  <c r="F1215"/>
  <c r="F1214" s="1"/>
  <c r="M1214"/>
  <c r="L1214"/>
  <c r="K1214"/>
  <c r="I1214"/>
  <c r="H1214"/>
  <c r="G1214"/>
  <c r="E1213"/>
  <c r="E1212"/>
  <c r="E1211"/>
  <c r="E1210"/>
  <c r="E1209"/>
  <c r="E1208"/>
  <c r="E1207"/>
  <c r="E1206"/>
  <c r="E1205"/>
  <c r="E1204"/>
  <c r="J1203"/>
  <c r="I1203"/>
  <c r="H1203"/>
  <c r="G1203"/>
  <c r="E1203" s="1"/>
  <c r="F1203"/>
  <c r="F1202" s="1"/>
  <c r="F1188" s="1"/>
  <c r="F1187" s="1"/>
  <c r="F1186" s="1"/>
  <c r="F1184" s="1"/>
  <c r="M1202"/>
  <c r="L1202"/>
  <c r="K1202"/>
  <c r="J1202"/>
  <c r="I1202"/>
  <c r="H1202"/>
  <c r="G1202"/>
  <c r="E1202" s="1"/>
  <c r="E1201"/>
  <c r="M1200"/>
  <c r="L1200"/>
  <c r="K1200"/>
  <c r="J1200"/>
  <c r="E1200" s="1"/>
  <c r="I1200"/>
  <c r="H1200"/>
  <c r="G1200"/>
  <c r="F1200"/>
  <c r="E1199"/>
  <c r="E1198"/>
  <c r="E1197"/>
  <c r="M1196"/>
  <c r="L1196"/>
  <c r="K1196"/>
  <c r="J1196"/>
  <c r="I1196"/>
  <c r="H1196"/>
  <c r="G1196"/>
  <c r="F1196"/>
  <c r="E1196"/>
  <c r="E1195"/>
  <c r="E1194"/>
  <c r="E1193"/>
  <c r="E1192"/>
  <c r="M1191"/>
  <c r="L1191"/>
  <c r="K1191"/>
  <c r="J1191"/>
  <c r="I1191"/>
  <c r="H1191"/>
  <c r="G1191"/>
  <c r="E1191" s="1"/>
  <c r="F1191"/>
  <c r="E1190"/>
  <c r="E1189"/>
  <c r="M1188"/>
  <c r="L1188"/>
  <c r="K1188"/>
  <c r="H1188"/>
  <c r="G1188"/>
  <c r="M1187"/>
  <c r="L1187"/>
  <c r="K1187"/>
  <c r="H1187"/>
  <c r="G1187"/>
  <c r="M1186"/>
  <c r="L1186"/>
  <c r="K1186"/>
  <c r="H1186"/>
  <c r="G1186"/>
  <c r="E1185"/>
  <c r="L1184"/>
  <c r="H1184"/>
  <c r="E1183"/>
  <c r="E1182"/>
  <c r="M1181"/>
  <c r="L1181"/>
  <c r="K1181"/>
  <c r="J1181"/>
  <c r="I1181"/>
  <c r="H1181"/>
  <c r="G1181"/>
  <c r="E1181" s="1"/>
  <c r="F1181"/>
  <c r="E1180"/>
  <c r="E1179"/>
  <c r="E1178"/>
  <c r="E1177"/>
  <c r="E1176"/>
  <c r="M1175"/>
  <c r="L1175"/>
  <c r="K1175"/>
  <c r="J1175"/>
  <c r="I1175"/>
  <c r="H1175"/>
  <c r="G1175"/>
  <c r="F1175"/>
  <c r="E1175"/>
  <c r="L1174"/>
  <c r="K1174"/>
  <c r="J1174"/>
  <c r="I1174"/>
  <c r="H1174"/>
  <c r="E1174" s="1"/>
  <c r="M1173"/>
  <c r="L1173"/>
  <c r="K1173"/>
  <c r="J1173"/>
  <c r="I1173"/>
  <c r="H1173"/>
  <c r="G1173"/>
  <c r="E1173" s="1"/>
  <c r="E1172"/>
  <c r="M1171"/>
  <c r="L1171"/>
  <c r="K1171"/>
  <c r="J1171"/>
  <c r="I1171"/>
  <c r="H1171"/>
  <c r="G1171"/>
  <c r="F1171"/>
  <c r="E1171"/>
  <c r="E1170"/>
  <c r="E1169"/>
  <c r="M1168"/>
  <c r="L1168"/>
  <c r="K1168"/>
  <c r="J1168"/>
  <c r="I1168"/>
  <c r="H1168"/>
  <c r="G1168"/>
  <c r="E1168" s="1"/>
  <c r="F1168"/>
  <c r="E1167"/>
  <c r="E1166"/>
  <c r="E1165"/>
  <c r="M1164"/>
  <c r="L1164"/>
  <c r="K1164"/>
  <c r="J1164"/>
  <c r="I1164"/>
  <c r="H1164"/>
  <c r="H1163" s="1"/>
  <c r="G1164"/>
  <c r="E1164" s="1"/>
  <c r="F1164"/>
  <c r="J1163"/>
  <c r="I1163"/>
  <c r="F1163"/>
  <c r="E1162"/>
  <c r="E1161"/>
  <c r="E1160"/>
  <c r="E1159"/>
  <c r="E1158"/>
  <c r="E1157"/>
  <c r="E1156"/>
  <c r="E1155"/>
  <c r="E1154"/>
  <c r="E1153"/>
  <c r="M1152"/>
  <c r="L1152"/>
  <c r="K1152"/>
  <c r="J1152"/>
  <c r="I1152"/>
  <c r="H1152"/>
  <c r="G1152"/>
  <c r="E1152" s="1"/>
  <c r="E1151"/>
  <c r="E1150"/>
  <c r="E1149"/>
  <c r="E1148"/>
  <c r="E1147"/>
  <c r="J1146"/>
  <c r="I1146"/>
  <c r="H1146"/>
  <c r="G1146"/>
  <c r="E1146" s="1"/>
  <c r="F1146"/>
  <c r="F1145" s="1"/>
  <c r="M1145"/>
  <c r="L1145"/>
  <c r="K1145"/>
  <c r="J1145"/>
  <c r="I1145"/>
  <c r="H1145"/>
  <c r="G1145"/>
  <c r="E1145" s="1"/>
  <c r="E1144"/>
  <c r="E1143"/>
  <c r="J1142"/>
  <c r="I1142"/>
  <c r="H1142"/>
  <c r="G1142"/>
  <c r="E1142" s="1"/>
  <c r="F1142"/>
  <c r="E1141"/>
  <c r="J1140"/>
  <c r="J1139" s="1"/>
  <c r="J1113" s="1"/>
  <c r="J1112" s="1"/>
  <c r="I1140"/>
  <c r="H1140"/>
  <c r="G1140"/>
  <c r="E1140" s="1"/>
  <c r="F1140"/>
  <c r="F1139" s="1"/>
  <c r="M1139"/>
  <c r="L1139"/>
  <c r="K1139"/>
  <c r="I1139"/>
  <c r="H1139"/>
  <c r="G1139"/>
  <c r="E1138"/>
  <c r="E1137"/>
  <c r="E1136"/>
  <c r="E1135"/>
  <c r="E1134"/>
  <c r="E1133"/>
  <c r="E1132"/>
  <c r="E1131"/>
  <c r="E1130"/>
  <c r="E1129"/>
  <c r="J1128"/>
  <c r="I1128"/>
  <c r="H1128"/>
  <c r="G1128"/>
  <c r="E1128" s="1"/>
  <c r="F1128"/>
  <c r="F1127" s="1"/>
  <c r="F1113" s="1"/>
  <c r="F1112" s="1"/>
  <c r="F1111" s="1"/>
  <c r="F961" s="1"/>
  <c r="M1127"/>
  <c r="L1127"/>
  <c r="K1127"/>
  <c r="J1127"/>
  <c r="I1127"/>
  <c r="H1127"/>
  <c r="G1127"/>
  <c r="E1127"/>
  <c r="E1126"/>
  <c r="M1125"/>
  <c r="L1125"/>
  <c r="K1125"/>
  <c r="J1125"/>
  <c r="I1125"/>
  <c r="H1125"/>
  <c r="G1125"/>
  <c r="E1125" s="1"/>
  <c r="F1125"/>
  <c r="E1124"/>
  <c r="E1123"/>
  <c r="E1122"/>
  <c r="M1121"/>
  <c r="L1121"/>
  <c r="K1121"/>
  <c r="J1121"/>
  <c r="I1121"/>
  <c r="H1121"/>
  <c r="G1121"/>
  <c r="E1121" s="1"/>
  <c r="F1121"/>
  <c r="E1120"/>
  <c r="E1119"/>
  <c r="E1118"/>
  <c r="E1117"/>
  <c r="M1116"/>
  <c r="L1116"/>
  <c r="L1113" s="1"/>
  <c r="L1112" s="1"/>
  <c r="L1111" s="1"/>
  <c r="L961" s="1"/>
  <c r="L882" s="1"/>
  <c r="K1116"/>
  <c r="J1116"/>
  <c r="I1116"/>
  <c r="H1116"/>
  <c r="H1113" s="1"/>
  <c r="H1112" s="1"/>
  <c r="G1116"/>
  <c r="E1116" s="1"/>
  <c r="F1116"/>
  <c r="E1115"/>
  <c r="E1114"/>
  <c r="M1113"/>
  <c r="M1112" s="1"/>
  <c r="M1111" s="1"/>
  <c r="M961" s="1"/>
  <c r="M882" s="1"/>
  <c r="K1113"/>
  <c r="I1113"/>
  <c r="I1112" s="1"/>
  <c r="G1113"/>
  <c r="E1113" s="1"/>
  <c r="K1112"/>
  <c r="K1111" s="1"/>
  <c r="K961" s="1"/>
  <c r="J1111"/>
  <c r="I1111"/>
  <c r="H1111"/>
  <c r="G1111"/>
  <c r="E1111"/>
  <c r="M1110"/>
  <c r="L1110"/>
  <c r="K1110"/>
  <c r="J1110"/>
  <c r="I1110"/>
  <c r="E1110" s="1"/>
  <c r="E1109"/>
  <c r="M1108"/>
  <c r="L1108"/>
  <c r="K1108"/>
  <c r="J1108"/>
  <c r="I1108"/>
  <c r="H1108"/>
  <c r="G1108"/>
  <c r="F1108"/>
  <c r="E1108"/>
  <c r="E1107"/>
  <c r="E1106"/>
  <c r="E1105"/>
  <c r="E1104"/>
  <c r="E1103"/>
  <c r="E1102"/>
  <c r="E1101"/>
  <c r="E1100"/>
  <c r="E1099"/>
  <c r="E1098"/>
  <c r="M1097"/>
  <c r="L1097"/>
  <c r="K1097"/>
  <c r="E1097"/>
  <c r="M1096"/>
  <c r="L1096"/>
  <c r="K1096"/>
  <c r="E1096"/>
  <c r="M1095"/>
  <c r="L1095"/>
  <c r="K1095"/>
  <c r="K1094" s="1"/>
  <c r="J1095"/>
  <c r="J1094" s="1"/>
  <c r="J1032" s="1"/>
  <c r="J961" s="1"/>
  <c r="I1095"/>
  <c r="H1095"/>
  <c r="G1095"/>
  <c r="E1095" s="1"/>
  <c r="F1095"/>
  <c r="F1094" s="1"/>
  <c r="M1094"/>
  <c r="L1094"/>
  <c r="I1094"/>
  <c r="H1094"/>
  <c r="E1093"/>
  <c r="M1092"/>
  <c r="L1092"/>
  <c r="K1092"/>
  <c r="J1092"/>
  <c r="I1092"/>
  <c r="H1092"/>
  <c r="G1092"/>
  <c r="E1092" s="1"/>
  <c r="F1092"/>
  <c r="E1091"/>
  <c r="E1090"/>
  <c r="M1089"/>
  <c r="L1089"/>
  <c r="K1089"/>
  <c r="J1089"/>
  <c r="I1089"/>
  <c r="H1089"/>
  <c r="G1089"/>
  <c r="F1089"/>
  <c r="E1089"/>
  <c r="E1088"/>
  <c r="E1087"/>
  <c r="E1086"/>
  <c r="M1085"/>
  <c r="L1085"/>
  <c r="K1085"/>
  <c r="J1085"/>
  <c r="J1084" s="1"/>
  <c r="I1085"/>
  <c r="I1084" s="1"/>
  <c r="H1085"/>
  <c r="G1085"/>
  <c r="F1085"/>
  <c r="F1084" s="1"/>
  <c r="E1085"/>
  <c r="H1084"/>
  <c r="G1084"/>
  <c r="E1083"/>
  <c r="E1082"/>
  <c r="E1081"/>
  <c r="E1080"/>
  <c r="E1079"/>
  <c r="E1078"/>
  <c r="E1077"/>
  <c r="E1076"/>
  <c r="E1075"/>
  <c r="E1074"/>
  <c r="M1073"/>
  <c r="L1073"/>
  <c r="K1073"/>
  <c r="J1073"/>
  <c r="I1073"/>
  <c r="H1073"/>
  <c r="G1073"/>
  <c r="E1073" s="1"/>
  <c r="E1072"/>
  <c r="E1071"/>
  <c r="E1070"/>
  <c r="E1069"/>
  <c r="E1068"/>
  <c r="J1067"/>
  <c r="I1067"/>
  <c r="H1067"/>
  <c r="H1066" s="1"/>
  <c r="G1067"/>
  <c r="F1067"/>
  <c r="E1067"/>
  <c r="M1066"/>
  <c r="L1066"/>
  <c r="K1066"/>
  <c r="J1066"/>
  <c r="I1066"/>
  <c r="G1066"/>
  <c r="F1066"/>
  <c r="E1065"/>
  <c r="E1064"/>
  <c r="J1063"/>
  <c r="I1063"/>
  <c r="H1063"/>
  <c r="G1063"/>
  <c r="F1063"/>
  <c r="E1063"/>
  <c r="E1062"/>
  <c r="J1061"/>
  <c r="I1061"/>
  <c r="H1061"/>
  <c r="H1060" s="1"/>
  <c r="G1061"/>
  <c r="F1061"/>
  <c r="E1061"/>
  <c r="M1060"/>
  <c r="L1060"/>
  <c r="K1060"/>
  <c r="J1060"/>
  <c r="I1060"/>
  <c r="G1060"/>
  <c r="F1060"/>
  <c r="E1059"/>
  <c r="E1058"/>
  <c r="E1057"/>
  <c r="E1056"/>
  <c r="E1055"/>
  <c r="E1054"/>
  <c r="E1053"/>
  <c r="E1052"/>
  <c r="E1051"/>
  <c r="E1050"/>
  <c r="J1049"/>
  <c r="I1049"/>
  <c r="I1048" s="1"/>
  <c r="I1034" s="1"/>
  <c r="H1049"/>
  <c r="G1049"/>
  <c r="F1049"/>
  <c r="F1048" s="1"/>
  <c r="F1034" s="1"/>
  <c r="E1049"/>
  <c r="M1048"/>
  <c r="L1048"/>
  <c r="K1048"/>
  <c r="J1048"/>
  <c r="H1048"/>
  <c r="G1048"/>
  <c r="E1047"/>
  <c r="M1046"/>
  <c r="L1046"/>
  <c r="K1046"/>
  <c r="J1046"/>
  <c r="I1046"/>
  <c r="H1046"/>
  <c r="G1046"/>
  <c r="F1046"/>
  <c r="E1046"/>
  <c r="E1045"/>
  <c r="E1044"/>
  <c r="E1043"/>
  <c r="M1042"/>
  <c r="L1042"/>
  <c r="K1042"/>
  <c r="J1042"/>
  <c r="I1042"/>
  <c r="H1042"/>
  <c r="G1042"/>
  <c r="F1042"/>
  <c r="E1042"/>
  <c r="E1041"/>
  <c r="E1040"/>
  <c r="E1039"/>
  <c r="E1038"/>
  <c r="M1037"/>
  <c r="L1037"/>
  <c r="K1037"/>
  <c r="J1037"/>
  <c r="I1037"/>
  <c r="H1037"/>
  <c r="G1037"/>
  <c r="F1037"/>
  <c r="E1037"/>
  <c r="E1036"/>
  <c r="E1035"/>
  <c r="M1034"/>
  <c r="L1034"/>
  <c r="K1034"/>
  <c r="J1034"/>
  <c r="G1034"/>
  <c r="M1033"/>
  <c r="L1033"/>
  <c r="K1033"/>
  <c r="J1033"/>
  <c r="I1033"/>
  <c r="G1033"/>
  <c r="F1033"/>
  <c r="M1032"/>
  <c r="L1032"/>
  <c r="K1032"/>
  <c r="I1032"/>
  <c r="H1032"/>
  <c r="F1032"/>
  <c r="E1031"/>
  <c r="E1030"/>
  <c r="E1029"/>
  <c r="E1028"/>
  <c r="M1026"/>
  <c r="L1026"/>
  <c r="K1026"/>
  <c r="J1026"/>
  <c r="I1026"/>
  <c r="H1026"/>
  <c r="E1026" s="1"/>
  <c r="G1026"/>
  <c r="F1026"/>
  <c r="M1025"/>
  <c r="L1025"/>
  <c r="K1025"/>
  <c r="J1025"/>
  <c r="I1025"/>
  <c r="G1025"/>
  <c r="F1025"/>
  <c r="E1024"/>
  <c r="J1023"/>
  <c r="I1023"/>
  <c r="H1023"/>
  <c r="G1023"/>
  <c r="F1023"/>
  <c r="E1023"/>
  <c r="E1022"/>
  <c r="E1021"/>
  <c r="F1020"/>
  <c r="E1020"/>
  <c r="E1019"/>
  <c r="E1018"/>
  <c r="E1017"/>
  <c r="F1016"/>
  <c r="F1015" s="1"/>
  <c r="E1016"/>
  <c r="E1015"/>
  <c r="E1014"/>
  <c r="E1013"/>
  <c r="E1012"/>
  <c r="E1011"/>
  <c r="E1010"/>
  <c r="E1009"/>
  <c r="E1008"/>
  <c r="E1007"/>
  <c r="E1006"/>
  <c r="E1005"/>
  <c r="M1004"/>
  <c r="L1004"/>
  <c r="K1004"/>
  <c r="J1004"/>
  <c r="I1004"/>
  <c r="H1004"/>
  <c r="G1004"/>
  <c r="E1004" s="1"/>
  <c r="E1003"/>
  <c r="E1002"/>
  <c r="E1001"/>
  <c r="E1000"/>
  <c r="E999"/>
  <c r="J998"/>
  <c r="I998"/>
  <c r="H998"/>
  <c r="G998"/>
  <c r="F998"/>
  <c r="E998"/>
  <c r="M997"/>
  <c r="L997"/>
  <c r="K997"/>
  <c r="J997"/>
  <c r="I997"/>
  <c r="H997"/>
  <c r="G997"/>
  <c r="F997"/>
  <c r="E997"/>
  <c r="E996"/>
  <c r="E995"/>
  <c r="J994"/>
  <c r="I994"/>
  <c r="H994"/>
  <c r="G994"/>
  <c r="F994"/>
  <c r="E994"/>
  <c r="E993"/>
  <c r="J992"/>
  <c r="I992"/>
  <c r="H992"/>
  <c r="G992"/>
  <c r="F992"/>
  <c r="E992"/>
  <c r="M991"/>
  <c r="L991"/>
  <c r="K991"/>
  <c r="J991"/>
  <c r="I991"/>
  <c r="H991"/>
  <c r="G991"/>
  <c r="F991"/>
  <c r="E991"/>
  <c r="E990"/>
  <c r="E989"/>
  <c r="E988"/>
  <c r="E987"/>
  <c r="E986"/>
  <c r="E985"/>
  <c r="E984"/>
  <c r="E983"/>
  <c r="E982"/>
  <c r="E981"/>
  <c r="J980"/>
  <c r="I980"/>
  <c r="H980"/>
  <c r="G980"/>
  <c r="F980"/>
  <c r="E980"/>
  <c r="M979"/>
  <c r="L979"/>
  <c r="K979"/>
  <c r="J979"/>
  <c r="I979"/>
  <c r="H979"/>
  <c r="G979"/>
  <c r="E979" s="1"/>
  <c r="F979"/>
  <c r="E978"/>
  <c r="M977"/>
  <c r="L977"/>
  <c r="K977"/>
  <c r="J977"/>
  <c r="I977"/>
  <c r="H977"/>
  <c r="G977"/>
  <c r="F977"/>
  <c r="E977"/>
  <c r="E976"/>
  <c r="E975"/>
  <c r="E974"/>
  <c r="M973"/>
  <c r="L973"/>
  <c r="K973"/>
  <c r="J973"/>
  <c r="I973"/>
  <c r="H973"/>
  <c r="G973"/>
  <c r="F973"/>
  <c r="E973"/>
  <c r="E972"/>
  <c r="E971"/>
  <c r="E970"/>
  <c r="E969"/>
  <c r="M968"/>
  <c r="L968"/>
  <c r="K968"/>
  <c r="J968"/>
  <c r="I968"/>
  <c r="H968"/>
  <c r="G968"/>
  <c r="F968"/>
  <c r="E968"/>
  <c r="E966"/>
  <c r="M965"/>
  <c r="L965"/>
  <c r="K965"/>
  <c r="J965"/>
  <c r="I965"/>
  <c r="H965"/>
  <c r="E965" s="1"/>
  <c r="G965"/>
  <c r="F965"/>
  <c r="M964"/>
  <c r="L964"/>
  <c r="K964"/>
  <c r="J964"/>
  <c r="I964"/>
  <c r="G964"/>
  <c r="F964"/>
  <c r="M963"/>
  <c r="L963"/>
  <c r="K963"/>
  <c r="J963"/>
  <c r="I963"/>
  <c r="G963"/>
  <c r="F963"/>
  <c r="I961"/>
  <c r="E960"/>
  <c r="E959"/>
  <c r="E958"/>
  <c r="E957"/>
  <c r="M956"/>
  <c r="L956"/>
  <c r="K956"/>
  <c r="J956"/>
  <c r="I956"/>
  <c r="H956"/>
  <c r="G956"/>
  <c r="F956"/>
  <c r="E956"/>
  <c r="E955"/>
  <c r="J954"/>
  <c r="I954"/>
  <c r="H954"/>
  <c r="G954"/>
  <c r="E954" s="1"/>
  <c r="E953"/>
  <c r="E952"/>
  <c r="M951"/>
  <c r="L951"/>
  <c r="K951"/>
  <c r="J951"/>
  <c r="I951"/>
  <c r="H951"/>
  <c r="G951"/>
  <c r="E951"/>
  <c r="E950" s="1"/>
  <c r="M950"/>
  <c r="L950"/>
  <c r="K950"/>
  <c r="J950"/>
  <c r="I950"/>
  <c r="H950"/>
  <c r="G950"/>
  <c r="F950"/>
  <c r="M949"/>
  <c r="L949"/>
  <c r="K949"/>
  <c r="K948" s="1"/>
  <c r="K882" s="1"/>
  <c r="J949"/>
  <c r="I949"/>
  <c r="H949"/>
  <c r="G949"/>
  <c r="G948" s="1"/>
  <c r="F949"/>
  <c r="E949"/>
  <c r="M948"/>
  <c r="L948"/>
  <c r="J948"/>
  <c r="I948"/>
  <c r="H948"/>
  <c r="F948"/>
  <c r="E948"/>
  <c r="E947"/>
  <c r="E946"/>
  <c r="M945"/>
  <c r="L945"/>
  <c r="K945"/>
  <c r="J945"/>
  <c r="I945"/>
  <c r="H945"/>
  <c r="G945"/>
  <c r="E945" s="1"/>
  <c r="E944"/>
  <c r="M943"/>
  <c r="L943"/>
  <c r="K943"/>
  <c r="J943"/>
  <c r="I943"/>
  <c r="H943"/>
  <c r="G943"/>
  <c r="E943" s="1"/>
  <c r="F943"/>
  <c r="E942"/>
  <c r="E941"/>
  <c r="M940"/>
  <c r="L940"/>
  <c r="K940"/>
  <c r="J940"/>
  <c r="I940"/>
  <c r="H940"/>
  <c r="G940"/>
  <c r="E940" s="1"/>
  <c r="F940"/>
  <c r="E938"/>
  <c r="E937"/>
  <c r="M936"/>
  <c r="L936"/>
  <c r="K936"/>
  <c r="J936"/>
  <c r="J935" s="1"/>
  <c r="I936"/>
  <c r="H936"/>
  <c r="G936"/>
  <c r="F936"/>
  <c r="F935" s="1"/>
  <c r="E936"/>
  <c r="I935"/>
  <c r="H935"/>
  <c r="G935"/>
  <c r="E935" s="1"/>
  <c r="E934"/>
  <c r="E933"/>
  <c r="E932"/>
  <c r="E931"/>
  <c r="E930"/>
  <c r="E929"/>
  <c r="E928"/>
  <c r="E927"/>
  <c r="E926"/>
  <c r="M925"/>
  <c r="L925"/>
  <c r="K925"/>
  <c r="J925"/>
  <c r="I925"/>
  <c r="H925"/>
  <c r="G925"/>
  <c r="E925"/>
  <c r="E923"/>
  <c r="E922"/>
  <c r="E921"/>
  <c r="E920"/>
  <c r="J919"/>
  <c r="I919"/>
  <c r="H919"/>
  <c r="G919"/>
  <c r="E919" s="1"/>
  <c r="F919"/>
  <c r="F918" s="1"/>
  <c r="M918"/>
  <c r="L918"/>
  <c r="K918"/>
  <c r="J918"/>
  <c r="I918"/>
  <c r="H918"/>
  <c r="G918"/>
  <c r="E918" s="1"/>
  <c r="E917"/>
  <c r="E916"/>
  <c r="J915"/>
  <c r="I915"/>
  <c r="H915"/>
  <c r="G915"/>
  <c r="E915" s="1"/>
  <c r="F915"/>
  <c r="E914"/>
  <c r="J913"/>
  <c r="J912" s="1"/>
  <c r="J886" s="1"/>
  <c r="J885" s="1"/>
  <c r="I913"/>
  <c r="H913"/>
  <c r="G913"/>
  <c r="E913" s="1"/>
  <c r="F913"/>
  <c r="F912" s="1"/>
  <c r="M912"/>
  <c r="L912"/>
  <c r="K912"/>
  <c r="I912"/>
  <c r="H912"/>
  <c r="G912"/>
  <c r="E912" s="1"/>
  <c r="E911"/>
  <c r="E910"/>
  <c r="E909"/>
  <c r="E908"/>
  <c r="E907"/>
  <c r="E906"/>
  <c r="E905"/>
  <c r="E904"/>
  <c r="E903"/>
  <c r="E902"/>
  <c r="J901"/>
  <c r="I901"/>
  <c r="H901"/>
  <c r="G901"/>
  <c r="E901" s="1"/>
  <c r="F901"/>
  <c r="F900" s="1"/>
  <c r="M900"/>
  <c r="L900"/>
  <c r="K900"/>
  <c r="J900"/>
  <c r="I900"/>
  <c r="H900"/>
  <c r="E899"/>
  <c r="M898"/>
  <c r="L898"/>
  <c r="K898"/>
  <c r="J898"/>
  <c r="I898"/>
  <c r="H898"/>
  <c r="G898"/>
  <c r="E898" s="1"/>
  <c r="F898"/>
  <c r="E897"/>
  <c r="E896"/>
  <c r="E895"/>
  <c r="M894"/>
  <c r="L894"/>
  <c r="K894"/>
  <c r="J894"/>
  <c r="I894"/>
  <c r="H894"/>
  <c r="G894"/>
  <c r="E894" s="1"/>
  <c r="F894"/>
  <c r="E893"/>
  <c r="E892"/>
  <c r="E891"/>
  <c r="E890"/>
  <c r="M889"/>
  <c r="L889"/>
  <c r="L886" s="1"/>
  <c r="L885" s="1"/>
  <c r="K889"/>
  <c r="J889"/>
  <c r="I889"/>
  <c r="H889"/>
  <c r="H886" s="1"/>
  <c r="H885" s="1"/>
  <c r="G889"/>
  <c r="E889" s="1"/>
  <c r="F889"/>
  <c r="E888"/>
  <c r="E887"/>
  <c r="M886"/>
  <c r="K886"/>
  <c r="I886"/>
  <c r="M885"/>
  <c r="K885"/>
  <c r="I885"/>
  <c r="F885"/>
  <c r="M884"/>
  <c r="L884"/>
  <c r="K884"/>
  <c r="J884"/>
  <c r="I884"/>
  <c r="H884"/>
  <c r="G884"/>
  <c r="E884" s="1"/>
  <c r="M883"/>
  <c r="L883"/>
  <c r="K883"/>
  <c r="J883"/>
  <c r="I883"/>
  <c r="H883"/>
  <c r="G883"/>
  <c r="E883" s="1"/>
  <c r="F883"/>
  <c r="E879"/>
  <c r="E878"/>
  <c r="E876"/>
  <c r="M875"/>
  <c r="L875"/>
  <c r="K875"/>
  <c r="J875"/>
  <c r="I875"/>
  <c r="H875"/>
  <c r="G875"/>
  <c r="F875"/>
  <c r="E875"/>
  <c r="E874"/>
  <c r="E873"/>
  <c r="J872"/>
  <c r="I872"/>
  <c r="H872"/>
  <c r="G872"/>
  <c r="F872"/>
  <c r="E872"/>
  <c r="M871"/>
  <c r="L871"/>
  <c r="K871"/>
  <c r="J871"/>
  <c r="H871"/>
  <c r="G871"/>
  <c r="F871"/>
  <c r="E871"/>
  <c r="E870"/>
  <c r="E869"/>
  <c r="E868"/>
  <c r="M867"/>
  <c r="L867"/>
  <c r="K867"/>
  <c r="J867"/>
  <c r="I867"/>
  <c r="H867"/>
  <c r="G867"/>
  <c r="F867"/>
  <c r="E867"/>
  <c r="E866"/>
  <c r="E865"/>
  <c r="E864"/>
  <c r="E863"/>
  <c r="M862"/>
  <c r="L862"/>
  <c r="K862"/>
  <c r="J862"/>
  <c r="J861" s="1"/>
  <c r="J860" s="1"/>
  <c r="J821" s="1"/>
  <c r="I862"/>
  <c r="H862"/>
  <c r="G862"/>
  <c r="E862" s="1"/>
  <c r="F862"/>
  <c r="F861" s="1"/>
  <c r="F860" s="1"/>
  <c r="F821" s="1"/>
  <c r="M861"/>
  <c r="L861"/>
  <c r="K861"/>
  <c r="K860" s="1"/>
  <c r="I861"/>
  <c r="H861"/>
  <c r="G861"/>
  <c r="M860"/>
  <c r="L860"/>
  <c r="I860"/>
  <c r="H860"/>
  <c r="E859"/>
  <c r="E858"/>
  <c r="E857"/>
  <c r="E856"/>
  <c r="E855"/>
  <c r="E854"/>
  <c r="E853"/>
  <c r="E852"/>
  <c r="E851"/>
  <c r="E850"/>
  <c r="E849"/>
  <c r="E848"/>
  <c r="M847"/>
  <c r="L847"/>
  <c r="K847"/>
  <c r="J847"/>
  <c r="I847"/>
  <c r="H847"/>
  <c r="G847"/>
  <c r="F847"/>
  <c r="E847"/>
  <c r="E846"/>
  <c r="E845"/>
  <c r="E844"/>
  <c r="E843"/>
  <c r="E842"/>
  <c r="E841"/>
  <c r="E840"/>
  <c r="E839"/>
  <c r="E838"/>
  <c r="E837"/>
  <c r="E836"/>
  <c r="J835"/>
  <c r="I835"/>
  <c r="H835"/>
  <c r="G835"/>
  <c r="F835"/>
  <c r="E835"/>
  <c r="M834"/>
  <c r="L834"/>
  <c r="K834"/>
  <c r="J834"/>
  <c r="I834"/>
  <c r="H834"/>
  <c r="G834"/>
  <c r="E834" s="1"/>
  <c r="F834"/>
  <c r="E833"/>
  <c r="E832"/>
  <c r="E831"/>
  <c r="E830"/>
  <c r="E829"/>
  <c r="E828"/>
  <c r="E827"/>
  <c r="E826"/>
  <c r="E825"/>
  <c r="J824"/>
  <c r="I824"/>
  <c r="H824"/>
  <c r="G824"/>
  <c r="F824"/>
  <c r="E824"/>
  <c r="M823"/>
  <c r="L823"/>
  <c r="K823"/>
  <c r="J823"/>
  <c r="I823"/>
  <c r="H823"/>
  <c r="G823"/>
  <c r="E823" s="1"/>
  <c r="F823"/>
  <c r="M821"/>
  <c r="L821"/>
  <c r="I821"/>
  <c r="H821"/>
  <c r="E820"/>
  <c r="M819"/>
  <c r="L819"/>
  <c r="K819"/>
  <c r="J819"/>
  <c r="I819"/>
  <c r="H819"/>
  <c r="G819"/>
  <c r="E819" s="1"/>
  <c r="F819"/>
  <c r="E818"/>
  <c r="E817"/>
  <c r="M816"/>
  <c r="L816"/>
  <c r="K816"/>
  <c r="J816"/>
  <c r="I816"/>
  <c r="H816"/>
  <c r="G816"/>
  <c r="F816"/>
  <c r="E816"/>
  <c r="E815"/>
  <c r="E814"/>
  <c r="E813"/>
  <c r="M812"/>
  <c r="L812"/>
  <c r="K812"/>
  <c r="J812"/>
  <c r="J811" s="1"/>
  <c r="J760" s="1"/>
  <c r="I812"/>
  <c r="I811" s="1"/>
  <c r="I760" s="1"/>
  <c r="H812"/>
  <c r="G812"/>
  <c r="F812"/>
  <c r="F811" s="1"/>
  <c r="F760" s="1"/>
  <c r="F759" s="1"/>
  <c r="E812"/>
  <c r="H811"/>
  <c r="G811"/>
  <c r="E811" s="1"/>
  <c r="E810"/>
  <c r="E809"/>
  <c r="E808"/>
  <c r="E807"/>
  <c r="E806"/>
  <c r="E805"/>
  <c r="E804"/>
  <c r="E803"/>
  <c r="E802"/>
  <c r="E801"/>
  <c r="M800"/>
  <c r="L800"/>
  <c r="K800"/>
  <c r="J800"/>
  <c r="I800"/>
  <c r="H800"/>
  <c r="G800"/>
  <c r="E800" s="1"/>
  <c r="E799"/>
  <c r="E798"/>
  <c r="E797"/>
  <c r="E796"/>
  <c r="E795"/>
  <c r="J794"/>
  <c r="I794"/>
  <c r="H794"/>
  <c r="G794"/>
  <c r="F794"/>
  <c r="E794"/>
  <c r="E793" s="1"/>
  <c r="J793"/>
  <c r="I793"/>
  <c r="H793"/>
  <c r="G793"/>
  <c r="F793"/>
  <c r="E792"/>
  <c r="E791"/>
  <c r="J790"/>
  <c r="I790"/>
  <c r="H790"/>
  <c r="G790"/>
  <c r="E790" s="1"/>
  <c r="F790"/>
  <c r="E789"/>
  <c r="I788"/>
  <c r="H788"/>
  <c r="G788"/>
  <c r="F788"/>
  <c r="E788"/>
  <c r="M787"/>
  <c r="L787"/>
  <c r="K787"/>
  <c r="J787"/>
  <c r="E787" s="1"/>
  <c r="I787"/>
  <c r="H787"/>
  <c r="G787"/>
  <c r="F787"/>
  <c r="E786"/>
  <c r="E785"/>
  <c r="E784"/>
  <c r="E783"/>
  <c r="E782"/>
  <c r="E781"/>
  <c r="E780"/>
  <c r="E779"/>
  <c r="E778"/>
  <c r="E777"/>
  <c r="J776"/>
  <c r="I776"/>
  <c r="H776"/>
  <c r="G776"/>
  <c r="F776"/>
  <c r="E776"/>
  <c r="M775"/>
  <c r="L775"/>
  <c r="K775"/>
  <c r="J775"/>
  <c r="I775"/>
  <c r="H775"/>
  <c r="G775"/>
  <c r="E775" s="1"/>
  <c r="F775"/>
  <c r="E774"/>
  <c r="M773"/>
  <c r="L773"/>
  <c r="K773"/>
  <c r="J773"/>
  <c r="I773"/>
  <c r="H773"/>
  <c r="G773"/>
  <c r="F773"/>
  <c r="E773"/>
  <c r="E772"/>
  <c r="E771"/>
  <c r="E770"/>
  <c r="M769"/>
  <c r="L769"/>
  <c r="K769"/>
  <c r="J769"/>
  <c r="I769"/>
  <c r="H769"/>
  <c r="G769"/>
  <c r="F769"/>
  <c r="E769"/>
  <c r="E768"/>
  <c r="E767"/>
  <c r="E766"/>
  <c r="E765"/>
  <c r="M764"/>
  <c r="L764"/>
  <c r="K764"/>
  <c r="J764"/>
  <c r="I764"/>
  <c r="H764"/>
  <c r="G764"/>
  <c r="E764" s="1"/>
  <c r="F764"/>
  <c r="E763"/>
  <c r="E762"/>
  <c r="M761"/>
  <c r="L761"/>
  <c r="K761"/>
  <c r="J761"/>
  <c r="I761"/>
  <c r="H761"/>
  <c r="G761"/>
  <c r="E761" s="1"/>
  <c r="F761"/>
  <c r="M760"/>
  <c r="L760"/>
  <c r="K760"/>
  <c r="H760"/>
  <c r="G760"/>
  <c r="M759"/>
  <c r="L759"/>
  <c r="H759"/>
  <c r="M758"/>
  <c r="L758"/>
  <c r="H758"/>
  <c r="M757"/>
  <c r="L757"/>
  <c r="H757"/>
  <c r="F757"/>
  <c r="E756"/>
  <c r="E755"/>
  <c r="M754"/>
  <c r="L754"/>
  <c r="K754"/>
  <c r="J754"/>
  <c r="I754"/>
  <c r="H754"/>
  <c r="G754"/>
  <c r="F754"/>
  <c r="E754"/>
  <c r="E753"/>
  <c r="E752"/>
  <c r="M751"/>
  <c r="L751"/>
  <c r="K751"/>
  <c r="J751"/>
  <c r="I751"/>
  <c r="H751"/>
  <c r="G751"/>
  <c r="E751" s="1"/>
  <c r="E750"/>
  <c r="M749"/>
  <c r="L749"/>
  <c r="K749"/>
  <c r="J749"/>
  <c r="I749"/>
  <c r="H749"/>
  <c r="G749"/>
  <c r="F749"/>
  <c r="E749"/>
  <c r="E748"/>
  <c r="E747"/>
  <c r="M746"/>
  <c r="L746"/>
  <c r="K746"/>
  <c r="J746"/>
  <c r="J745" s="1"/>
  <c r="I746"/>
  <c r="H746"/>
  <c r="G746"/>
  <c r="E746" s="1"/>
  <c r="F746"/>
  <c r="F745" s="1"/>
  <c r="M745"/>
  <c r="L745"/>
  <c r="K745"/>
  <c r="I745"/>
  <c r="H745"/>
  <c r="G745"/>
  <c r="E744"/>
  <c r="E743"/>
  <c r="E742"/>
  <c r="M741"/>
  <c r="L741"/>
  <c r="K741"/>
  <c r="J741"/>
  <c r="I741"/>
  <c r="H741"/>
  <c r="G741"/>
  <c r="F741"/>
  <c r="E741"/>
  <c r="E740"/>
  <c r="E739"/>
  <c r="E738"/>
  <c r="E737"/>
  <c r="M736"/>
  <c r="L736"/>
  <c r="L735" s="1"/>
  <c r="K736"/>
  <c r="J736"/>
  <c r="I736"/>
  <c r="H736"/>
  <c r="H735" s="1"/>
  <c r="H734" s="1"/>
  <c r="H695" s="1"/>
  <c r="G736"/>
  <c r="F736"/>
  <c r="E736"/>
  <c r="M735"/>
  <c r="M734" s="1"/>
  <c r="K735"/>
  <c r="J735"/>
  <c r="I735"/>
  <c r="I734" s="1"/>
  <c r="G735"/>
  <c r="E735" s="1"/>
  <c r="F735"/>
  <c r="F734" s="1"/>
  <c r="K734"/>
  <c r="G734"/>
  <c r="E733"/>
  <c r="E732"/>
  <c r="E731"/>
  <c r="E730"/>
  <c r="E729"/>
  <c r="E728"/>
  <c r="E727"/>
  <c r="E726"/>
  <c r="E725"/>
  <c r="E724"/>
  <c r="E723"/>
  <c r="E722"/>
  <c r="M721"/>
  <c r="L721"/>
  <c r="K721"/>
  <c r="J721"/>
  <c r="I721"/>
  <c r="H721"/>
  <c r="G721"/>
  <c r="F721"/>
  <c r="E721"/>
  <c r="E720"/>
  <c r="E719"/>
  <c r="E718"/>
  <c r="E717"/>
  <c r="E716"/>
  <c r="E715"/>
  <c r="E714"/>
  <c r="E713"/>
  <c r="E712"/>
  <c r="E711"/>
  <c r="E710"/>
  <c r="J709"/>
  <c r="I709"/>
  <c r="I708" s="1"/>
  <c r="H709"/>
  <c r="G709"/>
  <c r="F709"/>
  <c r="E709"/>
  <c r="M708"/>
  <c r="L708"/>
  <c r="K708"/>
  <c r="J708"/>
  <c r="H708"/>
  <c r="G708"/>
  <c r="E708" s="1"/>
  <c r="F708"/>
  <c r="E707"/>
  <c r="E706"/>
  <c r="E705"/>
  <c r="E704"/>
  <c r="E703"/>
  <c r="E702"/>
  <c r="E701"/>
  <c r="E700"/>
  <c r="E699"/>
  <c r="J698"/>
  <c r="I698"/>
  <c r="I697" s="1"/>
  <c r="I695" s="1"/>
  <c r="H698"/>
  <c r="G698"/>
  <c r="F698"/>
  <c r="E698"/>
  <c r="M697"/>
  <c r="L697"/>
  <c r="K697"/>
  <c r="J697"/>
  <c r="H697"/>
  <c r="G697"/>
  <c r="F697"/>
  <c r="K695"/>
  <c r="G695"/>
  <c r="E694"/>
  <c r="M693"/>
  <c r="L693"/>
  <c r="K693"/>
  <c r="J693"/>
  <c r="I693"/>
  <c r="H693"/>
  <c r="G693"/>
  <c r="F693"/>
  <c r="E693"/>
  <c r="E692"/>
  <c r="E691"/>
  <c r="M690"/>
  <c r="L690"/>
  <c r="K690"/>
  <c r="J690"/>
  <c r="I690"/>
  <c r="H690"/>
  <c r="G690"/>
  <c r="F690"/>
  <c r="E690"/>
  <c r="E689"/>
  <c r="E688"/>
  <c r="E687"/>
  <c r="M686"/>
  <c r="L686"/>
  <c r="K686"/>
  <c r="J686"/>
  <c r="I686"/>
  <c r="I685" s="1"/>
  <c r="I635" s="1"/>
  <c r="H686"/>
  <c r="H685" s="1"/>
  <c r="G686"/>
  <c r="F686"/>
  <c r="E686"/>
  <c r="J685"/>
  <c r="G685"/>
  <c r="E685" s="1"/>
  <c r="F685"/>
  <c r="E684"/>
  <c r="E683"/>
  <c r="E682"/>
  <c r="E681"/>
  <c r="E680"/>
  <c r="E679"/>
  <c r="E678"/>
  <c r="E677"/>
  <c r="E676"/>
  <c r="E675"/>
  <c r="E674"/>
  <c r="E673"/>
  <c r="E672"/>
  <c r="E671"/>
  <c r="E670"/>
  <c r="J669"/>
  <c r="I669"/>
  <c r="H669"/>
  <c r="G669"/>
  <c r="E669" s="1"/>
  <c r="F669"/>
  <c r="M668"/>
  <c r="L668"/>
  <c r="K668"/>
  <c r="J668"/>
  <c r="I668"/>
  <c r="H668"/>
  <c r="F668"/>
  <c r="E667"/>
  <c r="E666"/>
  <c r="J665"/>
  <c r="I665"/>
  <c r="H665"/>
  <c r="G665"/>
  <c r="F665"/>
  <c r="E665"/>
  <c r="E664"/>
  <c r="J663"/>
  <c r="I663"/>
  <c r="H663"/>
  <c r="G663"/>
  <c r="E663" s="1"/>
  <c r="F663"/>
  <c r="M662"/>
  <c r="L662"/>
  <c r="K662"/>
  <c r="J662"/>
  <c r="I662"/>
  <c r="H662"/>
  <c r="F662"/>
  <c r="E661"/>
  <c r="E660"/>
  <c r="E659"/>
  <c r="E658"/>
  <c r="E657"/>
  <c r="E656"/>
  <c r="E655"/>
  <c r="E654"/>
  <c r="E653"/>
  <c r="E652"/>
  <c r="J651"/>
  <c r="I651"/>
  <c r="H651"/>
  <c r="H650" s="1"/>
  <c r="G651"/>
  <c r="F651"/>
  <c r="E651"/>
  <c r="M650"/>
  <c r="L650"/>
  <c r="K650"/>
  <c r="J650"/>
  <c r="I650"/>
  <c r="G650"/>
  <c r="F650"/>
  <c r="E649"/>
  <c r="J648"/>
  <c r="I648"/>
  <c r="H648"/>
  <c r="G648"/>
  <c r="F648"/>
  <c r="E648"/>
  <c r="E647"/>
  <c r="E646"/>
  <c r="E645"/>
  <c r="M644"/>
  <c r="L644"/>
  <c r="K644"/>
  <c r="J644"/>
  <c r="I644"/>
  <c r="H644"/>
  <c r="G644"/>
  <c r="F644"/>
  <c r="E644"/>
  <c r="E643"/>
  <c r="E642"/>
  <c r="E641"/>
  <c r="E640"/>
  <c r="M639"/>
  <c r="L639"/>
  <c r="K639"/>
  <c r="J639"/>
  <c r="I639"/>
  <c r="H639"/>
  <c r="G639"/>
  <c r="F639"/>
  <c r="E639"/>
  <c r="E638"/>
  <c r="E637"/>
  <c r="M636"/>
  <c r="L636"/>
  <c r="K636"/>
  <c r="J636"/>
  <c r="I636"/>
  <c r="F636"/>
  <c r="M635"/>
  <c r="M633" s="1"/>
  <c r="L635"/>
  <c r="K635"/>
  <c r="J635"/>
  <c r="F635"/>
  <c r="L633"/>
  <c r="K633"/>
  <c r="J633"/>
  <c r="K632"/>
  <c r="E631"/>
  <c r="E630"/>
  <c r="E629"/>
  <c r="M628"/>
  <c r="L628"/>
  <c r="K628"/>
  <c r="J628"/>
  <c r="I628"/>
  <c r="H628"/>
  <c r="G628"/>
  <c r="E628" s="1"/>
  <c r="F628"/>
  <c r="E626"/>
  <c r="E625"/>
  <c r="J624"/>
  <c r="I624"/>
  <c r="H624"/>
  <c r="H620" s="1"/>
  <c r="G624"/>
  <c r="E624" s="1"/>
  <c r="F624"/>
  <c r="E623"/>
  <c r="E622"/>
  <c r="M620"/>
  <c r="L620"/>
  <c r="K620"/>
  <c r="J620"/>
  <c r="I620"/>
  <c r="G620"/>
  <c r="F620"/>
  <c r="E619"/>
  <c r="E618"/>
  <c r="E617"/>
  <c r="E616"/>
  <c r="J615"/>
  <c r="I615"/>
  <c r="I613" s="1"/>
  <c r="H615"/>
  <c r="H613" s="1"/>
  <c r="G615"/>
  <c r="F615"/>
  <c r="E615"/>
  <c r="E614"/>
  <c r="M613"/>
  <c r="L613"/>
  <c r="K613"/>
  <c r="J613"/>
  <c r="G613"/>
  <c r="E613" s="1"/>
  <c r="F613"/>
  <c r="M612"/>
  <c r="L612"/>
  <c r="K612"/>
  <c r="J612"/>
  <c r="I612"/>
  <c r="H612"/>
  <c r="G612"/>
  <c r="E612" s="1"/>
  <c r="F612"/>
  <c r="E611"/>
  <c r="E610"/>
  <c r="E609"/>
  <c r="E608"/>
  <c r="E607"/>
  <c r="M606"/>
  <c r="L606"/>
  <c r="K606"/>
  <c r="J606"/>
  <c r="I606"/>
  <c r="H606"/>
  <c r="G606"/>
  <c r="F606"/>
  <c r="E606"/>
  <c r="M605"/>
  <c r="L605"/>
  <c r="K605"/>
  <c r="K604" s="1"/>
  <c r="J605"/>
  <c r="I605"/>
  <c r="H605"/>
  <c r="E605"/>
  <c r="M604"/>
  <c r="L604"/>
  <c r="J604"/>
  <c r="I604"/>
  <c r="H604"/>
  <c r="G604"/>
  <c r="E604"/>
  <c r="E603"/>
  <c r="M602"/>
  <c r="L602"/>
  <c r="K602"/>
  <c r="J602"/>
  <c r="I602"/>
  <c r="H602"/>
  <c r="G602"/>
  <c r="E602" s="1"/>
  <c r="F602"/>
  <c r="E601"/>
  <c r="E600"/>
  <c r="M599"/>
  <c r="M598" s="1"/>
  <c r="L599"/>
  <c r="K599"/>
  <c r="J599"/>
  <c r="I599"/>
  <c r="I598" s="1"/>
  <c r="H599"/>
  <c r="G599"/>
  <c r="F599"/>
  <c r="E599"/>
  <c r="L598"/>
  <c r="K598"/>
  <c r="J598"/>
  <c r="H598"/>
  <c r="G598"/>
  <c r="E598" s="1"/>
  <c r="F598"/>
  <c r="E596"/>
  <c r="E595"/>
  <c r="M594"/>
  <c r="M588" s="1"/>
  <c r="M486" s="1"/>
  <c r="L594"/>
  <c r="K594"/>
  <c r="F594"/>
  <c r="E594"/>
  <c r="E593"/>
  <c r="E592"/>
  <c r="E591"/>
  <c r="E590"/>
  <c r="M589"/>
  <c r="L589"/>
  <c r="J589"/>
  <c r="I589"/>
  <c r="I588" s="1"/>
  <c r="H589"/>
  <c r="G589"/>
  <c r="F589"/>
  <c r="E589"/>
  <c r="L588"/>
  <c r="K588"/>
  <c r="J588"/>
  <c r="J587" s="1"/>
  <c r="H588"/>
  <c r="G588"/>
  <c r="F588"/>
  <c r="F587" s="1"/>
  <c r="H587"/>
  <c r="E585"/>
  <c r="E584"/>
  <c r="E583"/>
  <c r="E582"/>
  <c r="E581"/>
  <c r="E580"/>
  <c r="E579"/>
  <c r="E578"/>
  <c r="E577"/>
  <c r="E576"/>
  <c r="E575"/>
  <c r="M574"/>
  <c r="L574"/>
  <c r="K574"/>
  <c r="J574"/>
  <c r="I574"/>
  <c r="H574"/>
  <c r="G574"/>
  <c r="F574"/>
  <c r="E574"/>
  <c r="E572"/>
  <c r="E571"/>
  <c r="E570"/>
  <c r="E569"/>
  <c r="E568"/>
  <c r="E567"/>
  <c r="E566"/>
  <c r="E565"/>
  <c r="E564"/>
  <c r="E563"/>
  <c r="J562"/>
  <c r="I562"/>
  <c r="H562"/>
  <c r="H561" s="1"/>
  <c r="E561" s="1"/>
  <c r="G562"/>
  <c r="F562"/>
  <c r="E562"/>
  <c r="M561"/>
  <c r="L561"/>
  <c r="K561"/>
  <c r="J561"/>
  <c r="I561"/>
  <c r="G561"/>
  <c r="F561"/>
  <c r="E559"/>
  <c r="E558"/>
  <c r="E557"/>
  <c r="E556"/>
  <c r="E555"/>
  <c r="E554"/>
  <c r="E553"/>
  <c r="E552"/>
  <c r="J551"/>
  <c r="I551"/>
  <c r="H551"/>
  <c r="G551"/>
  <c r="E551" s="1"/>
  <c r="F551"/>
  <c r="M550"/>
  <c r="L550"/>
  <c r="K550"/>
  <c r="J550"/>
  <c r="I550"/>
  <c r="H550"/>
  <c r="F550"/>
  <c r="M548"/>
  <c r="L548"/>
  <c r="K548"/>
  <c r="H548"/>
  <c r="E547"/>
  <c r="M546"/>
  <c r="L546"/>
  <c r="K546"/>
  <c r="J546"/>
  <c r="I546"/>
  <c r="H546"/>
  <c r="G546"/>
  <c r="E546" s="1"/>
  <c r="F546"/>
  <c r="E545"/>
  <c r="E544"/>
  <c r="M543"/>
  <c r="L543"/>
  <c r="K543"/>
  <c r="J543"/>
  <c r="I543"/>
  <c r="H543"/>
  <c r="G543"/>
  <c r="E543" s="1"/>
  <c r="F543"/>
  <c r="E541"/>
  <c r="E540"/>
  <c r="M539"/>
  <c r="L539"/>
  <c r="K539"/>
  <c r="J539"/>
  <c r="J538" s="1"/>
  <c r="I539"/>
  <c r="I538" s="1"/>
  <c r="H539"/>
  <c r="G539"/>
  <c r="F539"/>
  <c r="F538" s="1"/>
  <c r="E539"/>
  <c r="H538"/>
  <c r="G538"/>
  <c r="E538" s="1"/>
  <c r="E537"/>
  <c r="E536"/>
  <c r="E535"/>
  <c r="E534"/>
  <c r="E533"/>
  <c r="E532"/>
  <c r="E531"/>
  <c r="E530"/>
  <c r="E529"/>
  <c r="E528"/>
  <c r="M527"/>
  <c r="L527"/>
  <c r="K527"/>
  <c r="J527"/>
  <c r="I527"/>
  <c r="H527"/>
  <c r="G527"/>
  <c r="E527"/>
  <c r="E525"/>
  <c r="E524"/>
  <c r="E523"/>
  <c r="E522"/>
  <c r="J521"/>
  <c r="I521"/>
  <c r="H521"/>
  <c r="G521"/>
  <c r="E521" s="1"/>
  <c r="F521"/>
  <c r="M520"/>
  <c r="L520"/>
  <c r="K520"/>
  <c r="J520"/>
  <c r="I520"/>
  <c r="H520"/>
  <c r="F520"/>
  <c r="E519"/>
  <c r="E518"/>
  <c r="J517"/>
  <c r="I517"/>
  <c r="H517"/>
  <c r="E517" s="1"/>
  <c r="G517"/>
  <c r="F517"/>
  <c r="E516"/>
  <c r="J515"/>
  <c r="I515"/>
  <c r="H515"/>
  <c r="G515"/>
  <c r="E515" s="1"/>
  <c r="F515"/>
  <c r="M514"/>
  <c r="L514"/>
  <c r="K514"/>
  <c r="J514"/>
  <c r="I514"/>
  <c r="H514"/>
  <c r="F514"/>
  <c r="E513"/>
  <c r="E512"/>
  <c r="E511"/>
  <c r="E510"/>
  <c r="E509"/>
  <c r="E508"/>
  <c r="E507"/>
  <c r="E506"/>
  <c r="E505"/>
  <c r="E504"/>
  <c r="J503"/>
  <c r="I503"/>
  <c r="H503"/>
  <c r="G503"/>
  <c r="F503"/>
  <c r="E503"/>
  <c r="M502"/>
  <c r="L502"/>
  <c r="K502"/>
  <c r="J502"/>
  <c r="I502"/>
  <c r="H502"/>
  <c r="G502"/>
  <c r="E502" s="1"/>
  <c r="F502"/>
  <c r="E501"/>
  <c r="M500"/>
  <c r="L500"/>
  <c r="K500"/>
  <c r="J500"/>
  <c r="I500"/>
  <c r="H500"/>
  <c r="G500"/>
  <c r="F500"/>
  <c r="E500"/>
  <c r="E499"/>
  <c r="E498"/>
  <c r="E497"/>
  <c r="M496"/>
  <c r="L496"/>
  <c r="K496"/>
  <c r="J496"/>
  <c r="I496"/>
  <c r="H496"/>
  <c r="G496"/>
  <c r="F496"/>
  <c r="E496"/>
  <c r="E494"/>
  <c r="E493"/>
  <c r="E492"/>
  <c r="M491"/>
  <c r="L491"/>
  <c r="K491"/>
  <c r="J491"/>
  <c r="I491"/>
  <c r="H491"/>
  <c r="G491"/>
  <c r="F491"/>
  <c r="E491"/>
  <c r="E490"/>
  <c r="E489"/>
  <c r="M488"/>
  <c r="L488"/>
  <c r="K488"/>
  <c r="J488"/>
  <c r="I488"/>
  <c r="H488"/>
  <c r="H487" s="1"/>
  <c r="H485" s="1"/>
  <c r="F488"/>
  <c r="M487"/>
  <c r="L487"/>
  <c r="K487"/>
  <c r="J487"/>
  <c r="I487"/>
  <c r="F487"/>
  <c r="L486"/>
  <c r="K486"/>
  <c r="J486"/>
  <c r="H486"/>
  <c r="M485"/>
  <c r="L485"/>
  <c r="K485"/>
  <c r="M484"/>
  <c r="L484"/>
  <c r="K484"/>
  <c r="J484"/>
  <c r="I484"/>
  <c r="H484"/>
  <c r="G484"/>
  <c r="E484" s="1"/>
  <c r="F484"/>
  <c r="M483"/>
  <c r="L483"/>
  <c r="K483"/>
  <c r="J483"/>
  <c r="I483"/>
  <c r="E483"/>
  <c r="E482"/>
  <c r="M481"/>
  <c r="L481"/>
  <c r="K481"/>
  <c r="J481"/>
  <c r="I481"/>
  <c r="H481"/>
  <c r="G481"/>
  <c r="E481" s="1"/>
  <c r="F481"/>
  <c r="E480"/>
  <c r="E479"/>
  <c r="E478"/>
  <c r="E477"/>
  <c r="E476"/>
  <c r="E475"/>
  <c r="E474"/>
  <c r="E473"/>
  <c r="E472"/>
  <c r="E471"/>
  <c r="M470"/>
  <c r="L470"/>
  <c r="K470"/>
  <c r="E470"/>
  <c r="M469"/>
  <c r="L469"/>
  <c r="K469"/>
  <c r="E469"/>
  <c r="M468"/>
  <c r="L468"/>
  <c r="K468"/>
  <c r="J468"/>
  <c r="J467" s="1"/>
  <c r="I468"/>
  <c r="H468"/>
  <c r="G468"/>
  <c r="E468" s="1"/>
  <c r="F468"/>
  <c r="F467" s="1"/>
  <c r="M467"/>
  <c r="L467"/>
  <c r="K467"/>
  <c r="I467"/>
  <c r="H467"/>
  <c r="G467"/>
  <c r="E467" s="1"/>
  <c r="E466"/>
  <c r="M465"/>
  <c r="L465"/>
  <c r="K465"/>
  <c r="J465"/>
  <c r="I465"/>
  <c r="H465"/>
  <c r="G465"/>
  <c r="F465"/>
  <c r="E465"/>
  <c r="E464"/>
  <c r="E463"/>
  <c r="M462"/>
  <c r="L462"/>
  <c r="L461" s="1"/>
  <c r="K462"/>
  <c r="J462"/>
  <c r="I462"/>
  <c r="H462"/>
  <c r="H461" s="1"/>
  <c r="G462"/>
  <c r="F462"/>
  <c r="E462"/>
  <c r="M461"/>
  <c r="K461"/>
  <c r="J461"/>
  <c r="I461"/>
  <c r="G461"/>
  <c r="F461"/>
  <c r="E459"/>
  <c r="E458"/>
  <c r="M457"/>
  <c r="L457"/>
  <c r="K457"/>
  <c r="F457"/>
  <c r="E457"/>
  <c r="E456"/>
  <c r="E455"/>
  <c r="E454"/>
  <c r="E453"/>
  <c r="M452"/>
  <c r="L452"/>
  <c r="K452"/>
  <c r="J452"/>
  <c r="I452"/>
  <c r="H452"/>
  <c r="G452"/>
  <c r="F452"/>
  <c r="E452"/>
  <c r="J451"/>
  <c r="I451"/>
  <c r="H451"/>
  <c r="G451"/>
  <c r="E451" s="1"/>
  <c r="F451"/>
  <c r="J450"/>
  <c r="I450"/>
  <c r="F450"/>
  <c r="E449"/>
  <c r="E448"/>
  <c r="M447"/>
  <c r="L447"/>
  <c r="K447"/>
  <c r="J447"/>
  <c r="I447"/>
  <c r="H447"/>
  <c r="G447"/>
  <c r="F447"/>
  <c r="E447"/>
  <c r="M446"/>
  <c r="L446"/>
  <c r="K446"/>
  <c r="J446"/>
  <c r="I446"/>
  <c r="H446"/>
  <c r="G446"/>
  <c r="F446"/>
  <c r="E446"/>
  <c r="E445"/>
  <c r="I444"/>
  <c r="H444"/>
  <c r="G444"/>
  <c r="E444"/>
  <c r="E443"/>
  <c r="E442"/>
  <c r="M441"/>
  <c r="L441"/>
  <c r="K441"/>
  <c r="J441"/>
  <c r="I441"/>
  <c r="H441"/>
  <c r="G441"/>
  <c r="F441"/>
  <c r="E441"/>
  <c r="E440"/>
  <c r="E439"/>
  <c r="E438"/>
  <c r="E437"/>
  <c r="E436"/>
  <c r="E435"/>
  <c r="E434"/>
  <c r="E433"/>
  <c r="E432"/>
  <c r="E431"/>
  <c r="E430"/>
  <c r="E429"/>
  <c r="M428"/>
  <c r="L428"/>
  <c r="K428"/>
  <c r="J428"/>
  <c r="I428"/>
  <c r="H428"/>
  <c r="G428"/>
  <c r="F428"/>
  <c r="E428"/>
  <c r="E426"/>
  <c r="E425"/>
  <c r="E424"/>
  <c r="E423"/>
  <c r="E422"/>
  <c r="E421"/>
  <c r="E420"/>
  <c r="E419"/>
  <c r="E418"/>
  <c r="E417"/>
  <c r="J416"/>
  <c r="I416"/>
  <c r="H416"/>
  <c r="G416"/>
  <c r="F416"/>
  <c r="E416"/>
  <c r="M415"/>
  <c r="L415"/>
  <c r="K415"/>
  <c r="J415"/>
  <c r="I415"/>
  <c r="H415"/>
  <c r="G415"/>
  <c r="E415" s="1"/>
  <c r="F415"/>
  <c r="E414"/>
  <c r="E413"/>
  <c r="E412"/>
  <c r="E411"/>
  <c r="E410"/>
  <c r="E409"/>
  <c r="E408"/>
  <c r="E407"/>
  <c r="E406"/>
  <c r="J405"/>
  <c r="I405"/>
  <c r="H405"/>
  <c r="G405"/>
  <c r="E405" s="1"/>
  <c r="F405"/>
  <c r="M404"/>
  <c r="L404"/>
  <c r="K404"/>
  <c r="J404"/>
  <c r="I404"/>
  <c r="H404"/>
  <c r="G404"/>
  <c r="E404" s="1"/>
  <c r="F404"/>
  <c r="M403"/>
  <c r="L403"/>
  <c r="K403"/>
  <c r="J403"/>
  <c r="I403"/>
  <c r="F403"/>
  <c r="M402"/>
  <c r="L402"/>
  <c r="K402"/>
  <c r="J402"/>
  <c r="I402"/>
  <c r="F402"/>
  <c r="E401"/>
  <c r="J400"/>
  <c r="I400"/>
  <c r="H400"/>
  <c r="F400"/>
  <c r="E400"/>
  <c r="E399"/>
  <c r="E398"/>
  <c r="M397"/>
  <c r="L397"/>
  <c r="K397"/>
  <c r="J397"/>
  <c r="I397"/>
  <c r="H397"/>
  <c r="G397"/>
  <c r="E397" s="1"/>
  <c r="F397"/>
  <c r="E395"/>
  <c r="E394"/>
  <c r="M393"/>
  <c r="L393"/>
  <c r="K393"/>
  <c r="J393"/>
  <c r="J392" s="1"/>
  <c r="I393"/>
  <c r="H393"/>
  <c r="G393"/>
  <c r="F393"/>
  <c r="F392" s="1"/>
  <c r="E393"/>
  <c r="I392"/>
  <c r="H392"/>
  <c r="G392"/>
  <c r="E392" s="1"/>
  <c r="E391"/>
  <c r="E390"/>
  <c r="E389"/>
  <c r="E388"/>
  <c r="E387"/>
  <c r="E386"/>
  <c r="E385"/>
  <c r="E384"/>
  <c r="E383"/>
  <c r="E382"/>
  <c r="M381"/>
  <c r="L381"/>
  <c r="K381"/>
  <c r="J381"/>
  <c r="I381"/>
  <c r="H381"/>
  <c r="G381"/>
  <c r="E381"/>
  <c r="E379"/>
  <c r="E378"/>
  <c r="E377"/>
  <c r="E376"/>
  <c r="J375"/>
  <c r="I375"/>
  <c r="H375"/>
  <c r="G375"/>
  <c r="E375" s="1"/>
  <c r="F375"/>
  <c r="M374"/>
  <c r="L374"/>
  <c r="K374"/>
  <c r="J374"/>
  <c r="I374"/>
  <c r="H374"/>
  <c r="F374"/>
  <c r="E373"/>
  <c r="E372"/>
  <c r="J371"/>
  <c r="I371"/>
  <c r="H371"/>
  <c r="E371" s="1"/>
  <c r="G371"/>
  <c r="F371"/>
  <c r="E370"/>
  <c r="J369"/>
  <c r="I369"/>
  <c r="H369"/>
  <c r="G369"/>
  <c r="E369" s="1"/>
  <c r="F369"/>
  <c r="M368"/>
  <c r="L368"/>
  <c r="K368"/>
  <c r="J368"/>
  <c r="I368"/>
  <c r="H368"/>
  <c r="F368"/>
  <c r="E367"/>
  <c r="E366"/>
  <c r="E365"/>
  <c r="E364"/>
  <c r="E363"/>
  <c r="E362"/>
  <c r="E361"/>
  <c r="E360"/>
  <c r="E359"/>
  <c r="E358"/>
  <c r="J357"/>
  <c r="I357"/>
  <c r="H357"/>
  <c r="G357"/>
  <c r="F357"/>
  <c r="E357"/>
  <c r="M356"/>
  <c r="L356"/>
  <c r="K356"/>
  <c r="J356"/>
  <c r="I356"/>
  <c r="H356"/>
  <c r="G356"/>
  <c r="F356"/>
  <c r="E356"/>
  <c r="E355"/>
  <c r="M354"/>
  <c r="L354"/>
  <c r="K354"/>
  <c r="J354"/>
  <c r="I354"/>
  <c r="H354"/>
  <c r="G354"/>
  <c r="E354" s="1"/>
  <c r="F354"/>
  <c r="E353"/>
  <c r="E352"/>
  <c r="E351"/>
  <c r="M350"/>
  <c r="L350"/>
  <c r="K350"/>
  <c r="J350"/>
  <c r="I350"/>
  <c r="H350"/>
  <c r="G350"/>
  <c r="E350" s="1"/>
  <c r="F350"/>
  <c r="E348"/>
  <c r="E347"/>
  <c r="E346"/>
  <c r="M345"/>
  <c r="L345"/>
  <c r="K345"/>
  <c r="J345"/>
  <c r="I345"/>
  <c r="G345"/>
  <c r="F345"/>
  <c r="E345"/>
  <c r="E344"/>
  <c r="E343"/>
  <c r="M342"/>
  <c r="L342"/>
  <c r="K342"/>
  <c r="J342"/>
  <c r="I342"/>
  <c r="H342"/>
  <c r="F342"/>
  <c r="M341"/>
  <c r="L341"/>
  <c r="K341"/>
  <c r="J341"/>
  <c r="I341"/>
  <c r="H341"/>
  <c r="F341"/>
  <c r="M340"/>
  <c r="L340"/>
  <c r="K340"/>
  <c r="J340"/>
  <c r="I340"/>
  <c r="F340"/>
  <c r="M339"/>
  <c r="L339"/>
  <c r="K339"/>
  <c r="J339"/>
  <c r="I339"/>
  <c r="M338"/>
  <c r="L338"/>
  <c r="K338"/>
  <c r="J338"/>
  <c r="I338"/>
  <c r="H338"/>
  <c r="G338"/>
  <c r="F338"/>
  <c r="E338"/>
  <c r="E337"/>
  <c r="M336"/>
  <c r="L336"/>
  <c r="K336"/>
  <c r="J336"/>
  <c r="I336"/>
  <c r="G336"/>
  <c r="F336"/>
  <c r="E336"/>
  <c r="E335"/>
  <c r="E334"/>
  <c r="M332"/>
  <c r="L332"/>
  <c r="K332"/>
  <c r="J332"/>
  <c r="I332"/>
  <c r="G332"/>
  <c r="F332"/>
  <c r="M331"/>
  <c r="L331"/>
  <c r="K331"/>
  <c r="J331"/>
  <c r="I331"/>
  <c r="G331"/>
  <c r="F331"/>
  <c r="E330"/>
  <c r="M329"/>
  <c r="L329"/>
  <c r="K329"/>
  <c r="J329"/>
  <c r="I329"/>
  <c r="H329"/>
  <c r="E329" s="1"/>
  <c r="G329"/>
  <c r="F329"/>
  <c r="E328"/>
  <c r="E327"/>
  <c r="M326"/>
  <c r="L326"/>
  <c r="K326"/>
  <c r="J326"/>
  <c r="I326"/>
  <c r="H326"/>
  <c r="G326"/>
  <c r="E326" s="1"/>
  <c r="F326"/>
  <c r="M325"/>
  <c r="L325"/>
  <c r="K325"/>
  <c r="J325"/>
  <c r="I325"/>
  <c r="H325"/>
  <c r="G325"/>
  <c r="E325" s="1"/>
  <c r="F325"/>
  <c r="E323"/>
  <c r="E322"/>
  <c r="M321"/>
  <c r="L321"/>
  <c r="K321"/>
  <c r="F321"/>
  <c r="E321"/>
  <c r="E320"/>
  <c r="E319"/>
  <c r="E318"/>
  <c r="E317"/>
  <c r="M316"/>
  <c r="L316"/>
  <c r="K316"/>
  <c r="J316"/>
  <c r="I316"/>
  <c r="H316"/>
  <c r="H315" s="1"/>
  <c r="G316"/>
  <c r="E316" s="1"/>
  <c r="F316"/>
  <c r="J315"/>
  <c r="I315"/>
  <c r="I314" s="1"/>
  <c r="I266" s="1"/>
  <c r="I203" s="1"/>
  <c r="F315"/>
  <c r="M314"/>
  <c r="L314"/>
  <c r="K314"/>
  <c r="J314"/>
  <c r="F314"/>
  <c r="E313"/>
  <c r="E312"/>
  <c r="E311"/>
  <c r="J310"/>
  <c r="I310"/>
  <c r="H310"/>
  <c r="G310"/>
  <c r="F310"/>
  <c r="E309"/>
  <c r="E308"/>
  <c r="E307"/>
  <c r="E306"/>
  <c r="E305"/>
  <c r="E304"/>
  <c r="E303"/>
  <c r="E302"/>
  <c r="E301"/>
  <c r="E300"/>
  <c r="E299"/>
  <c r="E298"/>
  <c r="E297"/>
  <c r="E296"/>
  <c r="F295"/>
  <c r="E295"/>
  <c r="E294"/>
  <c r="E293"/>
  <c r="E292"/>
  <c r="E291"/>
  <c r="E290"/>
  <c r="E289"/>
  <c r="E288"/>
  <c r="E287"/>
  <c r="E286"/>
  <c r="E285"/>
  <c r="E284"/>
  <c r="J283"/>
  <c r="F283"/>
  <c r="F282" s="1"/>
  <c r="E283"/>
  <c r="M282"/>
  <c r="L282"/>
  <c r="K282"/>
  <c r="J282"/>
  <c r="E282" s="1"/>
  <c r="E281"/>
  <c r="E280"/>
  <c r="M279"/>
  <c r="L279"/>
  <c r="K279"/>
  <c r="J279"/>
  <c r="I279"/>
  <c r="H279"/>
  <c r="G279"/>
  <c r="E279" s="1"/>
  <c r="E278" s="1"/>
  <c r="E30" s="1"/>
  <c r="F279"/>
  <c r="M278"/>
  <c r="L278"/>
  <c r="K278"/>
  <c r="J278"/>
  <c r="I278"/>
  <c r="H278"/>
  <c r="G278"/>
  <c r="F278"/>
  <c r="E277"/>
  <c r="E276"/>
  <c r="E275"/>
  <c r="E274"/>
  <c r="E273"/>
  <c r="E272"/>
  <c r="E271"/>
  <c r="E270"/>
  <c r="J269"/>
  <c r="I269"/>
  <c r="H269"/>
  <c r="G269"/>
  <c r="E269" s="1"/>
  <c r="F269"/>
  <c r="F268" s="1"/>
  <c r="M268"/>
  <c r="L268"/>
  <c r="K268"/>
  <c r="J268"/>
  <c r="I268"/>
  <c r="H268"/>
  <c r="G268"/>
  <c r="E268" s="1"/>
  <c r="M267"/>
  <c r="L267"/>
  <c r="K267"/>
  <c r="J267"/>
  <c r="I267"/>
  <c r="H267"/>
  <c r="G267"/>
  <c r="F267"/>
  <c r="E267"/>
  <c r="M266"/>
  <c r="L266"/>
  <c r="K266"/>
  <c r="J266"/>
  <c r="F266"/>
  <c r="E265"/>
  <c r="M264"/>
  <c r="L264"/>
  <c r="K264"/>
  <c r="J264"/>
  <c r="I264"/>
  <c r="H264"/>
  <c r="G264"/>
  <c r="E264" s="1"/>
  <c r="F264"/>
  <c r="E263"/>
  <c r="E262"/>
  <c r="M261"/>
  <c r="L261"/>
  <c r="K261"/>
  <c r="J261"/>
  <c r="I261"/>
  <c r="H261"/>
  <c r="G261"/>
  <c r="E261" s="1"/>
  <c r="F261"/>
  <c r="E260"/>
  <c r="E259"/>
  <c r="E258"/>
  <c r="M257"/>
  <c r="L257"/>
  <c r="K257"/>
  <c r="J257"/>
  <c r="J256" s="1"/>
  <c r="I257"/>
  <c r="H257"/>
  <c r="G257"/>
  <c r="E257" s="1"/>
  <c r="F257"/>
  <c r="F256" s="1"/>
  <c r="I256"/>
  <c r="H256"/>
  <c r="E255"/>
  <c r="E254"/>
  <c r="E253"/>
  <c r="E252"/>
  <c r="E251"/>
  <c r="E250"/>
  <c r="E249"/>
  <c r="E248"/>
  <c r="E247"/>
  <c r="E246"/>
  <c r="M245"/>
  <c r="L245"/>
  <c r="K245"/>
  <c r="J245"/>
  <c r="I245"/>
  <c r="H245"/>
  <c r="G245"/>
  <c r="E245" s="1"/>
  <c r="E243"/>
  <c r="E242"/>
  <c r="E241"/>
  <c r="E240"/>
  <c r="J239"/>
  <c r="I239"/>
  <c r="H239"/>
  <c r="G239"/>
  <c r="F239"/>
  <c r="E239"/>
  <c r="M238"/>
  <c r="L238"/>
  <c r="K238"/>
  <c r="J238"/>
  <c r="I238"/>
  <c r="H238"/>
  <c r="G238"/>
  <c r="F238"/>
  <c r="E238"/>
  <c r="E237"/>
  <c r="E236"/>
  <c r="J235"/>
  <c r="I235"/>
  <c r="H235"/>
  <c r="G235"/>
  <c r="F235"/>
  <c r="E235"/>
  <c r="E234"/>
  <c r="J233"/>
  <c r="I233"/>
  <c r="H233"/>
  <c r="G233"/>
  <c r="E233" s="1"/>
  <c r="F233"/>
  <c r="M232"/>
  <c r="L232"/>
  <c r="K232"/>
  <c r="J232"/>
  <c r="I232"/>
  <c r="H232"/>
  <c r="G232"/>
  <c r="F232"/>
  <c r="E232"/>
  <c r="E231"/>
  <c r="E230"/>
  <c r="E229"/>
  <c r="E228"/>
  <c r="E227"/>
  <c r="E226"/>
  <c r="E225"/>
  <c r="E224"/>
  <c r="E223"/>
  <c r="E222"/>
  <c r="J221"/>
  <c r="I221"/>
  <c r="H221"/>
  <c r="G221"/>
  <c r="F221"/>
  <c r="E221"/>
  <c r="J220"/>
  <c r="I220"/>
  <c r="H220"/>
  <c r="G220"/>
  <c r="F220"/>
  <c r="E220"/>
  <c r="E219"/>
  <c r="M218"/>
  <c r="L218"/>
  <c r="K218"/>
  <c r="J218"/>
  <c r="I218"/>
  <c r="H218"/>
  <c r="G218"/>
  <c r="E218" s="1"/>
  <c r="F218"/>
  <c r="E217"/>
  <c r="E216"/>
  <c r="E215"/>
  <c r="M214"/>
  <c r="L214"/>
  <c r="K214"/>
  <c r="J214"/>
  <c r="I214"/>
  <c r="H214"/>
  <c r="G214"/>
  <c r="E214" s="1"/>
  <c r="F214"/>
  <c r="E212"/>
  <c r="E211"/>
  <c r="E210"/>
  <c r="M209"/>
  <c r="L209"/>
  <c r="K209"/>
  <c r="J209"/>
  <c r="G209"/>
  <c r="F209"/>
  <c r="E209"/>
  <c r="E207"/>
  <c r="M206"/>
  <c r="L206"/>
  <c r="K206"/>
  <c r="J206"/>
  <c r="I206"/>
  <c r="G206"/>
  <c r="F206"/>
  <c r="M205"/>
  <c r="L205"/>
  <c r="K205"/>
  <c r="J205"/>
  <c r="I205"/>
  <c r="G205"/>
  <c r="F205"/>
  <c r="M204"/>
  <c r="L204"/>
  <c r="K204"/>
  <c r="J204"/>
  <c r="I204"/>
  <c r="G204"/>
  <c r="F204"/>
  <c r="M203"/>
  <c r="M202" s="1"/>
  <c r="L203"/>
  <c r="K203"/>
  <c r="J203"/>
  <c r="F203"/>
  <c r="L202"/>
  <c r="K202"/>
  <c r="J202"/>
  <c r="I202"/>
  <c r="G202"/>
  <c r="F202"/>
  <c r="E201"/>
  <c r="E200"/>
  <c r="E199"/>
  <c r="J198"/>
  <c r="I198"/>
  <c r="H198"/>
  <c r="G198"/>
  <c r="E198" s="1"/>
  <c r="F198"/>
  <c r="E197"/>
  <c r="J196"/>
  <c r="I196"/>
  <c r="H196"/>
  <c r="G196"/>
  <c r="E196" s="1"/>
  <c r="F196"/>
  <c r="E195"/>
  <c r="E194"/>
  <c r="E193"/>
  <c r="E192"/>
  <c r="J191"/>
  <c r="I191"/>
  <c r="H191"/>
  <c r="G191"/>
  <c r="F191"/>
  <c r="E191"/>
  <c r="E190"/>
  <c r="E189"/>
  <c r="J188"/>
  <c r="I188"/>
  <c r="H188"/>
  <c r="H186" s="1"/>
  <c r="G188"/>
  <c r="F188"/>
  <c r="E188"/>
  <c r="M186"/>
  <c r="M185" s="1"/>
  <c r="L186"/>
  <c r="K186"/>
  <c r="J186"/>
  <c r="I186"/>
  <c r="I185" s="1"/>
  <c r="G186"/>
  <c r="F186"/>
  <c r="L185"/>
  <c r="K185"/>
  <c r="J185"/>
  <c r="G185"/>
  <c r="F185"/>
  <c r="E184"/>
  <c r="E182"/>
  <c r="M181"/>
  <c r="M180" s="1"/>
  <c r="L181"/>
  <c r="K181"/>
  <c r="J181"/>
  <c r="I181"/>
  <c r="I180" s="1"/>
  <c r="H181"/>
  <c r="G181"/>
  <c r="F181"/>
  <c r="E181"/>
  <c r="E180" s="1"/>
  <c r="E161" s="1"/>
  <c r="L180"/>
  <c r="K180"/>
  <c r="J180"/>
  <c r="H180"/>
  <c r="G180"/>
  <c r="F180"/>
  <c r="E168"/>
  <c r="M167"/>
  <c r="M164" s="1"/>
  <c r="L167"/>
  <c r="L164" s="1"/>
  <c r="K167"/>
  <c r="J167"/>
  <c r="I167"/>
  <c r="I164" s="1"/>
  <c r="I163" s="1"/>
  <c r="I162" s="1"/>
  <c r="H167"/>
  <c r="E167" s="1"/>
  <c r="G167"/>
  <c r="E166"/>
  <c r="E165"/>
  <c r="K164"/>
  <c r="J164"/>
  <c r="J163" s="1"/>
  <c r="G164"/>
  <c r="F164"/>
  <c r="F163" s="1"/>
  <c r="F162" s="1"/>
  <c r="K163"/>
  <c r="K162" s="1"/>
  <c r="G163"/>
  <c r="G162" s="1"/>
  <c r="M161"/>
  <c r="M160" s="1"/>
  <c r="L161"/>
  <c r="K161"/>
  <c r="J161"/>
  <c r="I161"/>
  <c r="I160" s="1"/>
  <c r="H161"/>
  <c r="G161"/>
  <c r="F161"/>
  <c r="L160"/>
  <c r="K160"/>
  <c r="J160"/>
  <c r="H160"/>
  <c r="G160"/>
  <c r="E160" s="1"/>
  <c r="F160"/>
  <c r="E158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E153" s="1"/>
  <c r="F153"/>
  <c r="E151"/>
  <c r="M150"/>
  <c r="L150"/>
  <c r="L149" s="1"/>
  <c r="L138" s="1"/>
  <c r="K150"/>
  <c r="J150"/>
  <c r="I150"/>
  <c r="H150"/>
  <c r="H149" s="1"/>
  <c r="G150"/>
  <c r="F150"/>
  <c r="E150"/>
  <c r="M149"/>
  <c r="K149"/>
  <c r="J149"/>
  <c r="I149"/>
  <c r="G149"/>
  <c r="F149"/>
  <c r="E147"/>
  <c r="E146"/>
  <c r="M145"/>
  <c r="L145"/>
  <c r="K145"/>
  <c r="J145"/>
  <c r="I145"/>
  <c r="H145"/>
  <c r="G145"/>
  <c r="F145"/>
  <c r="E145"/>
  <c r="E144"/>
  <c r="E143"/>
  <c r="E142"/>
  <c r="E141"/>
  <c r="M140"/>
  <c r="L140"/>
  <c r="K140"/>
  <c r="J140"/>
  <c r="J139" s="1"/>
  <c r="I140"/>
  <c r="I139" s="1"/>
  <c r="H140"/>
  <c r="G140"/>
  <c r="F140"/>
  <c r="F139" s="1"/>
  <c r="E140"/>
  <c r="H139"/>
  <c r="G139"/>
  <c r="M138"/>
  <c r="K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G125"/>
  <c r="F125"/>
  <c r="E125"/>
  <c r="E123"/>
  <c r="E122"/>
  <c r="E120"/>
  <c r="E119"/>
  <c r="E118"/>
  <c r="E117"/>
  <c r="E116"/>
  <c r="E115"/>
  <c r="E114"/>
  <c r="J113"/>
  <c r="I113"/>
  <c r="H113"/>
  <c r="G113"/>
  <c r="E113" s="1"/>
  <c r="F113"/>
  <c r="M112"/>
  <c r="L112"/>
  <c r="K112"/>
  <c r="J112"/>
  <c r="I112"/>
  <c r="H112"/>
  <c r="F112"/>
  <c r="E110"/>
  <c r="E109"/>
  <c r="E108"/>
  <c r="E107"/>
  <c r="E106"/>
  <c r="E105"/>
  <c r="E104"/>
  <c r="E103"/>
  <c r="J102"/>
  <c r="I102"/>
  <c r="H102"/>
  <c r="G102"/>
  <c r="E102" s="1"/>
  <c r="F102"/>
  <c r="F101" s="1"/>
  <c r="M101"/>
  <c r="L101"/>
  <c r="K101"/>
  <c r="J101"/>
  <c r="I101"/>
  <c r="H101"/>
  <c r="G101"/>
  <c r="E101" s="1"/>
  <c r="M99"/>
  <c r="K99"/>
  <c r="E98"/>
  <c r="M97"/>
  <c r="L97"/>
  <c r="K97"/>
  <c r="J97"/>
  <c r="I97"/>
  <c r="H97"/>
  <c r="G97"/>
  <c r="F97"/>
  <c r="E97"/>
  <c r="E96"/>
  <c r="E95"/>
  <c r="M94"/>
  <c r="L94"/>
  <c r="K94"/>
  <c r="J94"/>
  <c r="I94"/>
  <c r="H94"/>
  <c r="G94"/>
  <c r="F94"/>
  <c r="E94"/>
  <c r="E92"/>
  <c r="E91"/>
  <c r="M90"/>
  <c r="L90"/>
  <c r="K90"/>
  <c r="J90"/>
  <c r="I90"/>
  <c r="H90"/>
  <c r="H89" s="1"/>
  <c r="G90"/>
  <c r="E90" s="1"/>
  <c r="F90"/>
  <c r="J89"/>
  <c r="I89"/>
  <c r="F89"/>
  <c r="E88"/>
  <c r="E87"/>
  <c r="E86"/>
  <c r="E85"/>
  <c r="E84"/>
  <c r="E83"/>
  <c r="E82"/>
  <c r="E81"/>
  <c r="E80"/>
  <c r="M79"/>
  <c r="L79"/>
  <c r="K79"/>
  <c r="J79"/>
  <c r="I79"/>
  <c r="H79"/>
  <c r="G79"/>
  <c r="E79" s="1"/>
  <c r="E77"/>
  <c r="E76"/>
  <c r="E75"/>
  <c r="E74"/>
  <c r="J73"/>
  <c r="I73"/>
  <c r="H73"/>
  <c r="H72" s="1"/>
  <c r="E72" s="1"/>
  <c r="G73"/>
  <c r="F73"/>
  <c r="E73"/>
  <c r="M72"/>
  <c r="L72"/>
  <c r="K72"/>
  <c r="J72"/>
  <c r="I72"/>
  <c r="G72"/>
  <c r="F72"/>
  <c r="E71"/>
  <c r="E70"/>
  <c r="J69"/>
  <c r="I69"/>
  <c r="H69"/>
  <c r="G69"/>
  <c r="F69"/>
  <c r="E69"/>
  <c r="E68"/>
  <c r="J67"/>
  <c r="I67"/>
  <c r="I66" s="1"/>
  <c r="I40" s="1"/>
  <c r="H67"/>
  <c r="H66" s="1"/>
  <c r="G67"/>
  <c r="F67"/>
  <c r="E67"/>
  <c r="J66"/>
  <c r="G66"/>
  <c r="F66"/>
  <c r="E65"/>
  <c r="E64"/>
  <c r="E63"/>
  <c r="E62"/>
  <c r="E61"/>
  <c r="E60"/>
  <c r="E59"/>
  <c r="E58"/>
  <c r="E57"/>
  <c r="E56"/>
  <c r="M55"/>
  <c r="L55"/>
  <c r="K55"/>
  <c r="J55"/>
  <c r="I55"/>
  <c r="H55"/>
  <c r="G55"/>
  <c r="F55"/>
  <c r="E55"/>
  <c r="M54"/>
  <c r="L54"/>
  <c r="K54"/>
  <c r="J54"/>
  <c r="I54"/>
  <c r="H54"/>
  <c r="G54"/>
  <c r="E54" s="1"/>
  <c r="F54"/>
  <c r="E53"/>
  <c r="M52"/>
  <c r="L52"/>
  <c r="K52"/>
  <c r="J52"/>
  <c r="I52"/>
  <c r="H52"/>
  <c r="G52"/>
  <c r="F52"/>
  <c r="E52"/>
  <c r="E51"/>
  <c r="E50"/>
  <c r="E49"/>
  <c r="M48"/>
  <c r="L48"/>
  <c r="K48"/>
  <c r="J48"/>
  <c r="I48"/>
  <c r="H48"/>
  <c r="G48"/>
  <c r="F48"/>
  <c r="E48"/>
  <c r="E47"/>
  <c r="E46"/>
  <c r="E45"/>
  <c r="E44"/>
  <c r="M43"/>
  <c r="L43"/>
  <c r="K43"/>
  <c r="J43"/>
  <c r="I43"/>
  <c r="H43"/>
  <c r="G43"/>
  <c r="F43"/>
  <c r="E43"/>
  <c r="E42"/>
  <c r="E41"/>
  <c r="M40"/>
  <c r="L40"/>
  <c r="K40"/>
  <c r="J40"/>
  <c r="G40"/>
  <c r="M39"/>
  <c r="L39"/>
  <c r="K39"/>
  <c r="K37" s="1"/>
  <c r="J39"/>
  <c r="G39"/>
  <c r="F39"/>
  <c r="M37"/>
  <c r="F37"/>
  <c r="M36"/>
  <c r="L36"/>
  <c r="K36"/>
  <c r="J36"/>
  <c r="I36"/>
  <c r="H36"/>
  <c r="G36"/>
  <c r="E36" s="1"/>
  <c r="F36"/>
  <c r="M35"/>
  <c r="L35"/>
  <c r="K35"/>
  <c r="J35"/>
  <c r="I35"/>
  <c r="H35"/>
  <c r="G35"/>
  <c r="E35" s="1"/>
  <c r="F35"/>
  <c r="M33"/>
  <c r="K33"/>
  <c r="M31"/>
  <c r="L31"/>
  <c r="K31"/>
  <c r="J31"/>
  <c r="I31"/>
  <c r="H31"/>
  <c r="G31"/>
  <c r="F31"/>
  <c r="M30"/>
  <c r="L30"/>
  <c r="K30"/>
  <c r="J30"/>
  <c r="I30"/>
  <c r="H30"/>
  <c r="G30"/>
  <c r="F30"/>
  <c r="M29"/>
  <c r="L29"/>
  <c r="K29"/>
  <c r="J29"/>
  <c r="I29"/>
  <c r="H29"/>
  <c r="G29"/>
  <c r="E29" s="1"/>
  <c r="M27"/>
  <c r="L27"/>
  <c r="K27"/>
  <c r="J27"/>
  <c r="I27"/>
  <c r="H27"/>
  <c r="G27"/>
  <c r="F27"/>
  <c r="E27"/>
  <c r="M26"/>
  <c r="L26"/>
  <c r="K26"/>
  <c r="J26"/>
  <c r="I26"/>
  <c r="H26"/>
  <c r="E26" s="1"/>
  <c r="G26"/>
  <c r="G25"/>
  <c r="E25" s="1"/>
  <c r="F25"/>
  <c r="M24"/>
  <c r="L24"/>
  <c r="K24"/>
  <c r="J24"/>
  <c r="I24"/>
  <c r="G24"/>
  <c r="F24"/>
  <c r="M23"/>
  <c r="L23"/>
  <c r="K23"/>
  <c r="J23"/>
  <c r="I23"/>
  <c r="H23"/>
  <c r="G23"/>
  <c r="F23"/>
  <c r="E23"/>
  <c r="K22"/>
  <c r="J22"/>
  <c r="F22"/>
  <c r="K21"/>
  <c r="F21"/>
  <c r="K20"/>
  <c r="F20"/>
  <c r="H483" i="373"/>
  <c r="E292"/>
  <c r="L291"/>
  <c r="K291"/>
  <c r="K286" s="1"/>
  <c r="J291"/>
  <c r="I291"/>
  <c r="H291"/>
  <c r="G291"/>
  <c r="F291"/>
  <c r="E291"/>
  <c r="E290"/>
  <c r="E289"/>
  <c r="E288"/>
  <c r="L287"/>
  <c r="K287"/>
  <c r="J287"/>
  <c r="I287"/>
  <c r="H287"/>
  <c r="G287"/>
  <c r="F287"/>
  <c r="E287" s="1"/>
  <c r="L286"/>
  <c r="J286"/>
  <c r="I286"/>
  <c r="H286"/>
  <c r="G286"/>
  <c r="F286"/>
  <c r="E286" s="1"/>
  <c r="E285"/>
  <c r="E284" s="1"/>
  <c r="I284"/>
  <c r="H284"/>
  <c r="G284"/>
  <c r="F284"/>
  <c r="E283"/>
  <c r="E282"/>
  <c r="E281"/>
  <c r="L280"/>
  <c r="K280"/>
  <c r="J280"/>
  <c r="I280"/>
  <c r="H280"/>
  <c r="G280"/>
  <c r="E280" s="1"/>
  <c r="F280"/>
  <c r="E279"/>
  <c r="E278"/>
  <c r="E277"/>
  <c r="L276"/>
  <c r="K276"/>
  <c r="J276"/>
  <c r="I276"/>
  <c r="H276"/>
  <c r="G276"/>
  <c r="F276"/>
  <c r="E276" s="1"/>
  <c r="E275"/>
  <c r="E274"/>
  <c r="E273"/>
  <c r="L272"/>
  <c r="K272"/>
  <c r="J272"/>
  <c r="I272"/>
  <c r="H272"/>
  <c r="G272"/>
  <c r="E272" s="1"/>
  <c r="F272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/>
  <c r="E263"/>
  <c r="E262"/>
  <c r="E261"/>
  <c r="L260"/>
  <c r="K260"/>
  <c r="J260"/>
  <c r="I260"/>
  <c r="H260"/>
  <c r="G260"/>
  <c r="F260"/>
  <c r="E260" s="1"/>
  <c r="E259"/>
  <c r="E258"/>
  <c r="E257"/>
  <c r="L256"/>
  <c r="K256"/>
  <c r="J256"/>
  <c r="I256"/>
  <c r="H256"/>
  <c r="G256"/>
  <c r="E256" s="1"/>
  <c r="F256"/>
  <c r="E255"/>
  <c r="E254"/>
  <c r="E253"/>
  <c r="L252"/>
  <c r="K252"/>
  <c r="J252"/>
  <c r="I252"/>
  <c r="H252"/>
  <c r="G252"/>
  <c r="F252"/>
  <c r="E252" s="1"/>
  <c r="E251"/>
  <c r="E250"/>
  <c r="E249"/>
  <c r="L248"/>
  <c r="K248"/>
  <c r="J248"/>
  <c r="I248"/>
  <c r="I239" s="1"/>
  <c r="H248"/>
  <c r="G248"/>
  <c r="F248"/>
  <c r="E248"/>
  <c r="E247"/>
  <c r="E246"/>
  <c r="E245"/>
  <c r="L244"/>
  <c r="L239" s="1"/>
  <c r="K244"/>
  <c r="J244"/>
  <c r="J239" s="1"/>
  <c r="I244"/>
  <c r="H244"/>
  <c r="H239" s="1"/>
  <c r="G244"/>
  <c r="F244"/>
  <c r="F239" s="1"/>
  <c r="E239" s="1"/>
  <c r="E243"/>
  <c r="E242"/>
  <c r="E241"/>
  <c r="L240"/>
  <c r="K240"/>
  <c r="J240"/>
  <c r="I240"/>
  <c r="H240"/>
  <c r="G240"/>
  <c r="E240" s="1"/>
  <c r="F240"/>
  <c r="K239"/>
  <c r="G239"/>
  <c r="E238"/>
  <c r="E237"/>
  <c r="E236"/>
  <c r="E235"/>
  <c r="L234"/>
  <c r="K234"/>
  <c r="J234"/>
  <c r="I234"/>
  <c r="H234"/>
  <c r="G234"/>
  <c r="E234" s="1"/>
  <c r="F234"/>
  <c r="E233"/>
  <c r="E232"/>
  <c r="I231"/>
  <c r="E231"/>
  <c r="L230"/>
  <c r="K230"/>
  <c r="K228" s="1"/>
  <c r="K220" s="1"/>
  <c r="K219" s="1"/>
  <c r="K207" s="1"/>
  <c r="J230"/>
  <c r="I230"/>
  <c r="I228" s="1"/>
  <c r="I220" s="1"/>
  <c r="I219" s="1"/>
  <c r="H230"/>
  <c r="G230"/>
  <c r="E230" s="1"/>
  <c r="F230"/>
  <c r="E229"/>
  <c r="L228"/>
  <c r="L220" s="1"/>
  <c r="L219" s="1"/>
  <c r="J228"/>
  <c r="H228"/>
  <c r="F228"/>
  <c r="E227"/>
  <c r="E226"/>
  <c r="E225"/>
  <c r="I224"/>
  <c r="H224"/>
  <c r="H221" s="1"/>
  <c r="H220" s="1"/>
  <c r="H219" s="1"/>
  <c r="G224"/>
  <c r="F224"/>
  <c r="E223"/>
  <c r="E222"/>
  <c r="L221"/>
  <c r="K221"/>
  <c r="J221"/>
  <c r="I221"/>
  <c r="G221"/>
  <c r="F221"/>
  <c r="J220"/>
  <c r="F220"/>
  <c r="J219"/>
  <c r="F219"/>
  <c r="G218"/>
  <c r="E218" s="1"/>
  <c r="E217" s="1"/>
  <c r="E216" s="1"/>
  <c r="I217"/>
  <c r="I216" s="1"/>
  <c r="I207" s="1"/>
  <c r="H217"/>
  <c r="G217"/>
  <c r="G216" s="1"/>
  <c r="F217"/>
  <c r="H216"/>
  <c r="F216"/>
  <c r="E215"/>
  <c r="E214"/>
  <c r="L213"/>
  <c r="K213"/>
  <c r="J213"/>
  <c r="I213"/>
  <c r="H213"/>
  <c r="G213"/>
  <c r="F213"/>
  <c r="E213" s="1"/>
  <c r="L212"/>
  <c r="K212"/>
  <c r="J212"/>
  <c r="I212"/>
  <c r="H212"/>
  <c r="G212"/>
  <c r="F212"/>
  <c r="E212" s="1"/>
  <c r="E211"/>
  <c r="L210"/>
  <c r="K210"/>
  <c r="J210"/>
  <c r="I210"/>
  <c r="H210"/>
  <c r="G210"/>
  <c r="F210"/>
  <c r="E210"/>
  <c r="L209"/>
  <c r="K209"/>
  <c r="J209"/>
  <c r="I209"/>
  <c r="H209"/>
  <c r="G209"/>
  <c r="F209"/>
  <c r="E209"/>
  <c r="L208"/>
  <c r="K208"/>
  <c r="J208"/>
  <c r="I208"/>
  <c r="H208"/>
  <c r="G208"/>
  <c r="F208"/>
  <c r="E208"/>
  <c r="E206"/>
  <c r="E205"/>
  <c r="E204"/>
  <c r="E203"/>
  <c r="E202"/>
  <c r="L201"/>
  <c r="L196" s="1"/>
  <c r="L195" s="1"/>
  <c r="K201"/>
  <c r="J201"/>
  <c r="J196" s="1"/>
  <c r="J195" s="1"/>
  <c r="I201"/>
  <c r="H201"/>
  <c r="H196" s="1"/>
  <c r="H195" s="1"/>
  <c r="G201"/>
  <c r="F201"/>
  <c r="E201" s="1"/>
  <c r="E200"/>
  <c r="E199"/>
  <c r="E198"/>
  <c r="L197"/>
  <c r="K197"/>
  <c r="J197"/>
  <c r="I197"/>
  <c r="H197"/>
  <c r="G197"/>
  <c r="F197"/>
  <c r="E197"/>
  <c r="K196"/>
  <c r="I196"/>
  <c r="G196"/>
  <c r="K195"/>
  <c r="I195"/>
  <c r="G195"/>
  <c r="E194"/>
  <c r="I193"/>
  <c r="I192" s="1"/>
  <c r="I191" s="1"/>
  <c r="H193"/>
  <c r="G193"/>
  <c r="G192" s="1"/>
  <c r="G191" s="1"/>
  <c r="F193"/>
  <c r="E193"/>
  <c r="H192"/>
  <c r="H191" s="1"/>
  <c r="F192"/>
  <c r="E192" s="1"/>
  <c r="E191" s="1"/>
  <c r="E190"/>
  <c r="E189"/>
  <c r="E188"/>
  <c r="L187"/>
  <c r="K187"/>
  <c r="J187"/>
  <c r="I187"/>
  <c r="H187"/>
  <c r="G187"/>
  <c r="F187"/>
  <c r="E186"/>
  <c r="E185"/>
  <c r="I184"/>
  <c r="H184"/>
  <c r="G184"/>
  <c r="F184"/>
  <c r="E184"/>
  <c r="L183"/>
  <c r="K183"/>
  <c r="K164" s="1"/>
  <c r="J183"/>
  <c r="I183"/>
  <c r="H183"/>
  <c r="G183"/>
  <c r="E183" s="1"/>
  <c r="F183"/>
  <c r="E182"/>
  <c r="L181"/>
  <c r="K181"/>
  <c r="J181"/>
  <c r="I181"/>
  <c r="H181"/>
  <c r="G181"/>
  <c r="F181"/>
  <c r="E181" s="1"/>
  <c r="E180"/>
  <c r="L179"/>
  <c r="K179"/>
  <c r="J179"/>
  <c r="I179"/>
  <c r="I164" s="1"/>
  <c r="H179"/>
  <c r="G179"/>
  <c r="F179"/>
  <c r="E179"/>
  <c r="E178"/>
  <c r="E177"/>
  <c r="E176"/>
  <c r="E175"/>
  <c r="E174"/>
  <c r="E173"/>
  <c r="E172"/>
  <c r="E171"/>
  <c r="E170"/>
  <c r="E169"/>
  <c r="E168"/>
  <c r="E167"/>
  <c r="E166"/>
  <c r="L165"/>
  <c r="K165"/>
  <c r="J165"/>
  <c r="I165"/>
  <c r="H165"/>
  <c r="G165"/>
  <c r="F165"/>
  <c r="E165" s="1"/>
  <c r="L164"/>
  <c r="J164"/>
  <c r="H164"/>
  <c r="F164"/>
  <c r="E163"/>
  <c r="L162"/>
  <c r="K162"/>
  <c r="K156" s="1"/>
  <c r="J162"/>
  <c r="I162"/>
  <c r="I156" s="1"/>
  <c r="H162"/>
  <c r="G162"/>
  <c r="G156" s="1"/>
  <c r="F162"/>
  <c r="E162"/>
  <c r="E161"/>
  <c r="E160"/>
  <c r="E159"/>
  <c r="L158"/>
  <c r="K158"/>
  <c r="J158"/>
  <c r="I158"/>
  <c r="H158"/>
  <c r="G158"/>
  <c r="F158"/>
  <c r="E158" s="1"/>
  <c r="L157"/>
  <c r="K157"/>
  <c r="J157"/>
  <c r="I157"/>
  <c r="H157"/>
  <c r="G157"/>
  <c r="F157"/>
  <c r="E157" s="1"/>
  <c r="E156" s="1"/>
  <c r="L156"/>
  <c r="J156"/>
  <c r="H156"/>
  <c r="F156"/>
  <c r="L155"/>
  <c r="L150" s="1"/>
  <c r="J155"/>
  <c r="J150" s="1"/>
  <c r="J149" s="1"/>
  <c r="H155"/>
  <c r="H150" s="1"/>
  <c r="F155"/>
  <c r="E154"/>
  <c r="L153"/>
  <c r="K153"/>
  <c r="J153"/>
  <c r="I153"/>
  <c r="H153"/>
  <c r="G153"/>
  <c r="E153" s="1"/>
  <c r="F153"/>
  <c r="L152"/>
  <c r="K152"/>
  <c r="J152"/>
  <c r="I152"/>
  <c r="H152"/>
  <c r="G152"/>
  <c r="E152" s="1"/>
  <c r="F152"/>
  <c r="L151"/>
  <c r="K151"/>
  <c r="J151"/>
  <c r="I151"/>
  <c r="H151"/>
  <c r="G151"/>
  <c r="E151" s="1"/>
  <c r="F151"/>
  <c r="E148"/>
  <c r="L147"/>
  <c r="L142" s="1"/>
  <c r="K147"/>
  <c r="J147"/>
  <c r="J142" s="1"/>
  <c r="I147"/>
  <c r="H147"/>
  <c r="H142" s="1"/>
  <c r="G147"/>
  <c r="F147"/>
  <c r="F142" s="1"/>
  <c r="E142" s="1"/>
  <c r="E147"/>
  <c r="E146"/>
  <c r="E145"/>
  <c r="E144"/>
  <c r="L143"/>
  <c r="K143"/>
  <c r="J143"/>
  <c r="I143"/>
  <c r="H143"/>
  <c r="G143"/>
  <c r="E143" s="1"/>
  <c r="F143"/>
  <c r="K142"/>
  <c r="I142"/>
  <c r="G142"/>
  <c r="E141"/>
  <c r="I140"/>
  <c r="H140"/>
  <c r="G140"/>
  <c r="F140"/>
  <c r="E140"/>
  <c r="E139"/>
  <c r="E138"/>
  <c r="E137"/>
  <c r="L136"/>
  <c r="K136"/>
  <c r="J136"/>
  <c r="I136"/>
  <c r="H136"/>
  <c r="G136"/>
  <c r="F136"/>
  <c r="E136" s="1"/>
  <c r="E135"/>
  <c r="E134"/>
  <c r="E133"/>
  <c r="L132"/>
  <c r="K132"/>
  <c r="J132"/>
  <c r="I132"/>
  <c r="H132"/>
  <c r="G132"/>
  <c r="E132" s="1"/>
  <c r="F132"/>
  <c r="E131"/>
  <c r="E130"/>
  <c r="E129"/>
  <c r="L128"/>
  <c r="K128"/>
  <c r="J128"/>
  <c r="I128"/>
  <c r="H128"/>
  <c r="G128"/>
  <c r="F128"/>
  <c r="E128" s="1"/>
  <c r="E127"/>
  <c r="E126"/>
  <c r="E125"/>
  <c r="L124"/>
  <c r="K124"/>
  <c r="J124"/>
  <c r="I124"/>
  <c r="H124"/>
  <c r="G124"/>
  <c r="F124"/>
  <c r="E124"/>
  <c r="E123"/>
  <c r="E122"/>
  <c r="E121"/>
  <c r="L120"/>
  <c r="K120"/>
  <c r="J120"/>
  <c r="I120"/>
  <c r="H120"/>
  <c r="G120"/>
  <c r="F120"/>
  <c r="E120" s="1"/>
  <c r="E119"/>
  <c r="E118"/>
  <c r="E117"/>
  <c r="L116"/>
  <c r="K116"/>
  <c r="J116"/>
  <c r="I116"/>
  <c r="H116"/>
  <c r="G116"/>
  <c r="E116" s="1"/>
  <c r="F116"/>
  <c r="E115"/>
  <c r="E114"/>
  <c r="E113"/>
  <c r="L112"/>
  <c r="K112"/>
  <c r="J112"/>
  <c r="I112"/>
  <c r="H112"/>
  <c r="G112"/>
  <c r="F112"/>
  <c r="E112" s="1"/>
  <c r="E111"/>
  <c r="E110"/>
  <c r="E109"/>
  <c r="L108"/>
  <c r="K108"/>
  <c r="J108"/>
  <c r="I108"/>
  <c r="H108"/>
  <c r="G108"/>
  <c r="F108"/>
  <c r="E108"/>
  <c r="E107"/>
  <c r="E106"/>
  <c r="E105"/>
  <c r="L104"/>
  <c r="K104"/>
  <c r="J104"/>
  <c r="I104"/>
  <c r="H104"/>
  <c r="G104"/>
  <c r="F104"/>
  <c r="E104" s="1"/>
  <c r="E103"/>
  <c r="E102"/>
  <c r="E101"/>
  <c r="L100"/>
  <c r="K100"/>
  <c r="K95" s="1"/>
  <c r="J100"/>
  <c r="I100"/>
  <c r="I95" s="1"/>
  <c r="H100"/>
  <c r="G100"/>
  <c r="E100" s="1"/>
  <c r="F100"/>
  <c r="E99"/>
  <c r="E98"/>
  <c r="E97"/>
  <c r="L96"/>
  <c r="K96"/>
  <c r="J96"/>
  <c r="I96"/>
  <c r="H96"/>
  <c r="G96"/>
  <c r="F96"/>
  <c r="E96" s="1"/>
  <c r="L95"/>
  <c r="J95"/>
  <c r="H95"/>
  <c r="F95"/>
  <c r="E94"/>
  <c r="E93"/>
  <c r="E92"/>
  <c r="E91"/>
  <c r="E90"/>
  <c r="E89"/>
  <c r="L88"/>
  <c r="K88"/>
  <c r="J88"/>
  <c r="I88"/>
  <c r="H88"/>
  <c r="G88"/>
  <c r="F88"/>
  <c r="E88" s="1"/>
  <c r="E87"/>
  <c r="E86"/>
  <c r="I85"/>
  <c r="E85" s="1"/>
  <c r="L84"/>
  <c r="K84"/>
  <c r="J84"/>
  <c r="H84"/>
  <c r="G84"/>
  <c r="F84"/>
  <c r="E83"/>
  <c r="E82"/>
  <c r="E81"/>
  <c r="E80"/>
  <c r="L79"/>
  <c r="L68" s="1"/>
  <c r="L67" s="1"/>
  <c r="K79"/>
  <c r="J79"/>
  <c r="J68" s="1"/>
  <c r="J67" s="1"/>
  <c r="H79"/>
  <c r="G79"/>
  <c r="F79"/>
  <c r="E78"/>
  <c r="E77"/>
  <c r="E76"/>
  <c r="I75"/>
  <c r="H75"/>
  <c r="H69" s="1"/>
  <c r="H68" s="1"/>
  <c r="H67" s="1"/>
  <c r="G75"/>
  <c r="G69" s="1"/>
  <c r="G68" s="1"/>
  <c r="G67" s="1"/>
  <c r="F75"/>
  <c r="E74"/>
  <c r="E73"/>
  <c r="E72"/>
  <c r="E71"/>
  <c r="E70"/>
  <c r="L69"/>
  <c r="K69"/>
  <c r="J69"/>
  <c r="I69"/>
  <c r="K68"/>
  <c r="K67"/>
  <c r="G66"/>
  <c r="E66"/>
  <c r="E65"/>
  <c r="I64"/>
  <c r="I63" s="1"/>
  <c r="I62" s="1"/>
  <c r="H64"/>
  <c r="G64"/>
  <c r="G63" s="1"/>
  <c r="G62" s="1"/>
  <c r="F64"/>
  <c r="E64"/>
  <c r="H63"/>
  <c r="H62" s="1"/>
  <c r="F63"/>
  <c r="E63" s="1"/>
  <c r="E62" s="1"/>
  <c r="E61"/>
  <c r="E60"/>
  <c r="L59"/>
  <c r="K59"/>
  <c r="J59"/>
  <c r="I59"/>
  <c r="H59"/>
  <c r="G59"/>
  <c r="F59"/>
  <c r="E59"/>
  <c r="L58"/>
  <c r="K58"/>
  <c r="J58"/>
  <c r="I58"/>
  <c r="H58"/>
  <c r="G58"/>
  <c r="F58"/>
  <c r="E58"/>
  <c r="E57"/>
  <c r="E56"/>
  <c r="E55"/>
  <c r="E54"/>
  <c r="L53"/>
  <c r="K53"/>
  <c r="J53"/>
  <c r="I53"/>
  <c r="H53"/>
  <c r="G53"/>
  <c r="F53"/>
  <c r="E53"/>
  <c r="E52"/>
  <c r="E51"/>
  <c r="E50"/>
  <c r="I49"/>
  <c r="H49"/>
  <c r="G49"/>
  <c r="F49"/>
  <c r="E49"/>
  <c r="L48"/>
  <c r="K48"/>
  <c r="J48"/>
  <c r="I48"/>
  <c r="H48"/>
  <c r="G48"/>
  <c r="F48"/>
  <c r="E48"/>
  <c r="E47"/>
  <c r="L46"/>
  <c r="K46"/>
  <c r="J46"/>
  <c r="I46"/>
  <c r="H46"/>
  <c r="G46"/>
  <c r="F46"/>
  <c r="E46" s="1"/>
  <c r="E45"/>
  <c r="L44"/>
  <c r="K44"/>
  <c r="K29" s="1"/>
  <c r="J44"/>
  <c r="I44"/>
  <c r="I29" s="1"/>
  <c r="H44"/>
  <c r="G44"/>
  <c r="G29" s="1"/>
  <c r="F44"/>
  <c r="E44"/>
  <c r="E43"/>
  <c r="E42"/>
  <c r="E41"/>
  <c r="E40"/>
  <c r="E39"/>
  <c r="E38"/>
  <c r="E37"/>
  <c r="E36"/>
  <c r="E35"/>
  <c r="E34"/>
  <c r="E33"/>
  <c r="E32"/>
  <c r="E31"/>
  <c r="L30"/>
  <c r="K30"/>
  <c r="J30"/>
  <c r="I30"/>
  <c r="H30"/>
  <c r="G30"/>
  <c r="F30"/>
  <c r="E30" s="1"/>
  <c r="L29"/>
  <c r="J29"/>
  <c r="H29"/>
  <c r="F29"/>
  <c r="E28"/>
  <c r="L27"/>
  <c r="K27"/>
  <c r="K21" s="1"/>
  <c r="J27"/>
  <c r="I27"/>
  <c r="I21" s="1"/>
  <c r="H27"/>
  <c r="G27"/>
  <c r="G21" s="1"/>
  <c r="F27"/>
  <c r="E27"/>
  <c r="E26"/>
  <c r="E25"/>
  <c r="E24"/>
  <c r="L23"/>
  <c r="K23"/>
  <c r="J23"/>
  <c r="I23"/>
  <c r="H23"/>
  <c r="G23"/>
  <c r="F23"/>
  <c r="E23" s="1"/>
  <c r="L22"/>
  <c r="K22"/>
  <c r="J22"/>
  <c r="I22"/>
  <c r="H22"/>
  <c r="G22"/>
  <c r="F22"/>
  <c r="E22" s="1"/>
  <c r="L21"/>
  <c r="J21"/>
  <c r="H21"/>
  <c r="F21"/>
  <c r="E21" s="1"/>
  <c r="L20"/>
  <c r="L15" s="1"/>
  <c r="L14" s="1"/>
  <c r="J20"/>
  <c r="J15" s="1"/>
  <c r="H20"/>
  <c r="H15" s="1"/>
  <c r="H14" s="1"/>
  <c r="F20"/>
  <c r="E19"/>
  <c r="L18"/>
  <c r="K18"/>
  <c r="J18"/>
  <c r="I18"/>
  <c r="H18"/>
  <c r="G18"/>
  <c r="F18"/>
  <c r="E18"/>
  <c r="L17"/>
  <c r="K17"/>
  <c r="J17"/>
  <c r="I17"/>
  <c r="H17"/>
  <c r="G17"/>
  <c r="F17"/>
  <c r="E17"/>
  <c r="L16"/>
  <c r="K16"/>
  <c r="J16"/>
  <c r="I16"/>
  <c r="H16"/>
  <c r="G16"/>
  <c r="F16"/>
  <c r="E16"/>
  <c r="E1501" i="374" l="1"/>
  <c r="H1025"/>
  <c r="H964"/>
  <c r="E964" s="1"/>
  <c r="E333"/>
  <c r="E332" s="1"/>
  <c r="E331" s="1"/>
  <c r="E310"/>
  <c r="E31" s="1"/>
  <c r="E24"/>
  <c r="H206"/>
  <c r="E208"/>
  <c r="E1588"/>
  <c r="I1577"/>
  <c r="I1530" s="1"/>
  <c r="I22"/>
  <c r="I39"/>
  <c r="M163"/>
  <c r="M22"/>
  <c r="M20" s="1"/>
  <c r="H33"/>
  <c r="H314"/>
  <c r="H266" s="1"/>
  <c r="J548"/>
  <c r="J485"/>
  <c r="M695"/>
  <c r="M632" s="1"/>
  <c r="M627" s="1"/>
  <c r="M32"/>
  <c r="L734"/>
  <c r="L695" s="1"/>
  <c r="L632" s="1"/>
  <c r="L627" s="1"/>
  <c r="L19" s="1"/>
  <c r="L33"/>
  <c r="E745"/>
  <c r="J734"/>
  <c r="J758"/>
  <c r="J757" s="1"/>
  <c r="J627" s="1"/>
  <c r="J759"/>
  <c r="G1184"/>
  <c r="E1251"/>
  <c r="H1612"/>
  <c r="E1614"/>
  <c r="M19"/>
  <c r="J695"/>
  <c r="J632" s="1"/>
  <c r="E734"/>
  <c r="E164"/>
  <c r="E163" s="1"/>
  <c r="E162" s="1"/>
  <c r="E695"/>
  <c r="E861"/>
  <c r="E1139"/>
  <c r="I1187"/>
  <c r="L163"/>
  <c r="L22"/>
  <c r="L20" s="1"/>
  <c r="I587"/>
  <c r="I486"/>
  <c r="E650"/>
  <c r="H636"/>
  <c r="H635" s="1"/>
  <c r="I633"/>
  <c r="I632"/>
  <c r="I627" s="1"/>
  <c r="I758"/>
  <c r="I757" s="1"/>
  <c r="I759"/>
  <c r="K32"/>
  <c r="K821"/>
  <c r="E1060"/>
  <c r="H1034"/>
  <c r="E1034" s="1"/>
  <c r="E1280"/>
  <c r="I1254"/>
  <c r="I1253" s="1"/>
  <c r="H40"/>
  <c r="E40" s="1"/>
  <c r="E139"/>
  <c r="E697"/>
  <c r="F882"/>
  <c r="E1048"/>
  <c r="F1352"/>
  <c r="F1314" s="1"/>
  <c r="E1532"/>
  <c r="F1651"/>
  <c r="F1612" s="1"/>
  <c r="F1611" s="1"/>
  <c r="F1453" s="1"/>
  <c r="F1373" s="1"/>
  <c r="K1682"/>
  <c r="K1681" s="1"/>
  <c r="K1679" s="1"/>
  <c r="F1721"/>
  <c r="I138"/>
  <c r="I33"/>
  <c r="F548"/>
  <c r="F485"/>
  <c r="H1033"/>
  <c r="E1033" s="1"/>
  <c r="E1066"/>
  <c r="F138"/>
  <c r="F32" s="1"/>
  <c r="F28" s="1"/>
  <c r="F33"/>
  <c r="J138"/>
  <c r="J33"/>
  <c r="E149"/>
  <c r="H138"/>
  <c r="L32"/>
  <c r="L99"/>
  <c r="L37" s="1"/>
  <c r="J162"/>
  <c r="J21"/>
  <c r="H185"/>
  <c r="E186"/>
  <c r="H450"/>
  <c r="H403" s="1"/>
  <c r="E461"/>
  <c r="E66"/>
  <c r="E588"/>
  <c r="E620"/>
  <c r="F695"/>
  <c r="F632" s="1"/>
  <c r="F627" s="1"/>
  <c r="F19" s="1"/>
  <c r="F18" s="1"/>
  <c r="E760"/>
  <c r="E1084"/>
  <c r="K1373"/>
  <c r="I1373"/>
  <c r="L1453"/>
  <c r="L1373" s="1"/>
  <c r="F1682"/>
  <c r="F1681" s="1"/>
  <c r="F1679" s="1"/>
  <c r="I1682"/>
  <c r="I1681" s="1"/>
  <c r="I1679" s="1"/>
  <c r="M1682"/>
  <c r="M1681" s="1"/>
  <c r="M1679" s="1"/>
  <c r="M1373" s="1"/>
  <c r="G315"/>
  <c r="G514"/>
  <c r="G520"/>
  <c r="E520" s="1"/>
  <c r="G550"/>
  <c r="E550" s="1"/>
  <c r="G587"/>
  <c r="G662"/>
  <c r="G668"/>
  <c r="E668" s="1"/>
  <c r="G1237"/>
  <c r="E1237" s="1"/>
  <c r="E1252"/>
  <c r="G1326"/>
  <c r="E1326" s="1"/>
  <c r="G1363"/>
  <c r="E1363" s="1"/>
  <c r="G1377"/>
  <c r="E1377" s="1"/>
  <c r="J1388"/>
  <c r="E1388" s="1"/>
  <c r="G1425"/>
  <c r="E1425" s="1"/>
  <c r="G1458"/>
  <c r="G1469"/>
  <c r="E1469" s="1"/>
  <c r="E1482"/>
  <c r="E1457" s="1"/>
  <c r="G1496"/>
  <c r="G1522"/>
  <c r="G1455" s="1"/>
  <c r="G1112"/>
  <c r="E1112" s="1"/>
  <c r="J1254"/>
  <c r="J1253" s="1"/>
  <c r="G1286"/>
  <c r="G1254" s="1"/>
  <c r="G1315"/>
  <c r="G1353"/>
  <c r="G1415"/>
  <c r="G1506"/>
  <c r="G1594"/>
  <c r="J1684"/>
  <c r="E1684" s="1"/>
  <c r="J1695"/>
  <c r="E1695" s="1"/>
  <c r="J1722"/>
  <c r="J1721" s="1"/>
  <c r="G112"/>
  <c r="E112" s="1"/>
  <c r="G138"/>
  <c r="G256"/>
  <c r="E256" s="1"/>
  <c r="G368"/>
  <c r="G374"/>
  <c r="E374" s="1"/>
  <c r="G860"/>
  <c r="G900"/>
  <c r="G1094"/>
  <c r="G1543"/>
  <c r="E1543" s="1"/>
  <c r="G1625"/>
  <c r="E1625" s="1"/>
  <c r="G1652"/>
  <c r="G1732"/>
  <c r="E1732" s="1"/>
  <c r="G89"/>
  <c r="E89" s="1"/>
  <c r="H164"/>
  <c r="H163" s="1"/>
  <c r="H162" s="1"/>
  <c r="G450"/>
  <c r="G1163"/>
  <c r="E1163" s="1"/>
  <c r="J1214"/>
  <c r="J1220"/>
  <c r="E1220" s="1"/>
  <c r="J1268"/>
  <c r="E1268" s="1"/>
  <c r="G1577"/>
  <c r="E224" i="373"/>
  <c r="E75"/>
  <c r="E187"/>
  <c r="E95"/>
  <c r="G20"/>
  <c r="G15" s="1"/>
  <c r="K20"/>
  <c r="K15" s="1"/>
  <c r="K14" s="1"/>
  <c r="H149"/>
  <c r="I155"/>
  <c r="I150" s="1"/>
  <c r="I149" s="1"/>
  <c r="J207"/>
  <c r="J14"/>
  <c r="E29"/>
  <c r="E84"/>
  <c r="E221"/>
  <c r="I20"/>
  <c r="I15" s="1"/>
  <c r="L149"/>
  <c r="K155"/>
  <c r="K150" s="1"/>
  <c r="K149" s="1"/>
  <c r="H207"/>
  <c r="L207"/>
  <c r="F15"/>
  <c r="F69"/>
  <c r="I84"/>
  <c r="I79" s="1"/>
  <c r="I68" s="1"/>
  <c r="I67" s="1"/>
  <c r="G95"/>
  <c r="G164"/>
  <c r="G155" s="1"/>
  <c r="F191"/>
  <c r="F196"/>
  <c r="F207"/>
  <c r="E244"/>
  <c r="F62"/>
  <c r="F150"/>
  <c r="G228"/>
  <c r="G220" s="1"/>
  <c r="G219" s="1"/>
  <c r="E219" s="1"/>
  <c r="H963" i="374" l="1"/>
  <c r="E1025"/>
  <c r="H205"/>
  <c r="E205" s="1"/>
  <c r="H204"/>
  <c r="E206"/>
  <c r="E204" s="1"/>
  <c r="E1254"/>
  <c r="G1253"/>
  <c r="E1253" s="1"/>
  <c r="E662"/>
  <c r="G636"/>
  <c r="E514"/>
  <c r="G488"/>
  <c r="L28"/>
  <c r="L18"/>
  <c r="J99"/>
  <c r="J37" s="1"/>
  <c r="J32"/>
  <c r="K758"/>
  <c r="K757" s="1"/>
  <c r="K627" s="1"/>
  <c r="K19" s="1"/>
  <c r="K759"/>
  <c r="G403"/>
  <c r="G402" s="1"/>
  <c r="E450"/>
  <c r="E403" s="1"/>
  <c r="E402" s="1"/>
  <c r="G1651"/>
  <c r="E1652"/>
  <c r="E900"/>
  <c r="G886"/>
  <c r="E1594"/>
  <c r="G1529"/>
  <c r="E1529" s="1"/>
  <c r="E1315"/>
  <c r="E1455"/>
  <c r="G1453"/>
  <c r="E1453" s="1"/>
  <c r="E1458"/>
  <c r="L162"/>
  <c r="L21"/>
  <c r="G1721"/>
  <c r="G821"/>
  <c r="E860"/>
  <c r="G99"/>
  <c r="E138"/>
  <c r="I32"/>
  <c r="I99"/>
  <c r="I37" s="1"/>
  <c r="I1186"/>
  <c r="M162"/>
  <c r="M21"/>
  <c r="E1577"/>
  <c r="E1530" s="1"/>
  <c r="G1530"/>
  <c r="E1094"/>
  <c r="G1032"/>
  <c r="G342"/>
  <c r="E368"/>
  <c r="E1353"/>
  <c r="G1352"/>
  <c r="E1352" s="1"/>
  <c r="H402"/>
  <c r="H339" s="1"/>
  <c r="H340"/>
  <c r="H633"/>
  <c r="H632"/>
  <c r="H627" s="1"/>
  <c r="E1722"/>
  <c r="E1506"/>
  <c r="G1505"/>
  <c r="E1505" s="1"/>
  <c r="E1415"/>
  <c r="G1414"/>
  <c r="E587"/>
  <c r="G548"/>
  <c r="E315"/>
  <c r="G33"/>
  <c r="E33" s="1"/>
  <c r="G314"/>
  <c r="H99"/>
  <c r="H39"/>
  <c r="H22"/>
  <c r="K28"/>
  <c r="K18"/>
  <c r="I548"/>
  <c r="I485"/>
  <c r="M18"/>
  <c r="M28"/>
  <c r="I21"/>
  <c r="J1188"/>
  <c r="J1682"/>
  <c r="J1681" s="1"/>
  <c r="J1679" s="1"/>
  <c r="J1373" s="1"/>
  <c r="E1214"/>
  <c r="E185"/>
  <c r="E164" i="373"/>
  <c r="E20"/>
  <c r="G150"/>
  <c r="G149" s="1"/>
  <c r="E155"/>
  <c r="E15"/>
  <c r="E69"/>
  <c r="F68"/>
  <c r="I14"/>
  <c r="E220"/>
  <c r="G14"/>
  <c r="E196"/>
  <c r="F195"/>
  <c r="E195" s="1"/>
  <c r="G207"/>
  <c r="E207" s="1"/>
  <c r="E228"/>
  <c r="E79"/>
  <c r="H961" i="374" l="1"/>
  <c r="H882" s="1"/>
  <c r="E963"/>
  <c r="H203"/>
  <c r="E314"/>
  <c r="G266"/>
  <c r="J1187"/>
  <c r="E1188"/>
  <c r="H28"/>
  <c r="E342"/>
  <c r="E340" s="1"/>
  <c r="G340"/>
  <c r="G22"/>
  <c r="G341"/>
  <c r="I1184"/>
  <c r="E99"/>
  <c r="G37"/>
  <c r="E1721"/>
  <c r="G1682"/>
  <c r="E886"/>
  <c r="G885"/>
  <c r="E885" s="1"/>
  <c r="J28"/>
  <c r="G487"/>
  <c r="E488"/>
  <c r="G486"/>
  <c r="E486" s="1"/>
  <c r="E548"/>
  <c r="G1456"/>
  <c r="E1456" s="1"/>
  <c r="G1314"/>
  <c r="E1314" s="1"/>
  <c r="E1032"/>
  <c r="E961" s="1"/>
  <c r="G961"/>
  <c r="G882" s="1"/>
  <c r="G758"/>
  <c r="E821"/>
  <c r="E759" s="1"/>
  <c r="G759"/>
  <c r="G1612"/>
  <c r="E1612" s="1"/>
  <c r="E1651"/>
  <c r="G32"/>
  <c r="H37"/>
  <c r="H21"/>
  <c r="E39"/>
  <c r="G1375"/>
  <c r="E1414"/>
  <c r="I28"/>
  <c r="E636"/>
  <c r="G635"/>
  <c r="E68" i="373"/>
  <c r="F67"/>
  <c r="E150"/>
  <c r="F149"/>
  <c r="E149" s="1"/>
  <c r="E758" i="374" l="1"/>
  <c r="E757" s="1"/>
  <c r="G757"/>
  <c r="E487"/>
  <c r="G485"/>
  <c r="E485" s="1"/>
  <c r="G1374"/>
  <c r="E1375"/>
  <c r="G28"/>
  <c r="E28" s="1"/>
  <c r="E32"/>
  <c r="G18"/>
  <c r="E341"/>
  <c r="G339"/>
  <c r="E339" s="1"/>
  <c r="G21"/>
  <c r="E21" s="1"/>
  <c r="G203"/>
  <c r="E203" s="1"/>
  <c r="E202" s="1"/>
  <c r="E266"/>
  <c r="E37"/>
  <c r="E22"/>
  <c r="E20" s="1"/>
  <c r="G20"/>
  <c r="E635"/>
  <c r="G633"/>
  <c r="E633" s="1"/>
  <c r="G632"/>
  <c r="I882"/>
  <c r="J1186"/>
  <c r="E1187"/>
  <c r="E1682"/>
  <c r="G1681"/>
  <c r="E67" i="373"/>
  <c r="F14"/>
  <c r="E14" s="1"/>
  <c r="J1184" i="374" l="1"/>
  <c r="E1186"/>
  <c r="E18"/>
  <c r="E880"/>
  <c r="E1374"/>
  <c r="G1373"/>
  <c r="E1681"/>
  <c r="G1679"/>
  <c r="E1679" s="1"/>
  <c r="G627"/>
  <c r="E632"/>
  <c r="J882" l="1"/>
  <c r="E1184"/>
  <c r="E627"/>
  <c r="G19"/>
  <c r="E19" s="1"/>
  <c r="E1760"/>
  <c r="E1373"/>
  <c r="E1372" l="1"/>
  <c r="E882"/>
</calcChain>
</file>

<file path=xl/sharedStrings.xml><?xml version="1.0" encoding="utf-8"?>
<sst xmlns="http://schemas.openxmlformats.org/spreadsheetml/2006/main" count="3792" uniqueCount="755">
  <si>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</si>
  <si>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</si>
  <si>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</si>
  <si>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</si>
  <si>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</si>
  <si>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</si>
  <si>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</si>
  <si>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</si>
  <si>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</si>
  <si>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</si>
  <si>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</si>
  <si>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</si>
  <si>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</si>
  <si>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</si>
  <si>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</si>
  <si>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</si>
  <si>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</si>
  <si>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</si>
  <si>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</si>
  <si>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</si>
  <si>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</si>
  <si>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</si>
  <si>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</si>
  <si>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</si>
  <si>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</si>
  <si>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</si>
  <si>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</si>
  <si>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</si>
  <si>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</si>
  <si>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</si>
  <si>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</si>
  <si>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</si>
  <si>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</si>
  <si>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</si>
  <si>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</si>
  <si>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</si>
  <si>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</si>
  <si>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</si>
  <si>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</si>
  <si>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</si>
  <si>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</si>
  <si>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</si>
  <si>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</si>
  <si>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</si>
  <si>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</si>
  <si>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</si>
  <si>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</si>
  <si>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</si>
  <si>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</si>
  <si>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</si>
  <si>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</si>
  <si>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</si>
  <si>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</si>
  <si>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</si>
  <si>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</si>
  <si>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</si>
  <si>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</si>
  <si>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</si>
  <si>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</si>
  <si>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</si>
  <si>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</si>
  <si>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</si>
  <si>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</si>
  <si>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</si>
  <si>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</si>
  <si>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</si>
  <si>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</si>
  <si>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</si>
  <si>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</si>
  <si>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</si>
  <si>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</si>
  <si>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</si>
  <si>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</si>
  <si>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</si>
  <si>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</si>
  <si>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</si>
  <si>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</si>
  <si>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</si>
  <si>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</si>
  <si>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</si>
  <si>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</si>
  <si>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</si>
  <si>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</si>
  <si>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</si>
  <si>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</si>
  <si>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</si>
  <si>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</si>
  <si>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</si>
  <si>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</si>
  <si>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</si>
  <si>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</si>
  <si>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</si>
  <si>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</si>
  <si>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</si>
  <si>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</si>
  <si>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</si>
  <si>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</si>
  <si>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</si>
  <si>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</si>
  <si>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</si>
  <si>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</si>
  <si>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</si>
  <si>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</si>
  <si>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</si>
  <si>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</si>
  <si>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</si>
  <si>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</si>
  <si>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</si>
  <si>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</si>
  <si>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</si>
  <si>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</si>
  <si>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</si>
  <si>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</si>
  <si>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</si>
  <si>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</si>
  <si>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</si>
  <si>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</si>
  <si>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</si>
  <si>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</si>
  <si>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</si>
  <si>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</si>
  <si>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</si>
  <si>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</si>
  <si>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</si>
  <si>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</si>
  <si>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</si>
  <si>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</si>
  <si>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</si>
  <si>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</si>
  <si>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</si>
  <si>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</si>
  <si>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</si>
  <si>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</si>
  <si>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</si>
  <si>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</si>
  <si>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</si>
  <si>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</si>
  <si>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</si>
  <si>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</si>
  <si>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</si>
  <si>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</si>
  <si>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</si>
  <si>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</si>
  <si>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</si>
  <si>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</si>
  <si>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</si>
  <si>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</si>
  <si>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</si>
  <si>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</si>
  <si>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</si>
  <si>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</si>
  <si>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</si>
  <si>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</si>
  <si>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</si>
  <si>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</si>
  <si>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</si>
  <si>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</si>
  <si>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</si>
  <si>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</si>
  <si>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</si>
  <si>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</si>
  <si>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</si>
  <si>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</si>
  <si>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</si>
  <si>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</si>
  <si>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</si>
  <si>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</si>
  <si>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</si>
  <si>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</si>
  <si>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</si>
  <si>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</si>
  <si>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</si>
  <si>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</si>
  <si>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</si>
  <si>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</si>
  <si>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</si>
  <si>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</si>
  <si>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</si>
  <si>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</si>
  <si>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</si>
  <si>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</si>
  <si>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</si>
  <si>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</si>
  <si>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</si>
  <si>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</si>
  <si>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</si>
  <si>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</si>
  <si>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</si>
  <si>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</si>
  <si>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</si>
  <si>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</si>
  <si>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</si>
  <si>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</si>
  <si>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</si>
  <si>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</si>
  <si>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</si>
  <si>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</si>
  <si>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</si>
  <si>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</si>
  <si>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</si>
  <si>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</si>
  <si>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Partea I-a SERVICII PUBLICE GENERALE (cod 54.10+55.10)</t>
  </si>
  <si>
    <t>50.10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</si>
  <si>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</si>
  <si>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</si>
  <si>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</si>
  <si>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</si>
  <si>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</si>
  <si>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</si>
  <si>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</si>
  <si>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</si>
  <si>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61.10</t>
  </si>
  <si>
    <t>Ordine publica ( cod 61.10.03.04)</t>
  </si>
  <si>
    <t>61.10.03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</si>
  <si>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</si>
  <si>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</si>
  <si>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</si>
  <si>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</si>
  <si>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</si>
  <si>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</si>
  <si>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</si>
  <si>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</si>
  <si>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</si>
  <si>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</si>
  <si>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</si>
  <si>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</si>
  <si>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</si>
  <si>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</si>
  <si>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</si>
  <si>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</si>
  <si>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</si>
  <si>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</si>
  <si>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</si>
  <si>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</si>
  <si>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</si>
  <si>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</si>
  <si>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</si>
  <si>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</si>
  <si>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</si>
  <si>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</si>
  <si>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</si>
  <si>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</si>
  <si>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</si>
  <si>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</si>
  <si>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</si>
  <si>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</si>
  <si>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</si>
  <si>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</si>
  <si>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</si>
  <si>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</si>
  <si>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</si>
  <si>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</si>
  <si>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</si>
  <si>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</si>
  <si>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</si>
  <si>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</si>
  <si>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</si>
  <si>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</si>
  <si>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</si>
  <si>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</si>
  <si>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</si>
  <si>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</si>
  <si>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</si>
  <si>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</si>
  <si>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</si>
  <si>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</si>
  <si>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</si>
  <si>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</si>
  <si>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</si>
  <si>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</si>
  <si>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</si>
  <si>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</si>
  <si>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</si>
  <si>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</si>
  <si>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</si>
  <si>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</si>
  <si>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</si>
  <si>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</si>
  <si>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</si>
  <si>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</si>
  <si>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</si>
  <si>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</si>
  <si>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</si>
  <si>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</si>
  <si>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</si>
  <si>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</si>
  <si>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</si>
  <si>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</si>
  <si>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</si>
  <si>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</si>
  <si>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</si>
  <si>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</si>
  <si>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</si>
  <si>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</si>
  <si>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</si>
  <si>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</si>
  <si>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</si>
  <si>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</si>
  <si>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</si>
  <si>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</si>
  <si>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</si>
  <si>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</si>
  <si>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</si>
  <si>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</si>
  <si>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</si>
  <si>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</si>
  <si>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</si>
  <si>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</si>
  <si>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</si>
  <si>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</si>
  <si>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</si>
  <si>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</si>
  <si>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</si>
  <si>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</si>
  <si>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</si>
  <si>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</si>
  <si>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</si>
  <si>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</si>
  <si>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</si>
  <si>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</si>
  <si>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</si>
  <si>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</si>
  <si>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</si>
  <si>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</si>
  <si>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</si>
  <si>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</si>
  <si>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</si>
  <si>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</si>
  <si>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</si>
  <si>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</si>
  <si>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</si>
  <si>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</si>
  <si>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</si>
  <si>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</si>
  <si>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</si>
  <si>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</si>
  <si>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</si>
  <si>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</si>
  <si>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</si>
  <si>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</si>
  <si>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</si>
  <si>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96.02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</si>
  <si>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</si>
  <si>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</si>
  <si>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</si>
  <si>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</si>
  <si>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</si>
  <si>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</si>
  <si>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</si>
  <si>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</si>
  <si>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</si>
  <si>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</si>
  <si>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</si>
  <si>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</si>
  <si>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</si>
  <si>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</si>
  <si>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</si>
  <si>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</si>
  <si>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</si>
  <si>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</si>
  <si>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</si>
  <si>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</si>
  <si>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</si>
  <si>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</si>
  <si>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</si>
  <si>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</si>
  <si>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</si>
  <si>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</si>
  <si>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</si>
  <si>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</si>
  <si>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</si>
  <si>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</si>
  <si>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</si>
  <si>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</si>
  <si>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</si>
  <si>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</si>
  <si>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</si>
  <si>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</si>
  <si>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</si>
  <si>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</si>
  <si>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</si>
  <si>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</si>
  <si>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</si>
  <si>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</si>
  <si>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</si>
  <si>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</si>
  <si>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</si>
  <si>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</si>
  <si>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</si>
  <si>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</si>
  <si>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</si>
  <si>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</si>
  <si>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</si>
  <si>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</si>
  <si>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</si>
  <si>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</si>
  <si>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</si>
  <si>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</si>
  <si>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</si>
  <si>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</si>
  <si>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</si>
  <si>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</si>
  <si>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</si>
  <si>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</si>
  <si>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</si>
  <si>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</si>
  <si>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</si>
  <si>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</si>
  <si>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</si>
  <si>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</si>
  <si>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</si>
  <si>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</si>
  <si>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</si>
  <si>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</si>
  <si>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</si>
  <si>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</si>
  <si>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</si>
  <si>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</si>
  <si>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</si>
  <si>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</si>
  <si>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</si>
  <si>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</si>
  <si>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</si>
  <si>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</si>
  <si>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</si>
  <si>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</si>
  <si>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</si>
  <si>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</si>
  <si>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</si>
  <si>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</si>
  <si>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</si>
  <si>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</si>
  <si>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</si>
  <si>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</si>
  <si>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</si>
  <si>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</si>
  <si>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</si>
  <si>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</si>
  <si>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</si>
  <si>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</si>
  <si>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</si>
  <si>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</si>
  <si>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</si>
  <si>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</si>
  <si>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</si>
  <si>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</si>
  <si>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</si>
  <si>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</si>
  <si>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</si>
  <si>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</si>
  <si>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</si>
  <si>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</si>
  <si>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</si>
  <si>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</si>
  <si>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</si>
  <si>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</si>
  <si>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</si>
  <si>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</si>
  <si>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</si>
  <si>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</si>
  <si>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</si>
  <si>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</si>
  <si>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</si>
  <si>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</si>
  <si>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</si>
  <si>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</si>
  <si>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</si>
  <si>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</si>
  <si>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</si>
  <si>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</si>
  <si>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</si>
  <si>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</si>
  <si>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</si>
  <si>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</si>
  <si>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</si>
  <si>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</si>
  <si>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</si>
  <si>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</si>
  <si>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</si>
  <si>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</si>
  <si>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</si>
  <si>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</si>
  <si>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</si>
  <si>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</si>
  <si>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</si>
  <si>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</si>
  <si>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</si>
  <si>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</si>
  <si>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</si>
  <si>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</si>
  <si>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</si>
  <si>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</si>
  <si>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</si>
  <si>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</si>
  <si>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</si>
  <si>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</si>
  <si>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</si>
  <si>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</si>
  <si>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</si>
  <si>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</si>
  <si>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</si>
  <si>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</si>
  <si>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</si>
  <si>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</si>
  <si>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</si>
  <si>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</si>
  <si>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</si>
  <si>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</si>
  <si>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</si>
  <si>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</si>
  <si>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</si>
  <si>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</si>
  <si>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</si>
  <si>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</si>
  <si>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</si>
  <si>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</si>
  <si>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</si>
  <si>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</si>
  <si>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</si>
  <si>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</si>
  <si>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</si>
  <si>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</si>
  <si>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</si>
  <si>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</si>
  <si>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</si>
  <si>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</si>
  <si>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</si>
  <si>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</si>
  <si>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</si>
  <si>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</si>
  <si>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</si>
  <si>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</si>
  <si>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</si>
  <si>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</si>
  <si>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</si>
  <si>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</si>
  <si>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</si>
  <si>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</si>
  <si>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</si>
  <si>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</si>
  <si>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</si>
  <si>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</si>
  <si>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</si>
  <si>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</si>
  <si>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</si>
  <si>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</si>
  <si>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</si>
  <si>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</si>
  <si>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</si>
  <si>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</si>
  <si>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</si>
  <si>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</si>
  <si>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</si>
  <si>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</si>
  <si>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</si>
  <si>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</si>
  <si>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</si>
  <si>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</si>
  <si>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</si>
  <si>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</si>
  <si>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</si>
  <si>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</si>
  <si>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</si>
  <si>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</si>
  <si>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</si>
  <si>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</si>
  <si>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</si>
  <si>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</si>
  <si>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</si>
  <si>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96.10</t>
  </si>
  <si>
    <t xml:space="preserve">Invatamant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</si>
  <si>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</si>
  <si>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</si>
  <si>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</si>
  <si>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</si>
  <si>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</si>
  <si>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</si>
  <si>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</si>
  <si>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</si>
  <si>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</si>
  <si>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</si>
  <si>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</si>
  <si>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</si>
  <si>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</si>
  <si>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</si>
  <si>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</si>
  <si>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</si>
  <si>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</si>
  <si>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</si>
  <si>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</si>
  <si>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</si>
  <si>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</si>
  <si>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</si>
  <si>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</si>
  <si>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</si>
  <si>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</si>
  <si>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</si>
  <si>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</si>
  <si>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</si>
  <si>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</si>
  <si>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</si>
  <si>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</si>
  <si>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</si>
  <si>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</si>
  <si>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</si>
  <si>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</si>
  <si>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</si>
  <si>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</si>
  <si>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</si>
  <si>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</si>
  <si>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</si>
  <si>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</si>
  <si>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</si>
  <si>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</si>
  <si>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</si>
  <si>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</si>
  <si>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</si>
  <si>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</si>
  <si>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</si>
  <si>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</si>
  <si>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</si>
  <si>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</si>
  <si>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</si>
  <si>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</si>
  <si>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</si>
  <si>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</si>
  <si>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</si>
  <si>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</si>
  <si>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</si>
  <si>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</si>
  <si>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</si>
  <si>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</si>
  <si>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</si>
  <si>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</si>
  <si>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</si>
  <si>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</si>
  <si>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</si>
  <si>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</si>
  <si>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</si>
  <si>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</si>
  <si>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</si>
  <si>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</si>
  <si>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</si>
  <si>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</si>
  <si>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</si>
  <si>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</si>
  <si>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</si>
  <si>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</si>
  <si>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</si>
  <si>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</si>
  <si>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</si>
  <si>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</si>
  <si>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</si>
  <si>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</si>
  <si>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</si>
  <si>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</si>
  <si>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</si>
  <si>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</si>
  <si>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</si>
  <si>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</si>
  <si>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</si>
  <si>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</si>
  <si>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</si>
  <si>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</si>
  <si>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</si>
  <si>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</si>
  <si>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</si>
  <si>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</si>
  <si>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</si>
  <si>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</si>
  <si>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</si>
  <si>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</si>
  <si>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</si>
  <si>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</si>
  <si>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</si>
  <si>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</si>
  <si>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</si>
  <si>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</si>
  <si>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</si>
  <si>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</si>
  <si>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</si>
  <si>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</si>
  <si>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</si>
  <si>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</si>
  <si>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</si>
  <si>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</si>
  <si>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</si>
  <si>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</si>
  <si>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</si>
  <si>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</si>
  <si>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</si>
  <si>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</si>
  <si>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</si>
  <si>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</si>
  <si>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</si>
  <si>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</si>
  <si>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</si>
  <si>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</si>
  <si>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</si>
  <si>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</si>
  <si>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</si>
  <si>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</si>
  <si>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</si>
  <si>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</si>
  <si>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</si>
  <si>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</si>
  <si>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</si>
  <si>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</si>
  <si>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</si>
  <si>
    <t>PE ANUL 2025 SI ESTIMARI PENTRU ANII 2026 -2028 - VENITURI</t>
  </si>
  <si>
    <t>Buget 2025</t>
  </si>
  <si>
    <t>PE ANUL 2025 SI ESTIMARI PENTRU ANII 2026 - 2028- CHELTUIELI</t>
  </si>
  <si>
    <t>Cheltuieli curenteSF (cod 10+20+30+40+50+51SF+55SF+57+59)</t>
  </si>
  <si>
    <t>'TITLUL XII  ACTIVE NEFINANCIARE  (cod 71.01 la 71.03)</t>
  </si>
  <si>
    <t>'Active fixe   (cod 71.01.01 la 71.01.03+71.01.30)</t>
  </si>
  <si>
    <t>Alte active fixe</t>
  </si>
  <si>
    <r>
      <t>TITLUL IX  ASISTENTA SOCIALA  (cod 57.02</t>
    </r>
    <r>
      <rPr>
        <b/>
        <sz val="10"/>
        <rFont val="Times New Roman"/>
        <family val="1"/>
        <charset val="238"/>
      </rPr>
      <t>)</t>
    </r>
  </si>
  <si>
    <r>
      <t>TITLUL XVII PLATI EFECTUATE IN ANII PRECEDENTI SI RECUPERATE IN ANUL CUREN</t>
    </r>
    <r>
      <rPr>
        <b/>
        <sz val="10"/>
        <rFont val="Times New Roman"/>
        <family val="1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</si>
  <si>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10"/>
        <rFont val="Times New Roman"/>
        <family val="1"/>
        <charset val="238"/>
      </rPr>
      <t xml:space="preserve">1) </t>
    </r>
    <r>
      <rPr>
        <b/>
        <sz val="10"/>
        <rFont val="Times New Roman"/>
        <family val="1"/>
        <charset val="238"/>
      </rPr>
      <t xml:space="preserve">        (cod 49.10SD-00.01SD)</t>
    </r>
  </si>
  <si>
    <t>TITLUL IX  ASISTENTA SOCIALA  (cod 57.02)</t>
  </si>
  <si>
    <t>Politie locala</t>
  </si>
  <si>
    <t>Protectie civila si protectie contra incendiilor</t>
  </si>
  <si>
    <t>61.10.05</t>
  </si>
  <si>
    <t>Ordine publica si siguranta nationala                ( cod 61.10.03+61.10.05+61.10.50)</t>
  </si>
  <si>
    <t>Alte servicii publice generale                              (cod 54.10.10+54.10.50)</t>
  </si>
  <si>
    <t>CHELTUIELILE SECŢIUNII DE FUNCTIONARE                                                           ( cod 50.10+59.10+63.10+70.10+74.10+79.10)</t>
  </si>
  <si>
    <t>TOTAL CHELTUIELI ( cod 50.10+59.10+63.10+70.10+74.10+79.10)</t>
  </si>
  <si>
    <t>54.10.50</t>
  </si>
  <si>
    <t>Servicii medicale în unităţi sanitare cu paturi (cod 66.10.06.01+66.10+06.03)</t>
  </si>
  <si>
    <t>Servicii de sanatate publica</t>
  </si>
  <si>
    <t>66.10.08</t>
  </si>
  <si>
    <t>Servicii culturale ( cod 67.10.03.03 la cod 67.10.03.07+67.10.03.08+67.10.03.09 la cod 67.10.03.11+67.10.03.14+67.10.03.15+67.10.03.30 )</t>
  </si>
  <si>
    <t>67.10.03.08</t>
  </si>
  <si>
    <t>Centre pentru conservarea si promovarea culturii traditionale</t>
  </si>
  <si>
    <t>67.10.03.14</t>
  </si>
  <si>
    <t>Centre culturale</t>
  </si>
  <si>
    <t>Asigurari si asistenta sociala ( cod 68.10.04+68.10.05+68.10.12+68.10.50)</t>
  </si>
  <si>
    <t>Asistenta sociala in caz de boli si invaliditati      ( cod 68.10.05.02)</t>
  </si>
  <si>
    <t>Alte cheltuieli în domeniul asigurărilor şi asistenţei sociale  ( cod 68.10.50.50)</t>
  </si>
  <si>
    <t>Alte cheltuieli in domeniul asistentei sociale</t>
  </si>
  <si>
    <t>68.10.50.50</t>
  </si>
  <si>
    <t>Partea a -VII-a REZERVE, EXCEDENT / DEFICIT</t>
  </si>
  <si>
    <t>Alte servicii publice generale (cod 54.10.10+54.10.50)</t>
  </si>
  <si>
    <t>Sanatate (cod 66.10.06+66.10.08+66.10.50)</t>
  </si>
  <si>
    <t>Servicii medicale în unităţi sanitare cu paturi ( cod 66.10.06.01+66.10.06.03)</t>
  </si>
  <si>
    <t>Cultura, recreere si religie (cod 67.10.03+67.10.05+.67.10.50)</t>
  </si>
  <si>
    <t>Asigurari si asistenta sociala (cod 68.10.04+.68.10.05+.68.10.12+.68.10.50)</t>
  </si>
  <si>
    <t>Alte cheltuieli în domeniul asistenţei sociale</t>
  </si>
  <si>
    <t>CHELTUIELILE SECŢIUNII DE DEZVOLTARE     ( cod 50.10+59.10+63.10+70.10+74.10+79.10)</t>
  </si>
  <si>
    <t>Partea I-a SERVICII PUBLICE GENERALE (cod 54.10)</t>
  </si>
  <si>
    <t>Ordine publica si siguranta nationala ( cod 61.10.03+61.10.05+61.10.50)</t>
  </si>
  <si>
    <t>Alte cheltuieli în domeniul asigurărilor şi asistenţei sociale (cod 68.10.50.50)</t>
  </si>
  <si>
    <t>Alte actiuni economice (cod 87.10.50)</t>
  </si>
  <si>
    <t xml:space="preserve">Partea a -VII- a REZERVE, EXCEDENT / DEFICIT   </t>
  </si>
  <si>
    <t xml:space="preserve">TITLUL X ALTE CHELTUIELI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</si>
</sst>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2">
    <font>
      <sz val="10"/>
      <name val="Arial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749">
    <xf numFmtId="0" fontId="0" fillId="0" borderId="0" xfId="0"/>
    <xf numFmtId="0" fontId="0" fillId="0" borderId="0" xfId="0" applyFill="1"/>
    <xf numFmtId="0" fontId="22" fillId="0" borderId="0" xfId="0" applyFont="1" applyFill="1"/>
    <xf numFmtId="0" fontId="15" fillId="0" borderId="0" xfId="0" applyFont="1" applyFill="1"/>
    <xf numFmtId="0" fontId="0" fillId="24" borderId="0" xfId="0" applyFill="1"/>
    <xf numFmtId="0" fontId="15" fillId="0" borderId="0" xfId="0" applyFont="1"/>
    <xf numFmtId="0" fontId="23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 applyFill="1"/>
    <xf numFmtId="0" fontId="23" fillId="0" borderId="0" xfId="0" applyFont="1" applyFill="1"/>
    <xf numFmtId="0" fontId="21" fillId="0" borderId="0" xfId="0" applyFont="1"/>
    <xf numFmtId="0" fontId="24" fillId="0" borderId="0" xfId="0" applyFont="1" applyFill="1"/>
    <xf numFmtId="0" fontId="0" fillId="25" borderId="0" xfId="0" applyFill="1"/>
    <xf numFmtId="0" fontId="28" fillId="25" borderId="0" xfId="0" applyFont="1" applyFill="1"/>
    <xf numFmtId="0" fontId="28" fillId="0" borderId="0" xfId="0" applyFont="1" applyFill="1"/>
    <xf numFmtId="0" fontId="29" fillId="0" borderId="0" xfId="0" applyFont="1" applyFill="1"/>
    <xf numFmtId="0" fontId="29" fillId="0" borderId="0" xfId="0" applyFont="1"/>
    <xf numFmtId="0" fontId="30" fillId="0" borderId="0" xfId="0" applyFont="1" applyFill="1"/>
    <xf numFmtId="0" fontId="27" fillId="0" borderId="0" xfId="0" applyFont="1"/>
    <xf numFmtId="0" fontId="26" fillId="0" borderId="0" xfId="0" applyFont="1" applyBorder="1"/>
    <xf numFmtId="0" fontId="0" fillId="28" borderId="0" xfId="0" applyFill="1"/>
    <xf numFmtId="0" fontId="23" fillId="0" borderId="0" xfId="0" applyFont="1" applyBorder="1"/>
    <xf numFmtId="0" fontId="0" fillId="0" borderId="0" xfId="0" applyBorder="1"/>
    <xf numFmtId="0" fontId="0" fillId="24" borderId="0" xfId="0" applyFill="1" applyBorder="1"/>
    <xf numFmtId="0" fontId="29" fillId="0" borderId="0" xfId="0" applyFont="1" applyFill="1" applyBorder="1"/>
    <xf numFmtId="0" fontId="28" fillId="0" borderId="0" xfId="0" applyFont="1" applyFill="1" applyBorder="1"/>
    <xf numFmtId="0" fontId="15" fillId="0" borderId="0" xfId="0" applyFont="1" applyBorder="1"/>
    <xf numFmtId="0" fontId="29" fillId="0" borderId="0" xfId="0" applyFont="1" applyBorder="1"/>
    <xf numFmtId="0" fontId="28" fillId="0" borderId="0" xfId="0" applyFont="1" applyBorder="1"/>
    <xf numFmtId="0" fontId="25" fillId="0" borderId="0" xfId="0" applyFont="1" applyFill="1" applyBorder="1"/>
    <xf numFmtId="0" fontId="23" fillId="0" borderId="0" xfId="0" applyFont="1" applyFill="1" applyBorder="1"/>
    <xf numFmtId="0" fontId="30" fillId="0" borderId="0" xfId="0" applyFont="1" applyFill="1" applyBorder="1"/>
    <xf numFmtId="0" fontId="27" fillId="0" borderId="0" xfId="0" applyFont="1" applyBorder="1"/>
    <xf numFmtId="0" fontId="21" fillId="0" borderId="0" xfId="0" applyFont="1" applyBorder="1"/>
    <xf numFmtId="0" fontId="32" fillId="0" borderId="0" xfId="0" applyFont="1" applyBorder="1"/>
    <xf numFmtId="0" fontId="32" fillId="0" borderId="0" xfId="0" applyFont="1"/>
    <xf numFmtId="0" fontId="2" fillId="5" borderId="0" xfId="4" applyBorder="1"/>
    <xf numFmtId="3" fontId="31" fillId="0" borderId="0" xfId="28" applyNumberFormat="1" applyFont="1" applyBorder="1"/>
    <xf numFmtId="4" fontId="0" fillId="0" borderId="16" xfId="28" applyNumberFormat="1" applyFont="1" applyFill="1" applyBorder="1"/>
    <xf numFmtId="0" fontId="33" fillId="0" borderId="0" xfId="0" applyFont="1"/>
    <xf numFmtId="0" fontId="34" fillId="0" borderId="0" xfId="0" applyFont="1"/>
    <xf numFmtId="1" fontId="33" fillId="0" borderId="0" xfId="28" applyNumberFormat="1" applyFont="1"/>
    <xf numFmtId="0" fontId="36" fillId="0" borderId="0" xfId="0" applyFont="1" applyAlignment="1">
      <alignment horizontal="right"/>
    </xf>
    <xf numFmtId="3" fontId="36" fillId="0" borderId="0" xfId="28" applyNumberFormat="1" applyFont="1" applyAlignment="1">
      <alignment horizontal="right"/>
    </xf>
    <xf numFmtId="0" fontId="28" fillId="29" borderId="0" xfId="0" applyFont="1" applyFill="1" applyBorder="1"/>
    <xf numFmtId="0" fontId="0" fillId="29" borderId="0" xfId="0" applyFill="1" applyBorder="1"/>
    <xf numFmtId="0" fontId="34" fillId="0" borderId="0" xfId="43" applyFont="1" applyFill="1"/>
    <xf numFmtId="0" fontId="34" fillId="0" borderId="0" xfId="43" applyFont="1" applyFill="1" applyAlignment="1">
      <alignment horizontal="left" vertical="center"/>
    </xf>
    <xf numFmtId="3" fontId="34" fillId="0" borderId="0" xfId="28" applyNumberFormat="1" applyFont="1"/>
    <xf numFmtId="3" fontId="34" fillId="0" borderId="0" xfId="28" applyNumberFormat="1" applyFont="1" applyBorder="1"/>
    <xf numFmtId="49" fontId="34" fillId="0" borderId="10" xfId="43" applyNumberFormat="1" applyFont="1" applyFill="1" applyBorder="1" applyAlignment="1"/>
    <xf numFmtId="0" fontId="38" fillId="0" borderId="0" xfId="43" applyFont="1" applyFill="1" applyBorder="1" applyAlignment="1"/>
    <xf numFmtId="49" fontId="34" fillId="0" borderId="0" xfId="43" applyNumberFormat="1" applyFont="1" applyFill="1" applyBorder="1" applyAlignment="1"/>
    <xf numFmtId="3" fontId="34" fillId="0" borderId="0" xfId="43" applyNumberFormat="1" applyFont="1" applyFill="1" applyAlignment="1">
      <alignment horizontal="center" vertical="center"/>
    </xf>
    <xf numFmtId="0" fontId="36" fillId="0" borderId="0" xfId="0" applyFont="1"/>
    <xf numFmtId="3" fontId="36" fillId="0" borderId="0" xfId="28" applyNumberFormat="1" applyFont="1"/>
    <xf numFmtId="3" fontId="36" fillId="0" borderId="0" xfId="28" applyNumberFormat="1" applyFont="1" applyBorder="1"/>
    <xf numFmtId="0" fontId="34" fillId="0" borderId="0" xfId="43" applyFont="1" applyFill="1" applyAlignment="1">
      <alignment horizontal="left" vertical="top"/>
    </xf>
    <xf numFmtId="0" fontId="36" fillId="0" borderId="0" xfId="43" applyFont="1" applyFill="1" applyAlignment="1">
      <alignment horizontal="left" vertical="center"/>
    </xf>
    <xf numFmtId="0" fontId="36" fillId="0" borderId="0" xfId="43" applyFont="1" applyFill="1"/>
    <xf numFmtId="0" fontId="36" fillId="0" borderId="0" xfId="43" quotePrefix="1" applyFont="1" applyFill="1" applyAlignment="1">
      <alignment horizontal="center"/>
    </xf>
    <xf numFmtId="0" fontId="34" fillId="0" borderId="0" xfId="43" quotePrefix="1" applyFont="1" applyFill="1" applyBorder="1" applyAlignment="1">
      <alignment horizontal="center"/>
    </xf>
    <xf numFmtId="3" fontId="34" fillId="0" borderId="0" xfId="28" applyNumberFormat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vertical="center" wrapText="1"/>
    </xf>
    <xf numFmtId="1" fontId="34" fillId="0" borderId="10" xfId="40" applyNumberFormat="1" applyFont="1" applyFill="1" applyBorder="1" applyAlignment="1">
      <alignment horizontal="center" vertical="center" wrapText="1"/>
    </xf>
    <xf numFmtId="49" fontId="34" fillId="0" borderId="10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left" wrapText="1"/>
    </xf>
    <xf numFmtId="0" fontId="36" fillId="0" borderId="10" xfId="0" applyFont="1" applyBorder="1"/>
    <xf numFmtId="49" fontId="39" fillId="8" borderId="10" xfId="7" applyNumberFormat="1" applyFont="1" applyBorder="1" applyAlignment="1">
      <alignment horizontal="center" vertical="center"/>
    </xf>
    <xf numFmtId="4" fontId="39" fillId="8" borderId="10" xfId="7" applyNumberFormat="1" applyFont="1" applyBorder="1" applyAlignment="1">
      <alignment horizontal="right"/>
    </xf>
    <xf numFmtId="0" fontId="39" fillId="9" borderId="11" xfId="8" applyFont="1" applyBorder="1" applyAlignment="1">
      <alignment horizontal="center" vertical="center" wrapText="1"/>
    </xf>
    <xf numFmtId="0" fontId="39" fillId="9" borderId="14" xfId="8" applyFont="1" applyBorder="1" applyAlignment="1">
      <alignment horizontal="center" vertical="center" wrapText="1"/>
    </xf>
    <xf numFmtId="0" fontId="39" fillId="9" borderId="15" xfId="8" applyFont="1" applyBorder="1" applyAlignment="1">
      <alignment horizontal="center" vertical="center" wrapText="1"/>
    </xf>
    <xf numFmtId="49" fontId="39" fillId="9" borderId="10" xfId="8" applyNumberFormat="1" applyFont="1" applyBorder="1" applyAlignment="1">
      <alignment horizontal="center" vertical="center"/>
    </xf>
    <xf numFmtId="0" fontId="40" fillId="28" borderId="10" xfId="0" applyFont="1" applyFill="1" applyBorder="1" applyAlignment="1">
      <alignment vertical="center"/>
    </xf>
    <xf numFmtId="49" fontId="40" fillId="28" borderId="10" xfId="40" applyNumberFormat="1" applyFont="1" applyFill="1" applyBorder="1" applyAlignment="1">
      <alignment horizontal="center" vertical="center"/>
    </xf>
    <xf numFmtId="4" fontId="36" fillId="28" borderId="10" xfId="28" applyNumberFormat="1" applyFont="1" applyFill="1" applyBorder="1" applyAlignment="1">
      <alignment horizontal="right"/>
    </xf>
    <xf numFmtId="4" fontId="36" fillId="28" borderId="10" xfId="28" applyNumberFormat="1" applyFont="1" applyFill="1" applyBorder="1"/>
    <xf numFmtId="4" fontId="36" fillId="28" borderId="10" xfId="0" applyNumberFormat="1" applyFont="1" applyFill="1" applyBorder="1" applyAlignment="1">
      <alignment horizontal="right"/>
    </xf>
    <xf numFmtId="0" fontId="34" fillId="28" borderId="10" xfId="39" applyFont="1" applyFill="1" applyBorder="1"/>
    <xf numFmtId="49" fontId="40" fillId="24" borderId="10" xfId="40" applyNumberFormat="1" applyFont="1" applyFill="1" applyBorder="1" applyAlignment="1">
      <alignment horizontal="center" vertical="center"/>
    </xf>
    <xf numFmtId="0" fontId="41" fillId="4" borderId="10" xfId="30" applyFont="1" applyBorder="1" applyAlignment="1">
      <alignment horizontal="center" vertical="center"/>
    </xf>
    <xf numFmtId="0" fontId="42" fillId="0" borderId="10" xfId="0" applyFont="1" applyFill="1" applyBorder="1" applyAlignment="1"/>
    <xf numFmtId="0" fontId="43" fillId="0" borderId="10" xfId="0" applyFont="1" applyFill="1" applyBorder="1" applyAlignment="1">
      <alignment horizontal="center"/>
    </xf>
    <xf numFmtId="0" fontId="42" fillId="0" borderId="10" xfId="43" applyFont="1" applyFill="1" applyBorder="1" applyAlignment="1">
      <alignment horizontal="left" vertical="center"/>
    </xf>
    <xf numFmtId="0" fontId="42" fillId="0" borderId="10" xfId="43" applyFont="1" applyFill="1" applyBorder="1" applyAlignment="1">
      <alignment horizontal="left"/>
    </xf>
    <xf numFmtId="49" fontId="34" fillId="0" borderId="10" xfId="0" applyNumberFormat="1" applyFont="1" applyFill="1" applyBorder="1" applyAlignment="1">
      <alignment horizontal="left" wrapText="1"/>
    </xf>
    <xf numFmtId="49" fontId="40" fillId="0" borderId="10" xfId="39" applyNumberFormat="1" applyFont="1" applyFill="1" applyBorder="1" applyAlignment="1">
      <alignment horizontal="left" vertical="center"/>
    </xf>
    <xf numFmtId="49" fontId="40" fillId="0" borderId="10" xfId="39" applyNumberFormat="1" applyFont="1" applyFill="1" applyBorder="1" applyAlignment="1">
      <alignment horizontal="left" vertical="top"/>
    </xf>
    <xf numFmtId="49" fontId="40" fillId="0" borderId="10" xfId="39" applyNumberFormat="1" applyFont="1" applyFill="1" applyBorder="1" applyAlignment="1">
      <alignment horizontal="left"/>
    </xf>
    <xf numFmtId="49" fontId="36" fillId="0" borderId="10" xfId="39" applyNumberFormat="1" applyFont="1" applyFill="1" applyBorder="1" applyAlignment="1">
      <alignment horizontal="left" vertical="top"/>
    </xf>
    <xf numFmtId="49" fontId="44" fillId="0" borderId="10" xfId="39" applyNumberFormat="1" applyFont="1" applyFill="1" applyBorder="1" applyAlignment="1">
      <alignment horizontal="left"/>
    </xf>
    <xf numFmtId="49" fontId="36" fillId="0" borderId="10" xfId="39" quotePrefix="1" applyNumberFormat="1" applyFont="1" applyFill="1" applyBorder="1" applyAlignment="1">
      <alignment horizontal="left" vertical="top"/>
    </xf>
    <xf numFmtId="49" fontId="36" fillId="0" borderId="10" xfId="39" applyNumberFormat="1" applyFont="1" applyFill="1" applyBorder="1" applyAlignment="1">
      <alignment horizontal="left"/>
    </xf>
    <xf numFmtId="4" fontId="36" fillId="0" borderId="10" xfId="28" applyNumberFormat="1" applyFont="1" applyBorder="1" applyAlignment="1">
      <alignment horizontal="right"/>
    </xf>
    <xf numFmtId="4" fontId="36" fillId="0" borderId="10" xfId="28" applyNumberFormat="1" applyFont="1" applyBorder="1"/>
    <xf numFmtId="49" fontId="34" fillId="0" borderId="10" xfId="39" quotePrefix="1" applyNumberFormat="1" applyFont="1" applyFill="1" applyBorder="1" applyAlignment="1">
      <alignment horizontal="left" vertical="top"/>
    </xf>
    <xf numFmtId="49" fontId="34" fillId="0" borderId="10" xfId="39" applyNumberFormat="1" applyFont="1" applyFill="1" applyBorder="1" applyAlignment="1">
      <alignment horizontal="left" vertical="top"/>
    </xf>
    <xf numFmtId="0" fontId="34" fillId="0" borderId="10" xfId="39" applyFont="1" applyFill="1" applyBorder="1"/>
    <xf numFmtId="49" fontId="34" fillId="0" borderId="10" xfId="39" applyNumberFormat="1" applyFont="1" applyFill="1" applyBorder="1" applyAlignment="1">
      <alignment horizontal="left"/>
    </xf>
    <xf numFmtId="0" fontId="36" fillId="0" borderId="10" xfId="39" applyFont="1" applyFill="1" applyBorder="1" applyAlignment="1">
      <alignment wrapText="1"/>
    </xf>
    <xf numFmtId="0" fontId="36" fillId="0" borderId="10" xfId="39" applyFont="1" applyFill="1" applyBorder="1"/>
    <xf numFmtId="0" fontId="36" fillId="0" borderId="10" xfId="39" applyNumberFormat="1" applyFont="1" applyFill="1" applyBorder="1" applyAlignment="1">
      <alignment horizontal="left"/>
    </xf>
    <xf numFmtId="49" fontId="34" fillId="0" borderId="10" xfId="0" applyNumberFormat="1" applyFont="1" applyFill="1" applyBorder="1" applyAlignment="1">
      <alignment horizontal="left" vertical="top"/>
    </xf>
    <xf numFmtId="0" fontId="34" fillId="0" borderId="10" xfId="0" applyFont="1" applyFill="1" applyBorder="1" applyAlignment="1">
      <alignment horizontal="left" vertical="top" wrapText="1"/>
    </xf>
    <xf numFmtId="49" fontId="40" fillId="0" borderId="10" xfId="39" applyNumberFormat="1" applyFont="1" applyFill="1" applyBorder="1" applyAlignment="1">
      <alignment horizontal="left" vertical="top" wrapText="1"/>
    </xf>
    <xf numFmtId="49" fontId="44" fillId="0" borderId="10" xfId="39" applyNumberFormat="1" applyFont="1" applyFill="1" applyBorder="1" applyAlignment="1">
      <alignment horizontal="left" vertical="top" wrapText="1"/>
    </xf>
    <xf numFmtId="0" fontId="36" fillId="0" borderId="10" xfId="0" applyFont="1" applyFill="1" applyBorder="1"/>
    <xf numFmtId="0" fontId="36" fillId="0" borderId="10" xfId="39" applyFont="1" applyFill="1" applyBorder="1" applyAlignment="1"/>
    <xf numFmtId="0" fontId="36" fillId="24" borderId="10" xfId="39" applyFont="1" applyFill="1" applyBorder="1"/>
    <xf numFmtId="49" fontId="36" fillId="24" borderId="10" xfId="39" applyNumberFormat="1" applyFont="1" applyFill="1" applyBorder="1" applyAlignment="1">
      <alignment horizontal="left"/>
    </xf>
    <xf numFmtId="0" fontId="44" fillId="0" borderId="10" xfId="39" applyFont="1" applyFill="1" applyBorder="1"/>
    <xf numFmtId="0" fontId="44" fillId="0" borderId="10" xfId="39" applyFont="1" applyFill="1" applyBorder="1" applyAlignment="1">
      <alignment wrapText="1"/>
    </xf>
    <xf numFmtId="0" fontId="36" fillId="0" borderId="10" xfId="42" applyFont="1" applyFill="1" applyBorder="1"/>
    <xf numFmtId="0" fontId="34" fillId="0" borderId="10" xfId="39" applyFont="1" applyFill="1" applyBorder="1" applyAlignment="1">
      <alignment horizontal="left" vertical="center"/>
    </xf>
    <xf numFmtId="0" fontId="36" fillId="0" borderId="10" xfId="39" applyFont="1" applyFill="1" applyBorder="1" applyAlignment="1">
      <alignment horizontal="left" vertical="center"/>
    </xf>
    <xf numFmtId="0" fontId="36" fillId="0" borderId="10" xfId="42" applyFont="1" applyFill="1" applyBorder="1" applyAlignment="1">
      <alignment horizontal="left"/>
    </xf>
    <xf numFmtId="49" fontId="40" fillId="0" borderId="10" xfId="39" applyNumberFormat="1" applyFont="1" applyFill="1" applyBorder="1" applyAlignment="1">
      <alignment horizontal="left" vertical="center" wrapText="1"/>
    </xf>
    <xf numFmtId="0" fontId="34" fillId="0" borderId="10" xfId="39" applyFont="1" applyFill="1" applyBorder="1" applyAlignment="1"/>
    <xf numFmtId="0" fontId="34" fillId="0" borderId="10" xfId="39" applyFont="1" applyFill="1" applyBorder="1" applyAlignment="1">
      <alignment horizontal="left"/>
    </xf>
    <xf numFmtId="0" fontId="34" fillId="0" borderId="10" xfId="39" applyFont="1" applyFill="1" applyBorder="1" applyAlignment="1">
      <alignment horizontal="left" wrapText="1"/>
    </xf>
    <xf numFmtId="0" fontId="38" fillId="0" borderId="10" xfId="39" applyFont="1" applyFill="1" applyBorder="1"/>
    <xf numFmtId="49" fontId="38" fillId="0" borderId="10" xfId="39" applyNumberFormat="1" applyFont="1" applyFill="1" applyBorder="1" applyAlignment="1">
      <alignment horizontal="left" vertical="top"/>
    </xf>
    <xf numFmtId="49" fontId="40" fillId="0" borderId="10" xfId="39" quotePrefix="1" applyNumberFormat="1" applyFont="1" applyFill="1" applyBorder="1" applyAlignment="1">
      <alignment horizontal="left" vertical="top"/>
    </xf>
    <xf numFmtId="49" fontId="34" fillId="0" borderId="10" xfId="39" applyNumberFormat="1" applyFont="1" applyFill="1" applyBorder="1" applyAlignment="1">
      <alignment horizontal="left" wrapText="1"/>
    </xf>
    <xf numFmtId="49" fontId="44" fillId="0" borderId="10" xfId="39" applyNumberFormat="1" applyFont="1" applyFill="1" applyBorder="1" applyAlignment="1">
      <alignment horizontal="left" vertical="center"/>
    </xf>
    <xf numFmtId="49" fontId="36" fillId="0" borderId="10" xfId="39" applyNumberFormat="1" applyFont="1" applyFill="1" applyBorder="1" applyAlignment="1">
      <alignment horizontal="left" vertical="center" wrapText="1"/>
    </xf>
    <xf numFmtId="0" fontId="36" fillId="0" borderId="10" xfId="42" applyFont="1" applyFill="1" applyBorder="1" applyAlignment="1">
      <alignment horizontal="left" wrapText="1"/>
    </xf>
    <xf numFmtId="0" fontId="34" fillId="0" borderId="10" xfId="42" applyFont="1" applyFill="1" applyBorder="1" applyAlignment="1">
      <alignment horizontal="left"/>
    </xf>
    <xf numFmtId="1" fontId="36" fillId="0" borderId="10" xfId="42" applyNumberFormat="1" applyFont="1" applyFill="1" applyBorder="1" applyAlignment="1">
      <alignment horizontal="left" wrapText="1"/>
    </xf>
    <xf numFmtId="1" fontId="34" fillId="26" borderId="10" xfId="40" applyNumberFormat="1" applyFont="1" applyFill="1" applyBorder="1" applyAlignment="1">
      <alignment horizontal="left" vertical="center" wrapText="1"/>
    </xf>
    <xf numFmtId="1" fontId="36" fillId="26" borderId="10" xfId="40" applyNumberFormat="1" applyFont="1" applyFill="1" applyBorder="1" applyAlignment="1">
      <alignment horizontal="left" vertical="center" wrapText="1"/>
    </xf>
    <xf numFmtId="1" fontId="34" fillId="0" borderId="10" xfId="40" applyNumberFormat="1" applyFont="1" applyFill="1" applyBorder="1" applyAlignment="1">
      <alignment horizontal="left" vertical="center" wrapText="1"/>
    </xf>
    <xf numFmtId="1" fontId="34" fillId="27" borderId="10" xfId="40" applyNumberFormat="1" applyFont="1" applyFill="1" applyBorder="1" applyAlignment="1">
      <alignment horizontal="center" vertical="center" wrapText="1"/>
    </xf>
    <xf numFmtId="1" fontId="36" fillId="0" borderId="10" xfId="40" applyNumberFormat="1" applyFont="1" applyFill="1" applyBorder="1" applyAlignment="1">
      <alignment horizontal="left" vertical="center" wrapText="1"/>
    </xf>
    <xf numFmtId="1" fontId="34" fillId="24" borderId="10" xfId="40" applyNumberFormat="1" applyFont="1" applyFill="1" applyBorder="1" applyAlignment="1">
      <alignment horizontal="left" vertical="center" wrapText="1"/>
    </xf>
    <xf numFmtId="0" fontId="40" fillId="24" borderId="10" xfId="39" applyFont="1" applyFill="1" applyBorder="1" applyAlignment="1">
      <alignment vertical="center"/>
    </xf>
    <xf numFmtId="0" fontId="36" fillId="24" borderId="10" xfId="39" applyFont="1" applyFill="1" applyBorder="1" applyAlignment="1">
      <alignment horizontal="left"/>
    </xf>
    <xf numFmtId="49" fontId="34" fillId="24" borderId="10" xfId="39" applyNumberFormat="1" applyFont="1" applyFill="1" applyBorder="1" applyAlignment="1">
      <alignment horizontal="left"/>
    </xf>
    <xf numFmtId="49" fontId="40" fillId="24" borderId="10" xfId="39" applyNumberFormat="1" applyFont="1" applyFill="1" applyBorder="1" applyAlignment="1">
      <alignment horizontal="left" vertical="center"/>
    </xf>
    <xf numFmtId="49" fontId="40" fillId="24" borderId="10" xfId="39" applyNumberFormat="1" applyFont="1" applyFill="1" applyBorder="1" applyAlignment="1">
      <alignment horizontal="left" vertical="top"/>
    </xf>
    <xf numFmtId="49" fontId="40" fillId="24" borderId="10" xfId="39" applyNumberFormat="1" applyFont="1" applyFill="1" applyBorder="1" applyAlignment="1">
      <alignment horizontal="left"/>
    </xf>
    <xf numFmtId="0" fontId="45" fillId="0" borderId="10" xfId="39" applyFont="1" applyFill="1" applyBorder="1"/>
    <xf numFmtId="0" fontId="46" fillId="0" borderId="10" xfId="39" applyFont="1" applyFill="1" applyBorder="1"/>
    <xf numFmtId="49" fontId="46" fillId="0" borderId="10" xfId="39" applyNumberFormat="1" applyFont="1" applyFill="1" applyBorder="1" applyAlignment="1">
      <alignment horizontal="left"/>
    </xf>
    <xf numFmtId="49" fontId="34" fillId="0" borderId="10" xfId="39" applyNumberFormat="1" applyFont="1" applyFill="1" applyBorder="1" applyAlignment="1">
      <alignment horizontal="left" vertical="center"/>
    </xf>
    <xf numFmtId="164" fontId="34" fillId="0" borderId="10" xfId="28" applyFont="1" applyFill="1" applyBorder="1" applyAlignment="1">
      <alignment horizontal="left" vertical="top"/>
    </xf>
    <xf numFmtId="0" fontId="34" fillId="0" borderId="10" xfId="43" applyFont="1" applyFill="1" applyBorder="1" applyAlignment="1">
      <alignment horizontal="left"/>
    </xf>
    <xf numFmtId="0" fontId="34" fillId="0" borderId="10" xfId="43" applyFont="1" applyFill="1" applyBorder="1" applyAlignment="1">
      <alignment horizontal="left" wrapText="1"/>
    </xf>
    <xf numFmtId="0" fontId="44" fillId="0" borderId="10" xfId="43" applyFont="1" applyFill="1" applyBorder="1" applyAlignment="1">
      <alignment horizontal="left" indent="2"/>
    </xf>
    <xf numFmtId="0" fontId="36" fillId="0" borderId="10" xfId="43" applyFont="1" applyFill="1" applyBorder="1" applyAlignment="1">
      <alignment horizontal="left"/>
    </xf>
    <xf numFmtId="0" fontId="34" fillId="0" borderId="10" xfId="0" applyFont="1" applyFill="1" applyBorder="1" applyAlignment="1">
      <alignment horizontal="left"/>
    </xf>
    <xf numFmtId="0" fontId="36" fillId="0" borderId="10" xfId="0" applyFont="1" applyFill="1" applyBorder="1" applyAlignment="1"/>
    <xf numFmtId="0" fontId="36" fillId="0" borderId="10" xfId="0" applyFont="1" applyFill="1" applyBorder="1" applyAlignment="1">
      <alignment horizontal="center"/>
    </xf>
    <xf numFmtId="0" fontId="36" fillId="0" borderId="10" xfId="43" applyFont="1" applyFill="1" applyBorder="1" applyAlignment="1">
      <alignment horizontal="left" vertical="center"/>
    </xf>
    <xf numFmtId="0" fontId="34" fillId="0" borderId="10" xfId="43" applyFont="1" applyFill="1" applyBorder="1" applyAlignment="1"/>
    <xf numFmtId="0" fontId="36" fillId="0" borderId="10" xfId="43" applyFont="1" applyFill="1" applyBorder="1" applyAlignment="1">
      <alignment horizontal="left" indent="4"/>
    </xf>
    <xf numFmtId="0" fontId="34" fillId="0" borderId="11" xfId="43" applyFont="1" applyFill="1" applyBorder="1" applyAlignment="1">
      <alignment horizontal="center" wrapText="1"/>
    </xf>
    <xf numFmtId="0" fontId="34" fillId="0" borderId="10" xfId="43" applyFont="1" applyBorder="1" applyAlignment="1">
      <alignment horizontal="left" vertical="center"/>
    </xf>
    <xf numFmtId="0" fontId="36" fillId="0" borderId="10" xfId="43" applyFont="1" applyBorder="1" applyAlignment="1">
      <alignment horizontal="left" vertical="center"/>
    </xf>
    <xf numFmtId="0" fontId="36" fillId="0" borderId="10" xfId="0" applyNumberFormat="1" applyFont="1" applyFill="1" applyBorder="1" applyAlignment="1">
      <alignment horizontal="center"/>
    </xf>
    <xf numFmtId="49" fontId="36" fillId="0" borderId="10" xfId="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left"/>
    </xf>
    <xf numFmtId="0" fontId="44" fillId="0" borderId="10" xfId="43" applyFont="1" applyFill="1" applyBorder="1" applyAlignment="1">
      <alignment horizontal="left"/>
    </xf>
    <xf numFmtId="0" fontId="44" fillId="0" borderId="10" xfId="0" applyFont="1" applyFill="1" applyBorder="1" applyAlignment="1">
      <alignment horizontal="center"/>
    </xf>
    <xf numFmtId="0" fontId="34" fillId="0" borderId="10" xfId="0" applyFont="1" applyFill="1" applyBorder="1" applyAlignment="1">
      <alignment horizontal="left" wrapText="1"/>
    </xf>
    <xf numFmtId="1" fontId="34" fillId="0" borderId="10" xfId="40" applyNumberFormat="1" applyFont="1" applyBorder="1" applyAlignment="1">
      <alignment horizontal="left"/>
    </xf>
    <xf numFmtId="1" fontId="36" fillId="0" borderId="10" xfId="40" applyNumberFormat="1" applyFont="1" applyBorder="1" applyAlignment="1">
      <alignment horizontal="left"/>
    </xf>
    <xf numFmtId="0" fontId="36" fillId="0" borderId="10" xfId="0" quotePrefix="1" applyFont="1" applyFill="1" applyBorder="1" applyAlignment="1">
      <alignment horizontal="left"/>
    </xf>
    <xf numFmtId="0" fontId="36" fillId="0" borderId="10" xfId="0" quotePrefix="1" applyFont="1" applyFill="1" applyBorder="1" applyAlignment="1">
      <alignment horizontal="left" wrapText="1"/>
    </xf>
    <xf numFmtId="0" fontId="44" fillId="0" borderId="10" xfId="43" applyFont="1" applyBorder="1" applyAlignment="1">
      <alignment horizontal="left" vertical="center"/>
    </xf>
    <xf numFmtId="0" fontId="34" fillId="0" borderId="10" xfId="0" quotePrefix="1" applyFont="1" applyFill="1" applyBorder="1" applyAlignment="1">
      <alignment horizontal="left"/>
    </xf>
    <xf numFmtId="1" fontId="41" fillId="4" borderId="10" xfId="30" applyNumberFormat="1" applyFont="1" applyBorder="1" applyAlignment="1">
      <alignment horizontal="center" vertical="center"/>
    </xf>
    <xf numFmtId="0" fontId="48" fillId="0" borderId="10" xfId="0" applyFont="1" applyFill="1" applyBorder="1" applyAlignment="1"/>
    <xf numFmtId="0" fontId="48" fillId="0" borderId="10" xfId="43" applyFont="1" applyFill="1" applyBorder="1" applyAlignment="1">
      <alignment horizontal="left"/>
    </xf>
    <xf numFmtId="49" fontId="34" fillId="29" borderId="10" xfId="39" applyNumberFormat="1" applyFont="1" applyFill="1" applyBorder="1" applyAlignment="1">
      <alignment horizontal="center"/>
    </xf>
    <xf numFmtId="0" fontId="40" fillId="29" borderId="10" xfId="39" applyFont="1" applyFill="1" applyBorder="1" applyAlignment="1">
      <alignment vertical="center"/>
    </xf>
    <xf numFmtId="0" fontId="36" fillId="29" borderId="10" xfId="39" applyFont="1" applyFill="1" applyBorder="1" applyAlignment="1">
      <alignment horizontal="left" wrapText="1"/>
    </xf>
    <xf numFmtId="0" fontId="36" fillId="29" borderId="10" xfId="39" applyFont="1" applyFill="1" applyBorder="1" applyAlignment="1">
      <alignment horizontal="left"/>
    </xf>
    <xf numFmtId="49" fontId="34" fillId="0" borderId="10" xfId="39" applyNumberFormat="1" applyFont="1" applyFill="1" applyBorder="1" applyAlignment="1">
      <alignment horizontal="center"/>
    </xf>
    <xf numFmtId="49" fontId="36" fillId="0" borderId="10" xfId="39" applyNumberFormat="1" applyFont="1" applyFill="1" applyBorder="1" applyAlignment="1">
      <alignment horizontal="center"/>
    </xf>
    <xf numFmtId="1" fontId="36" fillId="0" borderId="10" xfId="40" applyNumberFormat="1" applyFont="1" applyFill="1" applyBorder="1" applyAlignment="1">
      <alignment horizontal="left"/>
    </xf>
    <xf numFmtId="1" fontId="44" fillId="0" borderId="10" xfId="40" applyNumberFormat="1" applyFont="1" applyFill="1" applyBorder="1" applyAlignment="1">
      <alignment horizontal="left"/>
    </xf>
    <xf numFmtId="0" fontId="44" fillId="0" borderId="10" xfId="43" applyFont="1" applyFill="1" applyBorder="1" applyAlignment="1"/>
    <xf numFmtId="1" fontId="44" fillId="0" borderId="10" xfId="40" applyNumberFormat="1" applyFont="1" applyBorder="1" applyAlignment="1">
      <alignment horizontal="left"/>
    </xf>
    <xf numFmtId="4" fontId="41" fillId="4" borderId="10" xfId="30" applyNumberFormat="1" applyFont="1" applyBorder="1" applyAlignment="1">
      <alignment horizontal="center" vertical="center"/>
    </xf>
    <xf numFmtId="0" fontId="42" fillId="0" borderId="10" xfId="0" applyFont="1" applyFill="1" applyBorder="1" applyAlignment="1">
      <alignment horizontal="left"/>
    </xf>
    <xf numFmtId="1" fontId="42" fillId="0" borderId="10" xfId="40" applyNumberFormat="1" applyFont="1" applyBorder="1" applyAlignment="1">
      <alignment horizontal="left"/>
    </xf>
    <xf numFmtId="4" fontId="42" fillId="0" borderId="10" xfId="28" applyNumberFormat="1" applyFont="1" applyFill="1" applyBorder="1" applyAlignment="1">
      <alignment horizontal="right"/>
    </xf>
    <xf numFmtId="4" fontId="43" fillId="0" borderId="10" xfId="28" applyNumberFormat="1" applyFont="1" applyFill="1" applyBorder="1" applyAlignment="1">
      <alignment horizontal="right"/>
    </xf>
    <xf numFmtId="4" fontId="36" fillId="0" borderId="10" xfId="28" applyNumberFormat="1" applyFont="1" applyFill="1" applyBorder="1" applyAlignment="1" applyProtection="1">
      <alignment horizontal="right"/>
    </xf>
    <xf numFmtId="49" fontId="44" fillId="0" borderId="10" xfId="39" applyNumberFormat="1" applyFont="1" applyFill="1" applyBorder="1" applyAlignment="1">
      <alignment horizontal="left" vertical="center" wrapText="1"/>
    </xf>
    <xf numFmtId="0" fontId="36" fillId="0" borderId="10" xfId="39" applyFont="1" applyFill="1" applyBorder="1" applyAlignment="1">
      <alignment horizontal="left"/>
    </xf>
    <xf numFmtId="0" fontId="36" fillId="0" borderId="10" xfId="39" applyFont="1" applyFill="1" applyBorder="1" applyAlignment="1">
      <alignment horizontal="left" wrapText="1"/>
    </xf>
    <xf numFmtId="1" fontId="36" fillId="0" borderId="10" xfId="40" applyNumberFormat="1" applyFont="1" applyFill="1" applyBorder="1" applyAlignment="1">
      <alignment horizontal="left" wrapText="1"/>
    </xf>
    <xf numFmtId="0" fontId="36" fillId="0" borderId="10" xfId="0" applyFont="1" applyFill="1" applyBorder="1" applyAlignment="1">
      <alignment wrapText="1"/>
    </xf>
    <xf numFmtId="1" fontId="44" fillId="0" borderId="10" xfId="40" applyNumberFormat="1" applyFont="1" applyFill="1" applyBorder="1" applyAlignment="1">
      <alignment horizontal="left" wrapText="1"/>
    </xf>
    <xf numFmtId="1" fontId="44" fillId="0" borderId="10" xfId="40" applyNumberFormat="1" applyFont="1" applyBorder="1" applyAlignment="1">
      <alignment horizontal="left" wrapText="1"/>
    </xf>
    <xf numFmtId="0" fontId="36" fillId="0" borderId="10" xfId="43" applyFont="1" applyFill="1" applyBorder="1" applyAlignment="1">
      <alignment horizontal="left" wrapText="1"/>
    </xf>
    <xf numFmtId="0" fontId="36" fillId="26" borderId="10" xfId="0" applyNumberFormat="1" applyFont="1" applyFill="1" applyBorder="1" applyAlignment="1">
      <alignment horizontal="left" wrapText="1"/>
    </xf>
    <xf numFmtId="0" fontId="40" fillId="0" borderId="10" xfId="39" applyFont="1" applyFill="1" applyBorder="1" applyAlignment="1">
      <alignment vertical="center"/>
    </xf>
    <xf numFmtId="1" fontId="40" fillId="24" borderId="10" xfId="40" applyNumberFormat="1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left"/>
    </xf>
    <xf numFmtId="0" fontId="34" fillId="0" borderId="10" xfId="0" applyFont="1" applyFill="1" applyBorder="1" applyAlignment="1"/>
    <xf numFmtId="49" fontId="42" fillId="0" borderId="10" xfId="39" applyNumberFormat="1" applyFont="1" applyFill="1" applyBorder="1" applyAlignment="1">
      <alignment horizontal="left"/>
    </xf>
    <xf numFmtId="0" fontId="34" fillId="0" borderId="10" xfId="39" applyFont="1" applyFill="1" applyBorder="1" applyAlignment="1">
      <alignment wrapText="1"/>
    </xf>
    <xf numFmtId="0" fontId="44" fillId="0" borderId="10" xfId="0" applyFont="1" applyFill="1" applyBorder="1" applyAlignment="1"/>
    <xf numFmtId="0" fontId="40" fillId="0" borderId="10" xfId="0" applyFont="1" applyFill="1" applyBorder="1" applyAlignment="1">
      <alignment horizontal="left"/>
    </xf>
    <xf numFmtId="1" fontId="34" fillId="0" borderId="10" xfId="40" applyNumberFormat="1" applyFont="1" applyFill="1" applyBorder="1" applyAlignment="1">
      <alignment horizontal="left"/>
    </xf>
    <xf numFmtId="0" fontId="36" fillId="0" borderId="10" xfId="0" applyFont="1" applyFill="1" applyBorder="1" applyAlignment="1">
      <alignment horizontal="left" indent="3"/>
    </xf>
    <xf numFmtId="0" fontId="36" fillId="0" borderId="10" xfId="43" applyFont="1" applyFill="1" applyBorder="1" applyAlignment="1">
      <alignment horizontal="left" indent="6"/>
    </xf>
    <xf numFmtId="1" fontId="42" fillId="0" borderId="10" xfId="40" applyNumberFormat="1" applyFont="1" applyFill="1" applyBorder="1" applyAlignment="1">
      <alignment horizontal="left"/>
    </xf>
    <xf numFmtId="0" fontId="44" fillId="0" borderId="12" xfId="43" applyFont="1" applyFill="1" applyBorder="1" applyAlignment="1">
      <alignment horizontal="left" indent="2"/>
    </xf>
    <xf numFmtId="0" fontId="44" fillId="0" borderId="13" xfId="43" applyFont="1" applyFill="1" applyBorder="1" applyAlignment="1">
      <alignment horizontal="left" indent="2"/>
    </xf>
    <xf numFmtId="0" fontId="44" fillId="0" borderId="13" xfId="43" applyFont="1" applyFill="1" applyBorder="1" applyAlignment="1">
      <alignment horizontal="left"/>
    </xf>
    <xf numFmtId="0" fontId="34" fillId="0" borderId="12" xfId="0" applyFont="1" applyFill="1" applyBorder="1" applyAlignment="1">
      <alignment horizontal="left"/>
    </xf>
    <xf numFmtId="0" fontId="36" fillId="0" borderId="13" xfId="0" applyFont="1" applyFill="1" applyBorder="1" applyAlignment="1"/>
    <xf numFmtId="2" fontId="34" fillId="0" borderId="10" xfId="40" applyNumberFormat="1" applyFont="1" applyBorder="1" applyAlignment="1">
      <alignment horizontal="left"/>
    </xf>
    <xf numFmtId="0" fontId="34" fillId="0" borderId="10" xfId="43" applyFont="1" applyFill="1" applyBorder="1"/>
    <xf numFmtId="0" fontId="34" fillId="0" borderId="11" xfId="43" applyFont="1" applyFill="1" applyBorder="1"/>
    <xf numFmtId="0" fontId="36" fillId="26" borderId="10" xfId="0" applyNumberFormat="1" applyFont="1" applyFill="1" applyBorder="1" applyAlignment="1">
      <alignment horizontal="left"/>
    </xf>
    <xf numFmtId="0" fontId="34" fillId="0" borderId="10" xfId="0" applyFont="1" applyFill="1" applyBorder="1"/>
    <xf numFmtId="49" fontId="36" fillId="24" borderId="10" xfId="39" applyNumberFormat="1" applyFont="1" applyFill="1" applyBorder="1" applyAlignment="1">
      <alignment horizontal="left" vertical="top"/>
    </xf>
    <xf numFmtId="49" fontId="34" fillId="24" borderId="10" xfId="39" applyNumberFormat="1" applyFont="1" applyFill="1" applyBorder="1" applyAlignment="1">
      <alignment horizontal="left" vertical="top"/>
    </xf>
    <xf numFmtId="0" fontId="36" fillId="24" borderId="10" xfId="39" applyFont="1" applyFill="1" applyBorder="1" applyAlignment="1"/>
    <xf numFmtId="0" fontId="45" fillId="24" borderId="10" xfId="39" applyFont="1" applyFill="1" applyBorder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34" fillId="24" borderId="10" xfId="39" applyFont="1" applyFill="1" applyBorder="1"/>
    <xf numFmtId="49" fontId="36" fillId="24" borderId="10" xfId="39" quotePrefix="1" applyNumberFormat="1" applyFont="1" applyFill="1" applyBorder="1" applyAlignment="1">
      <alignment horizontal="left" vertical="top"/>
    </xf>
    <xf numFmtId="49" fontId="34" fillId="24" borderId="10" xfId="39" quotePrefix="1" applyNumberFormat="1" applyFont="1" applyFill="1" applyBorder="1" applyAlignment="1">
      <alignment horizontal="left" vertical="top"/>
    </xf>
    <xf numFmtId="49" fontId="36" fillId="24" borderId="10" xfId="39" applyNumberFormat="1" applyFont="1" applyFill="1" applyBorder="1" applyAlignment="1">
      <alignment horizontal="left" vertical="top" wrapText="1"/>
    </xf>
    <xf numFmtId="49" fontId="34" fillId="24" borderId="10" xfId="39" applyNumberFormat="1" applyFont="1" applyFill="1" applyBorder="1" applyAlignment="1">
      <alignment horizontal="left" vertical="center"/>
    </xf>
    <xf numFmtId="164" fontId="34" fillId="24" borderId="10" xfId="28" applyFont="1" applyFill="1" applyBorder="1" applyAlignment="1">
      <alignment horizontal="left" vertical="top"/>
    </xf>
    <xf numFmtId="0" fontId="34" fillId="24" borderId="10" xfId="39" applyFont="1" applyFill="1" applyBorder="1" applyAlignment="1"/>
    <xf numFmtId="0" fontId="34" fillId="24" borderId="10" xfId="43" applyFont="1" applyFill="1" applyBorder="1" applyAlignment="1">
      <alignment horizontal="left"/>
    </xf>
    <xf numFmtId="0" fontId="34" fillId="24" borderId="10" xfId="43" applyFont="1" applyFill="1" applyBorder="1" applyAlignment="1">
      <alignment horizontal="left" wrapText="1"/>
    </xf>
    <xf numFmtId="49" fontId="39" fillId="5" borderId="10" xfId="4" applyNumberFormat="1" applyFont="1" applyBorder="1" applyAlignment="1">
      <alignment horizontal="center" vertical="center"/>
    </xf>
    <xf numFmtId="49" fontId="36" fillId="29" borderId="10" xfId="39" applyNumberFormat="1" applyFont="1" applyFill="1" applyBorder="1" applyAlignment="1">
      <alignment horizontal="center"/>
    </xf>
    <xf numFmtId="4" fontId="34" fillId="0" borderId="10" xfId="39" applyNumberFormat="1" applyFont="1" applyFill="1" applyBorder="1" applyAlignment="1">
      <alignment horizontal="center" vertical="center"/>
    </xf>
    <xf numFmtId="0" fontId="36" fillId="0" borderId="10" xfId="43" applyFont="1" applyFill="1" applyBorder="1" applyAlignment="1">
      <alignment horizontal="left" indent="3"/>
    </xf>
    <xf numFmtId="2" fontId="36" fillId="0" borderId="10" xfId="43" applyNumberFormat="1" applyFont="1" applyFill="1" applyBorder="1" applyAlignment="1">
      <alignment horizontal="left"/>
    </xf>
    <xf numFmtId="0" fontId="34" fillId="0" borderId="10" xfId="0" applyFont="1" applyBorder="1"/>
    <xf numFmtId="2" fontId="34" fillId="0" borderId="10" xfId="43" applyNumberFormat="1" applyFont="1" applyFill="1" applyBorder="1" applyAlignment="1">
      <alignment horizontal="left"/>
    </xf>
    <xf numFmtId="0" fontId="36" fillId="0" borderId="0" xfId="43" applyFont="1" applyFill="1" applyBorder="1" applyAlignment="1"/>
    <xf numFmtId="0" fontId="36" fillId="0" borderId="0" xfId="43" applyFont="1" applyFill="1" applyBorder="1" applyAlignment="1">
      <alignment horizontal="left"/>
    </xf>
    <xf numFmtId="0" fontId="34" fillId="0" borderId="0" xfId="0" applyFont="1" applyBorder="1" applyAlignment="1">
      <alignment horizontal="right"/>
    </xf>
    <xf numFmtId="0" fontId="36" fillId="0" borderId="0" xfId="43" applyFont="1" applyFill="1" applyBorder="1" applyAlignment="1">
      <alignment horizontal="right"/>
    </xf>
    <xf numFmtId="3" fontId="36" fillId="0" borderId="0" xfId="28" applyNumberFormat="1" applyFont="1" applyFill="1" applyBorder="1" applyAlignment="1">
      <alignment horizontal="right"/>
    </xf>
    <xf numFmtId="0" fontId="34" fillId="0" borderId="0" xfId="0" applyFont="1" applyAlignment="1">
      <alignment horizontal="right"/>
    </xf>
    <xf numFmtId="0" fontId="36" fillId="0" borderId="0" xfId="41" applyFont="1"/>
    <xf numFmtId="1" fontId="34" fillId="0" borderId="0" xfId="41" applyNumberFormat="1" applyFont="1"/>
    <xf numFmtId="0" fontId="36" fillId="0" borderId="0" xfId="40" applyFont="1" applyBorder="1" applyAlignment="1"/>
    <xf numFmtId="0" fontId="34" fillId="0" borderId="0" xfId="43" applyFont="1" applyBorder="1" applyAlignment="1">
      <alignment horizontal="right"/>
    </xf>
    <xf numFmtId="0" fontId="36" fillId="0" borderId="0" xfId="41" applyFont="1" applyFill="1" applyAlignment="1">
      <alignment horizontal="right"/>
    </xf>
    <xf numFmtId="0" fontId="35" fillId="0" borderId="0" xfId="43" applyFont="1" applyFill="1"/>
    <xf numFmtId="0" fontId="35" fillId="0" borderId="0" xfId="0" applyFont="1"/>
    <xf numFmtId="49" fontId="35" fillId="0" borderId="10" xfId="43" applyNumberFormat="1" applyFont="1" applyFill="1" applyBorder="1" applyAlignment="1"/>
    <xf numFmtId="49" fontId="35" fillId="0" borderId="0" xfId="43" applyNumberFormat="1" applyFont="1" applyFill="1" applyBorder="1" applyAlignment="1"/>
    <xf numFmtId="0" fontId="33" fillId="0" borderId="0" xfId="43" applyFont="1" applyFill="1" applyAlignment="1">
      <alignment horizontal="left" vertical="center"/>
    </xf>
    <xf numFmtId="49" fontId="35" fillId="0" borderId="10" xfId="0" applyNumberFormat="1" applyFont="1" applyFill="1" applyBorder="1" applyAlignment="1">
      <alignment horizontal="left"/>
    </xf>
    <xf numFmtId="0" fontId="33" fillId="0" borderId="10" xfId="0" applyFont="1" applyBorder="1"/>
    <xf numFmtId="164" fontId="33" fillId="0" borderId="10" xfId="28" applyFont="1" applyFill="1" applyBorder="1" applyAlignment="1">
      <alignment horizontal="right"/>
    </xf>
    <xf numFmtId="4" fontId="33" fillId="0" borderId="10" xfId="28" applyNumberFormat="1" applyFont="1" applyBorder="1" applyAlignment="1">
      <alignment horizontal="right"/>
    </xf>
    <xf numFmtId="4" fontId="33" fillId="0" borderId="10" xfId="28" applyNumberFormat="1" applyFont="1" applyBorder="1"/>
    <xf numFmtId="0" fontId="33" fillId="0" borderId="10" xfId="0" applyFont="1" applyFill="1" applyBorder="1"/>
    <xf numFmtId="164" fontId="33" fillId="0" borderId="10" xfId="28" applyFont="1" applyBorder="1"/>
    <xf numFmtId="0" fontId="35" fillId="0" borderId="10" xfId="43" applyFont="1" applyFill="1" applyBorder="1" applyAlignment="1">
      <alignment horizontal="left"/>
    </xf>
    <xf numFmtId="0" fontId="33" fillId="0" borderId="10" xfId="43" applyFont="1" applyFill="1" applyBorder="1" applyAlignment="1">
      <alignment horizontal="left"/>
    </xf>
    <xf numFmtId="0" fontId="35" fillId="0" borderId="10" xfId="0" applyFont="1" applyFill="1" applyBorder="1" applyAlignment="1">
      <alignment horizontal="left"/>
    </xf>
    <xf numFmtId="0" fontId="33" fillId="0" borderId="10" xfId="0" applyFont="1" applyFill="1" applyBorder="1" applyAlignment="1"/>
    <xf numFmtId="0" fontId="33" fillId="0" borderId="10" xfId="0" applyFont="1" applyFill="1" applyBorder="1" applyAlignment="1">
      <alignment horizontal="center"/>
    </xf>
    <xf numFmtId="0" fontId="35" fillId="0" borderId="10" xfId="43" applyFont="1" applyFill="1" applyBorder="1" applyAlignment="1"/>
    <xf numFmtId="0" fontId="54" fillId="0" borderId="10" xfId="43" applyFont="1" applyFill="1" applyBorder="1" applyAlignment="1"/>
    <xf numFmtId="0" fontId="33" fillId="0" borderId="10" xfId="0" applyFont="1" applyFill="1" applyBorder="1" applyAlignment="1">
      <alignment wrapText="1"/>
    </xf>
    <xf numFmtId="0" fontId="35" fillId="0" borderId="10" xfId="0" applyFont="1" applyFill="1" applyBorder="1" applyAlignment="1"/>
    <xf numFmtId="0" fontId="35" fillId="0" borderId="10" xfId="43" applyFont="1" applyFill="1" applyBorder="1"/>
    <xf numFmtId="0" fontId="35" fillId="0" borderId="10" xfId="0" applyFont="1" applyFill="1" applyBorder="1"/>
    <xf numFmtId="0" fontId="35" fillId="0" borderId="10" xfId="0" applyFont="1" applyBorder="1"/>
    <xf numFmtId="0" fontId="33" fillId="25" borderId="10" xfId="0" applyFont="1" applyFill="1" applyBorder="1" applyAlignment="1">
      <alignment horizontal="center"/>
    </xf>
    <xf numFmtId="0" fontId="33" fillId="25" borderId="10" xfId="0" applyFont="1" applyFill="1" applyBorder="1" applyAlignment="1">
      <alignment horizontal="center" wrapText="1"/>
    </xf>
    <xf numFmtId="49" fontId="35" fillId="25" borderId="10" xfId="4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horizontal="center" wrapText="1"/>
    </xf>
    <xf numFmtId="49" fontId="33" fillId="0" borderId="10" xfId="40" applyNumberFormat="1" applyFont="1" applyBorder="1" applyAlignment="1">
      <alignment horizontal="left"/>
    </xf>
    <xf numFmtId="49" fontId="35" fillId="0" borderId="10" xfId="40" applyNumberFormat="1" applyFont="1" applyBorder="1" applyAlignment="1">
      <alignment horizontal="left"/>
    </xf>
    <xf numFmtId="0" fontId="33" fillId="0" borderId="10" xfId="43" applyFont="1" applyFill="1" applyBorder="1"/>
    <xf numFmtId="49" fontId="33" fillId="0" borderId="10" xfId="0" quotePrefix="1" applyNumberFormat="1" applyFont="1" applyFill="1" applyBorder="1" applyAlignment="1">
      <alignment horizontal="left" vertical="top"/>
    </xf>
    <xf numFmtId="3" fontId="35" fillId="0" borderId="10" xfId="0" applyNumberFormat="1" applyFont="1" applyFill="1" applyBorder="1"/>
    <xf numFmtId="14" fontId="33" fillId="0" borderId="10" xfId="43" quotePrefix="1" applyNumberFormat="1" applyFont="1" applyFill="1" applyBorder="1"/>
    <xf numFmtId="14" fontId="33" fillId="0" borderId="10" xfId="43" applyNumberFormat="1" applyFont="1" applyFill="1" applyBorder="1"/>
    <xf numFmtId="16" fontId="33" fillId="0" borderId="10" xfId="43" quotePrefix="1" applyNumberFormat="1" applyFont="1" applyFill="1" applyBorder="1" applyAlignment="1">
      <alignment horizontal="left"/>
    </xf>
    <xf numFmtId="4" fontId="35" fillId="0" borderId="10" xfId="43" quotePrefix="1" applyNumberFormat="1" applyFont="1" applyFill="1" applyBorder="1" applyAlignment="1">
      <alignment horizontal="left"/>
    </xf>
    <xf numFmtId="16" fontId="33" fillId="0" borderId="10" xfId="43" applyNumberFormat="1" applyFont="1" applyFill="1" applyBorder="1" applyAlignment="1">
      <alignment horizontal="left"/>
    </xf>
    <xf numFmtId="3" fontId="55" fillId="0" borderId="10" xfId="0" applyNumberFormat="1" applyFont="1" applyFill="1" applyBorder="1"/>
    <xf numFmtId="3" fontId="56" fillId="0" borderId="10" xfId="0" applyNumberFormat="1" applyFont="1" applyFill="1" applyBorder="1"/>
    <xf numFmtId="49" fontId="33" fillId="0" borderId="10" xfId="40" applyNumberFormat="1" applyFont="1" applyFill="1" applyBorder="1" applyAlignment="1">
      <alignment horizontal="left"/>
    </xf>
    <xf numFmtId="0" fontId="55" fillId="0" borderId="10" xfId="0" applyFont="1" applyFill="1" applyBorder="1"/>
    <xf numFmtId="3" fontId="33" fillId="0" borderId="10" xfId="0" applyNumberFormat="1" applyFont="1" applyFill="1" applyBorder="1"/>
    <xf numFmtId="0" fontId="35" fillId="0" borderId="10" xfId="0" applyFont="1" applyFill="1" applyBorder="1" applyAlignment="1">
      <alignment wrapText="1"/>
    </xf>
    <xf numFmtId="49" fontId="35" fillId="0" borderId="10" xfId="40" applyNumberFormat="1" applyFont="1" applyFill="1" applyBorder="1" applyAlignment="1">
      <alignment horizontal="left"/>
    </xf>
    <xf numFmtId="4" fontId="36" fillId="0" borderId="10" xfId="28" applyNumberFormat="1" applyFont="1" applyFill="1" applyBorder="1"/>
    <xf numFmtId="4" fontId="33" fillId="0" borderId="10" xfId="28" applyNumberFormat="1" applyFont="1" applyFill="1" applyBorder="1"/>
    <xf numFmtId="0" fontId="53" fillId="0" borderId="10" xfId="0" applyFont="1" applyFill="1" applyBorder="1"/>
    <xf numFmtId="49" fontId="54" fillId="0" borderId="10" xfId="40" applyNumberFormat="1" applyFont="1" applyFill="1" applyBorder="1" applyAlignment="1">
      <alignment horizontal="left"/>
    </xf>
    <xf numFmtId="0" fontId="54" fillId="0" borderId="10" xfId="0" applyFont="1" applyFill="1" applyBorder="1" applyAlignment="1">
      <alignment wrapText="1"/>
    </xf>
    <xf numFmtId="0" fontId="54" fillId="0" borderId="10" xfId="0" applyFont="1" applyFill="1" applyBorder="1"/>
    <xf numFmtId="4" fontId="35" fillId="0" borderId="10" xfId="43" applyNumberFormat="1" applyFont="1" applyFill="1" applyBorder="1" applyAlignment="1">
      <alignment horizontal="center"/>
    </xf>
    <xf numFmtId="4" fontId="35" fillId="0" borderId="10" xfId="28" applyNumberFormat="1" applyFont="1" applyFill="1" applyBorder="1" applyAlignment="1">
      <alignment horizontal="center" vertical="center"/>
    </xf>
    <xf numFmtId="0" fontId="33" fillId="0" borderId="10" xfId="43" applyFont="1" applyFill="1" applyBorder="1" applyAlignment="1"/>
    <xf numFmtId="0" fontId="33" fillId="25" borderId="10" xfId="43" applyFont="1" applyFill="1" applyBorder="1"/>
    <xf numFmtId="0" fontId="35" fillId="25" borderId="10" xfId="43" applyFont="1" applyFill="1" applyBorder="1" applyAlignment="1">
      <alignment horizontal="left"/>
    </xf>
    <xf numFmtId="0" fontId="35" fillId="0" borderId="11" xfId="0" applyFont="1" applyFill="1" applyBorder="1"/>
    <xf numFmtId="0" fontId="54" fillId="0" borderId="0" xfId="43" applyFont="1" applyFill="1" applyBorder="1" applyAlignment="1"/>
    <xf numFmtId="0" fontId="57" fillId="0" borderId="0" xfId="43" applyFont="1" applyFill="1" applyBorder="1" applyAlignment="1"/>
    <xf numFmtId="0" fontId="33" fillId="0" borderId="10" xfId="43" applyFont="1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/>
    </xf>
    <xf numFmtId="2" fontId="35" fillId="25" borderId="10" xfId="0" applyNumberFormat="1" applyFont="1" applyFill="1" applyBorder="1"/>
    <xf numFmtId="2" fontId="33" fillId="25" borderId="10" xfId="0" applyNumberFormat="1" applyFont="1" applyFill="1" applyBorder="1" applyAlignment="1">
      <alignment horizontal="right"/>
    </xf>
    <xf numFmtId="0" fontId="33" fillId="0" borderId="10" xfId="0" applyFont="1" applyBorder="1" applyAlignment="1">
      <alignment horizontal="right"/>
    </xf>
    <xf numFmtId="0" fontId="33" fillId="0" borderId="10" xfId="0" applyFont="1" applyFill="1" applyBorder="1" applyAlignment="1">
      <alignment horizontal="right"/>
    </xf>
    <xf numFmtId="4" fontId="33" fillId="0" borderId="10" xfId="28" applyNumberFormat="1" applyFont="1" applyFill="1" applyBorder="1" applyAlignment="1">
      <alignment horizontal="right"/>
    </xf>
    <xf numFmtId="164" fontId="35" fillId="0" borderId="10" xfId="28" applyFont="1" applyBorder="1"/>
    <xf numFmtId="4" fontId="33" fillId="0" borderId="10" xfId="0" applyNumberFormat="1" applyFont="1" applyFill="1" applyBorder="1" applyAlignment="1">
      <alignment horizontal="right"/>
    </xf>
    <xf numFmtId="0" fontId="54" fillId="0" borderId="10" xfId="0" applyFont="1" applyFill="1" applyBorder="1" applyAlignment="1">
      <alignment horizontal="right"/>
    </xf>
    <xf numFmtId="4" fontId="54" fillId="0" borderId="10" xfId="28" applyNumberFormat="1" applyFont="1" applyFill="1" applyBorder="1" applyAlignment="1">
      <alignment horizontal="right"/>
    </xf>
    <xf numFmtId="4" fontId="54" fillId="0" borderId="10" xfId="28" applyNumberFormat="1" applyFont="1" applyFill="1" applyBorder="1"/>
    <xf numFmtId="0" fontId="35" fillId="0" borderId="10" xfId="43" applyFont="1" applyFill="1" applyBorder="1" applyAlignment="1">
      <alignment horizontal="right"/>
    </xf>
    <xf numFmtId="4" fontId="35" fillId="0" borderId="10" xfId="28" applyNumberFormat="1" applyFont="1" applyFill="1" applyBorder="1" applyAlignment="1">
      <alignment horizontal="right"/>
    </xf>
    <xf numFmtId="0" fontId="37" fillId="0" borderId="10" xfId="0" applyFont="1" applyFill="1" applyBorder="1"/>
    <xf numFmtId="49" fontId="35" fillId="0" borderId="11" xfId="0" applyNumberFormat="1" applyFont="1" applyFill="1" applyBorder="1" applyAlignment="1">
      <alignment horizontal="left"/>
    </xf>
    <xf numFmtId="0" fontId="33" fillId="0" borderId="14" xfId="0" applyFont="1" applyFill="1" applyBorder="1" applyAlignment="1">
      <alignment horizontal="left" wrapText="1"/>
    </xf>
    <xf numFmtId="0" fontId="37" fillId="0" borderId="15" xfId="0" applyFont="1" applyFill="1" applyBorder="1" applyAlignment="1">
      <alignment horizontal="left" wrapText="1"/>
    </xf>
    <xf numFmtId="0" fontId="33" fillId="0" borderId="11" xfId="0" applyFont="1" applyBorder="1" applyAlignment="1"/>
    <xf numFmtId="0" fontId="33" fillId="0" borderId="15" xfId="0" applyFont="1" applyBorder="1" applyAlignment="1"/>
    <xf numFmtId="0" fontId="35" fillId="25" borderId="10" xfId="43" applyFont="1" applyFill="1" applyBorder="1"/>
    <xf numFmtId="0" fontId="35" fillId="25" borderId="10" xfId="0" applyFont="1" applyFill="1" applyBorder="1"/>
    <xf numFmtId="0" fontId="33" fillId="25" borderId="10" xfId="0" applyFont="1" applyFill="1" applyBorder="1" applyAlignment="1">
      <alignment horizontal="right"/>
    </xf>
    <xf numFmtId="4" fontId="33" fillId="25" borderId="10" xfId="28" applyNumberFormat="1" applyFont="1" applyFill="1" applyBorder="1" applyAlignment="1">
      <alignment horizontal="right"/>
    </xf>
    <xf numFmtId="4" fontId="33" fillId="0" borderId="16" xfId="28" applyNumberFormat="1" applyFont="1" applyFill="1" applyBorder="1"/>
    <xf numFmtId="164" fontId="35" fillId="0" borderId="10" xfId="28" applyFont="1" applyFill="1" applyBorder="1"/>
    <xf numFmtId="164" fontId="35" fillId="0" borderId="10" xfId="28" applyFont="1" applyFill="1" applyBorder="1" applyAlignment="1">
      <alignment horizontal="right"/>
    </xf>
    <xf numFmtId="0" fontId="33" fillId="0" borderId="10" xfId="43" applyFont="1" applyFill="1" applyBorder="1" applyAlignment="1">
      <alignment horizontal="right"/>
    </xf>
    <xf numFmtId="1" fontId="33" fillId="0" borderId="10" xfId="28" applyNumberFormat="1" applyFont="1" applyBorder="1"/>
    <xf numFmtId="0" fontId="33" fillId="0" borderId="0" xfId="0" applyFont="1" applyBorder="1"/>
    <xf numFmtId="164" fontId="35" fillId="0" borderId="0" xfId="28" applyFont="1" applyFill="1" applyBorder="1"/>
    <xf numFmtId="1" fontId="33" fillId="0" borderId="0" xfId="28" applyNumberFormat="1" applyFont="1" applyBorder="1"/>
    <xf numFmtId="1" fontId="33" fillId="0" borderId="0" xfId="0" applyNumberFormat="1" applyFont="1"/>
    <xf numFmtId="0" fontId="49" fillId="0" borderId="10" xfId="0" applyFont="1" applyFill="1" applyBorder="1" applyAlignment="1">
      <alignment horizontal="left"/>
    </xf>
    <xf numFmtId="1" fontId="49" fillId="0" borderId="10" xfId="40" applyNumberFormat="1" applyFont="1" applyBorder="1" applyAlignment="1">
      <alignment horizontal="left"/>
    </xf>
    <xf numFmtId="49" fontId="44" fillId="0" borderId="10" xfId="39" applyNumberFormat="1" applyFont="1" applyFill="1" applyBorder="1" applyAlignment="1">
      <alignment horizontal="left" vertical="top"/>
    </xf>
    <xf numFmtId="49" fontId="36" fillId="0" borderId="10" xfId="0" applyNumberFormat="1" applyFont="1" applyFill="1" applyBorder="1" applyAlignment="1">
      <alignment horizontal="left" vertical="top"/>
    </xf>
    <xf numFmtId="0" fontId="58" fillId="0" borderId="10" xfId="39" applyFont="1" applyFill="1" applyBorder="1"/>
    <xf numFmtId="49" fontId="58" fillId="0" borderId="10" xfId="39" applyNumberFormat="1" applyFont="1" applyFill="1" applyBorder="1" applyAlignment="1">
      <alignment horizontal="left" vertical="top"/>
    </xf>
    <xf numFmtId="49" fontId="44" fillId="0" borderId="10" xfId="39" quotePrefix="1" applyNumberFormat="1" applyFont="1" applyFill="1" applyBorder="1" applyAlignment="1">
      <alignment horizontal="left" vertical="top"/>
    </xf>
    <xf numFmtId="49" fontId="36" fillId="0" borderId="10" xfId="39" applyNumberFormat="1" applyFont="1" applyFill="1" applyBorder="1" applyAlignment="1">
      <alignment horizontal="left" wrapText="1"/>
    </xf>
    <xf numFmtId="0" fontId="43" fillId="0" borderId="10" xfId="43" applyFont="1" applyFill="1" applyBorder="1" applyAlignment="1">
      <alignment horizontal="left"/>
    </xf>
    <xf numFmtId="49" fontId="43" fillId="0" borderId="10" xfId="0" applyNumberFormat="1" applyFont="1" applyFill="1" applyBorder="1" applyAlignment="1">
      <alignment horizontal="left" wrapText="1"/>
    </xf>
    <xf numFmtId="1" fontId="36" fillId="27" borderId="10" xfId="40" applyNumberFormat="1" applyFont="1" applyFill="1" applyBorder="1" applyAlignment="1">
      <alignment horizontal="center" vertical="center" wrapText="1"/>
    </xf>
    <xf numFmtId="1" fontId="36" fillId="24" borderId="10" xfId="40" applyNumberFormat="1" applyFont="1" applyFill="1" applyBorder="1" applyAlignment="1">
      <alignment horizontal="left" vertical="center" wrapText="1"/>
    </xf>
    <xf numFmtId="0" fontId="44" fillId="24" borderId="10" xfId="39" applyFont="1" applyFill="1" applyBorder="1" applyAlignment="1">
      <alignment vertical="center"/>
    </xf>
    <xf numFmtId="0" fontId="44" fillId="29" borderId="10" xfId="39" applyFont="1" applyFill="1" applyBorder="1" applyAlignment="1">
      <alignment vertical="center"/>
    </xf>
    <xf numFmtId="49" fontId="36" fillId="0" borderId="10" xfId="39" applyNumberFormat="1" applyFont="1" applyFill="1" applyBorder="1" applyAlignment="1">
      <alignment horizontal="left" vertical="center"/>
    </xf>
    <xf numFmtId="164" fontId="36" fillId="0" borderId="10" xfId="28" applyFont="1" applyFill="1" applyBorder="1" applyAlignment="1">
      <alignment horizontal="left" vertical="top"/>
    </xf>
    <xf numFmtId="0" fontId="48" fillId="0" borderId="10" xfId="0" applyFont="1" applyFill="1" applyBorder="1" applyAlignment="1">
      <alignment horizontal="center"/>
    </xf>
    <xf numFmtId="0" fontId="59" fillId="0" borderId="0" xfId="0" applyFont="1" applyBorder="1"/>
    <xf numFmtId="0" fontId="59" fillId="0" borderId="0" xfId="0" applyFont="1"/>
    <xf numFmtId="0" fontId="30" fillId="0" borderId="0" xfId="0" applyFont="1" applyBorder="1"/>
    <xf numFmtId="0" fontId="30" fillId="0" borderId="0" xfId="0" applyFont="1"/>
    <xf numFmtId="4" fontId="34" fillId="0" borderId="10" xfId="43" applyNumberFormat="1" applyFont="1" applyFill="1" applyBorder="1" applyAlignment="1">
      <alignment horizontal="right"/>
    </xf>
    <xf numFmtId="4" fontId="36" fillId="0" borderId="10" xfId="43" applyNumberFormat="1" applyFont="1" applyFill="1" applyBorder="1" applyAlignment="1">
      <alignment horizontal="right"/>
    </xf>
    <xf numFmtId="4" fontId="36" fillId="0" borderId="10" xfId="28" applyNumberFormat="1" applyFont="1" applyFill="1" applyBorder="1" applyAlignment="1">
      <alignment horizontal="right"/>
    </xf>
    <xf numFmtId="4" fontId="39" fillId="9" borderId="10" xfId="8" applyNumberFormat="1" applyFont="1" applyBorder="1" applyAlignment="1">
      <alignment horizontal="right"/>
    </xf>
    <xf numFmtId="4" fontId="34" fillId="28" borderId="10" xfId="43" applyNumberFormat="1" applyFont="1" applyFill="1" applyBorder="1" applyAlignment="1">
      <alignment horizontal="right"/>
    </xf>
    <xf numFmtId="4" fontId="36" fillId="28" borderId="11" xfId="0" applyNumberFormat="1" applyFont="1" applyFill="1" applyBorder="1" applyAlignment="1">
      <alignment horizontal="right"/>
    </xf>
    <xf numFmtId="4" fontId="41" fillId="4" borderId="11" xfId="30" applyNumberFormat="1" applyFont="1" applyBorder="1" applyAlignment="1">
      <alignment horizontal="center" vertical="center"/>
    </xf>
    <xf numFmtId="4" fontId="42" fillId="0" borderId="10" xfId="43" applyNumberFormat="1" applyFont="1" applyFill="1" applyBorder="1" applyAlignment="1">
      <alignment horizontal="right"/>
    </xf>
    <xf numFmtId="4" fontId="43" fillId="0" borderId="10" xfId="0" applyNumberFormat="1" applyFont="1" applyFill="1" applyBorder="1" applyAlignment="1">
      <alignment horizontal="right"/>
    </xf>
    <xf numFmtId="4" fontId="43" fillId="0" borderId="11" xfId="0" applyNumberFormat="1" applyFont="1" applyFill="1" applyBorder="1" applyAlignment="1">
      <alignment horizontal="right"/>
    </xf>
    <xf numFmtId="4" fontId="43" fillId="0" borderId="10" xfId="28" applyNumberFormat="1" applyFont="1" applyFill="1" applyBorder="1"/>
    <xf numFmtId="4" fontId="43" fillId="0" borderId="10" xfId="43" applyNumberFormat="1" applyFont="1" applyFill="1" applyBorder="1" applyAlignment="1">
      <alignment horizontal="right"/>
    </xf>
    <xf numFmtId="4" fontId="36" fillId="0" borderId="10" xfId="43" applyNumberFormat="1" applyFont="1" applyFill="1" applyBorder="1" applyAlignment="1" applyProtection="1">
      <alignment horizontal="right"/>
    </xf>
    <xf numFmtId="4" fontId="36" fillId="0" borderId="11" xfId="43" applyNumberFormat="1" applyFont="1" applyFill="1" applyBorder="1" applyAlignment="1" applyProtection="1">
      <alignment horizontal="right"/>
    </xf>
    <xf numFmtId="4" fontId="36" fillId="0" borderId="11" xfId="0" applyNumberFormat="1" applyFont="1" applyBorder="1" applyAlignment="1">
      <alignment horizontal="right"/>
    </xf>
    <xf numFmtId="4" fontId="43" fillId="0" borderId="10" xfId="43" applyNumberFormat="1" applyFont="1" applyFill="1" applyBorder="1" applyAlignment="1" applyProtection="1">
      <alignment horizontal="right"/>
    </xf>
    <xf numFmtId="4" fontId="43" fillId="0" borderId="10" xfId="28" applyNumberFormat="1" applyFont="1" applyBorder="1" applyAlignment="1">
      <alignment horizontal="right"/>
    </xf>
    <xf numFmtId="4" fontId="43" fillId="0" borderId="11" xfId="0" applyNumberFormat="1" applyFont="1" applyBorder="1" applyAlignment="1">
      <alignment horizontal="right"/>
    </xf>
    <xf numFmtId="4" fontId="43" fillId="0" borderId="10" xfId="28" applyNumberFormat="1" applyFont="1" applyBorder="1"/>
    <xf numFmtId="4" fontId="36" fillId="0" borderId="10" xfId="0" applyNumberFormat="1" applyFont="1" applyBorder="1" applyAlignment="1">
      <alignment horizontal="right"/>
    </xf>
    <xf numFmtId="4" fontId="36" fillId="0" borderId="10" xfId="0" applyNumberFormat="1" applyFont="1" applyFill="1" applyBorder="1" applyAlignment="1">
      <alignment horizontal="right"/>
    </xf>
    <xf numFmtId="4" fontId="49" fillId="0" borderId="10" xfId="43" applyNumberFormat="1" applyFont="1" applyFill="1" applyBorder="1" applyAlignment="1">
      <alignment horizontal="right"/>
    </xf>
    <xf numFmtId="4" fontId="49" fillId="0" borderId="10" xfId="0" applyNumberFormat="1" applyFont="1" applyBorder="1" applyAlignment="1">
      <alignment horizontal="right"/>
    </xf>
    <xf numFmtId="4" fontId="49" fillId="0" borderId="10" xfId="28" applyNumberFormat="1" applyFont="1" applyBorder="1" applyAlignment="1">
      <alignment horizontal="right"/>
    </xf>
    <xf numFmtId="4" fontId="48" fillId="0" borderId="10" xfId="43" applyNumberFormat="1" applyFont="1" applyFill="1" applyBorder="1" applyAlignment="1">
      <alignment horizontal="right"/>
    </xf>
    <xf numFmtId="4" fontId="48" fillId="0" borderId="11" xfId="43" applyNumberFormat="1" applyFont="1" applyFill="1" applyBorder="1" applyAlignment="1">
      <alignment horizontal="right"/>
    </xf>
    <xf numFmtId="4" fontId="48" fillId="0" borderId="10" xfId="28" applyNumberFormat="1" applyFont="1" applyFill="1" applyBorder="1" applyAlignment="1">
      <alignment horizontal="right"/>
    </xf>
    <xf numFmtId="4" fontId="42" fillId="0" borderId="10" xfId="43" applyNumberFormat="1" applyFont="1" applyFill="1" applyBorder="1" applyAlignment="1" applyProtection="1">
      <alignment horizontal="right"/>
    </xf>
    <xf numFmtId="4" fontId="42" fillId="0" borderId="11" xfId="43" applyNumberFormat="1" applyFont="1" applyFill="1" applyBorder="1" applyAlignment="1">
      <alignment horizontal="right"/>
    </xf>
    <xf numFmtId="4" fontId="43" fillId="0" borderId="10" xfId="0" applyNumberFormat="1" applyFont="1" applyBorder="1" applyAlignment="1">
      <alignment horizontal="right"/>
    </xf>
    <xf numFmtId="4" fontId="43" fillId="0" borderId="11" xfId="43" applyNumberFormat="1" applyFont="1" applyFill="1" applyBorder="1" applyAlignment="1">
      <alignment horizontal="right"/>
    </xf>
    <xf numFmtId="4" fontId="34" fillId="0" borderId="11" xfId="43" applyNumberFormat="1" applyFont="1" applyFill="1" applyBorder="1" applyAlignment="1">
      <alignment horizontal="right"/>
    </xf>
    <xf numFmtId="4" fontId="43" fillId="0" borderId="11" xfId="43" applyNumberFormat="1" applyFont="1" applyFill="1" applyBorder="1" applyAlignment="1" applyProtection="1">
      <alignment horizontal="right"/>
    </xf>
    <xf numFmtId="4" fontId="43" fillId="0" borderId="10" xfId="28" applyNumberFormat="1" applyFont="1" applyFill="1" applyBorder="1" applyAlignment="1" applyProtection="1">
      <alignment horizontal="right"/>
    </xf>
    <xf numFmtId="4" fontId="36" fillId="0" borderId="11" xfId="0" applyNumberFormat="1" applyFont="1" applyFill="1" applyBorder="1" applyAlignment="1">
      <alignment horizontal="right"/>
    </xf>
    <xf numFmtId="4" fontId="42" fillId="0" borderId="10" xfId="28" applyNumberFormat="1" applyFont="1" applyFill="1" applyBorder="1"/>
    <xf numFmtId="4" fontId="49" fillId="0" borderId="10" xfId="28" applyNumberFormat="1" applyFont="1" applyBorder="1"/>
    <xf numFmtId="4" fontId="34" fillId="0" borderId="10" xfId="43" applyNumberFormat="1" applyFont="1" applyFill="1" applyBorder="1" applyAlignment="1" applyProtection="1">
      <alignment horizontal="right"/>
    </xf>
    <xf numFmtId="4" fontId="34" fillId="0" borderId="10" xfId="28" applyNumberFormat="1" applyFont="1" applyFill="1" applyBorder="1" applyAlignment="1" applyProtection="1">
      <alignment horizontal="right"/>
    </xf>
    <xf numFmtId="4" fontId="42" fillId="0" borderId="10" xfId="28" applyNumberFormat="1" applyFont="1" applyBorder="1"/>
    <xf numFmtId="4" fontId="36" fillId="25" borderId="10" xfId="43" applyNumberFormat="1" applyFont="1" applyFill="1" applyBorder="1" applyAlignment="1" applyProtection="1">
      <alignment horizontal="right"/>
    </xf>
    <xf numFmtId="4" fontId="34" fillId="0" borderId="10" xfId="0" applyNumberFormat="1" applyFont="1" applyBorder="1" applyAlignment="1">
      <alignment horizontal="right"/>
    </xf>
    <xf numFmtId="4" fontId="42" fillId="0" borderId="10" xfId="0" applyNumberFormat="1" applyFont="1" applyBorder="1" applyAlignment="1">
      <alignment horizontal="right"/>
    </xf>
    <xf numFmtId="4" fontId="34" fillId="0" borderId="10" xfId="0" applyNumberFormat="1" applyFont="1" applyFill="1" applyBorder="1" applyAlignment="1">
      <alignment horizontal="right"/>
    </xf>
    <xf numFmtId="4" fontId="42" fillId="0" borderId="10" xfId="0" applyNumberFormat="1" applyFont="1" applyFill="1" applyBorder="1" applyAlignment="1">
      <alignment horizontal="right"/>
    </xf>
    <xf numFmtId="4" fontId="34" fillId="0" borderId="11" xfId="0" applyNumberFormat="1" applyFont="1" applyBorder="1" applyAlignment="1">
      <alignment horizontal="right"/>
    </xf>
    <xf numFmtId="4" fontId="42" fillId="0" borderId="11" xfId="0" applyNumberFormat="1" applyFont="1" applyBorder="1" applyAlignment="1">
      <alignment horizontal="right"/>
    </xf>
    <xf numFmtId="4" fontId="42" fillId="0" borderId="10" xfId="28" applyNumberFormat="1" applyFont="1" applyBorder="1" applyAlignment="1">
      <alignment horizontal="right"/>
    </xf>
    <xf numFmtId="4" fontId="49" fillId="0" borderId="11" xfId="0" applyNumberFormat="1" applyFont="1" applyBorder="1" applyAlignment="1">
      <alignment horizontal="right"/>
    </xf>
    <xf numFmtId="4" fontId="51" fillId="0" borderId="10" xfId="28" applyNumberFormat="1" applyFont="1" applyBorder="1" applyAlignment="1">
      <alignment horizontal="right"/>
    </xf>
    <xf numFmtId="4" fontId="36" fillId="0" borderId="11" xfId="43" applyNumberFormat="1" applyFont="1" applyFill="1" applyBorder="1" applyAlignment="1">
      <alignment horizontal="right"/>
    </xf>
    <xf numFmtId="0" fontId="40" fillId="0" borderId="10" xfId="43" applyFont="1" applyFill="1" applyBorder="1" applyAlignment="1">
      <alignment horizontal="left" indent="2"/>
    </xf>
    <xf numFmtId="0" fontId="40" fillId="24" borderId="10" xfId="43" applyFont="1" applyFill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 vertical="center"/>
    </xf>
    <xf numFmtId="4" fontId="34" fillId="0" borderId="10" xfId="43" applyNumberFormat="1" applyFont="1" applyFill="1" applyBorder="1" applyAlignment="1">
      <alignment horizontal="center" vertical="center"/>
    </xf>
    <xf numFmtId="4" fontId="36" fillId="0" borderId="10" xfId="0" applyNumberFormat="1" applyFont="1" applyBorder="1" applyAlignment="1">
      <alignment horizontal="center" vertical="center"/>
    </xf>
    <xf numFmtId="4" fontId="36" fillId="0" borderId="11" xfId="0" applyNumberFormat="1" applyFont="1" applyBorder="1" applyAlignment="1">
      <alignment horizontal="center" vertical="center"/>
    </xf>
    <xf numFmtId="4" fontId="36" fillId="0" borderId="10" xfId="28" applyNumberFormat="1" applyFont="1" applyBorder="1" applyAlignment="1">
      <alignment horizontal="center" vertical="center"/>
    </xf>
    <xf numFmtId="0" fontId="34" fillId="0" borderId="11" xfId="0" applyFont="1" applyFill="1" applyBorder="1" applyAlignment="1">
      <alignment horizontal="left"/>
    </xf>
    <xf numFmtId="0" fontId="34" fillId="29" borderId="11" xfId="43" applyFont="1" applyFill="1" applyBorder="1"/>
    <xf numFmtId="0" fontId="34" fillId="29" borderId="10" xfId="43" applyFont="1" applyFill="1" applyBorder="1" applyAlignment="1">
      <alignment horizontal="center" vertical="center"/>
    </xf>
    <xf numFmtId="4" fontId="34" fillId="29" borderId="10" xfId="0" applyNumberFormat="1" applyFont="1" applyFill="1" applyBorder="1" applyAlignment="1">
      <alignment horizontal="center" vertical="center"/>
    </xf>
    <xf numFmtId="4" fontId="34" fillId="29" borderId="11" xfId="0" applyNumberFormat="1" applyFont="1" applyFill="1" applyBorder="1" applyAlignment="1">
      <alignment horizontal="center" vertical="center"/>
    </xf>
    <xf numFmtId="4" fontId="34" fillId="29" borderId="10" xfId="28" applyNumberFormat="1" applyFont="1" applyFill="1" applyBorder="1" applyAlignment="1">
      <alignment horizontal="center" vertical="center"/>
    </xf>
    <xf numFmtId="4" fontId="34" fillId="24" borderId="10" xfId="0" applyNumberFormat="1" applyFont="1" applyFill="1" applyBorder="1" applyAlignment="1">
      <alignment horizontal="center" vertical="center"/>
    </xf>
    <xf numFmtId="4" fontId="36" fillId="24" borderId="10" xfId="0" applyNumberFormat="1" applyFont="1" applyFill="1" applyBorder="1" applyAlignment="1">
      <alignment horizontal="center" vertical="center"/>
    </xf>
    <xf numFmtId="4" fontId="36" fillId="24" borderId="11" xfId="0" applyNumberFormat="1" applyFont="1" applyFill="1" applyBorder="1" applyAlignment="1">
      <alignment horizontal="center" vertical="center"/>
    </xf>
    <xf numFmtId="4" fontId="36" fillId="24" borderId="10" xfId="28" applyNumberFormat="1" applyFont="1" applyFill="1" applyBorder="1" applyAlignment="1">
      <alignment horizontal="center" vertical="center"/>
    </xf>
    <xf numFmtId="4" fontId="34" fillId="0" borderId="25" xfId="0" applyNumberFormat="1" applyFont="1" applyFill="1" applyBorder="1" applyAlignment="1">
      <alignment horizontal="right"/>
    </xf>
    <xf numFmtId="4" fontId="36" fillId="0" borderId="25" xfId="0" applyNumberFormat="1" applyFont="1" applyBorder="1" applyAlignment="1">
      <alignment horizontal="right"/>
    </xf>
    <xf numFmtId="4" fontId="36" fillId="0" borderId="17" xfId="0" applyNumberFormat="1" applyFont="1" applyBorder="1" applyAlignment="1">
      <alignment horizontal="right"/>
    </xf>
    <xf numFmtId="4" fontId="36" fillId="0" borderId="25" xfId="28" applyNumberFormat="1" applyFont="1" applyBorder="1" applyAlignment="1">
      <alignment horizontal="right"/>
    </xf>
    <xf numFmtId="4" fontId="36" fillId="0" borderId="25" xfId="28" applyNumberFormat="1" applyFont="1" applyBorder="1"/>
    <xf numFmtId="1" fontId="34" fillId="0" borderId="26" xfId="40" applyNumberFormat="1" applyFont="1" applyFill="1" applyBorder="1" applyAlignment="1">
      <alignment horizontal="left"/>
    </xf>
    <xf numFmtId="4" fontId="34" fillId="0" borderId="26" xfId="0" applyNumberFormat="1" applyFont="1" applyFill="1" applyBorder="1" applyAlignment="1">
      <alignment horizontal="right"/>
    </xf>
    <xf numFmtId="4" fontId="36" fillId="0" borderId="26" xfId="0" applyNumberFormat="1" applyFont="1" applyBorder="1" applyAlignment="1">
      <alignment horizontal="right"/>
    </xf>
    <xf numFmtId="4" fontId="36" fillId="0" borderId="22" xfId="0" applyNumberFormat="1" applyFont="1" applyBorder="1" applyAlignment="1">
      <alignment horizontal="right"/>
    </xf>
    <xf numFmtId="4" fontId="36" fillId="0" borderId="26" xfId="28" applyNumberFormat="1" applyFont="1" applyBorder="1" applyAlignment="1">
      <alignment horizontal="right"/>
    </xf>
    <xf numFmtId="4" fontId="36" fillId="0" borderId="26" xfId="28" applyNumberFormat="1" applyFont="1" applyBorder="1"/>
    <xf numFmtId="1" fontId="41" fillId="4" borderId="30" xfId="30" applyNumberFormat="1" applyFont="1" applyBorder="1" applyAlignment="1">
      <alignment horizontal="center" vertical="center"/>
    </xf>
    <xf numFmtId="4" fontId="41" fillId="4" borderId="30" xfId="30" applyNumberFormat="1" applyFont="1" applyBorder="1" applyAlignment="1">
      <alignment horizontal="center" vertical="center"/>
    </xf>
    <xf numFmtId="0" fontId="0" fillId="0" borderId="28" xfId="0" applyBorder="1"/>
    <xf numFmtId="0" fontId="34" fillId="0" borderId="10" xfId="43" applyFont="1" applyBorder="1" applyAlignment="1">
      <alignment horizontal="center" vertical="center"/>
    </xf>
    <xf numFmtId="1" fontId="34" fillId="0" borderId="10" xfId="40" applyNumberFormat="1" applyFont="1" applyBorder="1" applyAlignment="1">
      <alignment horizontal="center"/>
    </xf>
    <xf numFmtId="0" fontId="42" fillId="0" borderId="10" xfId="43" applyFont="1" applyFill="1" applyBorder="1" applyAlignment="1">
      <alignment horizontal="center"/>
    </xf>
    <xf numFmtId="49" fontId="40" fillId="0" borderId="10" xfId="39" applyNumberFormat="1" applyFont="1" applyFill="1" applyBorder="1" applyAlignment="1">
      <alignment horizontal="center"/>
    </xf>
    <xf numFmtId="0" fontId="34" fillId="0" borderId="10" xfId="42" applyFont="1" applyFill="1" applyBorder="1" applyAlignment="1">
      <alignment horizontal="center"/>
    </xf>
    <xf numFmtId="0" fontId="36" fillId="0" borderId="10" xfId="42" applyFont="1" applyFill="1" applyBorder="1" applyAlignment="1">
      <alignment horizontal="center"/>
    </xf>
    <xf numFmtId="1" fontId="34" fillId="24" borderId="10" xfId="40" applyNumberFormat="1" applyFont="1" applyFill="1" applyBorder="1" applyAlignment="1">
      <alignment horizontal="center" vertical="center" wrapText="1"/>
    </xf>
    <xf numFmtId="49" fontId="34" fillId="24" borderId="10" xfId="39" applyNumberFormat="1" applyFont="1" applyFill="1" applyBorder="1" applyAlignment="1">
      <alignment horizontal="center"/>
    </xf>
    <xf numFmtId="49" fontId="40" fillId="24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1" fontId="34" fillId="0" borderId="25" xfId="40" applyNumberFormat="1" applyFont="1" applyFill="1" applyBorder="1" applyAlignment="1">
      <alignment horizontal="center"/>
    </xf>
    <xf numFmtId="4" fontId="40" fillId="24" borderId="10" xfId="0" applyNumberFormat="1" applyFont="1" applyFill="1" applyBorder="1" applyAlignment="1">
      <alignment horizontal="center" vertical="center"/>
    </xf>
    <xf numFmtId="0" fontId="1" fillId="0" borderId="0" xfId="0" applyFont="1"/>
    <xf numFmtId="4" fontId="40" fillId="24" borderId="11" xfId="0" applyNumberFormat="1" applyFont="1" applyFill="1" applyBorder="1" applyAlignment="1">
      <alignment horizontal="center" vertical="center"/>
    </xf>
    <xf numFmtId="4" fontId="40" fillId="24" borderId="10" xfId="28" applyNumberFormat="1" applyFont="1" applyFill="1" applyBorder="1" applyAlignment="1">
      <alignment horizontal="center" vertical="center"/>
    </xf>
    <xf numFmtId="4" fontId="40" fillId="24" borderId="10" xfId="43" applyNumberFormat="1" applyFont="1" applyFill="1" applyBorder="1" applyAlignment="1">
      <alignment horizontal="center" vertical="center"/>
    </xf>
    <xf numFmtId="4" fontId="40" fillId="30" borderId="10" xfId="43" applyNumberFormat="1" applyFont="1" applyFill="1" applyBorder="1" applyAlignment="1">
      <alignment horizontal="center" vertical="center"/>
    </xf>
    <xf numFmtId="4" fontId="44" fillId="30" borderId="10" xfId="43" applyNumberFormat="1" applyFont="1" applyFill="1" applyBorder="1" applyAlignment="1">
      <alignment horizontal="center" vertical="center"/>
    </xf>
    <xf numFmtId="1" fontId="40" fillId="30" borderId="10" xfId="40" applyNumberFormat="1" applyFont="1" applyFill="1" applyBorder="1" applyAlignment="1">
      <alignment horizontal="center" vertical="center"/>
    </xf>
    <xf numFmtId="4" fontId="40" fillId="30" borderId="10" xfId="43" applyNumberFormat="1" applyFont="1" applyFill="1" applyBorder="1" applyAlignment="1" applyProtection="1">
      <alignment horizontal="center" vertical="center"/>
    </xf>
    <xf numFmtId="4" fontId="34" fillId="24" borderId="11" xfId="0" applyNumberFormat="1" applyFont="1" applyFill="1" applyBorder="1" applyAlignment="1">
      <alignment horizontal="center" vertical="center"/>
    </xf>
    <xf numFmtId="4" fontId="34" fillId="24" borderId="10" xfId="28" applyNumberFormat="1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10" xfId="43" applyFont="1" applyFill="1" applyBorder="1" applyAlignment="1">
      <alignment horizontal="center" vertical="center"/>
    </xf>
    <xf numFmtId="0" fontId="40" fillId="0" borderId="10" xfId="43" applyFont="1" applyBorder="1" applyAlignment="1">
      <alignment horizontal="center" vertical="center"/>
    </xf>
    <xf numFmtId="4" fontId="40" fillId="0" borderId="10" xfId="43" applyNumberFormat="1" applyFont="1" applyFill="1" applyBorder="1" applyAlignment="1">
      <alignment horizontal="center" vertical="center"/>
    </xf>
    <xf numFmtId="4" fontId="40" fillId="0" borderId="10" xfId="0" applyNumberFormat="1" applyFont="1" applyBorder="1" applyAlignment="1">
      <alignment horizontal="center" vertical="center"/>
    </xf>
    <xf numFmtId="4" fontId="40" fillId="0" borderId="11" xfId="0" applyNumberFormat="1" applyFont="1" applyBorder="1" applyAlignment="1">
      <alignment horizontal="center" vertical="center"/>
    </xf>
    <xf numFmtId="4" fontId="40" fillId="0" borderId="10" xfId="28" applyNumberFormat="1" applyFont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 wrapText="1"/>
    </xf>
    <xf numFmtId="0" fontId="40" fillId="30" borderId="10" xfId="43" applyFont="1" applyFill="1" applyBorder="1" applyAlignment="1">
      <alignment horizontal="center" vertical="center"/>
    </xf>
    <xf numFmtId="4" fontId="40" fillId="30" borderId="10" xfId="0" applyNumberFormat="1" applyFont="1" applyFill="1" applyBorder="1" applyAlignment="1">
      <alignment horizontal="center" vertical="center"/>
    </xf>
    <xf numFmtId="49" fontId="44" fillId="0" borderId="10" xfId="39" applyNumberFormat="1" applyFont="1" applyFill="1" applyBorder="1" applyAlignment="1">
      <alignment horizontal="center"/>
    </xf>
    <xf numFmtId="0" fontId="36" fillId="0" borderId="10" xfId="39" applyNumberFormat="1" applyFont="1" applyFill="1" applyBorder="1" applyAlignment="1">
      <alignment horizontal="center"/>
    </xf>
    <xf numFmtId="49" fontId="34" fillId="0" borderId="10" xfId="0" applyNumberFormat="1" applyFont="1" applyFill="1" applyBorder="1" applyAlignment="1">
      <alignment horizontal="center"/>
    </xf>
    <xf numFmtId="1" fontId="36" fillId="0" borderId="10" xfId="40" applyNumberFormat="1" applyFont="1" applyBorder="1" applyAlignment="1">
      <alignment horizontal="center"/>
    </xf>
    <xf numFmtId="1" fontId="44" fillId="0" borderId="10" xfId="40" applyNumberFormat="1" applyFont="1" applyBorder="1" applyAlignment="1">
      <alignment horizontal="center"/>
    </xf>
    <xf numFmtId="0" fontId="44" fillId="26" borderId="10" xfId="0" applyFont="1" applyFill="1" applyBorder="1" applyAlignment="1">
      <alignment horizontal="center"/>
    </xf>
    <xf numFmtId="1" fontId="44" fillId="30" borderId="10" xfId="40" applyNumberFormat="1" applyFont="1" applyFill="1" applyBorder="1" applyAlignment="1">
      <alignment horizontal="left"/>
    </xf>
    <xf numFmtId="4" fontId="40" fillId="30" borderId="10" xfId="0" applyNumberFormat="1" applyFont="1" applyFill="1" applyBorder="1" applyAlignment="1">
      <alignment horizontal="right"/>
    </xf>
    <xf numFmtId="4" fontId="44" fillId="30" borderId="10" xfId="0" applyNumberFormat="1" applyFont="1" applyFill="1" applyBorder="1" applyAlignment="1">
      <alignment horizontal="right"/>
    </xf>
    <xf numFmtId="4" fontId="44" fillId="30" borderId="11" xfId="0" applyNumberFormat="1" applyFont="1" applyFill="1" applyBorder="1" applyAlignment="1">
      <alignment horizontal="right"/>
    </xf>
    <xf numFmtId="4" fontId="44" fillId="30" borderId="10" xfId="28" applyNumberFormat="1" applyFont="1" applyFill="1" applyBorder="1" applyAlignment="1">
      <alignment horizontal="right"/>
    </xf>
    <xf numFmtId="4" fontId="44" fillId="30" borderId="10" xfId="28" applyNumberFormat="1" applyFont="1" applyFill="1" applyBorder="1"/>
    <xf numFmtId="49" fontId="34" fillId="29" borderId="10" xfId="39" quotePrefix="1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 vertical="top"/>
    </xf>
    <xf numFmtId="49" fontId="36" fillId="29" borderId="10" xfId="39" applyNumberFormat="1" applyFont="1" applyFill="1" applyBorder="1" applyAlignment="1">
      <alignment horizontal="left"/>
    </xf>
    <xf numFmtId="0" fontId="34" fillId="29" borderId="10" xfId="39" applyFont="1" applyFill="1" applyBorder="1" applyAlignment="1"/>
    <xf numFmtId="0" fontId="34" fillId="29" borderId="10" xfId="39" applyFont="1" applyFill="1" applyBorder="1"/>
    <xf numFmtId="49" fontId="34" fillId="29" borderId="10" xfId="39" applyNumberFormat="1" applyFont="1" applyFill="1" applyBorder="1" applyAlignment="1">
      <alignment horizontal="left"/>
    </xf>
    <xf numFmtId="49" fontId="36" fillId="29" borderId="10" xfId="39" quotePrefix="1" applyNumberFormat="1" applyFont="1" applyFill="1" applyBorder="1" applyAlignment="1">
      <alignment horizontal="left" vertical="top"/>
    </xf>
    <xf numFmtId="49" fontId="34" fillId="29" borderId="10" xfId="39" applyNumberFormat="1" applyFont="1" applyFill="1" applyBorder="1" applyAlignment="1">
      <alignment horizontal="left" vertical="top"/>
    </xf>
    <xf numFmtId="0" fontId="34" fillId="29" borderId="10" xfId="43" applyFont="1" applyFill="1" applyBorder="1" applyAlignment="1">
      <alignment horizontal="left"/>
    </xf>
    <xf numFmtId="0" fontId="34" fillId="29" borderId="10" xfId="43" applyFont="1" applyFill="1" applyBorder="1" applyAlignment="1">
      <alignment horizontal="left" wrapText="1"/>
    </xf>
    <xf numFmtId="4" fontId="44" fillId="30" borderId="11" xfId="0" applyNumberFormat="1" applyFont="1" applyFill="1" applyBorder="1" applyAlignment="1">
      <alignment horizontal="center" vertical="center"/>
    </xf>
    <xf numFmtId="4" fontId="44" fillId="30" borderId="10" xfId="28" applyNumberFormat="1" applyFont="1" applyFill="1" applyBorder="1" applyAlignment="1">
      <alignment horizontal="center" vertical="center"/>
    </xf>
    <xf numFmtId="4" fontId="36" fillId="28" borderId="10" xfId="43" applyNumberFormat="1" applyFont="1" applyFill="1" applyBorder="1" applyAlignment="1">
      <alignment horizontal="right"/>
    </xf>
    <xf numFmtId="49" fontId="41" fillId="4" borderId="10" xfId="30" applyNumberFormat="1" applyFont="1" applyBorder="1" applyAlignment="1">
      <alignment horizontal="center" vertical="center"/>
    </xf>
    <xf numFmtId="4" fontId="41" fillId="4" borderId="10" xfId="30" applyNumberFormat="1" applyFont="1" applyBorder="1" applyAlignment="1">
      <alignment horizontal="right"/>
    </xf>
    <xf numFmtId="4" fontId="50" fillId="5" borderId="10" xfId="4" applyNumberFormat="1" applyFont="1" applyBorder="1" applyAlignment="1">
      <alignment horizontal="right"/>
    </xf>
    <xf numFmtId="4" fontId="50" fillId="5" borderId="11" xfId="4" applyNumberFormat="1" applyFont="1" applyBorder="1" applyAlignment="1">
      <alignment horizontal="right"/>
    </xf>
    <xf numFmtId="0" fontId="60" fillId="0" borderId="0" xfId="0" applyFont="1"/>
    <xf numFmtId="0" fontId="61" fillId="0" borderId="0" xfId="0" applyFont="1"/>
    <xf numFmtId="0" fontId="35" fillId="0" borderId="0" xfId="0" applyFont="1" applyAlignment="1">
      <alignment horizontal="center"/>
    </xf>
    <xf numFmtId="0" fontId="33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vertical="top" wrapText="1"/>
    </xf>
    <xf numFmtId="0" fontId="54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horizontal="left" vertical="top" wrapText="1"/>
    </xf>
    <xf numFmtId="0" fontId="35" fillId="0" borderId="0" xfId="43" applyFont="1" applyFill="1" applyAlignment="1">
      <alignment horizontal="center" vertical="center"/>
    </xf>
    <xf numFmtId="0" fontId="33" fillId="0" borderId="10" xfId="43" applyFont="1" applyFill="1" applyBorder="1" applyAlignment="1">
      <alignment horizontal="center"/>
    </xf>
    <xf numFmtId="0" fontId="36" fillId="0" borderId="11" xfId="0" applyFont="1" applyFill="1" applyBorder="1" applyAlignment="1">
      <alignment horizontal="left" wrapText="1"/>
    </xf>
    <xf numFmtId="0" fontId="36" fillId="0" borderId="15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center" vertical="center" wrapText="1"/>
    </xf>
    <xf numFmtId="49" fontId="34" fillId="0" borderId="11" xfId="39" applyNumberFormat="1" applyFont="1" applyFill="1" applyBorder="1" applyAlignment="1">
      <alignment horizontal="center" vertical="top"/>
    </xf>
    <xf numFmtId="49" fontId="42" fillId="0" borderId="10" xfId="0" applyNumberFormat="1" applyFont="1" applyFill="1" applyBorder="1" applyAlignment="1">
      <alignment horizontal="left" wrapText="1"/>
    </xf>
    <xf numFmtId="0" fontId="36" fillId="0" borderId="0" xfId="43" applyFont="1" applyFill="1" applyBorder="1" applyAlignment="1">
      <alignment horizontal="right" vertical="top"/>
    </xf>
    <xf numFmtId="49" fontId="36" fillId="0" borderId="0" xfId="43" applyNumberFormat="1" applyFont="1" applyFill="1" applyAlignment="1">
      <alignment horizontal="left" vertical="top" wrapText="1"/>
    </xf>
    <xf numFmtId="0" fontId="34" fillId="0" borderId="0" xfId="0" applyFont="1" applyAlignment="1">
      <alignment horizontal="center"/>
    </xf>
    <xf numFmtId="49" fontId="34" fillId="0" borderId="10" xfId="39" applyNumberFormat="1" applyFont="1" applyFill="1" applyBorder="1" applyAlignment="1">
      <alignment horizontal="left" vertical="top" wrapText="1"/>
    </xf>
    <xf numFmtId="0" fontId="36" fillId="0" borderId="14" xfId="43" applyFont="1" applyFill="1" applyBorder="1" applyAlignment="1">
      <alignment horizontal="center" wrapText="1"/>
    </xf>
    <xf numFmtId="0" fontId="36" fillId="0" borderId="15" xfId="43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left" vertical="top" wrapText="1"/>
    </xf>
    <xf numFmtId="0" fontId="34" fillId="0" borderId="11" xfId="43" applyFont="1" applyFill="1" applyBorder="1" applyAlignment="1"/>
    <xf numFmtId="0" fontId="47" fillId="0" borderId="15" xfId="43" applyFont="1" applyFill="1" applyBorder="1" applyAlignment="1">
      <alignment horizontal="center" wrapText="1"/>
    </xf>
    <xf numFmtId="49" fontId="36" fillId="0" borderId="10" xfId="0" applyNumberFormat="1" applyFont="1" applyFill="1" applyBorder="1" applyAlignment="1">
      <alignment horizontal="left" wrapText="1"/>
    </xf>
    <xf numFmtId="49" fontId="36" fillId="0" borderId="10" xfId="39" applyNumberFormat="1" applyFont="1" applyFill="1" applyBorder="1" applyAlignment="1">
      <alignment horizontal="left" vertical="top" wrapText="1"/>
    </xf>
    <xf numFmtId="0" fontId="34" fillId="0" borderId="14" xfId="43" applyFont="1" applyFill="1" applyBorder="1" applyAlignment="1">
      <alignment horizontal="center" wrapText="1"/>
    </xf>
    <xf numFmtId="0" fontId="34" fillId="0" borderId="0" xfId="43" applyFont="1" applyFill="1" applyAlignment="1">
      <alignment horizontal="center" vertical="center"/>
    </xf>
    <xf numFmtId="1" fontId="33" fillId="0" borderId="10" xfId="28" applyNumberFormat="1" applyFont="1" applyBorder="1" applyAlignment="1">
      <alignment horizontal="center"/>
    </xf>
    <xf numFmtId="0" fontId="33" fillId="0" borderId="10" xfId="43" applyFont="1" applyFill="1" applyBorder="1" applyAlignment="1">
      <alignment horizontal="center"/>
    </xf>
    <xf numFmtId="1" fontId="33" fillId="0" borderId="10" xfId="28" applyNumberFormat="1" applyFont="1" applyBorder="1" applyAlignment="1">
      <alignment horizontal="center" vertical="center"/>
    </xf>
    <xf numFmtId="0" fontId="35" fillId="0" borderId="10" xfId="43" applyFont="1" applyFill="1" applyBorder="1" applyAlignment="1">
      <alignment horizontal="center" vertical="center" wrapText="1"/>
    </xf>
    <xf numFmtId="1" fontId="35" fillId="0" borderId="10" xfId="40" applyNumberFormat="1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left"/>
    </xf>
    <xf numFmtId="0" fontId="33" fillId="0" borderId="15" xfId="0" applyFont="1" applyFill="1" applyBorder="1" applyAlignment="1">
      <alignment horizontal="left"/>
    </xf>
    <xf numFmtId="0" fontId="35" fillId="0" borderId="0" xfId="43" applyFont="1" applyFill="1" applyAlignment="1">
      <alignment horizontal="center" vertical="center"/>
    </xf>
    <xf numFmtId="0" fontId="33" fillId="0" borderId="10" xfId="0" applyFont="1" applyFill="1" applyBorder="1" applyAlignment="1">
      <alignment horizontal="left" wrapText="1"/>
    </xf>
    <xf numFmtId="0" fontId="33" fillId="0" borderId="11" xfId="43" applyFont="1" applyFill="1" applyBorder="1" applyAlignment="1">
      <alignment horizontal="left"/>
    </xf>
    <xf numFmtId="0" fontId="33" fillId="0" borderId="15" xfId="43" applyFont="1" applyFill="1" applyBorder="1" applyAlignment="1">
      <alignment horizontal="left"/>
    </xf>
    <xf numFmtId="0" fontId="33" fillId="0" borderId="11" xfId="43" applyFont="1" applyFill="1" applyBorder="1" applyAlignment="1">
      <alignment horizontal="left" wrapText="1"/>
    </xf>
    <xf numFmtId="0" fontId="33" fillId="0" borderId="15" xfId="43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3" fontId="35" fillId="0" borderId="11" xfId="0" applyNumberFormat="1" applyFont="1" applyFill="1" applyBorder="1" applyAlignment="1">
      <alignment horizontal="left"/>
    </xf>
    <xf numFmtId="3" fontId="35" fillId="0" borderId="14" xfId="0" applyNumberFormat="1" applyFont="1" applyFill="1" applyBorder="1" applyAlignment="1">
      <alignment horizontal="left"/>
    </xf>
    <xf numFmtId="3" fontId="35" fillId="0" borderId="15" xfId="0" applyNumberFormat="1" applyFont="1" applyFill="1" applyBorder="1" applyAlignment="1">
      <alignment horizontal="left"/>
    </xf>
    <xf numFmtId="0" fontId="35" fillId="0" borderId="11" xfId="0" applyFont="1" applyFill="1" applyBorder="1" applyAlignment="1">
      <alignment horizontal="left" wrapText="1"/>
    </xf>
    <xf numFmtId="0" fontId="35" fillId="0" borderId="15" xfId="0" applyFont="1" applyFill="1" applyBorder="1" applyAlignment="1">
      <alignment horizontal="left" wrapText="1"/>
    </xf>
    <xf numFmtId="0" fontId="3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vertical="top" wrapText="1"/>
    </xf>
    <xf numFmtId="0" fontId="33" fillId="0" borderId="11" xfId="0" applyFont="1" applyFill="1" applyBorder="1" applyAlignment="1">
      <alignment horizontal="left" vertical="top" wrapText="1"/>
    </xf>
    <xf numFmtId="0" fontId="33" fillId="0" borderId="15" xfId="0" applyFont="1" applyFill="1" applyBorder="1" applyAlignment="1">
      <alignment horizontal="left" vertical="top" wrapText="1"/>
    </xf>
    <xf numFmtId="0" fontId="33" fillId="0" borderId="11" xfId="0" applyFont="1" applyFill="1" applyBorder="1" applyAlignment="1">
      <alignment horizontal="left" vertical="top"/>
    </xf>
    <xf numFmtId="0" fontId="33" fillId="0" borderId="15" xfId="0" applyFont="1" applyFill="1" applyBorder="1" applyAlignment="1">
      <alignment horizontal="left" vertical="top"/>
    </xf>
    <xf numFmtId="3" fontId="33" fillId="0" borderId="11" xfId="0" applyNumberFormat="1" applyFont="1" applyFill="1" applyBorder="1" applyAlignment="1">
      <alignment horizontal="left" wrapText="1"/>
    </xf>
    <xf numFmtId="3" fontId="33" fillId="0" borderId="14" xfId="0" applyNumberFormat="1" applyFont="1" applyFill="1" applyBorder="1" applyAlignment="1">
      <alignment horizontal="left" wrapText="1"/>
    </xf>
    <xf numFmtId="3" fontId="33" fillId="0" borderId="15" xfId="0" applyNumberFormat="1" applyFont="1" applyFill="1" applyBorder="1" applyAlignment="1">
      <alignment horizontal="left" wrapText="1"/>
    </xf>
    <xf numFmtId="0" fontId="54" fillId="0" borderId="10" xfId="0" applyFont="1" applyFill="1" applyBorder="1" applyAlignment="1">
      <alignment horizontal="left" wrapText="1"/>
    </xf>
    <xf numFmtId="0" fontId="54" fillId="0" borderId="11" xfId="0" applyFont="1" applyFill="1" applyBorder="1" applyAlignment="1">
      <alignment horizontal="left" wrapText="1"/>
    </xf>
    <xf numFmtId="0" fontId="54" fillId="0" borderId="15" xfId="0" applyFont="1" applyFill="1" applyBorder="1" applyAlignment="1">
      <alignment horizontal="left" wrapText="1"/>
    </xf>
    <xf numFmtId="49" fontId="35" fillId="0" borderId="10" xfId="0" applyNumberFormat="1" applyFont="1" applyFill="1" applyBorder="1" applyAlignment="1">
      <alignment horizontal="left" vertical="top" wrapText="1"/>
    </xf>
    <xf numFmtId="49" fontId="35" fillId="0" borderId="11" xfId="0" applyNumberFormat="1" applyFont="1" applyFill="1" applyBorder="1" applyAlignment="1">
      <alignment horizontal="center" wrapText="1"/>
    </xf>
    <xf numFmtId="49" fontId="35" fillId="0" borderId="14" xfId="0" applyNumberFormat="1" applyFont="1" applyFill="1" applyBorder="1" applyAlignment="1">
      <alignment horizontal="center" wrapText="1"/>
    </xf>
    <xf numFmtId="49" fontId="35" fillId="0" borderId="15" xfId="0" applyNumberFormat="1" applyFont="1" applyFill="1" applyBorder="1" applyAlignment="1">
      <alignment horizontal="center" wrapText="1"/>
    </xf>
    <xf numFmtId="0" fontId="33" fillId="0" borderId="11" xfId="0" applyFont="1" applyFill="1" applyBorder="1" applyAlignment="1">
      <alignment horizontal="center" wrapText="1"/>
    </xf>
    <xf numFmtId="0" fontId="33" fillId="0" borderId="15" xfId="0" applyFont="1" applyFill="1" applyBorder="1" applyAlignment="1">
      <alignment horizontal="center" wrapText="1"/>
    </xf>
    <xf numFmtId="3" fontId="35" fillId="0" borderId="11" xfId="0" applyNumberFormat="1" applyFont="1" applyFill="1" applyBorder="1" applyAlignment="1">
      <alignment horizontal="left" wrapText="1"/>
    </xf>
    <xf numFmtId="3" fontId="35" fillId="0" borderId="14" xfId="0" applyNumberFormat="1" applyFont="1" applyFill="1" applyBorder="1" applyAlignment="1">
      <alignment horizontal="left" wrapText="1"/>
    </xf>
    <xf numFmtId="3" fontId="35" fillId="0" borderId="15" xfId="0" applyNumberFormat="1" applyFont="1" applyFill="1" applyBorder="1" applyAlignment="1">
      <alignment horizontal="left" wrapText="1"/>
    </xf>
    <xf numFmtId="3" fontId="35" fillId="0" borderId="11" xfId="0" applyNumberFormat="1" applyFont="1" applyFill="1" applyBorder="1" applyAlignment="1">
      <alignment horizontal="center"/>
    </xf>
    <xf numFmtId="3" fontId="35" fillId="0" borderId="14" xfId="0" applyNumberFormat="1" applyFont="1" applyFill="1" applyBorder="1" applyAlignment="1">
      <alignment horizontal="center"/>
    </xf>
    <xf numFmtId="3" fontId="35" fillId="0" borderId="15" xfId="0" applyNumberFormat="1" applyFont="1" applyFill="1" applyBorder="1" applyAlignment="1">
      <alignment horizontal="center"/>
    </xf>
    <xf numFmtId="0" fontId="33" fillId="0" borderId="10" xfId="0" applyFont="1" applyFill="1" applyBorder="1" applyAlignment="1">
      <alignment horizontal="left"/>
    </xf>
    <xf numFmtId="49" fontId="35" fillId="25" borderId="11" xfId="0" applyNumberFormat="1" applyFont="1" applyFill="1" applyBorder="1" applyAlignment="1">
      <alignment horizontal="center" wrapText="1"/>
    </xf>
    <xf numFmtId="49" fontId="35" fillId="25" borderId="14" xfId="0" applyNumberFormat="1" applyFont="1" applyFill="1" applyBorder="1" applyAlignment="1">
      <alignment horizontal="center" wrapText="1"/>
    </xf>
    <xf numFmtId="49" fontId="35" fillId="25" borderId="15" xfId="0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40" fillId="28" borderId="11" xfId="0" applyFont="1" applyFill="1" applyBorder="1" applyAlignment="1">
      <alignment horizontal="center" vertical="center" wrapText="1"/>
    </xf>
    <xf numFmtId="0" fontId="40" fillId="28" borderId="15" xfId="0" applyFont="1" applyFill="1" applyBorder="1" applyAlignment="1">
      <alignment horizontal="center" vertical="center" wrapText="1"/>
    </xf>
    <xf numFmtId="0" fontId="40" fillId="28" borderId="11" xfId="0" applyFont="1" applyFill="1" applyBorder="1" applyAlignment="1">
      <alignment horizontal="center" vertical="center"/>
    </xf>
    <xf numFmtId="0" fontId="40" fillId="28" borderId="15" xfId="0" applyFont="1" applyFill="1" applyBorder="1" applyAlignment="1">
      <alignment horizontal="center" vertical="center"/>
    </xf>
    <xf numFmtId="49" fontId="34" fillId="28" borderId="11" xfId="39" applyNumberFormat="1" applyFont="1" applyFill="1" applyBorder="1" applyAlignment="1">
      <alignment horizontal="center" vertical="top"/>
    </xf>
    <xf numFmtId="49" fontId="34" fillId="28" borderId="15" xfId="39" applyNumberFormat="1" applyFont="1" applyFill="1" applyBorder="1" applyAlignment="1">
      <alignment horizontal="center" vertical="top"/>
    </xf>
    <xf numFmtId="0" fontId="41" fillId="4" borderId="11" xfId="30" applyFont="1" applyBorder="1" applyAlignment="1">
      <alignment horizontal="center" vertical="center"/>
    </xf>
    <xf numFmtId="0" fontId="41" fillId="4" borderId="14" xfId="30" applyFont="1" applyBorder="1" applyAlignment="1">
      <alignment horizontal="center" vertical="center"/>
    </xf>
    <xf numFmtId="0" fontId="41" fillId="4" borderId="15" xfId="30" applyFont="1" applyBorder="1" applyAlignment="1">
      <alignment horizontal="center" vertical="center"/>
    </xf>
    <xf numFmtId="49" fontId="40" fillId="28" borderId="11" xfId="39" quotePrefix="1" applyNumberFormat="1" applyFont="1" applyFill="1" applyBorder="1" applyAlignment="1">
      <alignment horizontal="center" vertical="top"/>
    </xf>
    <xf numFmtId="49" fontId="40" fillId="28" borderId="15" xfId="39" quotePrefix="1" applyNumberFormat="1" applyFont="1" applyFill="1" applyBorder="1" applyAlignment="1">
      <alignment horizontal="center" vertical="top"/>
    </xf>
    <xf numFmtId="0" fontId="39" fillId="8" borderId="11" xfId="7" applyFont="1" applyBorder="1" applyAlignment="1">
      <alignment horizontal="center" vertical="center" wrapText="1"/>
    </xf>
    <xf numFmtId="0" fontId="39" fillId="8" borderId="14" xfId="7" applyFont="1" applyBorder="1" applyAlignment="1">
      <alignment horizontal="center" vertical="center" wrapText="1"/>
    </xf>
    <xf numFmtId="0" fontId="39" fillId="8" borderId="15" xfId="7" applyFont="1" applyBorder="1" applyAlignment="1">
      <alignment horizontal="center" vertical="center" wrapText="1"/>
    </xf>
    <xf numFmtId="0" fontId="40" fillId="24" borderId="11" xfId="0" applyFont="1" applyFill="1" applyBorder="1" applyAlignment="1">
      <alignment horizontal="center" vertical="center" wrapText="1"/>
    </xf>
    <xf numFmtId="0" fontId="40" fillId="24" borderId="14" xfId="0" applyFont="1" applyFill="1" applyBorder="1" applyAlignment="1">
      <alignment horizontal="center" vertical="center" wrapText="1"/>
    </xf>
    <xf numFmtId="0" fontId="40" fillId="24" borderId="15" xfId="0" applyFont="1" applyFill="1" applyBorder="1" applyAlignment="1">
      <alignment horizontal="center" vertical="center" wrapText="1"/>
    </xf>
    <xf numFmtId="0" fontId="36" fillId="0" borderId="14" xfId="43" applyFont="1" applyFill="1" applyBorder="1" applyAlignment="1">
      <alignment horizontal="center" wrapText="1"/>
    </xf>
    <xf numFmtId="0" fontId="36" fillId="0" borderId="15" xfId="43" applyFont="1" applyFill="1" applyBorder="1" applyAlignment="1">
      <alignment horizontal="center" wrapText="1"/>
    </xf>
    <xf numFmtId="49" fontId="36" fillId="0" borderId="11" xfId="0" applyNumberFormat="1" applyFont="1" applyFill="1" applyBorder="1" applyAlignment="1">
      <alignment horizontal="left" wrapText="1"/>
    </xf>
    <xf numFmtId="49" fontId="36" fillId="0" borderId="15" xfId="0" applyNumberFormat="1" applyFont="1" applyFill="1" applyBorder="1" applyAlignment="1">
      <alignment horizontal="left" wrapText="1"/>
    </xf>
    <xf numFmtId="0" fontId="41" fillId="4" borderId="11" xfId="30" applyFont="1" applyBorder="1" applyAlignment="1">
      <alignment horizontal="center" vertical="center" wrapText="1"/>
    </xf>
    <xf numFmtId="0" fontId="41" fillId="4" borderId="14" xfId="30" applyFont="1" applyBorder="1" applyAlignment="1">
      <alignment horizontal="center" vertical="center" wrapText="1"/>
    </xf>
    <xf numFmtId="0" fontId="41" fillId="4" borderId="15" xfId="30" applyFont="1" applyBorder="1" applyAlignment="1">
      <alignment horizontal="center" vertical="center" wrapText="1"/>
    </xf>
    <xf numFmtId="0" fontId="40" fillId="0" borderId="11" xfId="43" applyFont="1" applyFill="1" applyBorder="1" applyAlignment="1">
      <alignment horizontal="center"/>
    </xf>
    <xf numFmtId="0" fontId="40" fillId="0" borderId="15" xfId="43" applyFont="1" applyFill="1" applyBorder="1" applyAlignment="1">
      <alignment horizontal="center"/>
    </xf>
    <xf numFmtId="0" fontId="34" fillId="0" borderId="0" xfId="43" applyFont="1" applyFill="1" applyAlignment="1">
      <alignment horizontal="center" vertical="center"/>
    </xf>
    <xf numFmtId="0" fontId="34" fillId="0" borderId="0" xfId="43" applyFont="1" applyFill="1" applyBorder="1" applyAlignment="1">
      <alignment horizontal="center"/>
    </xf>
    <xf numFmtId="0" fontId="21" fillId="0" borderId="0" xfId="43" applyFont="1" applyFill="1" applyBorder="1" applyAlignment="1">
      <alignment horizontal="center"/>
    </xf>
    <xf numFmtId="0" fontId="34" fillId="0" borderId="17" xfId="43" applyFont="1" applyFill="1" applyBorder="1" applyAlignment="1">
      <alignment horizontal="center" vertical="center" wrapText="1"/>
    </xf>
    <xf numFmtId="0" fontId="34" fillId="0" borderId="18" xfId="43" applyFont="1" applyFill="1" applyBorder="1" applyAlignment="1">
      <alignment horizontal="center" vertical="center" wrapText="1"/>
    </xf>
    <xf numFmtId="0" fontId="34" fillId="0" borderId="19" xfId="43" applyFont="1" applyFill="1" applyBorder="1" applyAlignment="1">
      <alignment horizontal="center" vertical="center" wrapText="1"/>
    </xf>
    <xf numFmtId="0" fontId="34" fillId="0" borderId="20" xfId="43" applyFont="1" applyFill="1" applyBorder="1" applyAlignment="1">
      <alignment horizontal="center" vertical="center" wrapText="1"/>
    </xf>
    <xf numFmtId="0" fontId="34" fillId="0" borderId="0" xfId="43" applyFont="1" applyFill="1" applyBorder="1" applyAlignment="1">
      <alignment horizontal="center" vertical="center" wrapText="1"/>
    </xf>
    <xf numFmtId="0" fontId="34" fillId="0" borderId="21" xfId="43" applyFont="1" applyFill="1" applyBorder="1" applyAlignment="1">
      <alignment horizontal="center" vertical="center" wrapText="1"/>
    </xf>
    <xf numFmtId="0" fontId="34" fillId="0" borderId="22" xfId="43" applyFont="1" applyFill="1" applyBorder="1" applyAlignment="1">
      <alignment horizontal="center" vertical="center" wrapText="1"/>
    </xf>
    <xf numFmtId="0" fontId="34" fillId="0" borderId="23" xfId="43" applyFont="1" applyFill="1" applyBorder="1" applyAlignment="1">
      <alignment horizontal="center" vertical="center" wrapText="1"/>
    </xf>
    <xf numFmtId="0" fontId="34" fillId="0" borderId="24" xfId="43" applyFont="1" applyFill="1" applyBorder="1" applyAlignment="1">
      <alignment horizontal="center" vertical="center" wrapText="1"/>
    </xf>
    <xf numFmtId="0" fontId="34" fillId="0" borderId="25" xfId="43" applyFont="1" applyFill="1" applyBorder="1" applyAlignment="1">
      <alignment horizontal="center" vertical="center" wrapText="1"/>
    </xf>
    <xf numFmtId="0" fontId="34" fillId="0" borderId="16" xfId="43" applyFont="1" applyFill="1" applyBorder="1" applyAlignment="1">
      <alignment horizontal="center" vertical="center" wrapText="1"/>
    </xf>
    <xf numFmtId="0" fontId="34" fillId="0" borderId="26" xfId="43" applyFont="1" applyFill="1" applyBorder="1" applyAlignment="1">
      <alignment horizontal="center" vertical="center" wrapText="1"/>
    </xf>
    <xf numFmtId="0" fontId="34" fillId="0" borderId="11" xfId="43" applyFont="1" applyFill="1" applyBorder="1" applyAlignment="1">
      <alignment horizontal="center"/>
    </xf>
    <xf numFmtId="0" fontId="34" fillId="0" borderId="14" xfId="43" applyFont="1" applyFill="1" applyBorder="1" applyAlignment="1">
      <alignment horizontal="center"/>
    </xf>
    <xf numFmtId="3" fontId="34" fillId="0" borderId="10" xfId="28" applyNumberFormat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/>
    </xf>
    <xf numFmtId="49" fontId="34" fillId="0" borderId="10" xfId="39" applyNumberFormat="1" applyFont="1" applyFill="1" applyBorder="1" applyAlignment="1">
      <alignment horizontal="left" vertical="top" wrapText="1"/>
    </xf>
    <xf numFmtId="0" fontId="36" fillId="0" borderId="10" xfId="0" applyFont="1" applyBorder="1" applyAlignment="1">
      <alignment horizontal="left" vertical="top" wrapText="1"/>
    </xf>
    <xf numFmtId="49" fontId="34" fillId="0" borderId="11" xfId="39" applyNumberFormat="1" applyFont="1" applyFill="1" applyBorder="1" applyAlignment="1">
      <alignment horizontal="left" vertical="top" wrapText="1"/>
    </xf>
    <xf numFmtId="49" fontId="34" fillId="0" borderId="15" xfId="39" applyNumberFormat="1" applyFont="1" applyFill="1" applyBorder="1" applyAlignment="1">
      <alignment horizontal="left" vertical="top" wrapText="1"/>
    </xf>
    <xf numFmtId="49" fontId="42" fillId="0" borderId="10" xfId="0" applyNumberFormat="1" applyFont="1" applyFill="1" applyBorder="1" applyAlignment="1">
      <alignment horizontal="left" wrapText="1"/>
    </xf>
    <xf numFmtId="0" fontId="43" fillId="0" borderId="10" xfId="0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34" fillId="0" borderId="15" xfId="0" applyFont="1" applyBorder="1" applyAlignment="1">
      <alignment horizontal="left" wrapText="1"/>
    </xf>
    <xf numFmtId="0" fontId="40" fillId="24" borderId="11" xfId="43" applyFont="1" applyFill="1" applyBorder="1" applyAlignment="1">
      <alignment horizontal="center" vertical="center" wrapText="1"/>
    </xf>
    <xf numFmtId="0" fontId="40" fillId="24" borderId="14" xfId="43" applyFont="1" applyFill="1" applyBorder="1" applyAlignment="1">
      <alignment horizontal="center" vertical="center" wrapText="1"/>
    </xf>
    <xf numFmtId="0" fontId="40" fillId="24" borderId="15" xfId="43" applyFont="1" applyFill="1" applyBorder="1" applyAlignment="1">
      <alignment horizontal="center" vertical="center" wrapText="1"/>
    </xf>
    <xf numFmtId="0" fontId="40" fillId="24" borderId="11" xfId="0" applyNumberFormat="1" applyFont="1" applyFill="1" applyBorder="1" applyAlignment="1">
      <alignment horizontal="center" vertical="center" wrapText="1"/>
    </xf>
    <xf numFmtId="0" fontId="40" fillId="24" borderId="14" xfId="0" applyNumberFormat="1" applyFont="1" applyFill="1" applyBorder="1" applyAlignment="1">
      <alignment horizontal="center" vertical="center" wrapText="1"/>
    </xf>
    <xf numFmtId="0" fontId="40" fillId="24" borderId="15" xfId="0" applyNumberFormat="1" applyFont="1" applyFill="1" applyBorder="1" applyAlignment="1">
      <alignment horizontal="center" vertical="center" wrapText="1"/>
    </xf>
    <xf numFmtId="0" fontId="34" fillId="0" borderId="10" xfId="28" applyNumberFormat="1" applyFont="1" applyFill="1" applyBorder="1" applyAlignment="1">
      <alignment horizontal="center" vertical="center"/>
    </xf>
    <xf numFmtId="0" fontId="34" fillId="0" borderId="10" xfId="28" applyNumberFormat="1" applyFont="1" applyBorder="1" applyAlignment="1">
      <alignment horizontal="center" vertical="center"/>
    </xf>
    <xf numFmtId="0" fontId="44" fillId="29" borderId="11" xfId="39" applyFont="1" applyFill="1" applyBorder="1" applyAlignment="1">
      <alignment horizontal="center" vertical="center" wrapText="1"/>
    </xf>
    <xf numFmtId="0" fontId="44" fillId="29" borderId="15" xfId="39" applyFont="1" applyFill="1" applyBorder="1" applyAlignment="1">
      <alignment horizontal="center" vertical="center" wrapText="1"/>
    </xf>
    <xf numFmtId="49" fontId="36" fillId="0" borderId="11" xfId="39" applyNumberFormat="1" applyFont="1" applyFill="1" applyBorder="1" applyAlignment="1">
      <alignment horizontal="center" vertical="top" wrapText="1"/>
    </xf>
    <xf numFmtId="49" fontId="36" fillId="0" borderId="15" xfId="39" applyNumberFormat="1" applyFont="1" applyFill="1" applyBorder="1" applyAlignment="1">
      <alignment horizontal="center" vertical="top" wrapText="1"/>
    </xf>
    <xf numFmtId="0" fontId="34" fillId="0" borderId="11" xfId="0" applyFont="1" applyFill="1" applyBorder="1" applyAlignment="1"/>
    <xf numFmtId="0" fontId="34" fillId="0" borderId="15" xfId="0" applyFont="1" applyBorder="1" applyAlignment="1"/>
    <xf numFmtId="0" fontId="36" fillId="0" borderId="11" xfId="39" applyFont="1" applyFill="1" applyBorder="1" applyAlignment="1">
      <alignment horizontal="left" wrapText="1"/>
    </xf>
    <xf numFmtId="0" fontId="36" fillId="0" borderId="15" xfId="39" applyFont="1" applyFill="1" applyBorder="1" applyAlignment="1">
      <alignment horizontal="left" wrapText="1"/>
    </xf>
    <xf numFmtId="0" fontId="49" fillId="0" borderId="11" xfId="0" applyFont="1" applyFill="1" applyBorder="1" applyAlignment="1"/>
    <xf numFmtId="0" fontId="49" fillId="0" borderId="15" xfId="0" applyFont="1" applyBorder="1" applyAlignment="1"/>
    <xf numFmtId="49" fontId="36" fillId="0" borderId="10" xfId="39" applyNumberFormat="1" applyFont="1" applyFill="1" applyBorder="1" applyAlignment="1">
      <alignment horizontal="left" vertical="top" wrapText="1"/>
    </xf>
    <xf numFmtId="0" fontId="36" fillId="0" borderId="10" xfId="0" applyFont="1" applyFill="1" applyBorder="1" applyAlignment="1">
      <alignment horizontal="left" vertical="top" wrapText="1"/>
    </xf>
    <xf numFmtId="0" fontId="42" fillId="0" borderId="10" xfId="0" applyFont="1" applyBorder="1" applyAlignment="1">
      <alignment horizontal="left" wrapText="1"/>
    </xf>
    <xf numFmtId="0" fontId="36" fillId="0" borderId="11" xfId="0" applyFont="1" applyBorder="1" applyAlignment="1">
      <alignment horizontal="left" wrapText="1"/>
    </xf>
    <xf numFmtId="0" fontId="36" fillId="0" borderId="15" xfId="0" applyFont="1" applyBorder="1" applyAlignment="1">
      <alignment horizontal="left" wrapText="1"/>
    </xf>
    <xf numFmtId="0" fontId="36" fillId="0" borderId="11" xfId="0" applyFont="1" applyFill="1" applyBorder="1" applyAlignment="1">
      <alignment horizontal="left" wrapText="1"/>
    </xf>
    <xf numFmtId="0" fontId="36" fillId="0" borderId="15" xfId="0" applyFont="1" applyFill="1" applyBorder="1" applyAlignment="1">
      <alignment horizontal="left" wrapText="1"/>
    </xf>
    <xf numFmtId="49" fontId="36" fillId="0" borderId="11" xfId="0" applyNumberFormat="1" applyFont="1" applyFill="1" applyBorder="1" applyAlignment="1">
      <alignment horizontal="left"/>
    </xf>
    <xf numFmtId="49" fontId="36" fillId="0" borderId="15" xfId="0" applyNumberFormat="1" applyFont="1" applyFill="1" applyBorder="1" applyAlignment="1">
      <alignment horizontal="left"/>
    </xf>
    <xf numFmtId="0" fontId="34" fillId="0" borderId="14" xfId="43" applyFont="1" applyFill="1" applyBorder="1" applyAlignment="1">
      <alignment horizontal="center" wrapText="1"/>
    </xf>
    <xf numFmtId="0" fontId="34" fillId="0" borderId="15" xfId="43" applyFont="1" applyFill="1" applyBorder="1" applyAlignment="1">
      <alignment horizontal="center" wrapText="1"/>
    </xf>
    <xf numFmtId="0" fontId="47" fillId="0" borderId="14" xfId="43" applyFont="1" applyFill="1" applyBorder="1" applyAlignment="1">
      <alignment horizontal="center" wrapText="1"/>
    </xf>
    <xf numFmtId="0" fontId="47" fillId="0" borderId="15" xfId="43" applyFont="1" applyFill="1" applyBorder="1" applyAlignment="1">
      <alignment horizontal="center" wrapText="1"/>
    </xf>
    <xf numFmtId="0" fontId="36" fillId="0" borderId="14" xfId="43" quotePrefix="1" applyFont="1" applyFill="1" applyBorder="1" applyAlignment="1">
      <alignment horizontal="center" wrapText="1"/>
    </xf>
    <xf numFmtId="0" fontId="36" fillId="0" borderId="15" xfId="43" quotePrefix="1" applyFont="1" applyFill="1" applyBorder="1" applyAlignment="1">
      <alignment horizontal="center" wrapText="1"/>
    </xf>
    <xf numFmtId="49" fontId="34" fillId="0" borderId="11" xfId="39" applyNumberFormat="1" applyFont="1" applyFill="1" applyBorder="1" applyAlignment="1">
      <alignment horizontal="center" vertical="top" wrapText="1"/>
    </xf>
    <xf numFmtId="49" fontId="34" fillId="0" borderId="15" xfId="39" applyNumberFormat="1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left" vertical="center" wrapText="1"/>
    </xf>
    <xf numFmtId="0" fontId="34" fillId="0" borderId="11" xfId="0" applyFont="1" applyBorder="1" applyAlignment="1">
      <alignment horizontal="center" wrapText="1"/>
    </xf>
    <xf numFmtId="0" fontId="34" fillId="0" borderId="15" xfId="0" applyFont="1" applyBorder="1" applyAlignment="1">
      <alignment horizontal="center" wrapText="1"/>
    </xf>
    <xf numFmtId="49" fontId="34" fillId="0" borderId="11" xfId="39" applyNumberFormat="1" applyFont="1" applyFill="1" applyBorder="1" applyAlignment="1">
      <alignment horizontal="center" vertical="center" wrapText="1"/>
    </xf>
    <xf numFmtId="49" fontId="34" fillId="0" borderId="15" xfId="39" applyNumberFormat="1" applyFont="1" applyFill="1" applyBorder="1" applyAlignment="1">
      <alignment horizontal="center" vertical="center" wrapText="1"/>
    </xf>
    <xf numFmtId="49" fontId="34" fillId="0" borderId="11" xfId="39" applyNumberFormat="1" applyFont="1" applyFill="1" applyBorder="1" applyAlignment="1">
      <alignment horizontal="center" vertical="top"/>
    </xf>
    <xf numFmtId="49" fontId="34" fillId="0" borderId="15" xfId="39" quotePrefix="1" applyNumberFormat="1" applyFont="1" applyFill="1" applyBorder="1" applyAlignment="1">
      <alignment horizontal="center" vertical="top"/>
    </xf>
    <xf numFmtId="0" fontId="42" fillId="0" borderId="11" xfId="0" applyFont="1" applyFill="1" applyBorder="1" applyAlignment="1">
      <alignment horizontal="center" wrapText="1"/>
    </xf>
    <xf numFmtId="0" fontId="42" fillId="0" borderId="15" xfId="0" applyFont="1" applyFill="1" applyBorder="1" applyAlignment="1">
      <alignment horizontal="center" wrapText="1"/>
    </xf>
    <xf numFmtId="49" fontId="40" fillId="0" borderId="11" xfId="39" applyNumberFormat="1" applyFont="1" applyFill="1" applyBorder="1" applyAlignment="1">
      <alignment horizontal="center" vertical="center" wrapText="1"/>
    </xf>
    <xf numFmtId="49" fontId="40" fillId="0" borderId="15" xfId="39" applyNumberFormat="1" applyFont="1" applyFill="1" applyBorder="1" applyAlignment="1">
      <alignment horizontal="center" vertical="center" wrapText="1"/>
    </xf>
    <xf numFmtId="49" fontId="50" fillId="0" borderId="10" xfId="0" applyNumberFormat="1" applyFont="1" applyFill="1" applyBorder="1" applyAlignment="1">
      <alignment horizontal="left" wrapText="1"/>
    </xf>
    <xf numFmtId="0" fontId="50" fillId="0" borderId="10" xfId="0" applyFont="1" applyBorder="1" applyAlignment="1"/>
    <xf numFmtId="0" fontId="40" fillId="24" borderId="10" xfId="0" applyNumberFormat="1" applyFont="1" applyFill="1" applyBorder="1" applyAlignment="1">
      <alignment horizontal="center" vertical="center" wrapText="1"/>
    </xf>
    <xf numFmtId="49" fontId="36" fillId="0" borderId="10" xfId="0" applyNumberFormat="1" applyFont="1" applyFill="1" applyBorder="1" applyAlignment="1">
      <alignment horizontal="left" wrapText="1"/>
    </xf>
    <xf numFmtId="0" fontId="36" fillId="0" borderId="10" xfId="0" applyFont="1" applyBorder="1" applyAlignment="1"/>
    <xf numFmtId="0" fontId="34" fillId="25" borderId="11" xfId="43" applyFont="1" applyFill="1" applyBorder="1" applyAlignment="1">
      <alignment horizontal="center" wrapText="1"/>
    </xf>
    <xf numFmtId="0" fontId="34" fillId="25" borderId="14" xfId="43" applyFont="1" applyFill="1" applyBorder="1" applyAlignment="1">
      <alignment horizontal="center" wrapText="1"/>
    </xf>
    <xf numFmtId="0" fontId="34" fillId="25" borderId="15" xfId="43" applyFont="1" applyFill="1" applyBorder="1" applyAlignment="1">
      <alignment horizontal="center" wrapText="1"/>
    </xf>
    <xf numFmtId="0" fontId="34" fillId="0" borderId="11" xfId="43" applyFont="1" applyFill="1" applyBorder="1" applyAlignment="1"/>
    <xf numFmtId="0" fontId="34" fillId="0" borderId="14" xfId="0" applyFont="1" applyBorder="1" applyAlignment="1"/>
    <xf numFmtId="0" fontId="40" fillId="30" borderId="11" xfId="43" applyFont="1" applyFill="1" applyBorder="1" applyAlignment="1">
      <alignment horizontal="center" vertical="center" wrapText="1"/>
    </xf>
    <xf numFmtId="0" fontId="40" fillId="30" borderId="14" xfId="43" applyFont="1" applyFill="1" applyBorder="1" applyAlignment="1">
      <alignment horizontal="center" vertical="center" wrapText="1"/>
    </xf>
    <xf numFmtId="0" fontId="40" fillId="30" borderId="15" xfId="43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left"/>
    </xf>
    <xf numFmtId="49" fontId="40" fillId="30" borderId="14" xfId="0" applyNumberFormat="1" applyFont="1" applyFill="1" applyBorder="1" applyAlignment="1">
      <alignment horizontal="center" vertical="center" wrapText="1"/>
    </xf>
    <xf numFmtId="49" fontId="40" fillId="30" borderId="15" xfId="0" applyNumberFormat="1" applyFont="1" applyFill="1" applyBorder="1" applyAlignment="1">
      <alignment horizontal="center" vertical="center" wrapText="1"/>
    </xf>
    <xf numFmtId="49" fontId="34" fillId="29" borderId="14" xfId="0" applyNumberFormat="1" applyFont="1" applyFill="1" applyBorder="1" applyAlignment="1">
      <alignment horizontal="center" vertical="center" wrapText="1"/>
    </xf>
    <xf numFmtId="49" fontId="34" fillId="29" borderId="15" xfId="0" applyNumberFormat="1" applyFont="1" applyFill="1" applyBorder="1" applyAlignment="1">
      <alignment horizontal="center" vertical="center" wrapText="1"/>
    </xf>
    <xf numFmtId="49" fontId="36" fillId="0" borderId="11" xfId="39" quotePrefix="1" applyNumberFormat="1" applyFont="1" applyFill="1" applyBorder="1" applyAlignment="1">
      <alignment horizontal="left" vertical="top" wrapText="1"/>
    </xf>
    <xf numFmtId="49" fontId="36" fillId="0" borderId="15" xfId="39" quotePrefix="1" applyNumberFormat="1" applyFont="1" applyFill="1" applyBorder="1" applyAlignment="1">
      <alignment horizontal="left" vertical="top" wrapText="1"/>
    </xf>
    <xf numFmtId="0" fontId="34" fillId="0" borderId="11" xfId="39" applyFont="1" applyFill="1" applyBorder="1" applyAlignment="1">
      <alignment horizontal="left" wrapText="1"/>
    </xf>
    <xf numFmtId="0" fontId="34" fillId="0" borderId="15" xfId="39" applyFont="1" applyFill="1" applyBorder="1" applyAlignment="1">
      <alignment horizontal="left" wrapText="1"/>
    </xf>
    <xf numFmtId="0" fontId="44" fillId="0" borderId="11" xfId="43" applyFont="1" applyFill="1" applyBorder="1" applyAlignment="1">
      <alignment horizontal="left"/>
    </xf>
    <xf numFmtId="0" fontId="44" fillId="0" borderId="15" xfId="43" applyFont="1" applyFill="1" applyBorder="1" applyAlignment="1">
      <alignment horizontal="left"/>
    </xf>
    <xf numFmtId="0" fontId="34" fillId="0" borderId="11" xfId="0" applyFont="1" applyFill="1" applyBorder="1" applyAlignment="1">
      <alignment horizontal="left" wrapText="1"/>
    </xf>
    <xf numFmtId="0" fontId="34" fillId="0" borderId="14" xfId="0" applyFont="1" applyFill="1" applyBorder="1" applyAlignment="1">
      <alignment horizontal="left" wrapText="1"/>
    </xf>
    <xf numFmtId="0" fontId="34" fillId="0" borderId="15" xfId="0" applyFont="1" applyFill="1" applyBorder="1" applyAlignment="1">
      <alignment horizontal="left" wrapText="1"/>
    </xf>
    <xf numFmtId="0" fontId="40" fillId="30" borderId="11" xfId="43" applyFont="1" applyFill="1" applyBorder="1" applyAlignment="1">
      <alignment horizontal="center" wrapText="1"/>
    </xf>
    <xf numFmtId="0" fontId="40" fillId="30" borderId="14" xfId="43" applyFont="1" applyFill="1" applyBorder="1" applyAlignment="1">
      <alignment horizontal="center" wrapText="1"/>
    </xf>
    <xf numFmtId="0" fontId="40" fillId="30" borderId="15" xfId="43" applyFont="1" applyFill="1" applyBorder="1" applyAlignment="1">
      <alignment horizontal="center" wrapText="1"/>
    </xf>
    <xf numFmtId="0" fontId="34" fillId="0" borderId="10" xfId="43" applyFont="1" applyFill="1" applyBorder="1" applyAlignment="1">
      <alignment horizontal="center" wrapText="1"/>
    </xf>
    <xf numFmtId="0" fontId="36" fillId="0" borderId="11" xfId="0" applyFont="1" applyFill="1" applyBorder="1" applyAlignment="1">
      <alignment horizontal="left"/>
    </xf>
    <xf numFmtId="49" fontId="34" fillId="0" borderId="11" xfId="39" applyNumberFormat="1" applyFont="1" applyFill="1" applyBorder="1" applyAlignment="1">
      <alignment vertical="top" wrapText="1"/>
    </xf>
    <xf numFmtId="49" fontId="34" fillId="0" borderId="15" xfId="39" applyNumberFormat="1" applyFont="1" applyFill="1" applyBorder="1" applyAlignment="1">
      <alignment vertical="top" wrapText="1"/>
    </xf>
    <xf numFmtId="0" fontId="36" fillId="0" borderId="0" xfId="43" applyFont="1" applyFill="1" applyBorder="1" applyAlignment="1">
      <alignment horizontal="right" vertical="top"/>
    </xf>
    <xf numFmtId="49" fontId="36" fillId="0" borderId="0" xfId="43" applyNumberFormat="1" applyFont="1" applyFill="1" applyAlignment="1">
      <alignment horizontal="left" vertical="top" wrapText="1"/>
    </xf>
    <xf numFmtId="0" fontId="34" fillId="0" borderId="0" xfId="43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41" fillId="4" borderId="27" xfId="30" applyFont="1" applyBorder="1" applyAlignment="1">
      <alignment horizontal="center" vertical="center" wrapText="1"/>
    </xf>
    <xf numFmtId="0" fontId="41" fillId="4" borderId="28" xfId="30" applyFont="1" applyBorder="1" applyAlignment="1">
      <alignment horizontal="center" vertical="center" wrapText="1"/>
    </xf>
    <xf numFmtId="0" fontId="41" fillId="4" borderId="29" xfId="30" applyFont="1" applyBorder="1" applyAlignment="1">
      <alignment horizontal="center" vertical="center" wrapText="1"/>
    </xf>
    <xf numFmtId="49" fontId="42" fillId="0" borderId="26" xfId="0" applyNumberFormat="1" applyFont="1" applyFill="1" applyBorder="1" applyAlignment="1">
      <alignment horizontal="left" wrapText="1"/>
    </xf>
    <xf numFmtId="0" fontId="43" fillId="0" borderId="26" xfId="0" applyFont="1" applyBorder="1" applyAlignment="1">
      <alignment horizontal="left" wrapText="1"/>
    </xf>
    <xf numFmtId="0" fontId="34" fillId="0" borderId="11" xfId="0" applyFont="1" applyFill="1" applyBorder="1" applyAlignment="1">
      <alignment horizontal="center" wrapText="1"/>
    </xf>
    <xf numFmtId="0" fontId="34" fillId="0" borderId="14" xfId="0" applyFont="1" applyFill="1" applyBorder="1" applyAlignment="1">
      <alignment horizontal="center" wrapText="1"/>
    </xf>
    <xf numFmtId="0" fontId="34" fillId="0" borderId="15" xfId="0" applyFont="1" applyFill="1" applyBorder="1" applyAlignment="1">
      <alignment horizontal="center" wrapText="1"/>
    </xf>
    <xf numFmtId="0" fontId="34" fillId="0" borderId="31" xfId="0" applyFont="1" applyFill="1" applyBorder="1" applyAlignment="1">
      <alignment horizontal="center"/>
    </xf>
    <xf numFmtId="0" fontId="34" fillId="0" borderId="33" xfId="0" applyFont="1" applyFill="1" applyBorder="1" applyAlignment="1">
      <alignment horizontal="center"/>
    </xf>
    <xf numFmtId="0" fontId="34" fillId="0" borderId="32" xfId="0" applyFont="1" applyFill="1" applyBorder="1" applyAlignment="1">
      <alignment horizontal="center"/>
    </xf>
    <xf numFmtId="0" fontId="34" fillId="0" borderId="11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wrapText="1"/>
    </xf>
    <xf numFmtId="0" fontId="49" fillId="0" borderId="15" xfId="0" applyFont="1" applyFill="1" applyBorder="1" applyAlignment="1">
      <alignment horizontal="center" wrapText="1"/>
    </xf>
    <xf numFmtId="49" fontId="34" fillId="0" borderId="15" xfId="39" quotePrefix="1" applyNumberFormat="1" applyFont="1" applyFill="1" applyBorder="1" applyAlignment="1">
      <alignment horizontal="center" vertical="top" wrapText="1"/>
    </xf>
    <xf numFmtId="49" fontId="34" fillId="0" borderId="15" xfId="39" applyNumberFormat="1" applyFont="1" applyFill="1" applyBorder="1" applyAlignment="1">
      <alignment horizontal="center" vertical="top"/>
    </xf>
    <xf numFmtId="0" fontId="40" fillId="29" borderId="11" xfId="39" applyFont="1" applyFill="1" applyBorder="1" applyAlignment="1">
      <alignment horizontal="center" vertical="center" wrapText="1"/>
    </xf>
    <xf numFmtId="0" fontId="40" fillId="29" borderId="15" xfId="39" applyFont="1" applyFill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872</xdr:row>
      <xdr:rowOff>0</xdr:rowOff>
    </xdr:from>
    <xdr:to>
      <xdr:col>4</xdr:col>
      <xdr:colOff>19050</xdr:colOff>
      <xdr:row>872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324225" y="713327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613</xdr:row>
      <xdr:rowOff>0</xdr:rowOff>
    </xdr:from>
    <xdr:to>
      <xdr:col>3</xdr:col>
      <xdr:colOff>19050</xdr:colOff>
      <xdr:row>613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612</xdr:row>
      <xdr:rowOff>0</xdr:rowOff>
    </xdr:from>
    <xdr:to>
      <xdr:col>3</xdr:col>
      <xdr:colOff>19050</xdr:colOff>
      <xdr:row>612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571750" y="63179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1372</xdr:row>
      <xdr:rowOff>0</xdr:rowOff>
    </xdr:from>
    <xdr:to>
      <xdr:col>4</xdr:col>
      <xdr:colOff>19050</xdr:colOff>
      <xdr:row>1372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324225" y="112966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627</xdr:row>
      <xdr:rowOff>0</xdr:rowOff>
    </xdr:from>
    <xdr:to>
      <xdr:col>3</xdr:col>
      <xdr:colOff>19050</xdr:colOff>
      <xdr:row>627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571750" y="637413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1183</xdr:row>
      <xdr:rowOff>0</xdr:rowOff>
    </xdr:from>
    <xdr:to>
      <xdr:col>3</xdr:col>
      <xdr:colOff>19050</xdr:colOff>
      <xdr:row>1183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571750" y="1067276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1611</xdr:row>
      <xdr:rowOff>0</xdr:rowOff>
    </xdr:from>
    <xdr:to>
      <xdr:col>3</xdr:col>
      <xdr:colOff>19050</xdr:colOff>
      <xdr:row>1611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571750" y="141284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1364</xdr:row>
      <xdr:rowOff>0</xdr:rowOff>
    </xdr:from>
    <xdr:to>
      <xdr:col>4</xdr:col>
      <xdr:colOff>19050</xdr:colOff>
      <xdr:row>1364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324225" y="1116615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3"/>
  <sheetViews>
    <sheetView zoomScale="87" zoomScaleNormal="87" zoomScaleSheetLayoutView="75" workbookViewId="0">
      <selection activeCell="D4" sqref="D4"/>
    </sheetView>
  </sheetViews>
  <sheetFormatPr defaultRowHeight="15"/>
  <cols>
    <col min="1" max="1" width="11.7109375" style="40" customWidth="1"/>
    <col min="2" max="2" width="9.140625" style="40"/>
    <col min="3" max="3" width="75.28515625" style="40" customWidth="1"/>
    <col min="4" max="4" width="12.28515625" style="40" customWidth="1"/>
    <col min="5" max="5" width="13.28515625" style="40" customWidth="1"/>
    <col min="6" max="6" width="14" style="40" customWidth="1"/>
    <col min="7" max="7" width="12.5703125" style="40" customWidth="1"/>
    <col min="8" max="8" width="13" style="40" customWidth="1"/>
    <col min="9" max="9" width="12.7109375" style="40" customWidth="1"/>
    <col min="10" max="10" width="13" style="42" customWidth="1"/>
    <col min="11" max="11" width="13.28515625" style="42" customWidth="1"/>
    <col min="12" max="12" width="13.140625" style="42" customWidth="1"/>
    <col min="13" max="13" width="12.5703125" bestFit="1" customWidth="1"/>
  </cols>
  <sheetData>
    <row r="1" spans="1:12">
      <c r="A1" s="256" t="s">
        <v>344</v>
      </c>
      <c r="B1" s="256"/>
      <c r="C1" s="256"/>
      <c r="D1" s="260"/>
    </row>
    <row r="2" spans="1:12">
      <c r="A2" s="256" t="s">
        <v>579</v>
      </c>
      <c r="B2" s="256"/>
      <c r="C2" s="256"/>
      <c r="D2" s="260"/>
    </row>
    <row r="3" spans="1:12">
      <c r="A3" s="256" t="s">
        <v>0</v>
      </c>
      <c r="B3" s="258" t="s">
        <v>1</v>
      </c>
      <c r="C3" s="314"/>
      <c r="D3" s="260"/>
    </row>
    <row r="4" spans="1:12">
      <c r="A4" s="256"/>
      <c r="B4" s="259"/>
      <c r="C4" s="314"/>
      <c r="D4" s="260"/>
    </row>
    <row r="5" spans="1:12">
      <c r="A5" s="256"/>
      <c r="B5" s="259"/>
      <c r="C5" s="314"/>
      <c r="D5" s="260"/>
    </row>
    <row r="6" spans="1:12">
      <c r="A6" s="547" t="s">
        <v>2</v>
      </c>
      <c r="B6" s="547"/>
      <c r="C6" s="547"/>
      <c r="D6" s="547"/>
      <c r="E6" s="547"/>
      <c r="F6" s="547"/>
      <c r="G6" s="547"/>
      <c r="H6" s="547"/>
      <c r="I6" s="547"/>
    </row>
    <row r="7" spans="1:12">
      <c r="A7" s="547" t="s">
        <v>709</v>
      </c>
      <c r="B7" s="547"/>
      <c r="C7" s="547"/>
      <c r="D7" s="547"/>
      <c r="E7" s="547"/>
      <c r="F7" s="547"/>
      <c r="G7" s="547"/>
      <c r="H7" s="547"/>
      <c r="I7" s="547"/>
    </row>
    <row r="8" spans="1:12">
      <c r="A8" s="520"/>
      <c r="B8" s="520"/>
      <c r="C8" s="520"/>
      <c r="D8" s="520"/>
      <c r="E8" s="520"/>
      <c r="F8" s="520"/>
      <c r="G8" s="520"/>
      <c r="H8" s="520"/>
      <c r="I8" s="520"/>
    </row>
    <row r="9" spans="1:12">
      <c r="A9" s="520"/>
      <c r="B9" s="520"/>
      <c r="C9" s="520"/>
      <c r="D9" s="520"/>
      <c r="E9" s="520"/>
      <c r="F9" s="520"/>
      <c r="G9" s="520"/>
      <c r="H9" s="520"/>
      <c r="I9" s="520"/>
      <c r="L9" s="42" t="s">
        <v>598</v>
      </c>
    </row>
    <row r="10" spans="1:12" ht="15.75" customHeight="1">
      <c r="A10" s="543" t="s">
        <v>3</v>
      </c>
      <c r="B10" s="543"/>
      <c r="C10" s="543"/>
      <c r="D10" s="543" t="s">
        <v>4</v>
      </c>
      <c r="E10" s="541" t="s">
        <v>710</v>
      </c>
      <c r="F10" s="541"/>
      <c r="G10" s="541"/>
      <c r="H10" s="541"/>
      <c r="I10" s="541"/>
      <c r="J10" s="540" t="s">
        <v>597</v>
      </c>
      <c r="K10" s="540"/>
      <c r="L10" s="540"/>
    </row>
    <row r="11" spans="1:12" ht="26.25" customHeight="1">
      <c r="A11" s="543"/>
      <c r="B11" s="543"/>
      <c r="C11" s="543"/>
      <c r="D11" s="543"/>
      <c r="E11" s="315" t="s">
        <v>596</v>
      </c>
      <c r="F11" s="541" t="s">
        <v>194</v>
      </c>
      <c r="G11" s="541"/>
      <c r="H11" s="541"/>
      <c r="I11" s="541"/>
      <c r="J11" s="542">
        <v>2026</v>
      </c>
      <c r="K11" s="542">
        <v>2027</v>
      </c>
      <c r="L11" s="542">
        <v>2028</v>
      </c>
    </row>
    <row r="12" spans="1:12" ht="16.5" customHeight="1">
      <c r="A12" s="543"/>
      <c r="B12" s="543"/>
      <c r="C12" s="543"/>
      <c r="D12" s="543"/>
      <c r="E12" s="543" t="s">
        <v>5</v>
      </c>
      <c r="F12" s="544" t="s">
        <v>6</v>
      </c>
      <c r="G12" s="544" t="s">
        <v>7</v>
      </c>
      <c r="H12" s="544" t="s">
        <v>8</v>
      </c>
      <c r="I12" s="544" t="s">
        <v>9</v>
      </c>
      <c r="J12" s="542"/>
      <c r="K12" s="542"/>
      <c r="L12" s="542"/>
    </row>
    <row r="13" spans="1:12" ht="35.25" customHeight="1">
      <c r="A13" s="543"/>
      <c r="B13" s="543"/>
      <c r="C13" s="543"/>
      <c r="D13" s="543"/>
      <c r="E13" s="543"/>
      <c r="F13" s="544"/>
      <c r="G13" s="544"/>
      <c r="H13" s="544"/>
      <c r="I13" s="544"/>
      <c r="J13" s="542"/>
      <c r="K13" s="542"/>
      <c r="L13" s="542"/>
    </row>
    <row r="14" spans="1:12" s="13" customFormat="1" ht="33" customHeight="1">
      <c r="A14" s="316" t="s">
        <v>643</v>
      </c>
      <c r="B14" s="280"/>
      <c r="C14" s="281"/>
      <c r="D14" s="282" t="s">
        <v>10</v>
      </c>
      <c r="E14" s="317">
        <f t="shared" ref="E14:E98" si="0">F14+G14+H14+I14</f>
        <v>851700.5</v>
      </c>
      <c r="F14" s="318">
        <f>F15+F58+F67+F95+F62+F142+F140</f>
        <v>297104</v>
      </c>
      <c r="G14" s="318">
        <f>G15+G58+G67+G95+G62+G142+G140</f>
        <v>203368.5</v>
      </c>
      <c r="H14" s="318">
        <f>H15+H58+H67+H95+H62+H142+H140</f>
        <v>179096</v>
      </c>
      <c r="I14" s="318">
        <f>I15+I58+I67+I95+I62+I142+I140</f>
        <v>172132</v>
      </c>
      <c r="J14" s="318">
        <f>J15+J58+J67+J95+J62+J142</f>
        <v>785702</v>
      </c>
      <c r="K14" s="318">
        <f>K15+K58+K67+K95+K62+K142</f>
        <v>786971</v>
      </c>
      <c r="L14" s="318">
        <f>L15+L58+L67+L95+L62+L142</f>
        <v>794237</v>
      </c>
    </row>
    <row r="15" spans="1:12">
      <c r="A15" s="270" t="s">
        <v>11</v>
      </c>
      <c r="B15" s="272"/>
      <c r="C15" s="283"/>
      <c r="D15" s="284" t="s">
        <v>12</v>
      </c>
      <c r="E15" s="279">
        <f t="shared" si="0"/>
        <v>435223.5</v>
      </c>
      <c r="F15" s="319">
        <f t="shared" ref="F15:L15" si="1">F16+F20</f>
        <v>136487</v>
      </c>
      <c r="G15" s="319">
        <f t="shared" si="1"/>
        <v>114797.5</v>
      </c>
      <c r="H15" s="319">
        <f t="shared" si="1"/>
        <v>96022</v>
      </c>
      <c r="I15" s="319">
        <f t="shared" si="1"/>
        <v>87917</v>
      </c>
      <c r="J15" s="264">
        <f t="shared" si="1"/>
        <v>446457</v>
      </c>
      <c r="K15" s="264">
        <f t="shared" si="1"/>
        <v>447726</v>
      </c>
      <c r="L15" s="264">
        <f t="shared" si="1"/>
        <v>449792</v>
      </c>
    </row>
    <row r="16" spans="1:12">
      <c r="A16" s="270" t="s">
        <v>13</v>
      </c>
      <c r="B16" s="272"/>
      <c r="C16" s="283"/>
      <c r="D16" s="284" t="s">
        <v>14</v>
      </c>
      <c r="E16" s="279">
        <f t="shared" si="0"/>
        <v>0</v>
      </c>
      <c r="F16" s="319">
        <f t="shared" ref="F16:L18" si="2">F17</f>
        <v>0</v>
      </c>
      <c r="G16" s="319">
        <f t="shared" si="2"/>
        <v>0</v>
      </c>
      <c r="H16" s="319">
        <f t="shared" si="2"/>
        <v>0</v>
      </c>
      <c r="I16" s="319">
        <f t="shared" si="2"/>
        <v>0</v>
      </c>
      <c r="J16" s="264">
        <f t="shared" si="2"/>
        <v>0</v>
      </c>
      <c r="K16" s="264">
        <f t="shared" si="2"/>
        <v>0</v>
      </c>
      <c r="L16" s="264">
        <f t="shared" si="2"/>
        <v>0</v>
      </c>
    </row>
    <row r="17" spans="1:12">
      <c r="A17" s="270" t="s">
        <v>15</v>
      </c>
      <c r="B17" s="272"/>
      <c r="C17" s="283"/>
      <c r="D17" s="285" t="s">
        <v>16</v>
      </c>
      <c r="E17" s="279">
        <f t="shared" si="0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0</v>
      </c>
      <c r="J17" s="264">
        <f t="shared" si="2"/>
        <v>0</v>
      </c>
      <c r="K17" s="264">
        <f t="shared" si="2"/>
        <v>0</v>
      </c>
      <c r="L17" s="264">
        <f t="shared" si="2"/>
        <v>0</v>
      </c>
    </row>
    <row r="18" spans="1:12">
      <c r="A18" s="276" t="s">
        <v>17</v>
      </c>
      <c r="B18" s="277"/>
      <c r="C18" s="277"/>
      <c r="D18" s="284" t="s">
        <v>18</v>
      </c>
      <c r="E18" s="279">
        <f t="shared" si="0"/>
        <v>0</v>
      </c>
      <c r="F18" s="319">
        <f t="shared" si="2"/>
        <v>0</v>
      </c>
      <c r="G18" s="319">
        <f t="shared" si="2"/>
        <v>0</v>
      </c>
      <c r="H18" s="319">
        <f t="shared" si="2"/>
        <v>0</v>
      </c>
      <c r="I18" s="319">
        <f t="shared" si="2"/>
        <v>0</v>
      </c>
      <c r="J18" s="264">
        <f t="shared" si="2"/>
        <v>0</v>
      </c>
      <c r="K18" s="264">
        <f t="shared" si="2"/>
        <v>0</v>
      </c>
      <c r="L18" s="264">
        <f t="shared" si="2"/>
        <v>0</v>
      </c>
    </row>
    <row r="19" spans="1:12">
      <c r="A19" s="270"/>
      <c r="B19" s="271" t="s">
        <v>19</v>
      </c>
      <c r="C19" s="286"/>
      <c r="D19" s="284" t="s">
        <v>20</v>
      </c>
      <c r="E19" s="279">
        <f t="shared" si="0"/>
        <v>0</v>
      </c>
      <c r="F19" s="319"/>
      <c r="G19" s="319"/>
      <c r="H19" s="319"/>
      <c r="I19" s="319"/>
      <c r="J19" s="265"/>
      <c r="K19" s="265"/>
      <c r="L19" s="265"/>
    </row>
    <row r="20" spans="1:12">
      <c r="A20" s="278" t="s">
        <v>21</v>
      </c>
      <c r="B20" s="287"/>
      <c r="C20" s="266"/>
      <c r="D20" s="285" t="s">
        <v>22</v>
      </c>
      <c r="E20" s="279">
        <f t="shared" si="0"/>
        <v>435223.5</v>
      </c>
      <c r="F20" s="319">
        <f t="shared" ref="F20:L20" si="3">F21+F29</f>
        <v>136487</v>
      </c>
      <c r="G20" s="319">
        <f t="shared" si="3"/>
        <v>114797.5</v>
      </c>
      <c r="H20" s="319">
        <f t="shared" si="3"/>
        <v>96022</v>
      </c>
      <c r="I20" s="319">
        <f t="shared" si="3"/>
        <v>87917</v>
      </c>
      <c r="J20" s="264">
        <f t="shared" si="3"/>
        <v>446457</v>
      </c>
      <c r="K20" s="264">
        <f t="shared" si="3"/>
        <v>447726</v>
      </c>
      <c r="L20" s="264">
        <f t="shared" si="3"/>
        <v>449792</v>
      </c>
    </row>
    <row r="21" spans="1:12">
      <c r="A21" s="276" t="s">
        <v>616</v>
      </c>
      <c r="B21" s="266"/>
      <c r="C21" s="275"/>
      <c r="D21" s="285" t="s">
        <v>23</v>
      </c>
      <c r="E21" s="279">
        <f>F21+G21+H21+I21</f>
        <v>57</v>
      </c>
      <c r="F21" s="319">
        <f t="shared" ref="F21:L21" si="4">F22+F27</f>
        <v>19</v>
      </c>
      <c r="G21" s="319">
        <f t="shared" si="4"/>
        <v>20</v>
      </c>
      <c r="H21" s="319">
        <f t="shared" si="4"/>
        <v>13</v>
      </c>
      <c r="I21" s="319">
        <f t="shared" si="4"/>
        <v>5</v>
      </c>
      <c r="J21" s="264">
        <f t="shared" si="4"/>
        <v>57</v>
      </c>
      <c r="K21" s="264">
        <f t="shared" si="4"/>
        <v>57</v>
      </c>
      <c r="L21" s="264">
        <f t="shared" si="4"/>
        <v>57</v>
      </c>
    </row>
    <row r="22" spans="1:12">
      <c r="A22" s="276" t="s">
        <v>24</v>
      </c>
      <c r="B22" s="286"/>
      <c r="C22" s="275"/>
      <c r="D22" s="284" t="s">
        <v>25</v>
      </c>
      <c r="E22" s="279">
        <f>F22+G22+H22+I22</f>
        <v>57</v>
      </c>
      <c r="F22" s="319">
        <f t="shared" ref="F22:L22" si="5">F23+F25+F26</f>
        <v>19</v>
      </c>
      <c r="G22" s="319">
        <f t="shared" si="5"/>
        <v>20</v>
      </c>
      <c r="H22" s="319">
        <f t="shared" si="5"/>
        <v>13</v>
      </c>
      <c r="I22" s="319">
        <f t="shared" si="5"/>
        <v>5</v>
      </c>
      <c r="J22" s="264">
        <f t="shared" si="5"/>
        <v>57</v>
      </c>
      <c r="K22" s="264">
        <f t="shared" si="5"/>
        <v>57</v>
      </c>
      <c r="L22" s="264">
        <f t="shared" si="5"/>
        <v>57</v>
      </c>
    </row>
    <row r="23" spans="1:12">
      <c r="A23" s="288"/>
      <c r="B23" s="271" t="s">
        <v>26</v>
      </c>
      <c r="C23" s="286"/>
      <c r="D23" s="289" t="s">
        <v>27</v>
      </c>
      <c r="E23" s="279">
        <f t="shared" si="0"/>
        <v>57</v>
      </c>
      <c r="F23" s="319">
        <f>F24</f>
        <v>19</v>
      </c>
      <c r="G23" s="319">
        <f t="shared" ref="G23:L23" si="6">G24</f>
        <v>20</v>
      </c>
      <c r="H23" s="319">
        <f t="shared" si="6"/>
        <v>13</v>
      </c>
      <c r="I23" s="319">
        <f t="shared" si="6"/>
        <v>5</v>
      </c>
      <c r="J23" s="319">
        <f t="shared" si="6"/>
        <v>57</v>
      </c>
      <c r="K23" s="319">
        <f t="shared" si="6"/>
        <v>57</v>
      </c>
      <c r="L23" s="319">
        <f t="shared" si="6"/>
        <v>57</v>
      </c>
    </row>
    <row r="24" spans="1:12">
      <c r="A24" s="288"/>
      <c r="B24" s="545" t="s">
        <v>659</v>
      </c>
      <c r="C24" s="546"/>
      <c r="D24" s="290" t="s">
        <v>657</v>
      </c>
      <c r="E24" s="279">
        <f t="shared" si="0"/>
        <v>57</v>
      </c>
      <c r="F24" s="319">
        <v>19</v>
      </c>
      <c r="G24" s="319">
        <v>20</v>
      </c>
      <c r="H24" s="319">
        <v>13</v>
      </c>
      <c r="I24" s="319">
        <v>5</v>
      </c>
      <c r="J24" s="265">
        <v>57</v>
      </c>
      <c r="K24" s="265">
        <v>57</v>
      </c>
      <c r="L24" s="265">
        <v>57</v>
      </c>
    </row>
    <row r="25" spans="1:12">
      <c r="A25" s="278"/>
      <c r="B25" s="271" t="s">
        <v>28</v>
      </c>
      <c r="C25" s="286"/>
      <c r="D25" s="291" t="s">
        <v>29</v>
      </c>
      <c r="E25" s="279">
        <f t="shared" si="0"/>
        <v>0</v>
      </c>
      <c r="F25" s="319"/>
      <c r="G25" s="319"/>
      <c r="H25" s="319"/>
      <c r="I25" s="319"/>
      <c r="J25" s="265"/>
      <c r="K25" s="265"/>
      <c r="L25" s="265"/>
    </row>
    <row r="26" spans="1:12">
      <c r="A26" s="278"/>
      <c r="B26" s="271" t="s">
        <v>30</v>
      </c>
      <c r="C26" s="286"/>
      <c r="D26" s="291" t="s">
        <v>31</v>
      </c>
      <c r="E26" s="279">
        <f t="shared" si="0"/>
        <v>0</v>
      </c>
      <c r="F26" s="319"/>
      <c r="G26" s="319"/>
      <c r="H26" s="319"/>
      <c r="I26" s="319"/>
      <c r="J26" s="265"/>
      <c r="K26" s="265"/>
      <c r="L26" s="265"/>
    </row>
    <row r="27" spans="1:12" s="6" customFormat="1">
      <c r="A27" s="278"/>
      <c r="B27" s="558" t="s">
        <v>614</v>
      </c>
      <c r="C27" s="559"/>
      <c r="D27" s="292">
        <v>31.1</v>
      </c>
      <c r="E27" s="279">
        <f t="shared" ref="E27:L27" si="7">E28</f>
        <v>0</v>
      </c>
      <c r="F27" s="279">
        <f t="shared" si="7"/>
        <v>0</v>
      </c>
      <c r="G27" s="279">
        <f t="shared" si="7"/>
        <v>0</v>
      </c>
      <c r="H27" s="279">
        <f t="shared" si="7"/>
        <v>0</v>
      </c>
      <c r="I27" s="279">
        <f t="shared" si="7"/>
        <v>0</v>
      </c>
      <c r="J27" s="262">
        <f t="shared" si="7"/>
        <v>0</v>
      </c>
      <c r="K27" s="262">
        <f t="shared" si="7"/>
        <v>0</v>
      </c>
      <c r="L27" s="262">
        <f t="shared" si="7"/>
        <v>0</v>
      </c>
    </row>
    <row r="28" spans="1:12">
      <c r="A28" s="278"/>
      <c r="B28" s="545" t="s">
        <v>613</v>
      </c>
      <c r="C28" s="546"/>
      <c r="D28" s="293" t="s">
        <v>615</v>
      </c>
      <c r="E28" s="279">
        <f>F28+G28+H28+I28</f>
        <v>0</v>
      </c>
      <c r="F28" s="319"/>
      <c r="G28" s="319"/>
      <c r="H28" s="319"/>
      <c r="I28" s="319"/>
      <c r="J28" s="265"/>
      <c r="K28" s="265"/>
      <c r="L28" s="265"/>
    </row>
    <row r="29" spans="1:12">
      <c r="A29" s="278" t="s">
        <v>32</v>
      </c>
      <c r="B29" s="266"/>
      <c r="C29" s="266"/>
      <c r="D29" s="273" t="s">
        <v>33</v>
      </c>
      <c r="E29" s="279">
        <f t="shared" si="0"/>
        <v>435166.5</v>
      </c>
      <c r="F29" s="319">
        <f t="shared" ref="F29:L29" si="8">F30+F44+F46+F48+F53</f>
        <v>136468</v>
      </c>
      <c r="G29" s="319">
        <f t="shared" si="8"/>
        <v>114777.5</v>
      </c>
      <c r="H29" s="319">
        <f t="shared" si="8"/>
        <v>96009</v>
      </c>
      <c r="I29" s="319">
        <f t="shared" si="8"/>
        <v>87912</v>
      </c>
      <c r="J29" s="264">
        <f t="shared" si="8"/>
        <v>446400</v>
      </c>
      <c r="K29" s="264">
        <f t="shared" si="8"/>
        <v>447669</v>
      </c>
      <c r="L29" s="264">
        <f t="shared" si="8"/>
        <v>449735</v>
      </c>
    </row>
    <row r="30" spans="1:12" ht="28.5" customHeight="1">
      <c r="A30" s="560" t="s">
        <v>34</v>
      </c>
      <c r="B30" s="560"/>
      <c r="C30" s="560"/>
      <c r="D30" s="269" t="s">
        <v>35</v>
      </c>
      <c r="E30" s="279">
        <f t="shared" si="0"/>
        <v>431919</v>
      </c>
      <c r="F30" s="319">
        <f t="shared" ref="F30:L30" si="9">F31+F32+F33+F34+F35+F36+F38+F39+F40+F41+F42+F43+F37</f>
        <v>136468</v>
      </c>
      <c r="G30" s="319">
        <f t="shared" si="9"/>
        <v>114754</v>
      </c>
      <c r="H30" s="319">
        <f t="shared" si="9"/>
        <v>92785</v>
      </c>
      <c r="I30" s="319">
        <f t="shared" si="9"/>
        <v>87912</v>
      </c>
      <c r="J30" s="264">
        <f t="shared" si="9"/>
        <v>445592</v>
      </c>
      <c r="K30" s="264">
        <f t="shared" si="9"/>
        <v>447669</v>
      </c>
      <c r="L30" s="264">
        <f t="shared" si="9"/>
        <v>449735</v>
      </c>
    </row>
    <row r="31" spans="1:12">
      <c r="A31" s="288"/>
      <c r="B31" s="271" t="s">
        <v>36</v>
      </c>
      <c r="C31" s="286"/>
      <c r="D31" s="284" t="s">
        <v>37</v>
      </c>
      <c r="E31" s="279">
        <f t="shared" si="0"/>
        <v>0</v>
      </c>
      <c r="F31" s="319"/>
      <c r="G31" s="319"/>
      <c r="H31" s="319"/>
      <c r="I31" s="319"/>
      <c r="J31" s="265"/>
      <c r="K31" s="265"/>
      <c r="L31" s="265"/>
    </row>
    <row r="32" spans="1:12">
      <c r="A32" s="288"/>
      <c r="B32" s="271" t="s">
        <v>38</v>
      </c>
      <c r="C32" s="286"/>
      <c r="D32" s="284" t="s">
        <v>39</v>
      </c>
      <c r="E32" s="279">
        <f t="shared" si="0"/>
        <v>30080</v>
      </c>
      <c r="F32" s="319">
        <v>7598</v>
      </c>
      <c r="G32" s="319">
        <v>8015</v>
      </c>
      <c r="H32" s="319">
        <v>7716</v>
      </c>
      <c r="I32" s="319">
        <v>6751</v>
      </c>
      <c r="J32" s="265">
        <v>33896</v>
      </c>
      <c r="K32" s="265">
        <v>35918</v>
      </c>
      <c r="L32" s="265">
        <v>37929</v>
      </c>
    </row>
    <row r="33" spans="1:12">
      <c r="A33" s="288"/>
      <c r="B33" s="271" t="s">
        <v>40</v>
      </c>
      <c r="C33" s="286"/>
      <c r="D33" s="284" t="s">
        <v>41</v>
      </c>
      <c r="E33" s="279">
        <f t="shared" si="0"/>
        <v>4155</v>
      </c>
      <c r="F33" s="319">
        <v>948</v>
      </c>
      <c r="G33" s="319">
        <v>1114</v>
      </c>
      <c r="H33" s="319">
        <v>1092</v>
      </c>
      <c r="I33" s="319">
        <v>1001</v>
      </c>
      <c r="J33" s="265">
        <v>4195</v>
      </c>
      <c r="K33" s="265">
        <v>4195</v>
      </c>
      <c r="L33" s="265">
        <v>4195</v>
      </c>
    </row>
    <row r="34" spans="1:12">
      <c r="A34" s="294"/>
      <c r="B34" s="271" t="s">
        <v>42</v>
      </c>
      <c r="C34" s="286"/>
      <c r="D34" s="284" t="s">
        <v>43</v>
      </c>
      <c r="E34" s="279">
        <f t="shared" si="0"/>
        <v>0</v>
      </c>
      <c r="F34" s="319"/>
      <c r="G34" s="319"/>
      <c r="H34" s="319"/>
      <c r="I34" s="319"/>
      <c r="J34" s="265"/>
      <c r="K34" s="265"/>
      <c r="L34" s="265"/>
    </row>
    <row r="35" spans="1:12">
      <c r="A35" s="295"/>
      <c r="B35" s="271" t="s">
        <v>44</v>
      </c>
      <c r="C35" s="286"/>
      <c r="D35" s="284" t="s">
        <v>45</v>
      </c>
      <c r="E35" s="279">
        <f t="shared" si="0"/>
        <v>0</v>
      </c>
      <c r="F35" s="319"/>
      <c r="G35" s="319"/>
      <c r="H35" s="319"/>
      <c r="I35" s="319"/>
      <c r="J35" s="265"/>
      <c r="K35" s="265"/>
      <c r="L35" s="265"/>
    </row>
    <row r="36" spans="1:12" ht="29.25" customHeight="1">
      <c r="A36" s="295"/>
      <c r="B36" s="553" t="s">
        <v>46</v>
      </c>
      <c r="C36" s="554"/>
      <c r="D36" s="284" t="s">
        <v>47</v>
      </c>
      <c r="E36" s="279">
        <f t="shared" si="0"/>
        <v>0</v>
      </c>
      <c r="F36" s="319"/>
      <c r="G36" s="319"/>
      <c r="H36" s="319"/>
      <c r="I36" s="319"/>
      <c r="J36" s="265"/>
      <c r="K36" s="265"/>
      <c r="L36" s="265"/>
    </row>
    <row r="37" spans="1:12">
      <c r="A37" s="295"/>
      <c r="B37" s="545" t="s">
        <v>600</v>
      </c>
      <c r="C37" s="546"/>
      <c r="D37" s="284" t="s">
        <v>599</v>
      </c>
      <c r="E37" s="279">
        <f t="shared" si="0"/>
        <v>685</v>
      </c>
      <c r="F37" s="319">
        <v>204</v>
      </c>
      <c r="G37" s="319">
        <v>142</v>
      </c>
      <c r="H37" s="319">
        <v>222</v>
      </c>
      <c r="I37" s="319">
        <v>117</v>
      </c>
      <c r="J37" s="265">
        <v>710</v>
      </c>
      <c r="K37" s="265">
        <v>765</v>
      </c>
      <c r="L37" s="265">
        <v>820</v>
      </c>
    </row>
    <row r="38" spans="1:12">
      <c r="A38" s="295"/>
      <c r="B38" s="271" t="s">
        <v>575</v>
      </c>
      <c r="C38" s="286"/>
      <c r="D38" s="284" t="s">
        <v>576</v>
      </c>
      <c r="E38" s="279">
        <f t="shared" si="0"/>
        <v>0</v>
      </c>
      <c r="F38" s="319"/>
      <c r="G38" s="319"/>
      <c r="H38" s="319"/>
      <c r="I38" s="319"/>
      <c r="J38" s="265"/>
      <c r="K38" s="265"/>
      <c r="L38" s="265"/>
    </row>
    <row r="39" spans="1:12">
      <c r="A39" s="295"/>
      <c r="B39" s="271" t="s">
        <v>48</v>
      </c>
      <c r="C39" s="286"/>
      <c r="D39" s="284" t="s">
        <v>49</v>
      </c>
      <c r="E39" s="279">
        <f t="shared" si="0"/>
        <v>301417</v>
      </c>
      <c r="F39" s="319">
        <v>101662</v>
      </c>
      <c r="G39" s="319">
        <v>79657</v>
      </c>
      <c r="H39" s="319">
        <v>60394</v>
      </c>
      <c r="I39" s="319">
        <v>59704</v>
      </c>
      <c r="J39" s="265">
        <v>309295</v>
      </c>
      <c r="K39" s="265">
        <v>309295</v>
      </c>
      <c r="L39" s="265">
        <v>309295</v>
      </c>
    </row>
    <row r="40" spans="1:12" ht="31.5" customHeight="1">
      <c r="A40" s="295"/>
      <c r="B40" s="553" t="s">
        <v>50</v>
      </c>
      <c r="C40" s="554"/>
      <c r="D40" s="296" t="s">
        <v>51</v>
      </c>
      <c r="E40" s="278">
        <f t="shared" si="0"/>
        <v>86911</v>
      </c>
      <c r="F40" s="262">
        <v>23704</v>
      </c>
      <c r="G40" s="262">
        <v>23614</v>
      </c>
      <c r="H40" s="262">
        <v>21160</v>
      </c>
      <c r="I40" s="262">
        <v>18433</v>
      </c>
      <c r="J40" s="265">
        <v>88825</v>
      </c>
      <c r="K40" s="265">
        <v>88825</v>
      </c>
      <c r="L40" s="265">
        <v>88825</v>
      </c>
    </row>
    <row r="41" spans="1:12" ht="36" customHeight="1">
      <c r="A41" s="295"/>
      <c r="B41" s="548" t="s">
        <v>52</v>
      </c>
      <c r="C41" s="548"/>
      <c r="D41" s="296" t="s">
        <v>53</v>
      </c>
      <c r="E41" s="278">
        <f t="shared" si="0"/>
        <v>0</v>
      </c>
      <c r="F41" s="262"/>
      <c r="G41" s="262"/>
      <c r="H41" s="262"/>
      <c r="I41" s="262"/>
      <c r="J41" s="265"/>
      <c r="K41" s="265"/>
      <c r="L41" s="265"/>
    </row>
    <row r="42" spans="1:12">
      <c r="A42" s="295"/>
      <c r="B42" s="271" t="s">
        <v>54</v>
      </c>
      <c r="C42" s="286"/>
      <c r="D42" s="296" t="s">
        <v>55</v>
      </c>
      <c r="E42" s="278">
        <f t="shared" si="0"/>
        <v>8671</v>
      </c>
      <c r="F42" s="262">
        <v>2352</v>
      </c>
      <c r="G42" s="262">
        <v>2212</v>
      </c>
      <c r="H42" s="262">
        <v>2201</v>
      </c>
      <c r="I42" s="262">
        <v>1906</v>
      </c>
      <c r="J42" s="265">
        <v>8671</v>
      </c>
      <c r="K42" s="265">
        <v>8671</v>
      </c>
      <c r="L42" s="265">
        <v>8671</v>
      </c>
    </row>
    <row r="43" spans="1:12">
      <c r="A43" s="294"/>
      <c r="B43" s="271" t="s">
        <v>56</v>
      </c>
      <c r="C43" s="286"/>
      <c r="D43" s="269" t="s">
        <v>57</v>
      </c>
      <c r="E43" s="279">
        <f t="shared" si="0"/>
        <v>0</v>
      </c>
      <c r="F43" s="262"/>
      <c r="G43" s="262"/>
      <c r="H43" s="262"/>
      <c r="I43" s="262"/>
      <c r="J43" s="265"/>
      <c r="K43" s="265"/>
      <c r="L43" s="265"/>
    </row>
    <row r="44" spans="1:12">
      <c r="A44" s="288" t="s">
        <v>58</v>
      </c>
      <c r="B44" s="286"/>
      <c r="C44" s="297"/>
      <c r="D44" s="284" t="s">
        <v>59</v>
      </c>
      <c r="E44" s="279">
        <f t="shared" si="0"/>
        <v>0</v>
      </c>
      <c r="F44" s="319">
        <f t="shared" ref="F44:L44" si="10">F45</f>
        <v>0</v>
      </c>
      <c r="G44" s="319">
        <f t="shared" si="10"/>
        <v>0</v>
      </c>
      <c r="H44" s="319">
        <f t="shared" si="10"/>
        <v>0</v>
      </c>
      <c r="I44" s="319">
        <f t="shared" si="10"/>
        <v>0</v>
      </c>
      <c r="J44" s="264">
        <f t="shared" si="10"/>
        <v>0</v>
      </c>
      <c r="K44" s="264">
        <f t="shared" si="10"/>
        <v>0</v>
      </c>
      <c r="L44" s="264">
        <f t="shared" si="10"/>
        <v>0</v>
      </c>
    </row>
    <row r="45" spans="1:12">
      <c r="A45" s="294"/>
      <c r="B45" s="266" t="s">
        <v>60</v>
      </c>
      <c r="C45" s="286"/>
      <c r="D45" s="284" t="s">
        <v>61</v>
      </c>
      <c r="E45" s="279">
        <f t="shared" si="0"/>
        <v>0</v>
      </c>
      <c r="F45" s="319"/>
      <c r="G45" s="319"/>
      <c r="H45" s="319"/>
      <c r="I45" s="319"/>
      <c r="J45" s="265"/>
      <c r="K45" s="265"/>
      <c r="L45" s="265"/>
    </row>
    <row r="46" spans="1:12">
      <c r="A46" s="288" t="s">
        <v>62</v>
      </c>
      <c r="B46" s="286"/>
      <c r="C46" s="266"/>
      <c r="D46" s="284" t="s">
        <v>63</v>
      </c>
      <c r="E46" s="279">
        <f t="shared" si="0"/>
        <v>0</v>
      </c>
      <c r="F46" s="319">
        <f t="shared" ref="F46:L46" si="11">F47</f>
        <v>0</v>
      </c>
      <c r="G46" s="319">
        <f t="shared" si="11"/>
        <v>0</v>
      </c>
      <c r="H46" s="319">
        <f t="shared" si="11"/>
        <v>0</v>
      </c>
      <c r="I46" s="319">
        <f t="shared" si="11"/>
        <v>0</v>
      </c>
      <c r="J46" s="264">
        <f t="shared" si="11"/>
        <v>0</v>
      </c>
      <c r="K46" s="264">
        <f t="shared" si="11"/>
        <v>0</v>
      </c>
      <c r="L46" s="264">
        <f t="shared" si="11"/>
        <v>0</v>
      </c>
    </row>
    <row r="47" spans="1:12">
      <c r="A47" s="288"/>
      <c r="B47" s="266" t="s">
        <v>64</v>
      </c>
      <c r="C47" s="286"/>
      <c r="D47" s="284" t="s">
        <v>65</v>
      </c>
      <c r="E47" s="279">
        <f t="shared" si="0"/>
        <v>0</v>
      </c>
      <c r="F47" s="319"/>
      <c r="G47" s="319"/>
      <c r="H47" s="319"/>
      <c r="I47" s="319"/>
      <c r="J47" s="265"/>
      <c r="K47" s="265"/>
      <c r="L47" s="265"/>
    </row>
    <row r="48" spans="1:12" hidden="1">
      <c r="A48" s="288" t="s">
        <v>66</v>
      </c>
      <c r="B48" s="286"/>
      <c r="C48" s="266"/>
      <c r="D48" s="284" t="s">
        <v>67</v>
      </c>
      <c r="E48" s="279">
        <f t="shared" si="0"/>
        <v>3224</v>
      </c>
      <c r="F48" s="319">
        <f>F52+F49</f>
        <v>0</v>
      </c>
      <c r="G48" s="319">
        <f>G52+G49</f>
        <v>0</v>
      </c>
      <c r="H48" s="319">
        <f>H52+H49</f>
        <v>3224</v>
      </c>
      <c r="I48" s="319">
        <f>I52+I49</f>
        <v>0</v>
      </c>
      <c r="J48" s="264">
        <f>J52</f>
        <v>808</v>
      </c>
      <c r="K48" s="264">
        <f>K52</f>
        <v>0</v>
      </c>
      <c r="L48" s="264">
        <f>L52</f>
        <v>0</v>
      </c>
    </row>
    <row r="49" spans="1:12" hidden="1">
      <c r="A49" s="288"/>
      <c r="B49" s="549" t="s">
        <v>630</v>
      </c>
      <c r="C49" s="550"/>
      <c r="D49" s="284" t="s">
        <v>626</v>
      </c>
      <c r="E49" s="279">
        <f t="shared" si="0"/>
        <v>0</v>
      </c>
      <c r="F49" s="279">
        <f>F50+F51</f>
        <v>0</v>
      </c>
      <c r="G49" s="279">
        <f>G50+G51</f>
        <v>0</v>
      </c>
      <c r="H49" s="279">
        <f>H50+H51</f>
        <v>0</v>
      </c>
      <c r="I49" s="279">
        <f>I50+I51</f>
        <v>0</v>
      </c>
      <c r="J49" s="264"/>
      <c r="K49" s="264"/>
      <c r="L49" s="264"/>
    </row>
    <row r="50" spans="1:12" ht="33" hidden="1" customHeight="1">
      <c r="A50" s="288"/>
      <c r="B50" s="551" t="s">
        <v>627</v>
      </c>
      <c r="C50" s="552"/>
      <c r="D50" s="284" t="s">
        <v>629</v>
      </c>
      <c r="E50" s="279">
        <f t="shared" si="0"/>
        <v>0</v>
      </c>
      <c r="F50" s="262">
        <v>0</v>
      </c>
      <c r="G50" s="262">
        <v>0</v>
      </c>
      <c r="H50" s="262">
        <v>0</v>
      </c>
      <c r="I50" s="262">
        <v>0</v>
      </c>
      <c r="J50" s="264"/>
      <c r="K50" s="264"/>
      <c r="L50" s="264"/>
    </row>
    <row r="51" spans="1:12" ht="31.5" hidden="1" customHeight="1">
      <c r="A51" s="288"/>
      <c r="B51" s="551" t="s">
        <v>628</v>
      </c>
      <c r="C51" s="552"/>
      <c r="D51" s="284" t="s">
        <v>625</v>
      </c>
      <c r="E51" s="279">
        <f t="shared" si="0"/>
        <v>0</v>
      </c>
      <c r="F51" s="319">
        <v>0</v>
      </c>
      <c r="G51" s="319"/>
      <c r="H51" s="319">
        <v>0</v>
      </c>
      <c r="I51" s="319"/>
      <c r="J51" s="264"/>
      <c r="K51" s="264"/>
      <c r="L51" s="264"/>
    </row>
    <row r="52" spans="1:12">
      <c r="A52" s="288"/>
      <c r="B52" s="271" t="s">
        <v>68</v>
      </c>
      <c r="C52" s="286"/>
      <c r="D52" s="284" t="s">
        <v>69</v>
      </c>
      <c r="E52" s="279">
        <f t="shared" si="0"/>
        <v>3224</v>
      </c>
      <c r="F52" s="319"/>
      <c r="G52" s="319"/>
      <c r="H52" s="319">
        <v>3224</v>
      </c>
      <c r="I52" s="319"/>
      <c r="J52" s="265">
        <v>808</v>
      </c>
      <c r="K52" s="265"/>
      <c r="L52" s="265"/>
    </row>
    <row r="53" spans="1:12">
      <c r="A53" s="276" t="s">
        <v>70</v>
      </c>
      <c r="B53" s="277"/>
      <c r="C53" s="277"/>
      <c r="D53" s="284" t="s">
        <v>71</v>
      </c>
      <c r="E53" s="279">
        <f t="shared" si="0"/>
        <v>23.5</v>
      </c>
      <c r="F53" s="319">
        <f t="shared" ref="F53:L53" si="12">F54+F55+F56+F57</f>
        <v>0</v>
      </c>
      <c r="G53" s="319">
        <f t="shared" si="12"/>
        <v>23.5</v>
      </c>
      <c r="H53" s="319">
        <f t="shared" si="12"/>
        <v>0</v>
      </c>
      <c r="I53" s="319">
        <f t="shared" si="12"/>
        <v>0</v>
      </c>
      <c r="J53" s="319">
        <f t="shared" si="12"/>
        <v>0</v>
      </c>
      <c r="K53" s="264">
        <f t="shared" si="12"/>
        <v>0</v>
      </c>
      <c r="L53" s="264">
        <f t="shared" si="12"/>
        <v>0</v>
      </c>
    </row>
    <row r="54" spans="1:12">
      <c r="A54" s="276"/>
      <c r="B54" s="271" t="s">
        <v>72</v>
      </c>
      <c r="C54" s="286"/>
      <c r="D54" s="284" t="s">
        <v>73</v>
      </c>
      <c r="E54" s="279">
        <f t="shared" si="0"/>
        <v>23.5</v>
      </c>
      <c r="F54" s="319"/>
      <c r="G54" s="319">
        <v>23.5</v>
      </c>
      <c r="H54" s="319"/>
      <c r="I54" s="319"/>
      <c r="J54" s="265"/>
      <c r="K54" s="265"/>
      <c r="L54" s="265"/>
    </row>
    <row r="55" spans="1:12" ht="35.25" customHeight="1">
      <c r="A55" s="276"/>
      <c r="B55" s="553" t="s">
        <v>74</v>
      </c>
      <c r="C55" s="554"/>
      <c r="D55" s="284" t="s">
        <v>75</v>
      </c>
      <c r="E55" s="279">
        <f t="shared" si="0"/>
        <v>-989</v>
      </c>
      <c r="F55" s="319">
        <v>-200</v>
      </c>
      <c r="G55" s="319">
        <v>-301</v>
      </c>
      <c r="H55" s="319">
        <v>-388</v>
      </c>
      <c r="I55" s="319">
        <v>-100</v>
      </c>
      <c r="J55" s="265">
        <v>-180</v>
      </c>
      <c r="K55" s="265">
        <v>-180</v>
      </c>
      <c r="L55" s="265">
        <v>-180</v>
      </c>
    </row>
    <row r="56" spans="1:12">
      <c r="A56" s="276"/>
      <c r="B56" s="271" t="s">
        <v>76</v>
      </c>
      <c r="C56" s="286"/>
      <c r="D56" s="284" t="s">
        <v>77</v>
      </c>
      <c r="E56" s="279">
        <f t="shared" si="0"/>
        <v>989</v>
      </c>
      <c r="F56" s="319">
        <v>200</v>
      </c>
      <c r="G56" s="319">
        <v>301</v>
      </c>
      <c r="H56" s="319">
        <v>388</v>
      </c>
      <c r="I56" s="319">
        <v>100</v>
      </c>
      <c r="J56" s="265">
        <v>180</v>
      </c>
      <c r="K56" s="265">
        <v>180</v>
      </c>
      <c r="L56" s="265">
        <v>180</v>
      </c>
    </row>
    <row r="57" spans="1:12">
      <c r="A57" s="276"/>
      <c r="B57" s="271" t="s">
        <v>78</v>
      </c>
      <c r="C57" s="286"/>
      <c r="D57" s="284" t="s">
        <v>79</v>
      </c>
      <c r="E57" s="279">
        <f t="shared" si="0"/>
        <v>0</v>
      </c>
      <c r="F57" s="319"/>
      <c r="G57" s="319"/>
      <c r="H57" s="319"/>
      <c r="I57" s="319"/>
      <c r="J57" s="265"/>
      <c r="K57" s="265"/>
      <c r="L57" s="265"/>
    </row>
    <row r="58" spans="1:12" s="1" customFormat="1">
      <c r="A58" s="288" t="s">
        <v>80</v>
      </c>
      <c r="B58" s="298"/>
      <c r="C58" s="299"/>
      <c r="D58" s="300" t="s">
        <v>81</v>
      </c>
      <c r="E58" s="279">
        <f t="shared" si="0"/>
        <v>0</v>
      </c>
      <c r="F58" s="320">
        <f t="shared" ref="F58:L58" si="13">F59</f>
        <v>0</v>
      </c>
      <c r="G58" s="320">
        <f t="shared" si="13"/>
        <v>0</v>
      </c>
      <c r="H58" s="320">
        <f t="shared" si="13"/>
        <v>0</v>
      </c>
      <c r="I58" s="320">
        <f t="shared" si="13"/>
        <v>0</v>
      </c>
      <c r="J58" s="321">
        <f t="shared" si="13"/>
        <v>0</v>
      </c>
      <c r="K58" s="321">
        <f t="shared" si="13"/>
        <v>0</v>
      </c>
      <c r="L58" s="321">
        <f t="shared" si="13"/>
        <v>0</v>
      </c>
    </row>
    <row r="59" spans="1:12" s="1" customFormat="1">
      <c r="A59" s="288" t="s">
        <v>82</v>
      </c>
      <c r="B59" s="286"/>
      <c r="C59" s="266"/>
      <c r="D59" s="296" t="s">
        <v>83</v>
      </c>
      <c r="E59" s="279">
        <f t="shared" si="0"/>
        <v>0</v>
      </c>
      <c r="F59" s="320">
        <f t="shared" ref="F59:L59" si="14">F60+F61</f>
        <v>0</v>
      </c>
      <c r="G59" s="320">
        <f t="shared" si="14"/>
        <v>0</v>
      </c>
      <c r="H59" s="320">
        <f t="shared" si="14"/>
        <v>0</v>
      </c>
      <c r="I59" s="320">
        <f t="shared" si="14"/>
        <v>0</v>
      </c>
      <c r="J59" s="321">
        <f t="shared" si="14"/>
        <v>0</v>
      </c>
      <c r="K59" s="321">
        <f t="shared" si="14"/>
        <v>0</v>
      </c>
      <c r="L59" s="321">
        <f t="shared" si="14"/>
        <v>0</v>
      </c>
    </row>
    <row r="60" spans="1:12" s="1" customFormat="1">
      <c r="A60" s="288"/>
      <c r="B60" s="266" t="s">
        <v>84</v>
      </c>
      <c r="C60" s="286"/>
      <c r="D60" s="296" t="s">
        <v>85</v>
      </c>
      <c r="E60" s="279">
        <f t="shared" si="0"/>
        <v>0</v>
      </c>
      <c r="F60" s="320">
        <v>0</v>
      </c>
      <c r="G60" s="320"/>
      <c r="H60" s="320"/>
      <c r="I60" s="320"/>
      <c r="J60" s="302"/>
      <c r="K60" s="302"/>
      <c r="L60" s="302"/>
    </row>
    <row r="61" spans="1:12" s="1" customFormat="1">
      <c r="A61" s="288"/>
      <c r="B61" s="266" t="s">
        <v>86</v>
      </c>
      <c r="C61" s="286"/>
      <c r="D61" s="296" t="s">
        <v>87</v>
      </c>
      <c r="E61" s="279">
        <f t="shared" si="0"/>
        <v>0</v>
      </c>
      <c r="F61" s="320"/>
      <c r="G61" s="320"/>
      <c r="H61" s="320"/>
      <c r="I61" s="320"/>
      <c r="J61" s="302"/>
      <c r="K61" s="302"/>
      <c r="L61" s="302"/>
    </row>
    <row r="62" spans="1:12" s="1" customFormat="1">
      <c r="A62" s="555" t="s">
        <v>607</v>
      </c>
      <c r="B62" s="556"/>
      <c r="C62" s="557"/>
      <c r="D62" s="300" t="s">
        <v>606</v>
      </c>
      <c r="E62" s="279">
        <f>E63</f>
        <v>0</v>
      </c>
      <c r="F62" s="279">
        <f>F63</f>
        <v>0</v>
      </c>
      <c r="G62" s="279">
        <f>G63</f>
        <v>0</v>
      </c>
      <c r="H62" s="279">
        <f>H63</f>
        <v>0</v>
      </c>
      <c r="I62" s="279">
        <f>I63</f>
        <v>0</v>
      </c>
      <c r="J62" s="302"/>
      <c r="K62" s="302"/>
      <c r="L62" s="302"/>
    </row>
    <row r="63" spans="1:12" s="1" customFormat="1">
      <c r="A63" s="555" t="s">
        <v>610</v>
      </c>
      <c r="B63" s="556"/>
      <c r="C63" s="557"/>
      <c r="D63" s="296" t="s">
        <v>608</v>
      </c>
      <c r="E63" s="279">
        <f>F63+G63+H63+I63</f>
        <v>0</v>
      </c>
      <c r="F63" s="320">
        <f>F64</f>
        <v>0</v>
      </c>
      <c r="G63" s="320">
        <f>G64</f>
        <v>0</v>
      </c>
      <c r="H63" s="320">
        <f>H64</f>
        <v>0</v>
      </c>
      <c r="I63" s="320">
        <f>I64</f>
        <v>0</v>
      </c>
      <c r="J63" s="302"/>
      <c r="K63" s="302"/>
      <c r="L63" s="302"/>
    </row>
    <row r="64" spans="1:12" s="1" customFormat="1">
      <c r="A64" s="555" t="s">
        <v>611</v>
      </c>
      <c r="B64" s="556"/>
      <c r="C64" s="557"/>
      <c r="D64" s="296" t="s">
        <v>609</v>
      </c>
      <c r="E64" s="279">
        <f>E65+E66</f>
        <v>0</v>
      </c>
      <c r="F64" s="279">
        <f>F65+F66</f>
        <v>0</v>
      </c>
      <c r="G64" s="279">
        <f>G65+G66</f>
        <v>0</v>
      </c>
      <c r="H64" s="279">
        <f>H65+H66</f>
        <v>0</v>
      </c>
      <c r="I64" s="279">
        <f>I65+I66</f>
        <v>0</v>
      </c>
      <c r="J64" s="302"/>
      <c r="K64" s="302"/>
      <c r="L64" s="302"/>
    </row>
    <row r="65" spans="1:12" s="1" customFormat="1" ht="33" customHeight="1">
      <c r="A65" s="566" t="s">
        <v>619</v>
      </c>
      <c r="B65" s="567"/>
      <c r="C65" s="568"/>
      <c r="D65" s="296" t="s">
        <v>618</v>
      </c>
      <c r="E65" s="279">
        <f>F65+G65+H65+I65</f>
        <v>0</v>
      </c>
      <c r="F65" s="320"/>
      <c r="G65" s="320"/>
      <c r="H65" s="320">
        <v>0</v>
      </c>
      <c r="I65" s="320">
        <v>0</v>
      </c>
      <c r="J65" s="302"/>
      <c r="K65" s="302"/>
      <c r="L65" s="302"/>
    </row>
    <row r="66" spans="1:12" s="1" customFormat="1" ht="33" customHeight="1">
      <c r="A66" s="566" t="s">
        <v>620</v>
      </c>
      <c r="B66" s="567"/>
      <c r="C66" s="568"/>
      <c r="D66" s="296" t="s">
        <v>621</v>
      </c>
      <c r="E66" s="279">
        <f>G66</f>
        <v>0</v>
      </c>
      <c r="F66" s="320">
        <v>0</v>
      </c>
      <c r="G66" s="320">
        <f>270.68-270.68</f>
        <v>0</v>
      </c>
      <c r="H66" s="320">
        <v>0</v>
      </c>
      <c r="I66" s="320">
        <v>0</v>
      </c>
      <c r="J66" s="302"/>
      <c r="K66" s="302"/>
      <c r="L66" s="302"/>
    </row>
    <row r="67" spans="1:12" s="1" customFormat="1">
      <c r="A67" s="278" t="s">
        <v>88</v>
      </c>
      <c r="B67" s="266"/>
      <c r="C67" s="266"/>
      <c r="D67" s="300" t="s">
        <v>89</v>
      </c>
      <c r="E67" s="279">
        <f t="shared" si="0"/>
        <v>416477</v>
      </c>
      <c r="F67" s="320">
        <f t="shared" ref="F67:L67" si="15">F68</f>
        <v>160617</v>
      </c>
      <c r="G67" s="320">
        <f t="shared" si="15"/>
        <v>88571</v>
      </c>
      <c r="H67" s="320">
        <f t="shared" si="15"/>
        <v>83074</v>
      </c>
      <c r="I67" s="320">
        <f t="shared" si="15"/>
        <v>84215</v>
      </c>
      <c r="J67" s="321">
        <f t="shared" si="15"/>
        <v>339245</v>
      </c>
      <c r="K67" s="321">
        <f t="shared" si="15"/>
        <v>339245</v>
      </c>
      <c r="L67" s="321">
        <f t="shared" si="15"/>
        <v>344445</v>
      </c>
    </row>
    <row r="68" spans="1:12" s="1" customFormat="1">
      <c r="A68" s="278" t="s">
        <v>90</v>
      </c>
      <c r="B68" s="266"/>
      <c r="C68" s="266"/>
      <c r="D68" s="300" t="s">
        <v>91</v>
      </c>
      <c r="E68" s="279">
        <f t="shared" si="0"/>
        <v>416477</v>
      </c>
      <c r="F68" s="320">
        <f t="shared" ref="F68:L68" si="16">F69+F79</f>
        <v>160617</v>
      </c>
      <c r="G68" s="320">
        <f t="shared" si="16"/>
        <v>88571</v>
      </c>
      <c r="H68" s="320">
        <f t="shared" si="16"/>
        <v>83074</v>
      </c>
      <c r="I68" s="320">
        <f t="shared" si="16"/>
        <v>84215</v>
      </c>
      <c r="J68" s="321">
        <f t="shared" si="16"/>
        <v>339245</v>
      </c>
      <c r="K68" s="321">
        <f t="shared" si="16"/>
        <v>339245</v>
      </c>
      <c r="L68" s="321">
        <f t="shared" si="16"/>
        <v>344445</v>
      </c>
    </row>
    <row r="69" spans="1:12" s="2" customFormat="1" ht="21.75" customHeight="1">
      <c r="A69" s="278" t="s">
        <v>692</v>
      </c>
      <c r="B69" s="266"/>
      <c r="C69" s="266"/>
      <c r="D69" s="296" t="s">
        <v>92</v>
      </c>
      <c r="E69" s="322">
        <f t="shared" si="0"/>
        <v>10270</v>
      </c>
      <c r="F69" s="263">
        <f>F70+F71+F72+F73+F74+F75</f>
        <v>7359</v>
      </c>
      <c r="G69" s="263">
        <f t="shared" ref="G69:I69" si="17">G70+G71+G72+G73+G74+G75</f>
        <v>2911</v>
      </c>
      <c r="H69" s="263">
        <f t="shared" si="17"/>
        <v>0</v>
      </c>
      <c r="I69" s="263">
        <f t="shared" si="17"/>
        <v>0</v>
      </c>
      <c r="J69" s="321">
        <f>J70+J71+J72</f>
        <v>0</v>
      </c>
      <c r="K69" s="321">
        <f>K70+K71+K72</f>
        <v>0</v>
      </c>
      <c r="L69" s="321">
        <f>L70+L71+L72</f>
        <v>0</v>
      </c>
    </row>
    <row r="70" spans="1:12" s="2" customFormat="1">
      <c r="A70" s="278"/>
      <c r="B70" s="266" t="s">
        <v>93</v>
      </c>
      <c r="C70" s="266"/>
      <c r="D70" s="296" t="s">
        <v>94</v>
      </c>
      <c r="E70" s="322">
        <f t="shared" si="0"/>
        <v>0</v>
      </c>
      <c r="F70" s="263"/>
      <c r="G70" s="320"/>
      <c r="H70" s="320"/>
      <c r="I70" s="320"/>
      <c r="J70" s="302"/>
      <c r="K70" s="302"/>
      <c r="L70" s="302"/>
    </row>
    <row r="71" spans="1:12" s="2" customFormat="1" ht="30.75" hidden="1" customHeight="1">
      <c r="A71" s="278"/>
      <c r="B71" s="561" t="s">
        <v>95</v>
      </c>
      <c r="C71" s="561"/>
      <c r="D71" s="296" t="s">
        <v>96</v>
      </c>
      <c r="E71" s="322">
        <f t="shared" si="0"/>
        <v>0</v>
      </c>
      <c r="F71" s="263"/>
      <c r="G71" s="320"/>
      <c r="H71" s="320"/>
      <c r="I71" s="320"/>
      <c r="J71" s="302"/>
      <c r="K71" s="302"/>
      <c r="L71" s="302"/>
    </row>
    <row r="72" spans="1:12" s="2" customFormat="1" ht="30" hidden="1" customHeight="1">
      <c r="A72" s="278"/>
      <c r="B72" s="561" t="s">
        <v>97</v>
      </c>
      <c r="C72" s="561"/>
      <c r="D72" s="296" t="s">
        <v>98</v>
      </c>
      <c r="E72" s="322">
        <f t="shared" si="0"/>
        <v>0</v>
      </c>
      <c r="F72" s="263"/>
      <c r="G72" s="320"/>
      <c r="H72" s="320"/>
      <c r="I72" s="320"/>
      <c r="J72" s="302"/>
      <c r="K72" s="302"/>
      <c r="L72" s="302"/>
    </row>
    <row r="73" spans="1:12" s="2" customFormat="1" ht="54" hidden="1" customHeight="1">
      <c r="A73" s="278"/>
      <c r="B73" s="561" t="s">
        <v>649</v>
      </c>
      <c r="C73" s="561"/>
      <c r="D73" s="296" t="s">
        <v>650</v>
      </c>
      <c r="E73" s="322">
        <f t="shared" si="0"/>
        <v>0</v>
      </c>
      <c r="F73" s="263"/>
      <c r="G73" s="320"/>
      <c r="H73" s="320"/>
      <c r="I73" s="320"/>
      <c r="J73" s="302"/>
      <c r="K73" s="302"/>
      <c r="L73" s="302"/>
    </row>
    <row r="74" spans="1:12" s="2" customFormat="1" ht="20.25" customHeight="1">
      <c r="A74" s="278"/>
      <c r="B74" s="562" t="s">
        <v>661</v>
      </c>
      <c r="C74" s="563"/>
      <c r="D74" s="296" t="s">
        <v>677</v>
      </c>
      <c r="E74" s="322">
        <f t="shared" si="0"/>
        <v>0</v>
      </c>
      <c r="F74" s="263">
        <v>0</v>
      </c>
      <c r="G74" s="320"/>
      <c r="H74" s="320">
        <v>0</v>
      </c>
      <c r="I74" s="320"/>
      <c r="J74" s="302"/>
      <c r="K74" s="302"/>
      <c r="L74" s="302"/>
    </row>
    <row r="75" spans="1:12" s="2" customFormat="1" ht="20.25" customHeight="1">
      <c r="A75" s="278"/>
      <c r="B75" s="564" t="s">
        <v>688</v>
      </c>
      <c r="C75" s="565"/>
      <c r="D75" s="296" t="s">
        <v>684</v>
      </c>
      <c r="E75" s="322">
        <f t="shared" si="0"/>
        <v>10270</v>
      </c>
      <c r="F75" s="263">
        <f>F76+F77+F78</f>
        <v>7359</v>
      </c>
      <c r="G75" s="263">
        <f t="shared" ref="G75:I75" si="18">G76+G77+G78</f>
        <v>2911</v>
      </c>
      <c r="H75" s="263">
        <f t="shared" si="18"/>
        <v>0</v>
      </c>
      <c r="I75" s="263">
        <f t="shared" si="18"/>
        <v>0</v>
      </c>
      <c r="J75" s="302"/>
      <c r="K75" s="302"/>
      <c r="L75" s="302"/>
    </row>
    <row r="76" spans="1:12" s="2" customFormat="1" ht="20.25" customHeight="1">
      <c r="A76" s="278"/>
      <c r="B76" s="518"/>
      <c r="C76" s="519" t="s">
        <v>689</v>
      </c>
      <c r="D76" s="296" t="s">
        <v>685</v>
      </c>
      <c r="E76" s="322">
        <f t="shared" si="0"/>
        <v>8630</v>
      </c>
      <c r="F76" s="263">
        <v>6184</v>
      </c>
      <c r="G76" s="320">
        <v>2446</v>
      </c>
      <c r="H76" s="320"/>
      <c r="I76" s="320"/>
      <c r="J76" s="302"/>
      <c r="K76" s="302"/>
      <c r="L76" s="302"/>
    </row>
    <row r="77" spans="1:12" s="2" customFormat="1" ht="20.25" customHeight="1">
      <c r="A77" s="278"/>
      <c r="B77" s="518"/>
      <c r="C77" s="519" t="s">
        <v>690</v>
      </c>
      <c r="D77" s="296" t="s">
        <v>686</v>
      </c>
      <c r="E77" s="322">
        <f t="shared" si="0"/>
        <v>0</v>
      </c>
      <c r="F77" s="263">
        <v>0</v>
      </c>
      <c r="G77" s="320"/>
      <c r="H77" s="320"/>
      <c r="I77" s="320"/>
      <c r="J77" s="302"/>
      <c r="K77" s="302"/>
      <c r="L77" s="302"/>
    </row>
    <row r="78" spans="1:12" s="2" customFormat="1" ht="20.25" customHeight="1">
      <c r="A78" s="278"/>
      <c r="B78" s="518"/>
      <c r="C78" s="519" t="s">
        <v>691</v>
      </c>
      <c r="D78" s="296" t="s">
        <v>687</v>
      </c>
      <c r="E78" s="322">
        <f t="shared" si="0"/>
        <v>1640</v>
      </c>
      <c r="F78" s="263">
        <v>1175</v>
      </c>
      <c r="G78" s="320">
        <v>465</v>
      </c>
      <c r="H78" s="320"/>
      <c r="I78" s="320"/>
      <c r="J78" s="302"/>
      <c r="K78" s="302"/>
      <c r="L78" s="302"/>
    </row>
    <row r="79" spans="1:12" s="1" customFormat="1">
      <c r="A79" s="276" t="s">
        <v>662</v>
      </c>
      <c r="B79" s="286"/>
      <c r="C79" s="266"/>
      <c r="D79" s="286" t="s">
        <v>99</v>
      </c>
      <c r="E79" s="279">
        <f t="shared" si="0"/>
        <v>406207</v>
      </c>
      <c r="F79" s="320">
        <f>F80+F81+F82+F83+F84+F88+F92+F93+F94</f>
        <v>153258</v>
      </c>
      <c r="G79" s="320">
        <f>G80+G81+G82+G83+G84+G88+G92+G93+G94</f>
        <v>85660</v>
      </c>
      <c r="H79" s="320">
        <f>H80+H81+H82+H83+H84+H88+H92+H93+H94</f>
        <v>83074</v>
      </c>
      <c r="I79" s="320">
        <f>I80+I81+I82+I83+I84+I88+I92+I93+I94</f>
        <v>84215</v>
      </c>
      <c r="J79" s="323">
        <f>J80+J81+J82+J83+J84+J88+J92+J93</f>
        <v>339245</v>
      </c>
      <c r="K79" s="323">
        <f>K80+K81+K82+K83+K84+K88+K92+K93</f>
        <v>339245</v>
      </c>
      <c r="L79" s="323">
        <f>L80+L81+L82+L83+L84+L88+L92+L93</f>
        <v>344445</v>
      </c>
    </row>
    <row r="80" spans="1:12" s="1" customFormat="1" ht="20.25" customHeight="1">
      <c r="A80" s="278"/>
      <c r="B80" s="271" t="s">
        <v>100</v>
      </c>
      <c r="C80" s="286"/>
      <c r="D80" s="296" t="s">
        <v>101</v>
      </c>
      <c r="E80" s="279">
        <f t="shared" si="0"/>
        <v>71043</v>
      </c>
      <c r="F80" s="320">
        <v>17955</v>
      </c>
      <c r="G80" s="320">
        <v>17654</v>
      </c>
      <c r="H80" s="320">
        <v>17956</v>
      </c>
      <c r="I80" s="320">
        <v>17478</v>
      </c>
      <c r="J80" s="302">
        <v>71167</v>
      </c>
      <c r="K80" s="302">
        <v>71167</v>
      </c>
      <c r="L80" s="302">
        <v>71167</v>
      </c>
    </row>
    <row r="81" spans="1:12" s="1" customFormat="1" ht="28.5" customHeight="1">
      <c r="A81" s="278"/>
      <c r="B81" s="553" t="s">
        <v>102</v>
      </c>
      <c r="C81" s="554"/>
      <c r="D81" s="296" t="s">
        <v>103</v>
      </c>
      <c r="E81" s="279">
        <f t="shared" si="0"/>
        <v>6000</v>
      </c>
      <c r="F81" s="320">
        <v>1500</v>
      </c>
      <c r="G81" s="320">
        <v>1500</v>
      </c>
      <c r="H81" s="320">
        <v>1500</v>
      </c>
      <c r="I81" s="320">
        <v>1500</v>
      </c>
      <c r="J81" s="302"/>
      <c r="K81" s="302"/>
      <c r="L81" s="302">
        <v>5200</v>
      </c>
    </row>
    <row r="82" spans="1:12" s="1" customFormat="1" ht="31.5" customHeight="1">
      <c r="A82" s="278"/>
      <c r="B82" s="553" t="s">
        <v>104</v>
      </c>
      <c r="C82" s="554"/>
      <c r="D82" s="296" t="s">
        <v>105</v>
      </c>
      <c r="E82" s="279">
        <f t="shared" si="0"/>
        <v>16225</v>
      </c>
      <c r="F82" s="320">
        <v>16225</v>
      </c>
      <c r="G82" s="320"/>
      <c r="H82" s="320"/>
      <c r="I82" s="320"/>
      <c r="J82" s="302"/>
      <c r="K82" s="302"/>
      <c r="L82" s="302"/>
    </row>
    <row r="83" spans="1:12" s="1" customFormat="1" ht="15" customHeight="1">
      <c r="A83" s="278"/>
      <c r="B83" s="548" t="s">
        <v>106</v>
      </c>
      <c r="C83" s="548"/>
      <c r="D83" s="296" t="s">
        <v>107</v>
      </c>
      <c r="E83" s="279">
        <f t="shared" si="0"/>
        <v>0</v>
      </c>
      <c r="F83" s="320"/>
      <c r="G83" s="320"/>
      <c r="H83" s="320"/>
      <c r="I83" s="320"/>
      <c r="J83" s="302"/>
      <c r="K83" s="302"/>
      <c r="L83" s="302"/>
    </row>
    <row r="84" spans="1:12" s="12" customFormat="1" ht="30.75" customHeight="1">
      <c r="A84" s="303"/>
      <c r="B84" s="569" t="s">
        <v>108</v>
      </c>
      <c r="C84" s="569"/>
      <c r="D84" s="304" t="s">
        <v>109</v>
      </c>
      <c r="E84" s="278">
        <f t="shared" si="0"/>
        <v>0</v>
      </c>
      <c r="F84" s="324">
        <f t="shared" ref="F84:L84" si="19">F85+F86+F87</f>
        <v>0</v>
      </c>
      <c r="G84" s="324">
        <f t="shared" si="19"/>
        <v>0</v>
      </c>
      <c r="H84" s="324">
        <f t="shared" si="19"/>
        <v>0</v>
      </c>
      <c r="I84" s="324">
        <f t="shared" si="19"/>
        <v>0</v>
      </c>
      <c r="J84" s="325">
        <f t="shared" si="19"/>
        <v>0</v>
      </c>
      <c r="K84" s="325">
        <f t="shared" si="19"/>
        <v>0</v>
      </c>
      <c r="L84" s="325">
        <f t="shared" si="19"/>
        <v>0</v>
      </c>
    </row>
    <row r="85" spans="1:12" s="12" customFormat="1" ht="33" customHeight="1">
      <c r="A85" s="303"/>
      <c r="B85" s="517"/>
      <c r="C85" s="305" t="s">
        <v>110</v>
      </c>
      <c r="D85" s="304" t="s">
        <v>111</v>
      </c>
      <c r="E85" s="278">
        <f t="shared" si="0"/>
        <v>0</v>
      </c>
      <c r="F85" s="324"/>
      <c r="G85" s="324"/>
      <c r="H85" s="324"/>
      <c r="I85" s="324">
        <f>5745-5745</f>
        <v>0</v>
      </c>
      <c r="J85" s="326"/>
      <c r="K85" s="326"/>
      <c r="L85" s="326"/>
    </row>
    <row r="86" spans="1:12" s="12" customFormat="1" ht="28.5" customHeight="1">
      <c r="A86" s="303"/>
      <c r="B86" s="517"/>
      <c r="C86" s="305" t="s">
        <v>112</v>
      </c>
      <c r="D86" s="304" t="s">
        <v>113</v>
      </c>
      <c r="E86" s="278">
        <f t="shared" si="0"/>
        <v>0</v>
      </c>
      <c r="F86" s="324"/>
      <c r="G86" s="324"/>
      <c r="H86" s="324"/>
      <c r="I86" s="324"/>
      <c r="J86" s="326"/>
      <c r="K86" s="326"/>
      <c r="L86" s="326"/>
    </row>
    <row r="87" spans="1:12" s="12" customFormat="1" ht="18.75" customHeight="1">
      <c r="A87" s="303"/>
      <c r="B87" s="517"/>
      <c r="C87" s="306" t="s">
        <v>114</v>
      </c>
      <c r="D87" s="304" t="s">
        <v>115</v>
      </c>
      <c r="E87" s="278">
        <f t="shared" si="0"/>
        <v>0</v>
      </c>
      <c r="F87" s="324"/>
      <c r="G87" s="324"/>
      <c r="H87" s="324"/>
      <c r="I87" s="324"/>
      <c r="J87" s="326"/>
      <c r="K87" s="326"/>
      <c r="L87" s="326"/>
    </row>
    <row r="88" spans="1:12" s="12" customFormat="1" ht="28.5" hidden="1" customHeight="1">
      <c r="A88" s="303"/>
      <c r="B88" s="569" t="s">
        <v>116</v>
      </c>
      <c r="C88" s="569"/>
      <c r="D88" s="304" t="s">
        <v>117</v>
      </c>
      <c r="E88" s="278">
        <f t="shared" si="0"/>
        <v>0</v>
      </c>
      <c r="F88" s="324">
        <f t="shared" ref="F88:L88" si="20">F89+F90+F91</f>
        <v>0</v>
      </c>
      <c r="G88" s="324">
        <f t="shared" si="20"/>
        <v>0</v>
      </c>
      <c r="H88" s="324">
        <f t="shared" si="20"/>
        <v>0</v>
      </c>
      <c r="I88" s="324">
        <f t="shared" si="20"/>
        <v>0</v>
      </c>
      <c r="J88" s="325">
        <f t="shared" si="20"/>
        <v>0</v>
      </c>
      <c r="K88" s="325">
        <f t="shared" si="20"/>
        <v>0</v>
      </c>
      <c r="L88" s="325">
        <f t="shared" si="20"/>
        <v>0</v>
      </c>
    </row>
    <row r="89" spans="1:12" s="12" customFormat="1" ht="43.5" hidden="1" customHeight="1">
      <c r="A89" s="303"/>
      <c r="B89" s="517"/>
      <c r="C89" s="305" t="s">
        <v>118</v>
      </c>
      <c r="D89" s="304" t="s">
        <v>119</v>
      </c>
      <c r="E89" s="278">
        <f t="shared" si="0"/>
        <v>0</v>
      </c>
      <c r="F89" s="324"/>
      <c r="G89" s="324"/>
      <c r="H89" s="324"/>
      <c r="I89" s="324"/>
      <c r="J89" s="326"/>
      <c r="K89" s="326"/>
      <c r="L89" s="326"/>
    </row>
    <row r="90" spans="1:12" s="12" customFormat="1" ht="30.75" hidden="1" customHeight="1">
      <c r="A90" s="303"/>
      <c r="B90" s="517"/>
      <c r="C90" s="305" t="s">
        <v>120</v>
      </c>
      <c r="D90" s="304" t="s">
        <v>121</v>
      </c>
      <c r="E90" s="278">
        <f t="shared" si="0"/>
        <v>0</v>
      </c>
      <c r="F90" s="324"/>
      <c r="G90" s="324"/>
      <c r="H90" s="324"/>
      <c r="I90" s="324"/>
      <c r="J90" s="326"/>
      <c r="K90" s="326"/>
      <c r="L90" s="326"/>
    </row>
    <row r="91" spans="1:12" s="12" customFormat="1" ht="30.75" hidden="1" customHeight="1">
      <c r="A91" s="303"/>
      <c r="B91" s="517"/>
      <c r="C91" s="305" t="s">
        <v>122</v>
      </c>
      <c r="D91" s="304" t="s">
        <v>123</v>
      </c>
      <c r="E91" s="278">
        <f t="shared" si="0"/>
        <v>0</v>
      </c>
      <c r="F91" s="324"/>
      <c r="G91" s="324"/>
      <c r="H91" s="324"/>
      <c r="I91" s="324"/>
      <c r="J91" s="326"/>
      <c r="K91" s="326"/>
      <c r="L91" s="326"/>
    </row>
    <row r="92" spans="1:12" s="12" customFormat="1" ht="23.25" customHeight="1">
      <c r="A92" s="303"/>
      <c r="B92" s="570" t="s">
        <v>605</v>
      </c>
      <c r="C92" s="571"/>
      <c r="D92" s="304" t="s">
        <v>604</v>
      </c>
      <c r="E92" s="278">
        <f>F92+G92+H92+I92</f>
        <v>48124</v>
      </c>
      <c r="F92" s="324">
        <v>46624</v>
      </c>
      <c r="G92" s="324"/>
      <c r="H92" s="324">
        <v>800</v>
      </c>
      <c r="I92" s="324">
        <v>700</v>
      </c>
      <c r="J92" s="326"/>
      <c r="K92" s="326"/>
      <c r="L92" s="326"/>
    </row>
    <row r="93" spans="1:12" s="12" customFormat="1" ht="33.75" customHeight="1">
      <c r="A93" s="303"/>
      <c r="B93" s="570" t="s">
        <v>633</v>
      </c>
      <c r="C93" s="571"/>
      <c r="D93" s="304" t="s">
        <v>632</v>
      </c>
      <c r="E93" s="278">
        <f>F93+G93+H93+I93</f>
        <v>264815</v>
      </c>
      <c r="F93" s="324">
        <v>70954</v>
      </c>
      <c r="G93" s="324">
        <v>66506</v>
      </c>
      <c r="H93" s="324">
        <v>62818</v>
      </c>
      <c r="I93" s="324">
        <v>64537</v>
      </c>
      <c r="J93" s="326">
        <v>268078</v>
      </c>
      <c r="K93" s="326">
        <v>268078</v>
      </c>
      <c r="L93" s="326">
        <v>268078</v>
      </c>
    </row>
    <row r="94" spans="1:12" s="12" customFormat="1" ht="33.75" customHeight="1">
      <c r="A94" s="303"/>
      <c r="B94" s="570" t="s">
        <v>661</v>
      </c>
      <c r="C94" s="571"/>
      <c r="D94" s="304" t="s">
        <v>660</v>
      </c>
      <c r="E94" s="278">
        <f>F94+G94+H94+I94</f>
        <v>0</v>
      </c>
      <c r="F94" s="324">
        <v>0</v>
      </c>
      <c r="G94" s="324"/>
      <c r="H94" s="324"/>
      <c r="I94" s="324"/>
      <c r="J94" s="326"/>
      <c r="K94" s="326"/>
      <c r="L94" s="326"/>
    </row>
    <row r="95" spans="1:12" s="3" customFormat="1" ht="28.5" customHeight="1">
      <c r="A95" s="572" t="s">
        <v>124</v>
      </c>
      <c r="B95" s="572"/>
      <c r="C95" s="572"/>
      <c r="D95" s="268" t="s">
        <v>125</v>
      </c>
      <c r="E95" s="279">
        <f t="shared" si="0"/>
        <v>0</v>
      </c>
      <c r="F95" s="327">
        <f t="shared" ref="F95:L95" si="21">F96+F100+F104+F108+F112+F116+F120+F124+F128+F132+F136</f>
        <v>0</v>
      </c>
      <c r="G95" s="327">
        <f t="shared" si="21"/>
        <v>0</v>
      </c>
      <c r="H95" s="327">
        <f t="shared" si="21"/>
        <v>0</v>
      </c>
      <c r="I95" s="327">
        <f t="shared" si="21"/>
        <v>0</v>
      </c>
      <c r="J95" s="328">
        <f t="shared" si="21"/>
        <v>0</v>
      </c>
      <c r="K95" s="328">
        <f t="shared" si="21"/>
        <v>0</v>
      </c>
      <c r="L95" s="328">
        <f t="shared" si="21"/>
        <v>0</v>
      </c>
    </row>
    <row r="96" spans="1:12" s="3" customFormat="1" ht="12" customHeight="1">
      <c r="A96" s="261"/>
      <c r="B96" s="548" t="s">
        <v>126</v>
      </c>
      <c r="C96" s="548"/>
      <c r="D96" s="269" t="s">
        <v>127</v>
      </c>
      <c r="E96" s="279">
        <f t="shared" si="0"/>
        <v>0</v>
      </c>
      <c r="F96" s="327">
        <f t="shared" ref="F96:L96" si="22">F97+F98+F99</f>
        <v>0</v>
      </c>
      <c r="G96" s="327">
        <f t="shared" si="22"/>
        <v>0</v>
      </c>
      <c r="H96" s="327">
        <f t="shared" si="22"/>
        <v>0</v>
      </c>
      <c r="I96" s="327">
        <f t="shared" si="22"/>
        <v>0</v>
      </c>
      <c r="J96" s="328">
        <f t="shared" si="22"/>
        <v>0</v>
      </c>
      <c r="K96" s="328">
        <f t="shared" si="22"/>
        <v>0</v>
      </c>
      <c r="L96" s="328">
        <f t="shared" si="22"/>
        <v>0</v>
      </c>
    </row>
    <row r="97" spans="1:12" s="3" customFormat="1" ht="12" customHeight="1">
      <c r="A97" s="261"/>
      <c r="B97" s="515"/>
      <c r="C97" s="329" t="s">
        <v>128</v>
      </c>
      <c r="D97" s="269" t="s">
        <v>129</v>
      </c>
      <c r="E97" s="279">
        <f t="shared" si="0"/>
        <v>0</v>
      </c>
      <c r="F97" s="327"/>
      <c r="G97" s="327"/>
      <c r="H97" s="327"/>
      <c r="I97" s="327"/>
      <c r="J97" s="302"/>
      <c r="K97" s="302"/>
      <c r="L97" s="302"/>
    </row>
    <row r="98" spans="1:12" s="3" customFormat="1" ht="12" customHeight="1">
      <c r="A98" s="261"/>
      <c r="B98" s="515"/>
      <c r="C98" s="329" t="s">
        <v>130</v>
      </c>
      <c r="D98" s="269" t="s">
        <v>131</v>
      </c>
      <c r="E98" s="279">
        <f t="shared" si="0"/>
        <v>0</v>
      </c>
      <c r="F98" s="327"/>
      <c r="G98" s="327"/>
      <c r="H98" s="327"/>
      <c r="I98" s="327"/>
      <c r="J98" s="302"/>
      <c r="K98" s="302"/>
      <c r="L98" s="302"/>
    </row>
    <row r="99" spans="1:12" s="3" customFormat="1" ht="12" customHeight="1">
      <c r="A99" s="261"/>
      <c r="B99" s="515"/>
      <c r="C99" s="329" t="s">
        <v>132</v>
      </c>
      <c r="D99" s="269" t="s">
        <v>133</v>
      </c>
      <c r="E99" s="279">
        <f t="shared" ref="E99:E174" si="23">F99+G99+H99+I99</f>
        <v>0</v>
      </c>
      <c r="F99" s="327"/>
      <c r="G99" s="327"/>
      <c r="H99" s="327"/>
      <c r="I99" s="327"/>
      <c r="J99" s="302"/>
      <c r="K99" s="302"/>
      <c r="L99" s="302"/>
    </row>
    <row r="100" spans="1:12" s="3" customFormat="1" ht="12" customHeight="1">
      <c r="A100" s="261"/>
      <c r="B100" s="548" t="s">
        <v>134</v>
      </c>
      <c r="C100" s="548"/>
      <c r="D100" s="269" t="s">
        <v>135</v>
      </c>
      <c r="E100" s="279">
        <f t="shared" si="23"/>
        <v>0</v>
      </c>
      <c r="F100" s="327">
        <f t="shared" ref="F100:L100" si="24">F101+F102+F103</f>
        <v>0</v>
      </c>
      <c r="G100" s="327">
        <f t="shared" si="24"/>
        <v>0</v>
      </c>
      <c r="H100" s="327">
        <f t="shared" si="24"/>
        <v>0</v>
      </c>
      <c r="I100" s="327">
        <f t="shared" si="24"/>
        <v>0</v>
      </c>
      <c r="J100" s="328">
        <f t="shared" si="24"/>
        <v>0</v>
      </c>
      <c r="K100" s="328">
        <f t="shared" si="24"/>
        <v>0</v>
      </c>
      <c r="L100" s="328">
        <f t="shared" si="24"/>
        <v>0</v>
      </c>
    </row>
    <row r="101" spans="1:12" s="3" customFormat="1" ht="12" customHeight="1">
      <c r="A101" s="261"/>
      <c r="B101" s="515"/>
      <c r="C101" s="329" t="s">
        <v>128</v>
      </c>
      <c r="D101" s="269" t="s">
        <v>136</v>
      </c>
      <c r="E101" s="279">
        <f t="shared" si="23"/>
        <v>0</v>
      </c>
      <c r="F101" s="327"/>
      <c r="G101" s="327"/>
      <c r="H101" s="327"/>
      <c r="I101" s="327"/>
      <c r="J101" s="302"/>
      <c r="K101" s="302"/>
      <c r="L101" s="302"/>
    </row>
    <row r="102" spans="1:12" s="3" customFormat="1" ht="12" customHeight="1">
      <c r="A102" s="261"/>
      <c r="B102" s="515"/>
      <c r="C102" s="329" t="s">
        <v>130</v>
      </c>
      <c r="D102" s="269" t="s">
        <v>137</v>
      </c>
      <c r="E102" s="279">
        <f t="shared" si="23"/>
        <v>0</v>
      </c>
      <c r="F102" s="327"/>
      <c r="G102" s="327"/>
      <c r="H102" s="327"/>
      <c r="I102" s="327"/>
      <c r="J102" s="302"/>
      <c r="K102" s="302"/>
      <c r="L102" s="302"/>
    </row>
    <row r="103" spans="1:12" s="3" customFormat="1" ht="12" customHeight="1">
      <c r="A103" s="261"/>
      <c r="B103" s="515"/>
      <c r="C103" s="329" t="s">
        <v>132</v>
      </c>
      <c r="D103" s="269" t="s">
        <v>138</v>
      </c>
      <c r="E103" s="279">
        <f t="shared" si="23"/>
        <v>0</v>
      </c>
      <c r="F103" s="327"/>
      <c r="G103" s="327"/>
      <c r="H103" s="327"/>
      <c r="I103" s="327"/>
      <c r="J103" s="302"/>
      <c r="K103" s="302"/>
      <c r="L103" s="302"/>
    </row>
    <row r="104" spans="1:12" s="3" customFormat="1" ht="12" customHeight="1">
      <c r="A104" s="261"/>
      <c r="B104" s="548" t="s">
        <v>139</v>
      </c>
      <c r="C104" s="548"/>
      <c r="D104" s="269" t="s">
        <v>140</v>
      </c>
      <c r="E104" s="279">
        <f t="shared" si="23"/>
        <v>0</v>
      </c>
      <c r="F104" s="327">
        <f t="shared" ref="F104:L104" si="25">F105+F106+F107</f>
        <v>0</v>
      </c>
      <c r="G104" s="327">
        <f t="shared" si="25"/>
        <v>0</v>
      </c>
      <c r="H104" s="327">
        <f t="shared" si="25"/>
        <v>0</v>
      </c>
      <c r="I104" s="327">
        <f t="shared" si="25"/>
        <v>0</v>
      </c>
      <c r="J104" s="328">
        <f t="shared" si="25"/>
        <v>0</v>
      </c>
      <c r="K104" s="328">
        <f t="shared" si="25"/>
        <v>0</v>
      </c>
      <c r="L104" s="328">
        <f t="shared" si="25"/>
        <v>0</v>
      </c>
    </row>
    <row r="105" spans="1:12" s="3" customFormat="1" ht="12" customHeight="1">
      <c r="A105" s="261"/>
      <c r="B105" s="515"/>
      <c r="C105" s="329" t="s">
        <v>128</v>
      </c>
      <c r="D105" s="269" t="s">
        <v>141</v>
      </c>
      <c r="E105" s="279">
        <f t="shared" si="23"/>
        <v>0</v>
      </c>
      <c r="F105" s="327"/>
      <c r="G105" s="327"/>
      <c r="H105" s="327"/>
      <c r="I105" s="327"/>
      <c r="J105" s="302"/>
      <c r="K105" s="302"/>
      <c r="L105" s="302"/>
    </row>
    <row r="106" spans="1:12" s="3" customFormat="1" ht="12" customHeight="1">
      <c r="A106" s="261"/>
      <c r="B106" s="515"/>
      <c r="C106" s="329" t="s">
        <v>130</v>
      </c>
      <c r="D106" s="269" t="s">
        <v>142</v>
      </c>
      <c r="E106" s="279">
        <f t="shared" si="23"/>
        <v>0</v>
      </c>
      <c r="F106" s="327"/>
      <c r="G106" s="327"/>
      <c r="H106" s="327"/>
      <c r="I106" s="327"/>
      <c r="J106" s="302"/>
      <c r="K106" s="302"/>
      <c r="L106" s="302"/>
    </row>
    <row r="107" spans="1:12" s="3" customFormat="1" ht="12" customHeight="1">
      <c r="A107" s="261"/>
      <c r="B107" s="515"/>
      <c r="C107" s="329" t="s">
        <v>132</v>
      </c>
      <c r="D107" s="269" t="s">
        <v>143</v>
      </c>
      <c r="E107" s="279">
        <f t="shared" si="23"/>
        <v>0</v>
      </c>
      <c r="F107" s="327"/>
      <c r="G107" s="327"/>
      <c r="H107" s="327"/>
      <c r="I107" s="327"/>
      <c r="J107" s="302"/>
      <c r="K107" s="302"/>
      <c r="L107" s="302"/>
    </row>
    <row r="108" spans="1:12" s="1" customFormat="1" ht="12" customHeight="1">
      <c r="A108" s="261"/>
      <c r="B108" s="548" t="s">
        <v>144</v>
      </c>
      <c r="C108" s="548"/>
      <c r="D108" s="269" t="s">
        <v>145</v>
      </c>
      <c r="E108" s="279">
        <f t="shared" si="23"/>
        <v>0</v>
      </c>
      <c r="F108" s="320">
        <f t="shared" ref="F108:L108" si="26">F109+F110+F111</f>
        <v>0</v>
      </c>
      <c r="G108" s="320">
        <f t="shared" si="26"/>
        <v>0</v>
      </c>
      <c r="H108" s="320">
        <f t="shared" si="26"/>
        <v>0</v>
      </c>
      <c r="I108" s="320">
        <f t="shared" si="26"/>
        <v>0</v>
      </c>
      <c r="J108" s="321">
        <f t="shared" si="26"/>
        <v>0</v>
      </c>
      <c r="K108" s="321">
        <f t="shared" si="26"/>
        <v>0</v>
      </c>
      <c r="L108" s="321">
        <f t="shared" si="26"/>
        <v>0</v>
      </c>
    </row>
    <row r="109" spans="1:12" s="1" customFormat="1" ht="12" customHeight="1">
      <c r="A109" s="261"/>
      <c r="B109" s="515"/>
      <c r="C109" s="329" t="s">
        <v>128</v>
      </c>
      <c r="D109" s="269" t="s">
        <v>146</v>
      </c>
      <c r="E109" s="279">
        <f t="shared" si="23"/>
        <v>0</v>
      </c>
      <c r="F109" s="320"/>
      <c r="G109" s="320"/>
      <c r="H109" s="320"/>
      <c r="I109" s="320"/>
      <c r="J109" s="302"/>
      <c r="K109" s="302"/>
      <c r="L109" s="302"/>
    </row>
    <row r="110" spans="1:12" s="1" customFormat="1" ht="12" customHeight="1">
      <c r="A110" s="261"/>
      <c r="B110" s="515"/>
      <c r="C110" s="329" t="s">
        <v>130</v>
      </c>
      <c r="D110" s="269" t="s">
        <v>147</v>
      </c>
      <c r="E110" s="279">
        <f t="shared" si="23"/>
        <v>0</v>
      </c>
      <c r="F110" s="320"/>
      <c r="G110" s="320"/>
      <c r="H110" s="320"/>
      <c r="I110" s="320"/>
      <c r="J110" s="302"/>
      <c r="K110" s="302"/>
      <c r="L110" s="302"/>
    </row>
    <row r="111" spans="1:12" s="1" customFormat="1" ht="12" customHeight="1">
      <c r="A111" s="261"/>
      <c r="B111" s="515"/>
      <c r="C111" s="329" t="s">
        <v>132</v>
      </c>
      <c r="D111" s="269" t="s">
        <v>148</v>
      </c>
      <c r="E111" s="279">
        <f t="shared" si="23"/>
        <v>0</v>
      </c>
      <c r="F111" s="320"/>
      <c r="G111" s="320"/>
      <c r="H111" s="320"/>
      <c r="I111" s="320"/>
      <c r="J111" s="302"/>
      <c r="K111" s="302"/>
      <c r="L111" s="302"/>
    </row>
    <row r="112" spans="1:12" s="1" customFormat="1" ht="12" customHeight="1">
      <c r="A112" s="261"/>
      <c r="B112" s="548" t="s">
        <v>149</v>
      </c>
      <c r="C112" s="548"/>
      <c r="D112" s="269" t="s">
        <v>150</v>
      </c>
      <c r="E112" s="279">
        <f t="shared" si="23"/>
        <v>0</v>
      </c>
      <c r="F112" s="320">
        <f t="shared" ref="F112:L112" si="27">F113+F114+F115</f>
        <v>0</v>
      </c>
      <c r="G112" s="320">
        <f t="shared" si="27"/>
        <v>0</v>
      </c>
      <c r="H112" s="320">
        <f t="shared" si="27"/>
        <v>0</v>
      </c>
      <c r="I112" s="320">
        <f t="shared" si="27"/>
        <v>0</v>
      </c>
      <c r="J112" s="321">
        <f t="shared" si="27"/>
        <v>0</v>
      </c>
      <c r="K112" s="321">
        <f t="shared" si="27"/>
        <v>0</v>
      </c>
      <c r="L112" s="321">
        <f t="shared" si="27"/>
        <v>0</v>
      </c>
    </row>
    <row r="113" spans="1:12" s="1" customFormat="1" ht="12" customHeight="1">
      <c r="A113" s="261"/>
      <c r="B113" s="515"/>
      <c r="C113" s="329" t="s">
        <v>128</v>
      </c>
      <c r="D113" s="269" t="s">
        <v>151</v>
      </c>
      <c r="E113" s="279">
        <f t="shared" si="23"/>
        <v>0</v>
      </c>
      <c r="F113" s="320"/>
      <c r="G113" s="320"/>
      <c r="H113" s="320"/>
      <c r="I113" s="320"/>
      <c r="J113" s="302"/>
      <c r="K113" s="302"/>
      <c r="L113" s="302"/>
    </row>
    <row r="114" spans="1:12" s="1" customFormat="1" ht="12" customHeight="1">
      <c r="A114" s="261"/>
      <c r="B114" s="515"/>
      <c r="C114" s="329" t="s">
        <v>130</v>
      </c>
      <c r="D114" s="269" t="s">
        <v>152</v>
      </c>
      <c r="E114" s="279">
        <f t="shared" si="23"/>
        <v>0</v>
      </c>
      <c r="F114" s="320"/>
      <c r="G114" s="320"/>
      <c r="H114" s="320"/>
      <c r="I114" s="320"/>
      <c r="J114" s="302"/>
      <c r="K114" s="302"/>
      <c r="L114" s="302"/>
    </row>
    <row r="115" spans="1:12" s="1" customFormat="1" ht="12" customHeight="1">
      <c r="A115" s="261"/>
      <c r="B115" s="515"/>
      <c r="C115" s="329" t="s">
        <v>132</v>
      </c>
      <c r="D115" s="269" t="s">
        <v>153</v>
      </c>
      <c r="E115" s="279">
        <f t="shared" si="23"/>
        <v>0</v>
      </c>
      <c r="F115" s="320"/>
      <c r="G115" s="320"/>
      <c r="H115" s="320"/>
      <c r="I115" s="320"/>
      <c r="J115" s="302"/>
      <c r="K115" s="302"/>
      <c r="L115" s="302"/>
    </row>
    <row r="116" spans="1:12" s="1" customFormat="1" ht="12" hidden="1" customHeight="1">
      <c r="A116" s="261"/>
      <c r="B116" s="548" t="s">
        <v>154</v>
      </c>
      <c r="C116" s="548"/>
      <c r="D116" s="269" t="s">
        <v>155</v>
      </c>
      <c r="E116" s="279">
        <f t="shared" si="23"/>
        <v>0</v>
      </c>
      <c r="F116" s="320">
        <f t="shared" ref="F116:L116" si="28">F117+F118+F119</f>
        <v>0</v>
      </c>
      <c r="G116" s="320">
        <f t="shared" si="28"/>
        <v>0</v>
      </c>
      <c r="H116" s="320">
        <f t="shared" si="28"/>
        <v>0</v>
      </c>
      <c r="I116" s="320">
        <f t="shared" si="28"/>
        <v>0</v>
      </c>
      <c r="J116" s="321">
        <f t="shared" si="28"/>
        <v>0</v>
      </c>
      <c r="K116" s="321">
        <f t="shared" si="28"/>
        <v>0</v>
      </c>
      <c r="L116" s="321">
        <f t="shared" si="28"/>
        <v>0</v>
      </c>
    </row>
    <row r="117" spans="1:12" s="1" customFormat="1" ht="12" hidden="1" customHeight="1">
      <c r="A117" s="261"/>
      <c r="B117" s="515"/>
      <c r="C117" s="329" t="s">
        <v>128</v>
      </c>
      <c r="D117" s="269" t="s">
        <v>156</v>
      </c>
      <c r="E117" s="279">
        <f t="shared" si="23"/>
        <v>0</v>
      </c>
      <c r="F117" s="320"/>
      <c r="G117" s="320"/>
      <c r="H117" s="320"/>
      <c r="I117" s="320"/>
      <c r="J117" s="302"/>
      <c r="K117" s="302"/>
      <c r="L117" s="302"/>
    </row>
    <row r="118" spans="1:12" s="1" customFormat="1" ht="12" hidden="1" customHeight="1">
      <c r="A118" s="261"/>
      <c r="B118" s="515"/>
      <c r="C118" s="329" t="s">
        <v>130</v>
      </c>
      <c r="D118" s="269" t="s">
        <v>157</v>
      </c>
      <c r="E118" s="279">
        <f t="shared" si="23"/>
        <v>0</v>
      </c>
      <c r="F118" s="320"/>
      <c r="G118" s="320"/>
      <c r="H118" s="320"/>
      <c r="I118" s="320"/>
      <c r="J118" s="302"/>
      <c r="K118" s="302"/>
      <c r="L118" s="302"/>
    </row>
    <row r="119" spans="1:12" s="1" customFormat="1" ht="12" hidden="1" customHeight="1">
      <c r="A119" s="261"/>
      <c r="B119" s="515"/>
      <c r="C119" s="329" t="s">
        <v>132</v>
      </c>
      <c r="D119" s="269" t="s">
        <v>158</v>
      </c>
      <c r="E119" s="279">
        <f t="shared" si="23"/>
        <v>0</v>
      </c>
      <c r="F119" s="320"/>
      <c r="G119" s="320"/>
      <c r="H119" s="320"/>
      <c r="I119" s="320"/>
      <c r="J119" s="302"/>
      <c r="K119" s="302"/>
      <c r="L119" s="302"/>
    </row>
    <row r="120" spans="1:12" s="1" customFormat="1" ht="12" hidden="1" customHeight="1">
      <c r="A120" s="261"/>
      <c r="B120" s="548" t="s">
        <v>159</v>
      </c>
      <c r="C120" s="548"/>
      <c r="D120" s="269" t="s">
        <v>160</v>
      </c>
      <c r="E120" s="279">
        <f t="shared" si="23"/>
        <v>0</v>
      </c>
      <c r="F120" s="320">
        <f t="shared" ref="F120:L120" si="29">F121+F122+F123</f>
        <v>0</v>
      </c>
      <c r="G120" s="320">
        <f t="shared" si="29"/>
        <v>0</v>
      </c>
      <c r="H120" s="320">
        <f t="shared" si="29"/>
        <v>0</v>
      </c>
      <c r="I120" s="320">
        <f t="shared" si="29"/>
        <v>0</v>
      </c>
      <c r="J120" s="321">
        <f t="shared" si="29"/>
        <v>0</v>
      </c>
      <c r="K120" s="321">
        <f t="shared" si="29"/>
        <v>0</v>
      </c>
      <c r="L120" s="321">
        <f t="shared" si="29"/>
        <v>0</v>
      </c>
    </row>
    <row r="121" spans="1:12" s="1" customFormat="1" ht="12" hidden="1" customHeight="1">
      <c r="A121" s="261"/>
      <c r="B121" s="515"/>
      <c r="C121" s="329" t="s">
        <v>128</v>
      </c>
      <c r="D121" s="269" t="s">
        <v>161</v>
      </c>
      <c r="E121" s="279">
        <f t="shared" si="23"/>
        <v>0</v>
      </c>
      <c r="F121" s="320"/>
      <c r="G121" s="320"/>
      <c r="H121" s="320"/>
      <c r="I121" s="320"/>
      <c r="J121" s="302"/>
      <c r="K121" s="302"/>
      <c r="L121" s="302"/>
    </row>
    <row r="122" spans="1:12" s="1" customFormat="1" ht="12" hidden="1" customHeight="1">
      <c r="A122" s="261"/>
      <c r="B122" s="515"/>
      <c r="C122" s="329" t="s">
        <v>130</v>
      </c>
      <c r="D122" s="269" t="s">
        <v>162</v>
      </c>
      <c r="E122" s="279">
        <f t="shared" si="23"/>
        <v>0</v>
      </c>
      <c r="F122" s="320"/>
      <c r="G122" s="320"/>
      <c r="H122" s="320"/>
      <c r="I122" s="320"/>
      <c r="J122" s="302"/>
      <c r="K122" s="302"/>
      <c r="L122" s="302"/>
    </row>
    <row r="123" spans="1:12" s="1" customFormat="1" ht="12" hidden="1" customHeight="1">
      <c r="A123" s="261"/>
      <c r="B123" s="515"/>
      <c r="C123" s="329" t="s">
        <v>132</v>
      </c>
      <c r="D123" s="269" t="s">
        <v>163</v>
      </c>
      <c r="E123" s="279">
        <f t="shared" si="23"/>
        <v>0</v>
      </c>
      <c r="F123" s="320"/>
      <c r="G123" s="320"/>
      <c r="H123" s="320"/>
      <c r="I123" s="320"/>
      <c r="J123" s="302"/>
      <c r="K123" s="302"/>
      <c r="L123" s="302"/>
    </row>
    <row r="124" spans="1:12" s="3" customFormat="1" ht="13.5" hidden="1" customHeight="1">
      <c r="A124" s="261"/>
      <c r="B124" s="548" t="s">
        <v>164</v>
      </c>
      <c r="C124" s="548"/>
      <c r="D124" s="269" t="s">
        <v>165</v>
      </c>
      <c r="E124" s="279">
        <f t="shared" si="23"/>
        <v>0</v>
      </c>
      <c r="F124" s="327">
        <f t="shared" ref="F124:L124" si="30">F125+F126+F127</f>
        <v>0</v>
      </c>
      <c r="G124" s="327">
        <f t="shared" si="30"/>
        <v>0</v>
      </c>
      <c r="H124" s="327">
        <f t="shared" si="30"/>
        <v>0</v>
      </c>
      <c r="I124" s="327">
        <f t="shared" si="30"/>
        <v>0</v>
      </c>
      <c r="J124" s="328">
        <f t="shared" si="30"/>
        <v>0</v>
      </c>
      <c r="K124" s="328">
        <f t="shared" si="30"/>
        <v>0</v>
      </c>
      <c r="L124" s="328">
        <f t="shared" si="30"/>
        <v>0</v>
      </c>
    </row>
    <row r="125" spans="1:12" s="3" customFormat="1" ht="13.5" hidden="1" customHeight="1">
      <c r="A125" s="261"/>
      <c r="B125" s="515"/>
      <c r="C125" s="329" t="s">
        <v>128</v>
      </c>
      <c r="D125" s="269" t="s">
        <v>166</v>
      </c>
      <c r="E125" s="279">
        <f t="shared" si="23"/>
        <v>0</v>
      </c>
      <c r="F125" s="327"/>
      <c r="G125" s="327"/>
      <c r="H125" s="327"/>
      <c r="I125" s="327"/>
      <c r="J125" s="302"/>
      <c r="K125" s="302"/>
      <c r="L125" s="302"/>
    </row>
    <row r="126" spans="1:12" s="3" customFormat="1" ht="13.5" hidden="1" customHeight="1">
      <c r="A126" s="261"/>
      <c r="B126" s="515"/>
      <c r="C126" s="329" t="s">
        <v>130</v>
      </c>
      <c r="D126" s="269" t="s">
        <v>167</v>
      </c>
      <c r="E126" s="279">
        <f t="shared" si="23"/>
        <v>0</v>
      </c>
      <c r="F126" s="327"/>
      <c r="G126" s="327"/>
      <c r="H126" s="327"/>
      <c r="I126" s="327"/>
      <c r="J126" s="302"/>
      <c r="K126" s="302"/>
      <c r="L126" s="302"/>
    </row>
    <row r="127" spans="1:12" s="3" customFormat="1" ht="13.5" hidden="1" customHeight="1">
      <c r="A127" s="261"/>
      <c r="B127" s="515"/>
      <c r="C127" s="329" t="s">
        <v>132</v>
      </c>
      <c r="D127" s="269" t="s">
        <v>168</v>
      </c>
      <c r="E127" s="279">
        <f t="shared" si="23"/>
        <v>0</v>
      </c>
      <c r="F127" s="327"/>
      <c r="G127" s="327"/>
      <c r="H127" s="327"/>
      <c r="I127" s="327"/>
      <c r="J127" s="302"/>
      <c r="K127" s="302"/>
      <c r="L127" s="302"/>
    </row>
    <row r="128" spans="1:12" s="3" customFormat="1" ht="13.5" hidden="1" customHeight="1">
      <c r="A128" s="261"/>
      <c r="B128" s="548" t="s">
        <v>169</v>
      </c>
      <c r="C128" s="548"/>
      <c r="D128" s="269" t="s">
        <v>170</v>
      </c>
      <c r="E128" s="279">
        <f t="shared" si="23"/>
        <v>0</v>
      </c>
      <c r="F128" s="327">
        <f t="shared" ref="F128:L128" si="31">F129+F130+F131</f>
        <v>0</v>
      </c>
      <c r="G128" s="327">
        <f t="shared" si="31"/>
        <v>0</v>
      </c>
      <c r="H128" s="327">
        <f t="shared" si="31"/>
        <v>0</v>
      </c>
      <c r="I128" s="327">
        <f t="shared" si="31"/>
        <v>0</v>
      </c>
      <c r="J128" s="328">
        <f t="shared" si="31"/>
        <v>0</v>
      </c>
      <c r="K128" s="328">
        <f t="shared" si="31"/>
        <v>0</v>
      </c>
      <c r="L128" s="328">
        <f t="shared" si="31"/>
        <v>0</v>
      </c>
    </row>
    <row r="129" spans="1:12" s="3" customFormat="1" ht="13.5" hidden="1" customHeight="1">
      <c r="A129" s="261"/>
      <c r="B129" s="515"/>
      <c r="C129" s="329" t="s">
        <v>128</v>
      </c>
      <c r="D129" s="269" t="s">
        <v>171</v>
      </c>
      <c r="E129" s="279">
        <f t="shared" si="23"/>
        <v>0</v>
      </c>
      <c r="F129" s="327"/>
      <c r="G129" s="327"/>
      <c r="H129" s="327"/>
      <c r="I129" s="327"/>
      <c r="J129" s="302"/>
      <c r="K129" s="302"/>
      <c r="L129" s="302"/>
    </row>
    <row r="130" spans="1:12" s="3" customFormat="1" ht="13.5" hidden="1" customHeight="1">
      <c r="A130" s="261"/>
      <c r="B130" s="515"/>
      <c r="C130" s="329" t="s">
        <v>130</v>
      </c>
      <c r="D130" s="269" t="s">
        <v>172</v>
      </c>
      <c r="E130" s="279">
        <f t="shared" si="23"/>
        <v>0</v>
      </c>
      <c r="F130" s="327"/>
      <c r="G130" s="327"/>
      <c r="H130" s="327"/>
      <c r="I130" s="327"/>
      <c r="J130" s="302"/>
      <c r="K130" s="302"/>
      <c r="L130" s="302"/>
    </row>
    <row r="131" spans="1:12" s="3" customFormat="1" ht="13.5" hidden="1" customHeight="1">
      <c r="A131" s="261"/>
      <c r="B131" s="515"/>
      <c r="C131" s="329" t="s">
        <v>132</v>
      </c>
      <c r="D131" s="269" t="s">
        <v>173</v>
      </c>
      <c r="E131" s="279">
        <f t="shared" si="23"/>
        <v>0</v>
      </c>
      <c r="F131" s="327"/>
      <c r="G131" s="327"/>
      <c r="H131" s="327"/>
      <c r="I131" s="327"/>
      <c r="J131" s="302">
        <v>0</v>
      </c>
      <c r="K131" s="302">
        <v>0</v>
      </c>
      <c r="L131" s="302">
        <v>0</v>
      </c>
    </row>
    <row r="132" spans="1:12" s="3" customFormat="1" ht="13.5" hidden="1" customHeight="1">
      <c r="A132" s="261"/>
      <c r="B132" s="548" t="s">
        <v>174</v>
      </c>
      <c r="C132" s="548"/>
      <c r="D132" s="269" t="s">
        <v>175</v>
      </c>
      <c r="E132" s="279">
        <f t="shared" si="23"/>
        <v>0</v>
      </c>
      <c r="F132" s="327">
        <f t="shared" ref="F132:L132" si="32">F133+F134+F135</f>
        <v>0</v>
      </c>
      <c r="G132" s="327">
        <f t="shared" si="32"/>
        <v>0</v>
      </c>
      <c r="H132" s="327">
        <f t="shared" si="32"/>
        <v>0</v>
      </c>
      <c r="I132" s="327">
        <f t="shared" si="32"/>
        <v>0</v>
      </c>
      <c r="J132" s="328">
        <f t="shared" si="32"/>
        <v>0</v>
      </c>
      <c r="K132" s="328">
        <f t="shared" si="32"/>
        <v>0</v>
      </c>
      <c r="L132" s="328">
        <f t="shared" si="32"/>
        <v>0</v>
      </c>
    </row>
    <row r="133" spans="1:12" s="3" customFormat="1" ht="13.5" hidden="1" customHeight="1">
      <c r="A133" s="261"/>
      <c r="B133" s="515"/>
      <c r="C133" s="329" t="s">
        <v>128</v>
      </c>
      <c r="D133" s="269" t="s">
        <v>176</v>
      </c>
      <c r="E133" s="279">
        <f t="shared" si="23"/>
        <v>0</v>
      </c>
      <c r="F133" s="327"/>
      <c r="G133" s="327"/>
      <c r="H133" s="327"/>
      <c r="I133" s="327"/>
      <c r="J133" s="302"/>
      <c r="K133" s="302"/>
      <c r="L133" s="302"/>
    </row>
    <row r="134" spans="1:12" s="3" customFormat="1" ht="13.5" hidden="1" customHeight="1">
      <c r="A134" s="261"/>
      <c r="B134" s="515"/>
      <c r="C134" s="329" t="s">
        <v>130</v>
      </c>
      <c r="D134" s="269" t="s">
        <v>177</v>
      </c>
      <c r="E134" s="279">
        <f t="shared" si="23"/>
        <v>0</v>
      </c>
      <c r="F134" s="327"/>
      <c r="G134" s="327"/>
      <c r="H134" s="327"/>
      <c r="I134" s="327"/>
      <c r="J134" s="302"/>
      <c r="K134" s="302"/>
      <c r="L134" s="302"/>
    </row>
    <row r="135" spans="1:12" s="3" customFormat="1" ht="13.5" hidden="1" customHeight="1">
      <c r="A135" s="261"/>
      <c r="B135" s="515"/>
      <c r="C135" s="329" t="s">
        <v>178</v>
      </c>
      <c r="D135" s="269" t="s">
        <v>179</v>
      </c>
      <c r="E135" s="279">
        <f t="shared" si="23"/>
        <v>0</v>
      </c>
      <c r="F135" s="327"/>
      <c r="G135" s="327"/>
      <c r="H135" s="327"/>
      <c r="I135" s="327"/>
      <c r="J135" s="302"/>
      <c r="K135" s="302"/>
      <c r="L135" s="302"/>
    </row>
    <row r="136" spans="1:12" s="3" customFormat="1" ht="13.5" hidden="1" customHeight="1">
      <c r="A136" s="261"/>
      <c r="B136" s="548" t="s">
        <v>180</v>
      </c>
      <c r="C136" s="548"/>
      <c r="D136" s="269" t="s">
        <v>181</v>
      </c>
      <c r="E136" s="279">
        <f t="shared" si="23"/>
        <v>0</v>
      </c>
      <c r="F136" s="327">
        <f t="shared" ref="F136:L136" si="33">F137+F138+F139</f>
        <v>0</v>
      </c>
      <c r="G136" s="327">
        <f t="shared" si="33"/>
        <v>0</v>
      </c>
      <c r="H136" s="327">
        <f t="shared" si="33"/>
        <v>0</v>
      </c>
      <c r="I136" s="327">
        <f t="shared" si="33"/>
        <v>0</v>
      </c>
      <c r="J136" s="328">
        <f t="shared" si="33"/>
        <v>0</v>
      </c>
      <c r="K136" s="328">
        <f t="shared" si="33"/>
        <v>0</v>
      </c>
      <c r="L136" s="328">
        <f t="shared" si="33"/>
        <v>0</v>
      </c>
    </row>
    <row r="137" spans="1:12" s="3" customFormat="1" ht="13.5" hidden="1" customHeight="1">
      <c r="A137" s="261"/>
      <c r="B137" s="515"/>
      <c r="C137" s="329" t="s">
        <v>128</v>
      </c>
      <c r="D137" s="269" t="s">
        <v>182</v>
      </c>
      <c r="E137" s="279">
        <f t="shared" si="23"/>
        <v>0</v>
      </c>
      <c r="F137" s="327"/>
      <c r="G137" s="327"/>
      <c r="H137" s="327"/>
      <c r="I137" s="327"/>
      <c r="J137" s="302"/>
      <c r="K137" s="302"/>
      <c r="L137" s="302"/>
    </row>
    <row r="138" spans="1:12" s="3" customFormat="1" ht="13.5" hidden="1" customHeight="1">
      <c r="A138" s="261"/>
      <c r="B138" s="515"/>
      <c r="C138" s="329" t="s">
        <v>130</v>
      </c>
      <c r="D138" s="269" t="s">
        <v>183</v>
      </c>
      <c r="E138" s="279">
        <f t="shared" si="23"/>
        <v>0</v>
      </c>
      <c r="F138" s="327"/>
      <c r="G138" s="327"/>
      <c r="H138" s="327"/>
      <c r="I138" s="327"/>
      <c r="J138" s="302"/>
      <c r="K138" s="302"/>
      <c r="L138" s="302"/>
    </row>
    <row r="139" spans="1:12" s="3" customFormat="1" ht="13.5" hidden="1" customHeight="1">
      <c r="A139" s="261"/>
      <c r="B139" s="515"/>
      <c r="C139" s="329" t="s">
        <v>178</v>
      </c>
      <c r="D139" s="269" t="s">
        <v>184</v>
      </c>
      <c r="E139" s="279">
        <f t="shared" si="23"/>
        <v>0</v>
      </c>
      <c r="F139" s="327"/>
      <c r="G139" s="327"/>
      <c r="H139" s="327"/>
      <c r="I139" s="327"/>
      <c r="J139" s="302"/>
      <c r="K139" s="302"/>
      <c r="L139" s="302"/>
    </row>
    <row r="140" spans="1:12" s="3" customFormat="1" ht="24.75" customHeight="1">
      <c r="A140" s="573" t="s">
        <v>682</v>
      </c>
      <c r="B140" s="574"/>
      <c r="C140" s="575"/>
      <c r="D140" s="307">
        <v>46.1</v>
      </c>
      <c r="E140" s="279">
        <f>E141</f>
        <v>0</v>
      </c>
      <c r="F140" s="279">
        <f>F141</f>
        <v>0</v>
      </c>
      <c r="G140" s="279">
        <f>G141</f>
        <v>0</v>
      </c>
      <c r="H140" s="279">
        <f>H141</f>
        <v>0</v>
      </c>
      <c r="I140" s="279">
        <f>I141</f>
        <v>0</v>
      </c>
      <c r="J140" s="302"/>
      <c r="K140" s="302"/>
      <c r="L140" s="302"/>
    </row>
    <row r="141" spans="1:12" s="3" customFormat="1" ht="33.75" customHeight="1">
      <c r="A141" s="330"/>
      <c r="B141" s="331"/>
      <c r="C141" s="332" t="s">
        <v>683</v>
      </c>
      <c r="D141" s="521" t="s">
        <v>681</v>
      </c>
      <c r="E141" s="279">
        <f>F141+G141+H141+I141</f>
        <v>0</v>
      </c>
      <c r="F141" s="327"/>
      <c r="G141" s="327"/>
      <c r="H141" s="327"/>
      <c r="I141" s="327"/>
      <c r="J141" s="302"/>
      <c r="K141" s="302"/>
      <c r="L141" s="302"/>
    </row>
    <row r="142" spans="1:12" s="3" customFormat="1" ht="43.5" customHeight="1">
      <c r="A142" s="573" t="s">
        <v>639</v>
      </c>
      <c r="B142" s="574"/>
      <c r="C142" s="575"/>
      <c r="D142" s="308">
        <v>48.1</v>
      </c>
      <c r="E142" s="279">
        <f t="shared" si="23"/>
        <v>0</v>
      </c>
      <c r="F142" s="327">
        <f>F143+F147</f>
        <v>0</v>
      </c>
      <c r="G142" s="327">
        <f t="shared" ref="G142:L142" si="34">G143+G147</f>
        <v>0</v>
      </c>
      <c r="H142" s="327">
        <f t="shared" si="34"/>
        <v>0</v>
      </c>
      <c r="I142" s="327">
        <f t="shared" si="34"/>
        <v>0</v>
      </c>
      <c r="J142" s="327">
        <f t="shared" si="34"/>
        <v>0</v>
      </c>
      <c r="K142" s="327">
        <f t="shared" si="34"/>
        <v>0</v>
      </c>
      <c r="L142" s="327">
        <f t="shared" si="34"/>
        <v>0</v>
      </c>
    </row>
    <row r="143" spans="1:12" s="3" customFormat="1" ht="17.25" customHeight="1">
      <c r="A143" s="261"/>
      <c r="B143" s="576" t="s">
        <v>640</v>
      </c>
      <c r="C143" s="577"/>
      <c r="D143" s="521" t="s">
        <v>638</v>
      </c>
      <c r="E143" s="279">
        <f t="shared" si="23"/>
        <v>0</v>
      </c>
      <c r="F143" s="327">
        <f>F144+F145+F146</f>
        <v>0</v>
      </c>
      <c r="G143" s="327">
        <f>G144+G145</f>
        <v>0</v>
      </c>
      <c r="H143" s="327">
        <f>H144+H145</f>
        <v>0</v>
      </c>
      <c r="I143" s="327">
        <f>I144+I145+I146</f>
        <v>0</v>
      </c>
      <c r="J143" s="327">
        <f>J144</f>
        <v>0</v>
      </c>
      <c r="K143" s="327">
        <f>K144</f>
        <v>0</v>
      </c>
      <c r="L143" s="327">
        <f>L144</f>
        <v>0</v>
      </c>
    </row>
    <row r="144" spans="1:12" ht="20.25" customHeight="1">
      <c r="A144" s="262"/>
      <c r="B144" s="262"/>
      <c r="C144" s="262" t="s">
        <v>642</v>
      </c>
      <c r="D144" s="309" t="s">
        <v>641</v>
      </c>
      <c r="E144" s="279">
        <f t="shared" si="23"/>
        <v>0</v>
      </c>
      <c r="F144" s="319"/>
      <c r="G144" s="319"/>
      <c r="H144" s="319"/>
      <c r="I144" s="319"/>
      <c r="J144" s="265"/>
      <c r="K144" s="265"/>
      <c r="L144" s="265"/>
    </row>
    <row r="145" spans="1:12" ht="20.25" customHeight="1">
      <c r="A145" s="262"/>
      <c r="B145" s="262"/>
      <c r="C145" s="262" t="s">
        <v>655</v>
      </c>
      <c r="D145" s="309" t="s">
        <v>654</v>
      </c>
      <c r="E145" s="279">
        <f t="shared" si="23"/>
        <v>0</v>
      </c>
      <c r="F145" s="319"/>
      <c r="G145" s="319"/>
      <c r="H145" s="319"/>
      <c r="I145" s="319"/>
      <c r="J145" s="265"/>
      <c r="K145" s="265"/>
      <c r="L145" s="265"/>
    </row>
    <row r="146" spans="1:12" ht="20.25" customHeight="1">
      <c r="A146" s="262"/>
      <c r="B146" s="262"/>
      <c r="C146" s="262" t="s">
        <v>132</v>
      </c>
      <c r="D146" s="309" t="s">
        <v>658</v>
      </c>
      <c r="E146" s="279">
        <f t="shared" si="23"/>
        <v>0</v>
      </c>
      <c r="F146" s="319"/>
      <c r="G146" s="319"/>
      <c r="H146" s="319"/>
      <c r="I146" s="319"/>
      <c r="J146" s="265"/>
      <c r="K146" s="265"/>
      <c r="L146" s="265"/>
    </row>
    <row r="147" spans="1:12" ht="20.25" customHeight="1">
      <c r="A147" s="262"/>
      <c r="B147" s="333" t="s">
        <v>666</v>
      </c>
      <c r="C147" s="334"/>
      <c r="D147" s="521" t="s">
        <v>665</v>
      </c>
      <c r="E147" s="279">
        <f t="shared" ref="E147:L147" si="35">E148</f>
        <v>0</v>
      </c>
      <c r="F147" s="262">
        <f t="shared" si="35"/>
        <v>0</v>
      </c>
      <c r="G147" s="262">
        <f t="shared" si="35"/>
        <v>0</v>
      </c>
      <c r="H147" s="262">
        <f t="shared" si="35"/>
        <v>0</v>
      </c>
      <c r="I147" s="262">
        <f t="shared" si="35"/>
        <v>0</v>
      </c>
      <c r="J147" s="262">
        <f t="shared" si="35"/>
        <v>0</v>
      </c>
      <c r="K147" s="262">
        <f t="shared" si="35"/>
        <v>0</v>
      </c>
      <c r="L147" s="262">
        <f t="shared" si="35"/>
        <v>0</v>
      </c>
    </row>
    <row r="148" spans="1:12" ht="20.25" customHeight="1">
      <c r="A148" s="262"/>
      <c r="B148" s="262"/>
      <c r="C148" s="262" t="s">
        <v>667</v>
      </c>
      <c r="D148" s="309" t="s">
        <v>664</v>
      </c>
      <c r="E148" s="279">
        <f>F148+G148+H148+I148</f>
        <v>0</v>
      </c>
      <c r="F148" s="319"/>
      <c r="G148" s="319">
        <v>0</v>
      </c>
      <c r="H148" s="319"/>
      <c r="I148" s="319">
        <v>0</v>
      </c>
      <c r="J148" s="265"/>
      <c r="K148" s="265"/>
      <c r="L148" s="265"/>
    </row>
    <row r="149" spans="1:12" s="13" customFormat="1" ht="33.75" customHeight="1">
      <c r="A149" s="335" t="s">
        <v>612</v>
      </c>
      <c r="B149" s="310"/>
      <c r="C149" s="310"/>
      <c r="D149" s="311" t="s">
        <v>185</v>
      </c>
      <c r="E149" s="336">
        <f t="shared" si="23"/>
        <v>776092.5</v>
      </c>
      <c r="F149" s="337">
        <f>F150+F195+F191</f>
        <v>226696</v>
      </c>
      <c r="G149" s="337">
        <f>G150+G195+G191</f>
        <v>200156.5</v>
      </c>
      <c r="H149" s="337">
        <f>H150+H195+H191</f>
        <v>177908</v>
      </c>
      <c r="I149" s="337">
        <f>I150+I195+I191</f>
        <v>171332</v>
      </c>
      <c r="J149" s="338">
        <f>J150+J195</f>
        <v>785522</v>
      </c>
      <c r="K149" s="338">
        <f>K150+K195</f>
        <v>786791</v>
      </c>
      <c r="L149" s="338">
        <f>L150+L195</f>
        <v>794057</v>
      </c>
    </row>
    <row r="150" spans="1:12">
      <c r="A150" s="270" t="s">
        <v>11</v>
      </c>
      <c r="B150" s="272"/>
      <c r="C150" s="283"/>
      <c r="D150" s="284" t="s">
        <v>12</v>
      </c>
      <c r="E150" s="279">
        <f t="shared" si="23"/>
        <v>434234.5</v>
      </c>
      <c r="F150" s="319">
        <f t="shared" ref="F150:L150" si="36">F151+F155</f>
        <v>136287</v>
      </c>
      <c r="G150" s="319">
        <f t="shared" si="36"/>
        <v>114496.5</v>
      </c>
      <c r="H150" s="319">
        <f t="shared" si="36"/>
        <v>95634</v>
      </c>
      <c r="I150" s="319">
        <f t="shared" si="36"/>
        <v>87817</v>
      </c>
      <c r="J150" s="264">
        <f t="shared" si="36"/>
        <v>446277</v>
      </c>
      <c r="K150" s="264">
        <f t="shared" si="36"/>
        <v>447546</v>
      </c>
      <c r="L150" s="264">
        <f t="shared" si="36"/>
        <v>449612</v>
      </c>
    </row>
    <row r="151" spans="1:12">
      <c r="A151" s="270" t="s">
        <v>13</v>
      </c>
      <c r="B151" s="272"/>
      <c r="C151" s="283"/>
      <c r="D151" s="284" t="s">
        <v>14</v>
      </c>
      <c r="E151" s="279">
        <f t="shared" si="23"/>
        <v>0</v>
      </c>
      <c r="F151" s="319">
        <f t="shared" ref="F151:L153" si="37">F152</f>
        <v>0</v>
      </c>
      <c r="G151" s="319">
        <f t="shared" si="37"/>
        <v>0</v>
      </c>
      <c r="H151" s="319">
        <f t="shared" si="37"/>
        <v>0</v>
      </c>
      <c r="I151" s="319">
        <f t="shared" si="37"/>
        <v>0</v>
      </c>
      <c r="J151" s="264">
        <f t="shared" si="37"/>
        <v>0</v>
      </c>
      <c r="K151" s="264">
        <f t="shared" si="37"/>
        <v>0</v>
      </c>
      <c r="L151" s="264">
        <f t="shared" si="37"/>
        <v>0</v>
      </c>
    </row>
    <row r="152" spans="1:12">
      <c r="A152" s="270" t="s">
        <v>15</v>
      </c>
      <c r="B152" s="272"/>
      <c r="C152" s="283"/>
      <c r="D152" s="285" t="s">
        <v>16</v>
      </c>
      <c r="E152" s="279">
        <f t="shared" si="23"/>
        <v>0</v>
      </c>
      <c r="F152" s="319">
        <f t="shared" si="37"/>
        <v>0</v>
      </c>
      <c r="G152" s="319">
        <f t="shared" si="37"/>
        <v>0</v>
      </c>
      <c r="H152" s="319">
        <f t="shared" si="37"/>
        <v>0</v>
      </c>
      <c r="I152" s="319">
        <f t="shared" si="37"/>
        <v>0</v>
      </c>
      <c r="J152" s="264">
        <f t="shared" si="37"/>
        <v>0</v>
      </c>
      <c r="K152" s="264">
        <f t="shared" si="37"/>
        <v>0</v>
      </c>
      <c r="L152" s="264">
        <f t="shared" si="37"/>
        <v>0</v>
      </c>
    </row>
    <row r="153" spans="1:12">
      <c r="A153" s="276" t="s">
        <v>17</v>
      </c>
      <c r="B153" s="277"/>
      <c r="C153" s="277"/>
      <c r="D153" s="284" t="s">
        <v>18</v>
      </c>
      <c r="E153" s="279">
        <f t="shared" si="23"/>
        <v>0</v>
      </c>
      <c r="F153" s="319">
        <f t="shared" si="37"/>
        <v>0</v>
      </c>
      <c r="G153" s="319">
        <f t="shared" si="37"/>
        <v>0</v>
      </c>
      <c r="H153" s="319">
        <f t="shared" si="37"/>
        <v>0</v>
      </c>
      <c r="I153" s="319">
        <f t="shared" si="37"/>
        <v>0</v>
      </c>
      <c r="J153" s="264">
        <f t="shared" si="37"/>
        <v>0</v>
      </c>
      <c r="K153" s="264">
        <f t="shared" si="37"/>
        <v>0</v>
      </c>
      <c r="L153" s="264">
        <f t="shared" si="37"/>
        <v>0</v>
      </c>
    </row>
    <row r="154" spans="1:12">
      <c r="A154" s="270"/>
      <c r="B154" s="271" t="s">
        <v>19</v>
      </c>
      <c r="C154" s="286"/>
      <c r="D154" s="284" t="s">
        <v>20</v>
      </c>
      <c r="E154" s="279">
        <f t="shared" si="23"/>
        <v>0</v>
      </c>
      <c r="F154" s="319"/>
      <c r="G154" s="319"/>
      <c r="H154" s="319"/>
      <c r="I154" s="319"/>
      <c r="J154" s="265"/>
      <c r="K154" s="265"/>
      <c r="L154" s="265"/>
    </row>
    <row r="155" spans="1:12">
      <c r="A155" s="278" t="s">
        <v>21</v>
      </c>
      <c r="B155" s="287"/>
      <c r="C155" s="266"/>
      <c r="D155" s="285" t="s">
        <v>22</v>
      </c>
      <c r="E155" s="279">
        <f t="shared" si="23"/>
        <v>434234.5</v>
      </c>
      <c r="F155" s="319">
        <f t="shared" ref="F155:L155" si="38">F156+F164</f>
        <v>136287</v>
      </c>
      <c r="G155" s="319">
        <f t="shared" si="38"/>
        <v>114496.5</v>
      </c>
      <c r="H155" s="319">
        <f t="shared" si="38"/>
        <v>95634</v>
      </c>
      <c r="I155" s="319">
        <f t="shared" si="38"/>
        <v>87817</v>
      </c>
      <c r="J155" s="264">
        <f t="shared" si="38"/>
        <v>446277</v>
      </c>
      <c r="K155" s="264">
        <f t="shared" si="38"/>
        <v>447546</v>
      </c>
      <c r="L155" s="264">
        <f t="shared" si="38"/>
        <v>449612</v>
      </c>
    </row>
    <row r="156" spans="1:12">
      <c r="A156" s="276" t="s">
        <v>616</v>
      </c>
      <c r="B156" s="266"/>
      <c r="C156" s="275"/>
      <c r="D156" s="285" t="s">
        <v>23</v>
      </c>
      <c r="E156" s="279">
        <f t="shared" ref="E156:L156" si="39">E157+E162</f>
        <v>57</v>
      </c>
      <c r="F156" s="279">
        <f t="shared" si="39"/>
        <v>19</v>
      </c>
      <c r="G156" s="279">
        <f t="shared" si="39"/>
        <v>20</v>
      </c>
      <c r="H156" s="279">
        <f t="shared" si="39"/>
        <v>13</v>
      </c>
      <c r="I156" s="279">
        <f t="shared" si="39"/>
        <v>5</v>
      </c>
      <c r="J156" s="264">
        <f t="shared" si="39"/>
        <v>57</v>
      </c>
      <c r="K156" s="264">
        <f t="shared" si="39"/>
        <v>57</v>
      </c>
      <c r="L156" s="264">
        <f t="shared" si="39"/>
        <v>57</v>
      </c>
    </row>
    <row r="157" spans="1:12">
      <c r="A157" s="276" t="s">
        <v>24</v>
      </c>
      <c r="B157" s="286"/>
      <c r="C157" s="275"/>
      <c r="D157" s="284" t="s">
        <v>25</v>
      </c>
      <c r="E157" s="279">
        <f t="shared" si="23"/>
        <v>57</v>
      </c>
      <c r="F157" s="319">
        <f t="shared" ref="F157:L157" si="40">F158+F160+F161</f>
        <v>19</v>
      </c>
      <c r="G157" s="319">
        <f t="shared" si="40"/>
        <v>20</v>
      </c>
      <c r="H157" s="319">
        <f t="shared" si="40"/>
        <v>13</v>
      </c>
      <c r="I157" s="319">
        <f t="shared" si="40"/>
        <v>5</v>
      </c>
      <c r="J157" s="264">
        <f t="shared" si="40"/>
        <v>57</v>
      </c>
      <c r="K157" s="264">
        <f t="shared" si="40"/>
        <v>57</v>
      </c>
      <c r="L157" s="264">
        <f t="shared" si="40"/>
        <v>57</v>
      </c>
    </row>
    <row r="158" spans="1:12">
      <c r="A158" s="288"/>
      <c r="B158" s="271" t="s">
        <v>26</v>
      </c>
      <c r="C158" s="286"/>
      <c r="D158" s="289" t="s">
        <v>27</v>
      </c>
      <c r="E158" s="279">
        <f t="shared" si="23"/>
        <v>57</v>
      </c>
      <c r="F158" s="319">
        <f>F159</f>
        <v>19</v>
      </c>
      <c r="G158" s="319">
        <f t="shared" ref="G158:L158" si="41">G159</f>
        <v>20</v>
      </c>
      <c r="H158" s="319">
        <f t="shared" si="41"/>
        <v>13</v>
      </c>
      <c r="I158" s="319">
        <f t="shared" si="41"/>
        <v>5</v>
      </c>
      <c r="J158" s="319">
        <f t="shared" si="41"/>
        <v>57</v>
      </c>
      <c r="K158" s="319">
        <f t="shared" si="41"/>
        <v>57</v>
      </c>
      <c r="L158" s="319">
        <f t="shared" si="41"/>
        <v>57</v>
      </c>
    </row>
    <row r="159" spans="1:12">
      <c r="A159" s="288"/>
      <c r="B159" s="545" t="s">
        <v>659</v>
      </c>
      <c r="C159" s="546"/>
      <c r="D159" s="290" t="s">
        <v>657</v>
      </c>
      <c r="E159" s="279">
        <f t="shared" si="23"/>
        <v>57</v>
      </c>
      <c r="F159" s="319">
        <v>19</v>
      </c>
      <c r="G159" s="319">
        <v>20</v>
      </c>
      <c r="H159" s="319">
        <v>13</v>
      </c>
      <c r="I159" s="319">
        <v>5</v>
      </c>
      <c r="J159" s="265">
        <v>57</v>
      </c>
      <c r="K159" s="265">
        <v>57</v>
      </c>
      <c r="L159" s="265">
        <v>57</v>
      </c>
    </row>
    <row r="160" spans="1:12">
      <c r="A160" s="278"/>
      <c r="B160" s="271" t="s">
        <v>28</v>
      </c>
      <c r="C160" s="286"/>
      <c r="D160" s="291" t="s">
        <v>29</v>
      </c>
      <c r="E160" s="279">
        <f t="shared" si="23"/>
        <v>0</v>
      </c>
      <c r="F160" s="319"/>
      <c r="G160" s="319"/>
      <c r="H160" s="319"/>
      <c r="I160" s="319"/>
      <c r="J160" s="265"/>
      <c r="K160" s="265"/>
      <c r="L160" s="265"/>
    </row>
    <row r="161" spans="1:13">
      <c r="A161" s="278"/>
      <c r="B161" s="271" t="s">
        <v>30</v>
      </c>
      <c r="C161" s="286"/>
      <c r="D161" s="291" t="s">
        <v>31</v>
      </c>
      <c r="E161" s="279">
        <f t="shared" si="23"/>
        <v>0</v>
      </c>
      <c r="F161" s="319"/>
      <c r="G161" s="319"/>
      <c r="H161" s="319"/>
      <c r="I161" s="319"/>
      <c r="J161" s="265"/>
      <c r="K161" s="265"/>
      <c r="L161" s="265"/>
    </row>
    <row r="162" spans="1:13">
      <c r="A162" s="278"/>
      <c r="B162" s="558" t="s">
        <v>614</v>
      </c>
      <c r="C162" s="559"/>
      <c r="D162" s="292">
        <v>31.1</v>
      </c>
      <c r="E162" s="279">
        <f t="shared" ref="E162:L162" si="42">E163</f>
        <v>0</v>
      </c>
      <c r="F162" s="279">
        <f t="shared" si="42"/>
        <v>0</v>
      </c>
      <c r="G162" s="279">
        <f t="shared" si="42"/>
        <v>0</v>
      </c>
      <c r="H162" s="279">
        <f t="shared" si="42"/>
        <v>0</v>
      </c>
      <c r="I162" s="279">
        <f t="shared" si="42"/>
        <v>0</v>
      </c>
      <c r="J162" s="262">
        <f t="shared" si="42"/>
        <v>0</v>
      </c>
      <c r="K162" s="262">
        <f t="shared" si="42"/>
        <v>0</v>
      </c>
      <c r="L162" s="262">
        <f t="shared" si="42"/>
        <v>0</v>
      </c>
    </row>
    <row r="163" spans="1:13">
      <c r="A163" s="278"/>
      <c r="B163" s="545" t="s">
        <v>613</v>
      </c>
      <c r="C163" s="546"/>
      <c r="D163" s="293" t="s">
        <v>615</v>
      </c>
      <c r="E163" s="279">
        <f>F163+G163+H163+I163</f>
        <v>0</v>
      </c>
      <c r="F163" s="319"/>
      <c r="G163" s="319"/>
      <c r="H163" s="319"/>
      <c r="I163" s="319"/>
      <c r="J163" s="265"/>
      <c r="K163" s="265"/>
      <c r="L163" s="265"/>
    </row>
    <row r="164" spans="1:13">
      <c r="A164" s="278" t="s">
        <v>32</v>
      </c>
      <c r="B164" s="266"/>
      <c r="C164" s="266"/>
      <c r="D164" s="273" t="s">
        <v>33</v>
      </c>
      <c r="E164" s="279">
        <f t="shared" si="23"/>
        <v>434177.5</v>
      </c>
      <c r="F164" s="319">
        <f t="shared" ref="F164:L164" si="43">F165+F179+F181+F183+F187</f>
        <v>136268</v>
      </c>
      <c r="G164" s="319">
        <f t="shared" si="43"/>
        <v>114476.5</v>
      </c>
      <c r="H164" s="319">
        <f t="shared" si="43"/>
        <v>95621</v>
      </c>
      <c r="I164" s="319">
        <f t="shared" si="43"/>
        <v>87812</v>
      </c>
      <c r="J164" s="264">
        <f t="shared" si="43"/>
        <v>446220</v>
      </c>
      <c r="K164" s="264">
        <f t="shared" si="43"/>
        <v>447489</v>
      </c>
      <c r="L164" s="264">
        <f t="shared" si="43"/>
        <v>449555</v>
      </c>
    </row>
    <row r="165" spans="1:13" ht="49.5" customHeight="1">
      <c r="A165" s="560" t="s">
        <v>34</v>
      </c>
      <c r="B165" s="560"/>
      <c r="C165" s="560"/>
      <c r="D165" s="269" t="s">
        <v>35</v>
      </c>
      <c r="E165" s="279">
        <f t="shared" si="23"/>
        <v>431919</v>
      </c>
      <c r="F165" s="319">
        <f t="shared" ref="F165:L165" si="44">F166+F167+F168+F169+F170+F171+F173+F174+F175+F176+F177+F178+F172</f>
        <v>136468</v>
      </c>
      <c r="G165" s="319">
        <f t="shared" si="44"/>
        <v>114754</v>
      </c>
      <c r="H165" s="319">
        <f>H166+H167+H168+H169+H170+H171+H173+H174+H175+H176+H177+H178+H172</f>
        <v>92785</v>
      </c>
      <c r="I165" s="319">
        <f>I166+I167+I168+I169+I170+I171+I173+I174+I175+I176+I177+I178+I172</f>
        <v>87912</v>
      </c>
      <c r="J165" s="264">
        <f t="shared" si="44"/>
        <v>445592</v>
      </c>
      <c r="K165" s="264">
        <f t="shared" si="44"/>
        <v>447669</v>
      </c>
      <c r="L165" s="264">
        <f t="shared" si="44"/>
        <v>449735</v>
      </c>
    </row>
    <row r="166" spans="1:13">
      <c r="A166" s="288"/>
      <c r="B166" s="271" t="s">
        <v>36</v>
      </c>
      <c r="C166" s="286"/>
      <c r="D166" s="284" t="s">
        <v>37</v>
      </c>
      <c r="E166" s="279">
        <f t="shared" si="23"/>
        <v>0</v>
      </c>
      <c r="F166" s="319"/>
      <c r="G166" s="319"/>
      <c r="H166" s="319"/>
      <c r="I166" s="319"/>
      <c r="J166" s="265"/>
      <c r="K166" s="265"/>
      <c r="L166" s="265"/>
    </row>
    <row r="167" spans="1:13" ht="21.75" customHeight="1">
      <c r="A167" s="288"/>
      <c r="B167" s="271" t="s">
        <v>38</v>
      </c>
      <c r="C167" s="286"/>
      <c r="D167" s="284" t="s">
        <v>39</v>
      </c>
      <c r="E167" s="279">
        <f t="shared" si="23"/>
        <v>30080</v>
      </c>
      <c r="F167" s="319">
        <v>7598</v>
      </c>
      <c r="G167" s="319">
        <v>8015</v>
      </c>
      <c r="H167" s="319">
        <v>7716</v>
      </c>
      <c r="I167" s="319">
        <v>6751</v>
      </c>
      <c r="J167" s="265">
        <v>33896</v>
      </c>
      <c r="K167" s="265">
        <v>35918</v>
      </c>
      <c r="L167" s="265">
        <v>37929</v>
      </c>
    </row>
    <row r="168" spans="1:13">
      <c r="A168" s="288"/>
      <c r="B168" s="271" t="s">
        <v>40</v>
      </c>
      <c r="C168" s="286"/>
      <c r="D168" s="284" t="s">
        <v>41</v>
      </c>
      <c r="E168" s="279">
        <f t="shared" si="23"/>
        <v>4155</v>
      </c>
      <c r="F168" s="319">
        <v>948</v>
      </c>
      <c r="G168" s="319">
        <v>1114</v>
      </c>
      <c r="H168" s="319">
        <v>1092</v>
      </c>
      <c r="I168" s="319">
        <v>1001</v>
      </c>
      <c r="J168" s="265">
        <v>4195</v>
      </c>
      <c r="K168" s="265">
        <v>4195</v>
      </c>
      <c r="L168" s="265">
        <v>4195</v>
      </c>
    </row>
    <row r="169" spans="1:13">
      <c r="A169" s="294"/>
      <c r="B169" s="271" t="s">
        <v>42</v>
      </c>
      <c r="C169" s="286"/>
      <c r="D169" s="284" t="s">
        <v>43</v>
      </c>
      <c r="E169" s="279">
        <f t="shared" si="23"/>
        <v>0</v>
      </c>
      <c r="F169" s="319"/>
      <c r="G169" s="319"/>
      <c r="H169" s="319"/>
      <c r="I169" s="319"/>
      <c r="J169" s="265"/>
      <c r="K169" s="265"/>
      <c r="L169" s="265"/>
    </row>
    <row r="170" spans="1:13">
      <c r="A170" s="295"/>
      <c r="B170" s="271" t="s">
        <v>44</v>
      </c>
      <c r="C170" s="286"/>
      <c r="D170" s="284" t="s">
        <v>45</v>
      </c>
      <c r="E170" s="279">
        <f t="shared" si="23"/>
        <v>0</v>
      </c>
      <c r="F170" s="319"/>
      <c r="G170" s="319"/>
      <c r="H170" s="319"/>
      <c r="I170" s="319"/>
      <c r="J170" s="265"/>
      <c r="K170" s="265"/>
      <c r="L170" s="265"/>
    </row>
    <row r="171" spans="1:13">
      <c r="A171" s="295"/>
      <c r="B171" s="271" t="s">
        <v>46</v>
      </c>
      <c r="C171" s="286"/>
      <c r="D171" s="284" t="s">
        <v>47</v>
      </c>
      <c r="E171" s="279">
        <f t="shared" si="23"/>
        <v>0</v>
      </c>
      <c r="F171" s="319"/>
      <c r="G171" s="319"/>
      <c r="H171" s="319"/>
      <c r="I171" s="319"/>
      <c r="J171" s="265"/>
      <c r="K171" s="265"/>
      <c r="L171" s="265"/>
    </row>
    <row r="172" spans="1:13">
      <c r="A172" s="295"/>
      <c r="B172" s="545" t="s">
        <v>600</v>
      </c>
      <c r="C172" s="546"/>
      <c r="D172" s="284" t="s">
        <v>599</v>
      </c>
      <c r="E172" s="279">
        <f t="shared" si="23"/>
        <v>685</v>
      </c>
      <c r="F172" s="319">
        <v>204</v>
      </c>
      <c r="G172" s="319">
        <v>142</v>
      </c>
      <c r="H172" s="319">
        <v>222</v>
      </c>
      <c r="I172" s="319">
        <v>117</v>
      </c>
      <c r="J172" s="265">
        <v>710</v>
      </c>
      <c r="K172" s="265">
        <v>765</v>
      </c>
      <c r="L172" s="265">
        <v>820</v>
      </c>
    </row>
    <row r="173" spans="1:13">
      <c r="A173" s="295"/>
      <c r="B173" s="271" t="s">
        <v>575</v>
      </c>
      <c r="C173" s="286"/>
      <c r="D173" s="284" t="s">
        <v>576</v>
      </c>
      <c r="E173" s="279">
        <f t="shared" si="23"/>
        <v>0</v>
      </c>
      <c r="F173" s="319"/>
      <c r="G173" s="319"/>
      <c r="H173" s="319"/>
      <c r="I173" s="319"/>
      <c r="J173" s="265"/>
      <c r="K173" s="265"/>
      <c r="L173" s="265"/>
    </row>
    <row r="174" spans="1:13">
      <c r="A174" s="295"/>
      <c r="B174" s="271" t="s">
        <v>48</v>
      </c>
      <c r="C174" s="286"/>
      <c r="D174" s="284" t="s">
        <v>49</v>
      </c>
      <c r="E174" s="279">
        <f t="shared" si="23"/>
        <v>301417</v>
      </c>
      <c r="F174" s="319">
        <v>101662</v>
      </c>
      <c r="G174" s="319">
        <v>79657</v>
      </c>
      <c r="H174" s="319">
        <v>60394</v>
      </c>
      <c r="I174" s="265">
        <v>59704</v>
      </c>
      <c r="J174" s="339">
        <v>309295</v>
      </c>
      <c r="K174" s="265">
        <v>309295</v>
      </c>
      <c r="L174" s="265">
        <v>309295</v>
      </c>
      <c r="M174" s="39"/>
    </row>
    <row r="175" spans="1:13" s="1" customFormat="1" ht="31.5" customHeight="1">
      <c r="A175" s="295"/>
      <c r="B175" s="553" t="s">
        <v>50</v>
      </c>
      <c r="C175" s="554"/>
      <c r="D175" s="296" t="s">
        <v>51</v>
      </c>
      <c r="E175" s="278">
        <f t="shared" ref="E175:E256" si="45">F175+G175+H175+I175</f>
        <v>86911</v>
      </c>
      <c r="F175" s="320">
        <v>23704</v>
      </c>
      <c r="G175" s="320">
        <v>23614</v>
      </c>
      <c r="H175" s="320">
        <v>21160</v>
      </c>
      <c r="I175" s="320">
        <v>18433</v>
      </c>
      <c r="J175" s="302">
        <v>88825</v>
      </c>
      <c r="K175" s="302">
        <v>88825</v>
      </c>
      <c r="L175" s="302">
        <v>88825</v>
      </c>
    </row>
    <row r="176" spans="1:13" s="1" customFormat="1" ht="33" customHeight="1">
      <c r="A176" s="295"/>
      <c r="B176" s="548" t="s">
        <v>52</v>
      </c>
      <c r="C176" s="548"/>
      <c r="D176" s="296" t="s">
        <v>53</v>
      </c>
      <c r="E176" s="278">
        <f t="shared" si="45"/>
        <v>0</v>
      </c>
      <c r="F176" s="320"/>
      <c r="G176" s="320"/>
      <c r="H176" s="320"/>
      <c r="I176" s="320"/>
      <c r="J176" s="302"/>
      <c r="K176" s="302"/>
      <c r="L176" s="302"/>
    </row>
    <row r="177" spans="1:12" s="1" customFormat="1" ht="19.5" customHeight="1">
      <c r="A177" s="295"/>
      <c r="B177" s="271" t="s">
        <v>54</v>
      </c>
      <c r="C177" s="286"/>
      <c r="D177" s="296" t="s">
        <v>55</v>
      </c>
      <c r="E177" s="278">
        <f t="shared" si="45"/>
        <v>8671</v>
      </c>
      <c r="F177" s="320">
        <v>2352</v>
      </c>
      <c r="G177" s="320">
        <v>2212</v>
      </c>
      <c r="H177" s="320">
        <v>2201</v>
      </c>
      <c r="I177" s="320">
        <v>1906</v>
      </c>
      <c r="J177" s="302">
        <v>8671</v>
      </c>
      <c r="K177" s="302">
        <v>8671</v>
      </c>
      <c r="L177" s="302">
        <v>8671</v>
      </c>
    </row>
    <row r="178" spans="1:12">
      <c r="A178" s="294"/>
      <c r="B178" s="271" t="s">
        <v>56</v>
      </c>
      <c r="C178" s="286"/>
      <c r="D178" s="269" t="s">
        <v>57</v>
      </c>
      <c r="E178" s="279">
        <f t="shared" si="45"/>
        <v>0</v>
      </c>
      <c r="F178" s="319"/>
      <c r="G178" s="319"/>
      <c r="H178" s="319"/>
      <c r="I178" s="319"/>
      <c r="J178" s="265"/>
      <c r="K178" s="265"/>
      <c r="L178" s="265"/>
    </row>
    <row r="179" spans="1:12" hidden="1">
      <c r="A179" s="288" t="s">
        <v>58</v>
      </c>
      <c r="B179" s="286"/>
      <c r="C179" s="297"/>
      <c r="D179" s="284" t="s">
        <v>59</v>
      </c>
      <c r="E179" s="279">
        <f t="shared" si="45"/>
        <v>0</v>
      </c>
      <c r="F179" s="319">
        <f t="shared" ref="F179:L179" si="46">F180</f>
        <v>0</v>
      </c>
      <c r="G179" s="319">
        <f t="shared" si="46"/>
        <v>0</v>
      </c>
      <c r="H179" s="319">
        <f t="shared" si="46"/>
        <v>0</v>
      </c>
      <c r="I179" s="319">
        <f t="shared" si="46"/>
        <v>0</v>
      </c>
      <c r="J179" s="264">
        <f t="shared" si="46"/>
        <v>0</v>
      </c>
      <c r="K179" s="264">
        <f t="shared" si="46"/>
        <v>0</v>
      </c>
      <c r="L179" s="264">
        <f t="shared" si="46"/>
        <v>0</v>
      </c>
    </row>
    <row r="180" spans="1:12" hidden="1">
      <c r="A180" s="294"/>
      <c r="B180" s="266" t="s">
        <v>60</v>
      </c>
      <c r="C180" s="286"/>
      <c r="D180" s="284" t="s">
        <v>61</v>
      </c>
      <c r="E180" s="279">
        <f t="shared" si="45"/>
        <v>0</v>
      </c>
      <c r="F180" s="319"/>
      <c r="G180" s="319"/>
      <c r="H180" s="319"/>
      <c r="I180" s="319"/>
      <c r="J180" s="265"/>
      <c r="K180" s="265"/>
      <c r="L180" s="265"/>
    </row>
    <row r="181" spans="1:12" hidden="1">
      <c r="A181" s="288" t="s">
        <v>62</v>
      </c>
      <c r="B181" s="286"/>
      <c r="C181" s="266"/>
      <c r="D181" s="284" t="s">
        <v>63</v>
      </c>
      <c r="E181" s="279">
        <f t="shared" si="45"/>
        <v>0</v>
      </c>
      <c r="F181" s="319">
        <f t="shared" ref="F181:L181" si="47">F182</f>
        <v>0</v>
      </c>
      <c r="G181" s="319">
        <f t="shared" si="47"/>
        <v>0</v>
      </c>
      <c r="H181" s="319">
        <f t="shared" si="47"/>
        <v>0</v>
      </c>
      <c r="I181" s="319">
        <f t="shared" si="47"/>
        <v>0</v>
      </c>
      <c r="J181" s="264">
        <f t="shared" si="47"/>
        <v>0</v>
      </c>
      <c r="K181" s="264">
        <f t="shared" si="47"/>
        <v>0</v>
      </c>
      <c r="L181" s="264">
        <f t="shared" si="47"/>
        <v>0</v>
      </c>
    </row>
    <row r="182" spans="1:12" hidden="1">
      <c r="A182" s="288"/>
      <c r="B182" s="266" t="s">
        <v>64</v>
      </c>
      <c r="C182" s="286"/>
      <c r="D182" s="284" t="s">
        <v>65</v>
      </c>
      <c r="E182" s="279">
        <f t="shared" si="45"/>
        <v>0</v>
      </c>
      <c r="F182" s="319"/>
      <c r="G182" s="319"/>
      <c r="H182" s="319"/>
      <c r="I182" s="319"/>
      <c r="J182" s="265"/>
      <c r="K182" s="265"/>
      <c r="L182" s="265"/>
    </row>
    <row r="183" spans="1:12" hidden="1">
      <c r="A183" s="288" t="s">
        <v>66</v>
      </c>
      <c r="B183" s="286"/>
      <c r="C183" s="266"/>
      <c r="D183" s="284" t="s">
        <v>67</v>
      </c>
      <c r="E183" s="279">
        <f t="shared" si="45"/>
        <v>3224</v>
      </c>
      <c r="F183" s="319">
        <f t="shared" ref="F183:L183" si="48">F186</f>
        <v>0</v>
      </c>
      <c r="G183" s="319">
        <f>G184+G186</f>
        <v>0</v>
      </c>
      <c r="H183" s="319">
        <f>H184+H186</f>
        <v>3224</v>
      </c>
      <c r="I183" s="319">
        <f>I184+I186</f>
        <v>0</v>
      </c>
      <c r="J183" s="264">
        <f t="shared" si="48"/>
        <v>808</v>
      </c>
      <c r="K183" s="264">
        <f t="shared" si="48"/>
        <v>0</v>
      </c>
      <c r="L183" s="264">
        <f t="shared" si="48"/>
        <v>0</v>
      </c>
    </row>
    <row r="184" spans="1:12" hidden="1">
      <c r="A184" s="288"/>
      <c r="B184" s="549" t="s">
        <v>630</v>
      </c>
      <c r="C184" s="550"/>
      <c r="D184" s="284" t="s">
        <v>626</v>
      </c>
      <c r="E184" s="279">
        <f>E185</f>
        <v>0</v>
      </c>
      <c r="F184" s="279">
        <f>F185</f>
        <v>0</v>
      </c>
      <c r="G184" s="279">
        <f>G185</f>
        <v>0</v>
      </c>
      <c r="H184" s="279">
        <f>H185</f>
        <v>0</v>
      </c>
      <c r="I184" s="279">
        <f>I185</f>
        <v>0</v>
      </c>
      <c r="J184" s="264"/>
      <c r="K184" s="264"/>
      <c r="L184" s="264"/>
    </row>
    <row r="185" spans="1:12" ht="30.75" hidden="1" customHeight="1">
      <c r="A185" s="288"/>
      <c r="B185" s="551" t="s">
        <v>628</v>
      </c>
      <c r="C185" s="552"/>
      <c r="D185" s="284" t="s">
        <v>625</v>
      </c>
      <c r="E185" s="279">
        <f t="shared" si="45"/>
        <v>0</v>
      </c>
      <c r="F185" s="319">
        <v>0</v>
      </c>
      <c r="G185" s="319"/>
      <c r="H185" s="319">
        <v>0</v>
      </c>
      <c r="I185" s="319"/>
      <c r="J185" s="264"/>
      <c r="K185" s="264"/>
      <c r="L185" s="264"/>
    </row>
    <row r="186" spans="1:12">
      <c r="A186" s="288"/>
      <c r="B186" s="271" t="s">
        <v>68</v>
      </c>
      <c r="C186" s="286"/>
      <c r="D186" s="284" t="s">
        <v>69</v>
      </c>
      <c r="E186" s="279">
        <f t="shared" si="45"/>
        <v>3224</v>
      </c>
      <c r="F186" s="319"/>
      <c r="G186" s="319"/>
      <c r="H186" s="319">
        <v>3224</v>
      </c>
      <c r="I186" s="319"/>
      <c r="J186" s="265">
        <v>808</v>
      </c>
      <c r="K186" s="265"/>
      <c r="L186" s="265"/>
    </row>
    <row r="187" spans="1:12">
      <c r="A187" s="276" t="s">
        <v>186</v>
      </c>
      <c r="B187" s="277"/>
      <c r="C187" s="277"/>
      <c r="D187" s="284" t="s">
        <v>71</v>
      </c>
      <c r="E187" s="279">
        <f t="shared" si="45"/>
        <v>-965.5</v>
      </c>
      <c r="F187" s="319">
        <f t="shared" ref="F187:L187" si="49">F188+F189+F190</f>
        <v>-200</v>
      </c>
      <c r="G187" s="319">
        <f t="shared" si="49"/>
        <v>-277.5</v>
      </c>
      <c r="H187" s="319">
        <f t="shared" si="49"/>
        <v>-388</v>
      </c>
      <c r="I187" s="319">
        <f t="shared" si="49"/>
        <v>-100</v>
      </c>
      <c r="J187" s="319">
        <f t="shared" si="49"/>
        <v>-180</v>
      </c>
      <c r="K187" s="319">
        <f t="shared" si="49"/>
        <v>-180</v>
      </c>
      <c r="L187" s="319">
        <f t="shared" si="49"/>
        <v>-180</v>
      </c>
    </row>
    <row r="188" spans="1:12">
      <c r="A188" s="276"/>
      <c r="B188" s="271" t="s">
        <v>72</v>
      </c>
      <c r="C188" s="286"/>
      <c r="D188" s="284" t="s">
        <v>73</v>
      </c>
      <c r="E188" s="279">
        <f t="shared" si="45"/>
        <v>23.5</v>
      </c>
      <c r="F188" s="319"/>
      <c r="G188" s="319">
        <v>23.5</v>
      </c>
      <c r="H188" s="319"/>
      <c r="I188" s="319"/>
      <c r="J188" s="265"/>
      <c r="K188" s="265"/>
      <c r="L188" s="265"/>
    </row>
    <row r="189" spans="1:12" ht="33.75" customHeight="1">
      <c r="A189" s="276"/>
      <c r="B189" s="553" t="s">
        <v>74</v>
      </c>
      <c r="C189" s="554"/>
      <c r="D189" s="284" t="s">
        <v>75</v>
      </c>
      <c r="E189" s="279">
        <f t="shared" si="45"/>
        <v>-989</v>
      </c>
      <c r="F189" s="319">
        <v>-200</v>
      </c>
      <c r="G189" s="319">
        <v>-301</v>
      </c>
      <c r="H189" s="319">
        <v>-388</v>
      </c>
      <c r="I189" s="319">
        <v>-100</v>
      </c>
      <c r="J189" s="265">
        <v>-180</v>
      </c>
      <c r="K189" s="265">
        <v>-180</v>
      </c>
      <c r="L189" s="265">
        <v>-180</v>
      </c>
    </row>
    <row r="190" spans="1:12">
      <c r="A190" s="276"/>
      <c r="B190" s="271" t="s">
        <v>78</v>
      </c>
      <c r="C190" s="286"/>
      <c r="D190" s="284" t="s">
        <v>79</v>
      </c>
      <c r="E190" s="279">
        <f t="shared" si="45"/>
        <v>0</v>
      </c>
      <c r="F190" s="319"/>
      <c r="G190" s="319"/>
      <c r="H190" s="319"/>
      <c r="I190" s="319"/>
      <c r="J190" s="265"/>
      <c r="K190" s="265"/>
      <c r="L190" s="265"/>
    </row>
    <row r="191" spans="1:12">
      <c r="A191" s="555" t="s">
        <v>607</v>
      </c>
      <c r="B191" s="556"/>
      <c r="C191" s="557"/>
      <c r="D191" s="300" t="s">
        <v>606</v>
      </c>
      <c r="E191" s="279">
        <f>E192</f>
        <v>0</v>
      </c>
      <c r="F191" s="279">
        <f>F192</f>
        <v>0</v>
      </c>
      <c r="G191" s="279">
        <f>G192</f>
        <v>0</v>
      </c>
      <c r="H191" s="279">
        <f>H192</f>
        <v>0</v>
      </c>
      <c r="I191" s="279">
        <f>I192</f>
        <v>0</v>
      </c>
      <c r="J191" s="265"/>
      <c r="K191" s="265"/>
      <c r="L191" s="265"/>
    </row>
    <row r="192" spans="1:12">
      <c r="A192" s="555" t="s">
        <v>610</v>
      </c>
      <c r="B192" s="556"/>
      <c r="C192" s="557"/>
      <c r="D192" s="296" t="s">
        <v>608</v>
      </c>
      <c r="E192" s="279">
        <f>F192+G192+H192+I192</f>
        <v>0</v>
      </c>
      <c r="F192" s="319">
        <f>F193</f>
        <v>0</v>
      </c>
      <c r="G192" s="319">
        <f t="shared" ref="G192:I193" si="50">G193</f>
        <v>0</v>
      </c>
      <c r="H192" s="319">
        <f t="shared" si="50"/>
        <v>0</v>
      </c>
      <c r="I192" s="319">
        <f t="shared" si="50"/>
        <v>0</v>
      </c>
      <c r="J192" s="265"/>
      <c r="K192" s="265"/>
      <c r="L192" s="265"/>
    </row>
    <row r="193" spans="1:12">
      <c r="A193" s="555" t="s">
        <v>611</v>
      </c>
      <c r="B193" s="556"/>
      <c r="C193" s="557"/>
      <c r="D193" s="296" t="s">
        <v>609</v>
      </c>
      <c r="E193" s="279">
        <f>E194</f>
        <v>0</v>
      </c>
      <c r="F193" s="279">
        <f>F194</f>
        <v>0</v>
      </c>
      <c r="G193" s="279">
        <f t="shared" si="50"/>
        <v>0</v>
      </c>
      <c r="H193" s="279">
        <f t="shared" si="50"/>
        <v>0</v>
      </c>
      <c r="I193" s="279">
        <f t="shared" si="50"/>
        <v>0</v>
      </c>
      <c r="J193" s="265"/>
      <c r="K193" s="265"/>
      <c r="L193" s="265"/>
    </row>
    <row r="194" spans="1:12" ht="33.75" customHeight="1">
      <c r="A194" s="578" t="s">
        <v>619</v>
      </c>
      <c r="B194" s="579"/>
      <c r="C194" s="580"/>
      <c r="D194" s="296" t="s">
        <v>618</v>
      </c>
      <c r="E194" s="279">
        <f>F194+G194+H194+I194</f>
        <v>0</v>
      </c>
      <c r="F194" s="319"/>
      <c r="G194" s="319"/>
      <c r="H194" s="319"/>
      <c r="I194" s="319"/>
      <c r="J194" s="265"/>
      <c r="K194" s="265"/>
      <c r="L194" s="265"/>
    </row>
    <row r="195" spans="1:12">
      <c r="A195" s="278" t="s">
        <v>88</v>
      </c>
      <c r="B195" s="266"/>
      <c r="C195" s="266"/>
      <c r="D195" s="285" t="s">
        <v>89</v>
      </c>
      <c r="E195" s="279">
        <f t="shared" si="45"/>
        <v>341858</v>
      </c>
      <c r="F195" s="319">
        <f t="shared" ref="F195:L195" si="51">F196</f>
        <v>90409</v>
      </c>
      <c r="G195" s="319">
        <f t="shared" si="51"/>
        <v>85660</v>
      </c>
      <c r="H195" s="319">
        <f t="shared" si="51"/>
        <v>82274</v>
      </c>
      <c r="I195" s="319">
        <f t="shared" si="51"/>
        <v>83515</v>
      </c>
      <c r="J195" s="264">
        <f t="shared" si="51"/>
        <v>339245</v>
      </c>
      <c r="K195" s="264">
        <f t="shared" si="51"/>
        <v>339245</v>
      </c>
      <c r="L195" s="264">
        <f t="shared" si="51"/>
        <v>344445</v>
      </c>
    </row>
    <row r="196" spans="1:12">
      <c r="A196" s="278" t="s">
        <v>187</v>
      </c>
      <c r="B196" s="266"/>
      <c r="C196" s="266"/>
      <c r="D196" s="285" t="s">
        <v>91</v>
      </c>
      <c r="E196" s="279">
        <f t="shared" si="45"/>
        <v>341858</v>
      </c>
      <c r="F196" s="319">
        <f t="shared" ref="F196:L196" si="52">F197+F201</f>
        <v>90409</v>
      </c>
      <c r="G196" s="319">
        <f t="shared" si="52"/>
        <v>85660</v>
      </c>
      <c r="H196" s="319">
        <f t="shared" si="52"/>
        <v>82274</v>
      </c>
      <c r="I196" s="319">
        <f t="shared" si="52"/>
        <v>83515</v>
      </c>
      <c r="J196" s="264">
        <f t="shared" si="52"/>
        <v>339245</v>
      </c>
      <c r="K196" s="264">
        <f t="shared" si="52"/>
        <v>339245</v>
      </c>
      <c r="L196" s="264">
        <f t="shared" si="52"/>
        <v>344445</v>
      </c>
    </row>
    <row r="197" spans="1:12">
      <c r="A197" s="278" t="s">
        <v>678</v>
      </c>
      <c r="B197" s="266"/>
      <c r="C197" s="266"/>
      <c r="D197" s="285" t="s">
        <v>92</v>
      </c>
      <c r="E197" s="279">
        <f t="shared" si="45"/>
        <v>0</v>
      </c>
      <c r="F197" s="319">
        <f>F198+F199+F200</f>
        <v>0</v>
      </c>
      <c r="G197" s="319">
        <f>G198+G199+G200</f>
        <v>0</v>
      </c>
      <c r="H197" s="319">
        <f>H198+H199+H200</f>
        <v>0</v>
      </c>
      <c r="I197" s="319">
        <f>I198+I199+I200</f>
        <v>0</v>
      </c>
      <c r="J197" s="264">
        <f>J198+J199</f>
        <v>0</v>
      </c>
      <c r="K197" s="264">
        <f>K198+K199</f>
        <v>0</v>
      </c>
      <c r="L197" s="264">
        <f>L198+L199</f>
        <v>0</v>
      </c>
    </row>
    <row r="198" spans="1:12">
      <c r="A198" s="278"/>
      <c r="B198" s="266" t="s">
        <v>93</v>
      </c>
      <c r="C198" s="266"/>
      <c r="D198" s="296" t="s">
        <v>94</v>
      </c>
      <c r="E198" s="279">
        <f t="shared" si="45"/>
        <v>0</v>
      </c>
      <c r="F198" s="319"/>
      <c r="G198" s="319"/>
      <c r="H198" s="319"/>
      <c r="I198" s="319"/>
      <c r="J198" s="265"/>
      <c r="K198" s="265"/>
      <c r="L198" s="265"/>
    </row>
    <row r="199" spans="1:12" s="2" customFormat="1" ht="30" customHeight="1">
      <c r="A199" s="278"/>
      <c r="B199" s="561" t="s">
        <v>97</v>
      </c>
      <c r="C199" s="561"/>
      <c r="D199" s="296" t="s">
        <v>98</v>
      </c>
      <c r="E199" s="278">
        <f t="shared" si="45"/>
        <v>0</v>
      </c>
      <c r="F199" s="320"/>
      <c r="G199" s="320"/>
      <c r="H199" s="320"/>
      <c r="I199" s="320"/>
      <c r="J199" s="302"/>
      <c r="K199" s="302"/>
      <c r="L199" s="302"/>
    </row>
    <row r="200" spans="1:12" s="2" customFormat="1" ht="24.75" customHeight="1">
      <c r="A200" s="278"/>
      <c r="B200" s="562" t="s">
        <v>661</v>
      </c>
      <c r="C200" s="563"/>
      <c r="D200" s="296" t="s">
        <v>677</v>
      </c>
      <c r="E200" s="278">
        <f t="shared" si="45"/>
        <v>0</v>
      </c>
      <c r="F200" s="320">
        <v>0</v>
      </c>
      <c r="G200" s="320"/>
      <c r="H200" s="320"/>
      <c r="I200" s="320"/>
      <c r="J200" s="302"/>
      <c r="K200" s="302"/>
      <c r="L200" s="302"/>
    </row>
    <row r="201" spans="1:12" ht="15.75" customHeight="1">
      <c r="A201" s="276" t="s">
        <v>663</v>
      </c>
      <c r="B201" s="286"/>
      <c r="C201" s="266"/>
      <c r="D201" s="286" t="s">
        <v>99</v>
      </c>
      <c r="E201" s="279">
        <f t="shared" si="45"/>
        <v>341858</v>
      </c>
      <c r="F201" s="319">
        <f>F202+F203+F204+F205+F206</f>
        <v>90409</v>
      </c>
      <c r="G201" s="319">
        <f>G202+G203+G204+G205+G206</f>
        <v>85660</v>
      </c>
      <c r="H201" s="319">
        <f>H202+H203+H204+H205+H206</f>
        <v>82274</v>
      </c>
      <c r="I201" s="319">
        <f>I202+I203+I204+I205+I206</f>
        <v>83515</v>
      </c>
      <c r="J201" s="264">
        <f>J202+J203+J204+J205</f>
        <v>339245</v>
      </c>
      <c r="K201" s="264">
        <f>K202+K203+K204+K205</f>
        <v>339245</v>
      </c>
      <c r="L201" s="264">
        <f>L202+L203+L204+L205</f>
        <v>344445</v>
      </c>
    </row>
    <row r="202" spans="1:12">
      <c r="A202" s="278"/>
      <c r="B202" s="271" t="s">
        <v>100</v>
      </c>
      <c r="C202" s="286"/>
      <c r="D202" s="284" t="s">
        <v>101</v>
      </c>
      <c r="E202" s="279">
        <f t="shared" si="45"/>
        <v>71043</v>
      </c>
      <c r="F202" s="320">
        <v>17955</v>
      </c>
      <c r="G202" s="320">
        <v>17654</v>
      </c>
      <c r="H202" s="320">
        <v>17956</v>
      </c>
      <c r="I202" s="320">
        <v>17478</v>
      </c>
      <c r="J202" s="265">
        <v>71167</v>
      </c>
      <c r="K202" s="265">
        <v>71167</v>
      </c>
      <c r="L202" s="265">
        <v>71167</v>
      </c>
    </row>
    <row r="203" spans="1:12">
      <c r="A203" s="278"/>
      <c r="B203" s="584" t="s">
        <v>102</v>
      </c>
      <c r="C203" s="584"/>
      <c r="D203" s="284" t="s">
        <v>103</v>
      </c>
      <c r="E203" s="279">
        <f t="shared" si="45"/>
        <v>6000</v>
      </c>
      <c r="F203" s="319">
        <v>1500</v>
      </c>
      <c r="G203" s="319">
        <v>1500</v>
      </c>
      <c r="H203" s="319">
        <v>1500</v>
      </c>
      <c r="I203" s="319">
        <v>1500</v>
      </c>
      <c r="J203" s="265"/>
      <c r="K203" s="265"/>
      <c r="L203" s="265">
        <v>5200</v>
      </c>
    </row>
    <row r="204" spans="1:12" s="1" customFormat="1" ht="15" customHeight="1">
      <c r="A204" s="278"/>
      <c r="B204" s="548" t="s">
        <v>106</v>
      </c>
      <c r="C204" s="548"/>
      <c r="D204" s="296" t="s">
        <v>107</v>
      </c>
      <c r="E204" s="279">
        <f t="shared" si="45"/>
        <v>0</v>
      </c>
      <c r="F204" s="320"/>
      <c r="G204" s="320"/>
      <c r="H204" s="320"/>
      <c r="I204" s="320"/>
      <c r="J204" s="302"/>
      <c r="K204" s="302"/>
      <c r="L204" s="302"/>
    </row>
    <row r="205" spans="1:12" s="1" customFormat="1" ht="32.25" customHeight="1">
      <c r="A205" s="312"/>
      <c r="B205" s="570" t="s">
        <v>633</v>
      </c>
      <c r="C205" s="571"/>
      <c r="D205" s="296" t="s">
        <v>632</v>
      </c>
      <c r="E205" s="279">
        <f t="shared" si="45"/>
        <v>264815</v>
      </c>
      <c r="F205" s="320">
        <v>70954</v>
      </c>
      <c r="G205" s="320">
        <v>66506</v>
      </c>
      <c r="H205" s="320">
        <v>62818</v>
      </c>
      <c r="I205" s="320">
        <v>64537</v>
      </c>
      <c r="J205" s="302">
        <v>268078</v>
      </c>
      <c r="K205" s="302">
        <v>268078</v>
      </c>
      <c r="L205" s="302">
        <v>268078</v>
      </c>
    </row>
    <row r="206" spans="1:12" s="1" customFormat="1" ht="32.25" customHeight="1">
      <c r="A206" s="312"/>
      <c r="B206" s="570" t="s">
        <v>661</v>
      </c>
      <c r="C206" s="571"/>
      <c r="D206" s="304" t="s">
        <v>660</v>
      </c>
      <c r="E206" s="279">
        <f t="shared" si="45"/>
        <v>0</v>
      </c>
      <c r="F206" s="320"/>
      <c r="G206" s="320"/>
      <c r="H206" s="320"/>
      <c r="I206" s="320"/>
      <c r="J206" s="302"/>
      <c r="K206" s="302"/>
      <c r="L206" s="302"/>
    </row>
    <row r="207" spans="1:12" s="13" customFormat="1" ht="36.75" customHeight="1">
      <c r="A207" s="585" t="s">
        <v>624</v>
      </c>
      <c r="B207" s="586"/>
      <c r="C207" s="587"/>
      <c r="D207" s="311" t="s">
        <v>185</v>
      </c>
      <c r="E207" s="336">
        <f t="shared" si="45"/>
        <v>75608</v>
      </c>
      <c r="F207" s="318">
        <f>F208+F212+F216+F219+F239+F286+F284</f>
        <v>70408</v>
      </c>
      <c r="G207" s="318">
        <f>G208+G212+G216+G219+G239+G286+G284</f>
        <v>3212</v>
      </c>
      <c r="H207" s="318">
        <f>H208+H212+H216+H219+H239+H286+H284</f>
        <v>1188</v>
      </c>
      <c r="I207" s="318">
        <f>I208+I212+I216+I219+I239+I286+I284</f>
        <v>800</v>
      </c>
      <c r="J207" s="318">
        <f>J208+J212+J216+J219+J239+J286</f>
        <v>180</v>
      </c>
      <c r="K207" s="318">
        <f>K208+K212+K216+K219+K239+K286</f>
        <v>180</v>
      </c>
      <c r="L207" s="318">
        <f>L208+L212+L216+L219+L239+L286</f>
        <v>180</v>
      </c>
    </row>
    <row r="208" spans="1:12">
      <c r="A208" s="278" t="s">
        <v>188</v>
      </c>
      <c r="B208" s="287"/>
      <c r="C208" s="266"/>
      <c r="D208" s="285" t="s">
        <v>22</v>
      </c>
      <c r="E208" s="279">
        <f t="shared" si="45"/>
        <v>989</v>
      </c>
      <c r="F208" s="319">
        <f t="shared" ref="F208:L210" si="53">F209</f>
        <v>200</v>
      </c>
      <c r="G208" s="319">
        <f t="shared" si="53"/>
        <v>301</v>
      </c>
      <c r="H208" s="319">
        <f t="shared" si="53"/>
        <v>388</v>
      </c>
      <c r="I208" s="319">
        <f t="shared" si="53"/>
        <v>100</v>
      </c>
      <c r="J208" s="264">
        <f t="shared" si="53"/>
        <v>180</v>
      </c>
      <c r="K208" s="264">
        <f t="shared" si="53"/>
        <v>180</v>
      </c>
      <c r="L208" s="264">
        <f t="shared" si="53"/>
        <v>180</v>
      </c>
    </row>
    <row r="209" spans="1:12">
      <c r="A209" s="278" t="s">
        <v>189</v>
      </c>
      <c r="B209" s="266"/>
      <c r="C209" s="266"/>
      <c r="D209" s="273" t="s">
        <v>33</v>
      </c>
      <c r="E209" s="279">
        <f t="shared" si="45"/>
        <v>989</v>
      </c>
      <c r="F209" s="319">
        <f t="shared" si="53"/>
        <v>200</v>
      </c>
      <c r="G209" s="319">
        <f t="shared" si="53"/>
        <v>301</v>
      </c>
      <c r="H209" s="319">
        <f t="shared" si="53"/>
        <v>388</v>
      </c>
      <c r="I209" s="319">
        <f t="shared" si="53"/>
        <v>100</v>
      </c>
      <c r="J209" s="264">
        <f t="shared" si="53"/>
        <v>180</v>
      </c>
      <c r="K209" s="264">
        <f t="shared" si="53"/>
        <v>180</v>
      </c>
      <c r="L209" s="264">
        <f t="shared" si="53"/>
        <v>180</v>
      </c>
    </row>
    <row r="210" spans="1:12" s="1" customFormat="1">
      <c r="A210" s="276" t="s">
        <v>190</v>
      </c>
      <c r="B210" s="277"/>
      <c r="C210" s="277"/>
      <c r="D210" s="296" t="s">
        <v>71</v>
      </c>
      <c r="E210" s="278">
        <f t="shared" si="45"/>
        <v>989</v>
      </c>
      <c r="F210" s="320">
        <f t="shared" si="53"/>
        <v>200</v>
      </c>
      <c r="G210" s="320">
        <f t="shared" si="53"/>
        <v>301</v>
      </c>
      <c r="H210" s="320">
        <f t="shared" si="53"/>
        <v>388</v>
      </c>
      <c r="I210" s="320">
        <f t="shared" si="53"/>
        <v>100</v>
      </c>
      <c r="J210" s="321">
        <f t="shared" si="53"/>
        <v>180</v>
      </c>
      <c r="K210" s="321">
        <f t="shared" si="53"/>
        <v>180</v>
      </c>
      <c r="L210" s="321">
        <f t="shared" si="53"/>
        <v>180</v>
      </c>
    </row>
    <row r="211" spans="1:12" s="1" customFormat="1">
      <c r="A211" s="584" t="s">
        <v>76</v>
      </c>
      <c r="B211" s="584"/>
      <c r="C211" s="584"/>
      <c r="D211" s="296" t="s">
        <v>77</v>
      </c>
      <c r="E211" s="278">
        <f t="shared" si="45"/>
        <v>989</v>
      </c>
      <c r="F211" s="320">
        <v>200</v>
      </c>
      <c r="G211" s="320">
        <v>301</v>
      </c>
      <c r="H211" s="320">
        <v>388</v>
      </c>
      <c r="I211" s="320">
        <v>100</v>
      </c>
      <c r="J211" s="302">
        <v>180</v>
      </c>
      <c r="K211" s="302">
        <v>180</v>
      </c>
      <c r="L211" s="302">
        <v>180</v>
      </c>
    </row>
    <row r="212" spans="1:12" s="1" customFormat="1">
      <c r="A212" s="288" t="s">
        <v>80</v>
      </c>
      <c r="B212" s="298"/>
      <c r="C212" s="299"/>
      <c r="D212" s="300" t="s">
        <v>81</v>
      </c>
      <c r="E212" s="278">
        <f t="shared" si="45"/>
        <v>0</v>
      </c>
      <c r="F212" s="320">
        <f t="shared" ref="F212:L212" si="54">F213</f>
        <v>0</v>
      </c>
      <c r="G212" s="320">
        <f t="shared" si="54"/>
        <v>0</v>
      </c>
      <c r="H212" s="320">
        <f t="shared" si="54"/>
        <v>0</v>
      </c>
      <c r="I212" s="320">
        <f t="shared" si="54"/>
        <v>0</v>
      </c>
      <c r="J212" s="321">
        <f t="shared" si="54"/>
        <v>0</v>
      </c>
      <c r="K212" s="321">
        <f t="shared" si="54"/>
        <v>0</v>
      </c>
      <c r="L212" s="321">
        <f t="shared" si="54"/>
        <v>0</v>
      </c>
    </row>
    <row r="213" spans="1:12" s="1" customFormat="1">
      <c r="A213" s="288" t="s">
        <v>82</v>
      </c>
      <c r="B213" s="286"/>
      <c r="C213" s="266"/>
      <c r="D213" s="296" t="s">
        <v>83</v>
      </c>
      <c r="E213" s="278">
        <f t="shared" si="45"/>
        <v>0</v>
      </c>
      <c r="F213" s="320">
        <f t="shared" ref="F213:L213" si="55">F214+F215</f>
        <v>0</v>
      </c>
      <c r="G213" s="320">
        <f t="shared" si="55"/>
        <v>0</v>
      </c>
      <c r="H213" s="320">
        <f t="shared" si="55"/>
        <v>0</v>
      </c>
      <c r="I213" s="320">
        <f t="shared" si="55"/>
        <v>0</v>
      </c>
      <c r="J213" s="321">
        <f t="shared" si="55"/>
        <v>0</v>
      </c>
      <c r="K213" s="321">
        <f t="shared" si="55"/>
        <v>0</v>
      </c>
      <c r="L213" s="321">
        <f t="shared" si="55"/>
        <v>0</v>
      </c>
    </row>
    <row r="214" spans="1:12" s="1" customFormat="1">
      <c r="A214" s="288"/>
      <c r="B214" s="266" t="s">
        <v>84</v>
      </c>
      <c r="C214" s="286"/>
      <c r="D214" s="296" t="s">
        <v>85</v>
      </c>
      <c r="E214" s="278">
        <f t="shared" si="45"/>
        <v>0</v>
      </c>
      <c r="F214" s="320">
        <v>0</v>
      </c>
      <c r="G214" s="320"/>
      <c r="H214" s="320"/>
      <c r="I214" s="320"/>
      <c r="J214" s="302"/>
      <c r="K214" s="302"/>
      <c r="L214" s="302"/>
    </row>
    <row r="215" spans="1:12" s="1" customFormat="1">
      <c r="A215" s="288"/>
      <c r="B215" s="266" t="s">
        <v>86</v>
      </c>
      <c r="C215" s="286"/>
      <c r="D215" s="296" t="s">
        <v>87</v>
      </c>
      <c r="E215" s="278">
        <f t="shared" si="45"/>
        <v>0</v>
      </c>
      <c r="F215" s="320"/>
      <c r="G215" s="320"/>
      <c r="H215" s="320"/>
      <c r="I215" s="320"/>
      <c r="J215" s="302"/>
      <c r="K215" s="302"/>
      <c r="L215" s="302"/>
    </row>
    <row r="216" spans="1:12" s="1" customFormat="1">
      <c r="A216" s="555" t="s">
        <v>622</v>
      </c>
      <c r="B216" s="556"/>
      <c r="C216" s="557"/>
      <c r="D216" s="300" t="s">
        <v>606</v>
      </c>
      <c r="E216" s="278">
        <f t="shared" ref="E216:I217" si="56">E217</f>
        <v>0</v>
      </c>
      <c r="F216" s="278">
        <f t="shared" si="56"/>
        <v>0</v>
      </c>
      <c r="G216" s="278">
        <f t="shared" si="56"/>
        <v>0</v>
      </c>
      <c r="H216" s="278">
        <f t="shared" si="56"/>
        <v>0</v>
      </c>
      <c r="I216" s="278">
        <f t="shared" si="56"/>
        <v>0</v>
      </c>
      <c r="J216" s="302"/>
      <c r="K216" s="302"/>
      <c r="L216" s="302"/>
    </row>
    <row r="217" spans="1:12" s="1" customFormat="1">
      <c r="A217" s="555" t="s">
        <v>610</v>
      </c>
      <c r="B217" s="556"/>
      <c r="C217" s="557"/>
      <c r="D217" s="296" t="s">
        <v>608</v>
      </c>
      <c r="E217" s="278">
        <f t="shared" si="56"/>
        <v>0</v>
      </c>
      <c r="F217" s="278">
        <f t="shared" si="56"/>
        <v>0</v>
      </c>
      <c r="G217" s="278">
        <f t="shared" si="56"/>
        <v>0</v>
      </c>
      <c r="H217" s="278">
        <f t="shared" si="56"/>
        <v>0</v>
      </c>
      <c r="I217" s="278">
        <f t="shared" si="56"/>
        <v>0</v>
      </c>
      <c r="J217" s="302"/>
      <c r="K217" s="302"/>
      <c r="L217" s="302"/>
    </row>
    <row r="218" spans="1:12" s="1" customFormat="1">
      <c r="A218" s="581" t="s">
        <v>623</v>
      </c>
      <c r="B218" s="582"/>
      <c r="C218" s="583"/>
      <c r="D218" s="296" t="s">
        <v>621</v>
      </c>
      <c r="E218" s="278">
        <f>G218</f>
        <v>0</v>
      </c>
      <c r="F218" s="320">
        <v>0</v>
      </c>
      <c r="G218" s="320">
        <f>270.68-270.68</f>
        <v>0</v>
      </c>
      <c r="H218" s="320">
        <v>0</v>
      </c>
      <c r="I218" s="320">
        <v>0</v>
      </c>
      <c r="J218" s="302"/>
      <c r="K218" s="302"/>
      <c r="L218" s="302"/>
    </row>
    <row r="219" spans="1:12" s="1" customFormat="1">
      <c r="A219" s="278" t="s">
        <v>88</v>
      </c>
      <c r="B219" s="266"/>
      <c r="C219" s="266"/>
      <c r="D219" s="300" t="s">
        <v>89</v>
      </c>
      <c r="E219" s="278">
        <f t="shared" si="45"/>
        <v>74619</v>
      </c>
      <c r="F219" s="320">
        <f t="shared" ref="F219:L219" si="57">F220</f>
        <v>70208</v>
      </c>
      <c r="G219" s="320">
        <f t="shared" si="57"/>
        <v>2911</v>
      </c>
      <c r="H219" s="320">
        <f t="shared" si="57"/>
        <v>800</v>
      </c>
      <c r="I219" s="320">
        <f t="shared" si="57"/>
        <v>700</v>
      </c>
      <c r="J219" s="321">
        <f t="shared" si="57"/>
        <v>0</v>
      </c>
      <c r="K219" s="321">
        <f t="shared" si="57"/>
        <v>0</v>
      </c>
      <c r="L219" s="321">
        <f t="shared" si="57"/>
        <v>0</v>
      </c>
    </row>
    <row r="220" spans="1:12">
      <c r="A220" s="278" t="s">
        <v>90</v>
      </c>
      <c r="B220" s="266"/>
      <c r="C220" s="266"/>
      <c r="D220" s="285" t="s">
        <v>91</v>
      </c>
      <c r="E220" s="279">
        <f t="shared" si="45"/>
        <v>74619</v>
      </c>
      <c r="F220" s="319">
        <f t="shared" ref="F220:L220" si="58">F221+F228</f>
        <v>70208</v>
      </c>
      <c r="G220" s="319">
        <f t="shared" si="58"/>
        <v>2911</v>
      </c>
      <c r="H220" s="319">
        <f t="shared" si="58"/>
        <v>800</v>
      </c>
      <c r="I220" s="319">
        <f t="shared" si="58"/>
        <v>700</v>
      </c>
      <c r="J220" s="264">
        <f t="shared" si="58"/>
        <v>0</v>
      </c>
      <c r="K220" s="264">
        <f t="shared" si="58"/>
        <v>0</v>
      </c>
      <c r="L220" s="264">
        <f t="shared" si="58"/>
        <v>0</v>
      </c>
    </row>
    <row r="221" spans="1:12" s="2" customFormat="1">
      <c r="A221" s="278" t="s">
        <v>693</v>
      </c>
      <c r="B221" s="266"/>
      <c r="C221" s="266"/>
      <c r="D221" s="296" t="s">
        <v>92</v>
      </c>
      <c r="E221" s="322">
        <f t="shared" si="45"/>
        <v>10270</v>
      </c>
      <c r="F221" s="263">
        <f>F222+F223+F224</f>
        <v>7359</v>
      </c>
      <c r="G221" s="263">
        <f t="shared" ref="G221:I221" si="59">G222+G223+G224</f>
        <v>2911</v>
      </c>
      <c r="H221" s="263">
        <f t="shared" si="59"/>
        <v>0</v>
      </c>
      <c r="I221" s="263">
        <f t="shared" si="59"/>
        <v>0</v>
      </c>
      <c r="J221" s="321">
        <f>J222</f>
        <v>0</v>
      </c>
      <c r="K221" s="321">
        <f>K222</f>
        <v>0</v>
      </c>
      <c r="L221" s="321">
        <f>L222</f>
        <v>0</v>
      </c>
    </row>
    <row r="222" spans="1:12" s="2" customFormat="1" ht="30.75" customHeight="1">
      <c r="A222" s="278"/>
      <c r="B222" s="561" t="s">
        <v>95</v>
      </c>
      <c r="C222" s="561"/>
      <c r="D222" s="296" t="s">
        <v>96</v>
      </c>
      <c r="E222" s="340">
        <f t="shared" si="45"/>
        <v>0</v>
      </c>
      <c r="F222" s="263"/>
      <c r="G222" s="320"/>
      <c r="H222" s="320"/>
      <c r="I222" s="320"/>
      <c r="J222" s="302"/>
      <c r="K222" s="302"/>
      <c r="L222" s="302"/>
    </row>
    <row r="223" spans="1:12" s="2" customFormat="1" ht="54.75" customHeight="1">
      <c r="A223" s="278"/>
      <c r="B223" s="561" t="s">
        <v>649</v>
      </c>
      <c r="C223" s="561"/>
      <c r="D223" s="296" t="s">
        <v>650</v>
      </c>
      <c r="E223" s="340">
        <f t="shared" si="45"/>
        <v>0</v>
      </c>
      <c r="F223" s="263"/>
      <c r="G223" s="320"/>
      <c r="H223" s="320"/>
      <c r="I223" s="320"/>
      <c r="J223" s="302"/>
      <c r="K223" s="302"/>
      <c r="L223" s="302"/>
    </row>
    <row r="224" spans="1:12" s="2" customFormat="1" ht="27" customHeight="1">
      <c r="A224" s="278"/>
      <c r="B224" s="562" t="s">
        <v>688</v>
      </c>
      <c r="C224" s="563"/>
      <c r="D224" s="296" t="s">
        <v>684</v>
      </c>
      <c r="E224" s="340">
        <f t="shared" si="45"/>
        <v>10270</v>
      </c>
      <c r="F224" s="263">
        <f>F225+F226+F227</f>
        <v>7359</v>
      </c>
      <c r="G224" s="263">
        <f t="shared" ref="G224:I224" si="60">G225+G226+G227</f>
        <v>2911</v>
      </c>
      <c r="H224" s="263">
        <f t="shared" si="60"/>
        <v>0</v>
      </c>
      <c r="I224" s="263">
        <f t="shared" si="60"/>
        <v>0</v>
      </c>
      <c r="J224" s="302"/>
      <c r="K224" s="302"/>
      <c r="L224" s="302"/>
    </row>
    <row r="225" spans="1:12" s="2" customFormat="1" ht="29.25" customHeight="1">
      <c r="A225" s="278"/>
      <c r="B225" s="516"/>
      <c r="C225" s="516" t="s">
        <v>689</v>
      </c>
      <c r="D225" s="296" t="s">
        <v>685</v>
      </c>
      <c r="E225" s="340">
        <f t="shared" si="45"/>
        <v>8630</v>
      </c>
      <c r="F225" s="263">
        <v>6184</v>
      </c>
      <c r="G225" s="320">
        <v>2446</v>
      </c>
      <c r="H225" s="320"/>
      <c r="I225" s="320"/>
      <c r="J225" s="302"/>
      <c r="K225" s="302"/>
      <c r="L225" s="302"/>
    </row>
    <row r="226" spans="1:12" s="2" customFormat="1" ht="25.5" customHeight="1">
      <c r="A226" s="278"/>
      <c r="B226" s="516"/>
      <c r="C226" s="516" t="s">
        <v>690</v>
      </c>
      <c r="D226" s="296" t="s">
        <v>686</v>
      </c>
      <c r="E226" s="340">
        <f t="shared" si="45"/>
        <v>0</v>
      </c>
      <c r="F226" s="263">
        <v>0</v>
      </c>
      <c r="G226" s="320"/>
      <c r="H226" s="320"/>
      <c r="I226" s="320"/>
      <c r="J226" s="302"/>
      <c r="K226" s="302"/>
      <c r="L226" s="302"/>
    </row>
    <row r="227" spans="1:12" s="2" customFormat="1" ht="25.5" customHeight="1">
      <c r="A227" s="278"/>
      <c r="B227" s="516"/>
      <c r="C227" s="516" t="s">
        <v>691</v>
      </c>
      <c r="D227" s="296" t="s">
        <v>687</v>
      </c>
      <c r="E227" s="340">
        <f t="shared" si="45"/>
        <v>1640</v>
      </c>
      <c r="F227" s="263">
        <v>1175</v>
      </c>
      <c r="G227" s="320">
        <v>465</v>
      </c>
      <c r="H227" s="320"/>
      <c r="I227" s="320"/>
      <c r="J227" s="302"/>
      <c r="K227" s="302"/>
      <c r="L227" s="302"/>
    </row>
    <row r="228" spans="1:12" s="2" customFormat="1" ht="18.75" customHeight="1">
      <c r="A228" s="278"/>
      <c r="B228" s="561" t="s">
        <v>617</v>
      </c>
      <c r="C228" s="561"/>
      <c r="D228" s="296" t="s">
        <v>99</v>
      </c>
      <c r="E228" s="278">
        <f t="shared" si="45"/>
        <v>64349</v>
      </c>
      <c r="F228" s="320">
        <f>F229+F230+F234+F238</f>
        <v>62849</v>
      </c>
      <c r="G228" s="320">
        <f t="shared" ref="G228:L228" si="61">G229+G230+G234+G238</f>
        <v>0</v>
      </c>
      <c r="H228" s="320">
        <f t="shared" si="61"/>
        <v>800</v>
      </c>
      <c r="I228" s="320">
        <f t="shared" si="61"/>
        <v>700</v>
      </c>
      <c r="J228" s="320">
        <f t="shared" si="61"/>
        <v>0</v>
      </c>
      <c r="K228" s="320">
        <f t="shared" si="61"/>
        <v>0</v>
      </c>
      <c r="L228" s="320">
        <f t="shared" si="61"/>
        <v>0</v>
      </c>
    </row>
    <row r="229" spans="1:12" s="1" customFormat="1" ht="23.25" customHeight="1">
      <c r="A229" s="278"/>
      <c r="B229" s="271" t="s">
        <v>104</v>
      </c>
      <c r="C229" s="286"/>
      <c r="D229" s="296" t="s">
        <v>105</v>
      </c>
      <c r="E229" s="278">
        <f t="shared" si="45"/>
        <v>16225</v>
      </c>
      <c r="F229" s="320">
        <v>16225</v>
      </c>
      <c r="G229" s="320"/>
      <c r="H229" s="320"/>
      <c r="I229" s="320"/>
      <c r="J229" s="302"/>
      <c r="K229" s="302"/>
      <c r="L229" s="302"/>
    </row>
    <row r="230" spans="1:12" s="12" customFormat="1" ht="30.75" customHeight="1">
      <c r="A230" s="303"/>
      <c r="B230" s="569" t="s">
        <v>108</v>
      </c>
      <c r="C230" s="569"/>
      <c r="D230" s="304" t="s">
        <v>109</v>
      </c>
      <c r="E230" s="278">
        <f t="shared" si="45"/>
        <v>0</v>
      </c>
      <c r="F230" s="324">
        <f t="shared" ref="F230:L230" si="62">F231+F232+F233</f>
        <v>0</v>
      </c>
      <c r="G230" s="324">
        <f t="shared" si="62"/>
        <v>0</v>
      </c>
      <c r="H230" s="324">
        <f t="shared" si="62"/>
        <v>0</v>
      </c>
      <c r="I230" s="324">
        <f t="shared" si="62"/>
        <v>0</v>
      </c>
      <c r="J230" s="325">
        <f t="shared" si="62"/>
        <v>0</v>
      </c>
      <c r="K230" s="325">
        <f t="shared" si="62"/>
        <v>0</v>
      </c>
      <c r="L230" s="325">
        <f t="shared" si="62"/>
        <v>0</v>
      </c>
    </row>
    <row r="231" spans="1:12" s="12" customFormat="1" ht="33" customHeight="1">
      <c r="A231" s="303"/>
      <c r="B231" s="517"/>
      <c r="C231" s="305" t="s">
        <v>110</v>
      </c>
      <c r="D231" s="304" t="s">
        <v>111</v>
      </c>
      <c r="E231" s="278">
        <f t="shared" si="45"/>
        <v>0</v>
      </c>
      <c r="F231" s="324"/>
      <c r="G231" s="324"/>
      <c r="H231" s="324"/>
      <c r="I231" s="324">
        <f>5745-5745</f>
        <v>0</v>
      </c>
      <c r="J231" s="326"/>
      <c r="K231" s="326"/>
      <c r="L231" s="326"/>
    </row>
    <row r="232" spans="1:12" s="12" customFormat="1" ht="28.5" customHeight="1">
      <c r="A232" s="303"/>
      <c r="B232" s="517"/>
      <c r="C232" s="305" t="s">
        <v>112</v>
      </c>
      <c r="D232" s="304" t="s">
        <v>113</v>
      </c>
      <c r="E232" s="278">
        <f t="shared" si="45"/>
        <v>0</v>
      </c>
      <c r="F232" s="324"/>
      <c r="G232" s="324"/>
      <c r="H232" s="324"/>
      <c r="I232" s="324"/>
      <c r="J232" s="326"/>
      <c r="K232" s="326"/>
      <c r="L232" s="326"/>
    </row>
    <row r="233" spans="1:12" s="12" customFormat="1" ht="18.75" customHeight="1">
      <c r="A233" s="303"/>
      <c r="B233" s="517"/>
      <c r="C233" s="306" t="s">
        <v>114</v>
      </c>
      <c r="D233" s="304" t="s">
        <v>115</v>
      </c>
      <c r="E233" s="278">
        <f t="shared" si="45"/>
        <v>0</v>
      </c>
      <c r="F233" s="324"/>
      <c r="G233" s="324"/>
      <c r="H233" s="324"/>
      <c r="I233" s="324"/>
      <c r="J233" s="326"/>
      <c r="K233" s="326"/>
      <c r="L233" s="326"/>
    </row>
    <row r="234" spans="1:12" s="12" customFormat="1" ht="28.5" hidden="1" customHeight="1">
      <c r="A234" s="303"/>
      <c r="B234" s="569" t="s">
        <v>116</v>
      </c>
      <c r="C234" s="569"/>
      <c r="D234" s="304" t="s">
        <v>117</v>
      </c>
      <c r="E234" s="278">
        <f t="shared" si="45"/>
        <v>0</v>
      </c>
      <c r="F234" s="324">
        <f t="shared" ref="F234:L234" si="63">F235+F236+F237</f>
        <v>0</v>
      </c>
      <c r="G234" s="324">
        <f t="shared" si="63"/>
        <v>0</v>
      </c>
      <c r="H234" s="324">
        <f t="shared" si="63"/>
        <v>0</v>
      </c>
      <c r="I234" s="324">
        <f t="shared" si="63"/>
        <v>0</v>
      </c>
      <c r="J234" s="325">
        <f t="shared" si="63"/>
        <v>0</v>
      </c>
      <c r="K234" s="325">
        <f t="shared" si="63"/>
        <v>0</v>
      </c>
      <c r="L234" s="325">
        <f t="shared" si="63"/>
        <v>0</v>
      </c>
    </row>
    <row r="235" spans="1:12" s="12" customFormat="1" ht="45.75" hidden="1" customHeight="1">
      <c r="A235" s="303"/>
      <c r="B235" s="517"/>
      <c r="C235" s="305" t="s">
        <v>118</v>
      </c>
      <c r="D235" s="304" t="s">
        <v>119</v>
      </c>
      <c r="E235" s="278">
        <f t="shared" si="45"/>
        <v>0</v>
      </c>
      <c r="F235" s="324"/>
      <c r="G235" s="324"/>
      <c r="H235" s="324"/>
      <c r="I235" s="324"/>
      <c r="J235" s="326"/>
      <c r="K235" s="326"/>
      <c r="L235" s="326"/>
    </row>
    <row r="236" spans="1:12" s="12" customFormat="1" ht="30.75" hidden="1" customHeight="1">
      <c r="A236" s="303"/>
      <c r="B236" s="517"/>
      <c r="C236" s="305" t="s">
        <v>120</v>
      </c>
      <c r="D236" s="304" t="s">
        <v>121</v>
      </c>
      <c r="E236" s="278">
        <f t="shared" si="45"/>
        <v>0</v>
      </c>
      <c r="F236" s="324"/>
      <c r="G236" s="324"/>
      <c r="H236" s="324"/>
      <c r="I236" s="324"/>
      <c r="J236" s="326"/>
      <c r="K236" s="326"/>
      <c r="L236" s="326"/>
    </row>
    <row r="237" spans="1:12" s="12" customFormat="1" ht="30.75" hidden="1" customHeight="1">
      <c r="A237" s="303"/>
      <c r="B237" s="517"/>
      <c r="C237" s="305" t="s">
        <v>122</v>
      </c>
      <c r="D237" s="304" t="s">
        <v>123</v>
      </c>
      <c r="E237" s="278">
        <f t="shared" si="45"/>
        <v>0</v>
      </c>
      <c r="F237" s="324"/>
      <c r="G237" s="324"/>
      <c r="H237" s="324"/>
      <c r="I237" s="324"/>
      <c r="J237" s="326"/>
      <c r="K237" s="326"/>
      <c r="L237" s="326"/>
    </row>
    <row r="238" spans="1:12" s="12" customFormat="1" ht="23.25" customHeight="1">
      <c r="A238" s="303"/>
      <c r="B238" s="570" t="s">
        <v>605</v>
      </c>
      <c r="C238" s="571"/>
      <c r="D238" s="304" t="s">
        <v>604</v>
      </c>
      <c r="E238" s="278">
        <f>F238+G238+H238+I238</f>
        <v>48124</v>
      </c>
      <c r="F238" s="324">
        <v>46624</v>
      </c>
      <c r="G238" s="324"/>
      <c r="H238" s="324">
        <v>800</v>
      </c>
      <c r="I238" s="324">
        <v>700</v>
      </c>
      <c r="J238" s="326"/>
      <c r="K238" s="326"/>
      <c r="L238" s="326"/>
    </row>
    <row r="239" spans="1:12" s="3" customFormat="1" ht="34.5" customHeight="1">
      <c r="A239" s="572" t="s">
        <v>124</v>
      </c>
      <c r="B239" s="572"/>
      <c r="C239" s="572"/>
      <c r="D239" s="268" t="s">
        <v>125</v>
      </c>
      <c r="E239" s="340">
        <f t="shared" si="45"/>
        <v>0</v>
      </c>
      <c r="F239" s="341">
        <f t="shared" ref="F239:L239" si="64">F240+F244+F248+F252+F256+F260+F264+F268+F272+F276+F280</f>
        <v>0</v>
      </c>
      <c r="G239" s="327">
        <f t="shared" si="64"/>
        <v>0</v>
      </c>
      <c r="H239" s="327">
        <f t="shared" si="64"/>
        <v>0</v>
      </c>
      <c r="I239" s="327">
        <f t="shared" si="64"/>
        <v>0</v>
      </c>
      <c r="J239" s="328">
        <f t="shared" si="64"/>
        <v>0</v>
      </c>
      <c r="K239" s="328">
        <f t="shared" si="64"/>
        <v>0</v>
      </c>
      <c r="L239" s="328">
        <f t="shared" si="64"/>
        <v>0</v>
      </c>
    </row>
    <row r="240" spans="1:12" s="3" customFormat="1" ht="15.75" customHeight="1">
      <c r="A240" s="261"/>
      <c r="B240" s="548" t="s">
        <v>126</v>
      </c>
      <c r="C240" s="548"/>
      <c r="D240" s="269" t="s">
        <v>127</v>
      </c>
      <c r="E240" s="278">
        <f t="shared" si="45"/>
        <v>0</v>
      </c>
      <c r="F240" s="327">
        <f t="shared" ref="F240:L240" si="65">F241+F242+F243</f>
        <v>0</v>
      </c>
      <c r="G240" s="327">
        <f t="shared" si="65"/>
        <v>0</v>
      </c>
      <c r="H240" s="327">
        <f t="shared" si="65"/>
        <v>0</v>
      </c>
      <c r="I240" s="327">
        <f t="shared" si="65"/>
        <v>0</v>
      </c>
      <c r="J240" s="328">
        <f t="shared" si="65"/>
        <v>0</v>
      </c>
      <c r="K240" s="328">
        <f t="shared" si="65"/>
        <v>0</v>
      </c>
      <c r="L240" s="328">
        <f t="shared" si="65"/>
        <v>0</v>
      </c>
    </row>
    <row r="241" spans="1:12" s="3" customFormat="1" ht="14.25" customHeight="1">
      <c r="A241" s="261"/>
      <c r="B241" s="515"/>
      <c r="C241" s="329" t="s">
        <v>128</v>
      </c>
      <c r="D241" s="269" t="s">
        <v>129</v>
      </c>
      <c r="E241" s="278">
        <f t="shared" si="45"/>
        <v>0</v>
      </c>
      <c r="F241" s="327"/>
      <c r="G241" s="327"/>
      <c r="H241" s="327"/>
      <c r="I241" s="327"/>
      <c r="J241" s="302"/>
      <c r="K241" s="302"/>
      <c r="L241" s="302"/>
    </row>
    <row r="242" spans="1:12" s="3" customFormat="1" ht="15.75" customHeight="1">
      <c r="A242" s="261"/>
      <c r="B242" s="515"/>
      <c r="C242" s="329" t="s">
        <v>130</v>
      </c>
      <c r="D242" s="269" t="s">
        <v>131</v>
      </c>
      <c r="E242" s="278">
        <f t="shared" si="45"/>
        <v>0</v>
      </c>
      <c r="F242" s="327"/>
      <c r="G242" s="327"/>
      <c r="H242" s="327"/>
      <c r="I242" s="327"/>
      <c r="J242" s="302"/>
      <c r="K242" s="302"/>
      <c r="L242" s="302"/>
    </row>
    <row r="243" spans="1:12" s="3" customFormat="1" ht="15" customHeight="1">
      <c r="A243" s="261"/>
      <c r="B243" s="515"/>
      <c r="C243" s="329" t="s">
        <v>132</v>
      </c>
      <c r="D243" s="269" t="s">
        <v>133</v>
      </c>
      <c r="E243" s="278">
        <f t="shared" si="45"/>
        <v>0</v>
      </c>
      <c r="F243" s="327"/>
      <c r="G243" s="327"/>
      <c r="H243" s="327"/>
      <c r="I243" s="327"/>
      <c r="J243" s="302"/>
      <c r="K243" s="302"/>
      <c r="L243" s="302"/>
    </row>
    <row r="244" spans="1:12" s="3" customFormat="1" ht="15" hidden="1" customHeight="1">
      <c r="A244" s="261"/>
      <c r="B244" s="548" t="s">
        <v>134</v>
      </c>
      <c r="C244" s="548"/>
      <c r="D244" s="269" t="s">
        <v>135</v>
      </c>
      <c r="E244" s="278">
        <f t="shared" si="45"/>
        <v>0</v>
      </c>
      <c r="F244" s="327">
        <f t="shared" ref="F244:L244" si="66">F245+F246+F247</f>
        <v>0</v>
      </c>
      <c r="G244" s="327">
        <f t="shared" si="66"/>
        <v>0</v>
      </c>
      <c r="H244" s="327">
        <f t="shared" si="66"/>
        <v>0</v>
      </c>
      <c r="I244" s="327">
        <f t="shared" si="66"/>
        <v>0</v>
      </c>
      <c r="J244" s="328">
        <f t="shared" si="66"/>
        <v>0</v>
      </c>
      <c r="K244" s="328">
        <f t="shared" si="66"/>
        <v>0</v>
      </c>
      <c r="L244" s="328">
        <f t="shared" si="66"/>
        <v>0</v>
      </c>
    </row>
    <row r="245" spans="1:12" s="3" customFormat="1" ht="12" hidden="1" customHeight="1">
      <c r="A245" s="261"/>
      <c r="B245" s="515"/>
      <c r="C245" s="329" t="s">
        <v>128</v>
      </c>
      <c r="D245" s="269" t="s">
        <v>136</v>
      </c>
      <c r="E245" s="278">
        <f t="shared" si="45"/>
        <v>0</v>
      </c>
      <c r="F245" s="327"/>
      <c r="G245" s="327"/>
      <c r="H245" s="327"/>
      <c r="I245" s="327"/>
      <c r="J245" s="302"/>
      <c r="K245" s="302"/>
      <c r="L245" s="302"/>
    </row>
    <row r="246" spans="1:12" s="3" customFormat="1" ht="12" hidden="1" customHeight="1">
      <c r="A246" s="261"/>
      <c r="B246" s="515"/>
      <c r="C246" s="329" t="s">
        <v>130</v>
      </c>
      <c r="D246" s="269" t="s">
        <v>137</v>
      </c>
      <c r="E246" s="278">
        <f t="shared" si="45"/>
        <v>0</v>
      </c>
      <c r="F246" s="327"/>
      <c r="G246" s="327"/>
      <c r="H246" s="327"/>
      <c r="I246" s="327"/>
      <c r="J246" s="302"/>
      <c r="K246" s="302"/>
      <c r="L246" s="302"/>
    </row>
    <row r="247" spans="1:12" s="3" customFormat="1" ht="12" hidden="1" customHeight="1">
      <c r="A247" s="261"/>
      <c r="B247" s="515"/>
      <c r="C247" s="329" t="s">
        <v>132</v>
      </c>
      <c r="D247" s="269" t="s">
        <v>138</v>
      </c>
      <c r="E247" s="278">
        <f t="shared" si="45"/>
        <v>0</v>
      </c>
      <c r="F247" s="327"/>
      <c r="G247" s="327"/>
      <c r="H247" s="327"/>
      <c r="I247" s="327"/>
      <c r="J247" s="302"/>
      <c r="K247" s="302"/>
      <c r="L247" s="302"/>
    </row>
    <row r="248" spans="1:12" s="3" customFormat="1" ht="12" hidden="1" customHeight="1">
      <c r="A248" s="261"/>
      <c r="B248" s="548" t="s">
        <v>139</v>
      </c>
      <c r="C248" s="548"/>
      <c r="D248" s="269" t="s">
        <v>140</v>
      </c>
      <c r="E248" s="278">
        <f t="shared" si="45"/>
        <v>0</v>
      </c>
      <c r="F248" s="327">
        <f t="shared" ref="F248:L248" si="67">F249+F250+F251</f>
        <v>0</v>
      </c>
      <c r="G248" s="327">
        <f t="shared" si="67"/>
        <v>0</v>
      </c>
      <c r="H248" s="327">
        <f t="shared" si="67"/>
        <v>0</v>
      </c>
      <c r="I248" s="327">
        <f t="shared" si="67"/>
        <v>0</v>
      </c>
      <c r="J248" s="328">
        <f t="shared" si="67"/>
        <v>0</v>
      </c>
      <c r="K248" s="328">
        <f t="shared" si="67"/>
        <v>0</v>
      </c>
      <c r="L248" s="328">
        <f t="shared" si="67"/>
        <v>0</v>
      </c>
    </row>
    <row r="249" spans="1:12" s="3" customFormat="1" ht="12" hidden="1" customHeight="1">
      <c r="A249" s="261"/>
      <c r="B249" s="515"/>
      <c r="C249" s="329" t="s">
        <v>128</v>
      </c>
      <c r="D249" s="269" t="s">
        <v>141</v>
      </c>
      <c r="E249" s="278">
        <f t="shared" si="45"/>
        <v>0</v>
      </c>
      <c r="F249" s="327"/>
      <c r="G249" s="327"/>
      <c r="H249" s="327"/>
      <c r="I249" s="327"/>
      <c r="J249" s="302"/>
      <c r="K249" s="302"/>
      <c r="L249" s="302"/>
    </row>
    <row r="250" spans="1:12" s="3" customFormat="1" ht="12" hidden="1" customHeight="1">
      <c r="A250" s="261"/>
      <c r="B250" s="515"/>
      <c r="C250" s="329" t="s">
        <v>130</v>
      </c>
      <c r="D250" s="269" t="s">
        <v>142</v>
      </c>
      <c r="E250" s="278">
        <f t="shared" si="45"/>
        <v>0</v>
      </c>
      <c r="F250" s="327"/>
      <c r="G250" s="327"/>
      <c r="H250" s="327"/>
      <c r="I250" s="327"/>
      <c r="J250" s="302"/>
      <c r="K250" s="302"/>
      <c r="L250" s="302"/>
    </row>
    <row r="251" spans="1:12" s="3" customFormat="1" ht="12" hidden="1" customHeight="1">
      <c r="A251" s="261"/>
      <c r="B251" s="515"/>
      <c r="C251" s="329" t="s">
        <v>132</v>
      </c>
      <c r="D251" s="269" t="s">
        <v>143</v>
      </c>
      <c r="E251" s="278">
        <f t="shared" si="45"/>
        <v>0</v>
      </c>
      <c r="F251" s="327"/>
      <c r="G251" s="327"/>
      <c r="H251" s="327"/>
      <c r="I251" s="327"/>
      <c r="J251" s="302"/>
      <c r="K251" s="302"/>
      <c r="L251" s="302"/>
    </row>
    <row r="252" spans="1:12" s="1" customFormat="1" ht="12" hidden="1" customHeight="1">
      <c r="A252" s="261"/>
      <c r="B252" s="548" t="s">
        <v>144</v>
      </c>
      <c r="C252" s="548"/>
      <c r="D252" s="269" t="s">
        <v>145</v>
      </c>
      <c r="E252" s="278">
        <f t="shared" si="45"/>
        <v>0</v>
      </c>
      <c r="F252" s="320">
        <f t="shared" ref="F252:L252" si="68">F253+F254+F255</f>
        <v>0</v>
      </c>
      <c r="G252" s="320">
        <f t="shared" si="68"/>
        <v>0</v>
      </c>
      <c r="H252" s="320">
        <f t="shared" si="68"/>
        <v>0</v>
      </c>
      <c r="I252" s="320">
        <f t="shared" si="68"/>
        <v>0</v>
      </c>
      <c r="J252" s="321">
        <f t="shared" si="68"/>
        <v>0</v>
      </c>
      <c r="K252" s="321">
        <f t="shared" si="68"/>
        <v>0</v>
      </c>
      <c r="L252" s="321">
        <f t="shared" si="68"/>
        <v>0</v>
      </c>
    </row>
    <row r="253" spans="1:12" s="1" customFormat="1" ht="12" hidden="1" customHeight="1">
      <c r="A253" s="261"/>
      <c r="B253" s="515"/>
      <c r="C253" s="329" t="s">
        <v>128</v>
      </c>
      <c r="D253" s="269" t="s">
        <v>146</v>
      </c>
      <c r="E253" s="278">
        <f t="shared" si="45"/>
        <v>0</v>
      </c>
      <c r="F253" s="320"/>
      <c r="G253" s="320"/>
      <c r="H253" s="320"/>
      <c r="I253" s="320"/>
      <c r="J253" s="302"/>
      <c r="K253" s="302"/>
      <c r="L253" s="302"/>
    </row>
    <row r="254" spans="1:12" s="1" customFormat="1" ht="12" hidden="1" customHeight="1">
      <c r="A254" s="261"/>
      <c r="B254" s="515"/>
      <c r="C254" s="329" t="s">
        <v>130</v>
      </c>
      <c r="D254" s="269" t="s">
        <v>147</v>
      </c>
      <c r="E254" s="278">
        <f t="shared" si="45"/>
        <v>0</v>
      </c>
      <c r="F254" s="320"/>
      <c r="G254" s="320"/>
      <c r="H254" s="320"/>
      <c r="I254" s="320"/>
      <c r="J254" s="302"/>
      <c r="K254" s="302"/>
      <c r="L254" s="302"/>
    </row>
    <row r="255" spans="1:12" s="1" customFormat="1" ht="12" hidden="1" customHeight="1">
      <c r="A255" s="261"/>
      <c r="B255" s="515"/>
      <c r="C255" s="329" t="s">
        <v>132</v>
      </c>
      <c r="D255" s="269" t="s">
        <v>148</v>
      </c>
      <c r="E255" s="278">
        <f t="shared" si="45"/>
        <v>0</v>
      </c>
      <c r="F255" s="320"/>
      <c r="G255" s="320"/>
      <c r="H255" s="320"/>
      <c r="I255" s="320"/>
      <c r="J255" s="302"/>
      <c r="K255" s="302"/>
      <c r="L255" s="302"/>
    </row>
    <row r="256" spans="1:12" s="1" customFormat="1" ht="12" hidden="1" customHeight="1">
      <c r="A256" s="261"/>
      <c r="B256" s="548" t="s">
        <v>149</v>
      </c>
      <c r="C256" s="548"/>
      <c r="D256" s="269" t="s">
        <v>150</v>
      </c>
      <c r="E256" s="278">
        <f t="shared" si="45"/>
        <v>0</v>
      </c>
      <c r="F256" s="320">
        <f t="shared" ref="F256:L256" si="69">F257+F258+F259</f>
        <v>0</v>
      </c>
      <c r="G256" s="320">
        <f t="shared" si="69"/>
        <v>0</v>
      </c>
      <c r="H256" s="320">
        <f t="shared" si="69"/>
        <v>0</v>
      </c>
      <c r="I256" s="320">
        <f t="shared" si="69"/>
        <v>0</v>
      </c>
      <c r="J256" s="321">
        <f t="shared" si="69"/>
        <v>0</v>
      </c>
      <c r="K256" s="321">
        <f t="shared" si="69"/>
        <v>0</v>
      </c>
      <c r="L256" s="321">
        <f t="shared" si="69"/>
        <v>0</v>
      </c>
    </row>
    <row r="257" spans="1:12" s="1" customFormat="1" ht="12" hidden="1" customHeight="1">
      <c r="A257" s="261"/>
      <c r="B257" s="515"/>
      <c r="C257" s="329" t="s">
        <v>128</v>
      </c>
      <c r="D257" s="269" t="s">
        <v>151</v>
      </c>
      <c r="E257" s="278">
        <f t="shared" ref="E257:E290" si="70">F257+G257+H257+I257</f>
        <v>0</v>
      </c>
      <c r="F257" s="320"/>
      <c r="G257" s="320"/>
      <c r="H257" s="320"/>
      <c r="I257" s="320"/>
      <c r="J257" s="302"/>
      <c r="K257" s="302"/>
      <c r="L257" s="302"/>
    </row>
    <row r="258" spans="1:12" s="1" customFormat="1" ht="12" hidden="1" customHeight="1">
      <c r="A258" s="261"/>
      <c r="B258" s="515"/>
      <c r="C258" s="329" t="s">
        <v>130</v>
      </c>
      <c r="D258" s="269" t="s">
        <v>152</v>
      </c>
      <c r="E258" s="278">
        <f t="shared" si="70"/>
        <v>0</v>
      </c>
      <c r="F258" s="320"/>
      <c r="G258" s="320"/>
      <c r="H258" s="320"/>
      <c r="I258" s="320"/>
      <c r="J258" s="302"/>
      <c r="K258" s="302"/>
      <c r="L258" s="302"/>
    </row>
    <row r="259" spans="1:12" s="1" customFormat="1" ht="12" hidden="1" customHeight="1">
      <c r="A259" s="261"/>
      <c r="B259" s="515"/>
      <c r="C259" s="329" t="s">
        <v>132</v>
      </c>
      <c r="D259" s="269" t="s">
        <v>153</v>
      </c>
      <c r="E259" s="278">
        <f t="shared" si="70"/>
        <v>0</v>
      </c>
      <c r="F259" s="320"/>
      <c r="G259" s="320"/>
      <c r="H259" s="320"/>
      <c r="I259" s="320"/>
      <c r="J259" s="302"/>
      <c r="K259" s="302"/>
      <c r="L259" s="302"/>
    </row>
    <row r="260" spans="1:12" s="1" customFormat="1" ht="12" customHeight="1">
      <c r="A260" s="261"/>
      <c r="B260" s="548" t="s">
        <v>154</v>
      </c>
      <c r="C260" s="548"/>
      <c r="D260" s="269" t="s">
        <v>155</v>
      </c>
      <c r="E260" s="278">
        <f t="shared" si="70"/>
        <v>0</v>
      </c>
      <c r="F260" s="320">
        <f t="shared" ref="F260:L260" si="71">F261+F262+F263</f>
        <v>0</v>
      </c>
      <c r="G260" s="320">
        <f t="shared" si="71"/>
        <v>0</v>
      </c>
      <c r="H260" s="320">
        <f t="shared" si="71"/>
        <v>0</v>
      </c>
      <c r="I260" s="320">
        <f t="shared" si="71"/>
        <v>0</v>
      </c>
      <c r="J260" s="321">
        <f t="shared" si="71"/>
        <v>0</v>
      </c>
      <c r="K260" s="321">
        <f t="shared" si="71"/>
        <v>0</v>
      </c>
      <c r="L260" s="321">
        <f t="shared" si="71"/>
        <v>0</v>
      </c>
    </row>
    <row r="261" spans="1:12" s="1" customFormat="1" ht="12" customHeight="1">
      <c r="A261" s="261"/>
      <c r="B261" s="515"/>
      <c r="C261" s="329" t="s">
        <v>128</v>
      </c>
      <c r="D261" s="269" t="s">
        <v>156</v>
      </c>
      <c r="E261" s="278">
        <f t="shared" si="70"/>
        <v>0</v>
      </c>
      <c r="F261" s="320"/>
      <c r="G261" s="320"/>
      <c r="H261" s="320"/>
      <c r="I261" s="320"/>
      <c r="J261" s="302"/>
      <c r="K261" s="302"/>
      <c r="L261" s="302"/>
    </row>
    <row r="262" spans="1:12" s="1" customFormat="1" ht="12" customHeight="1">
      <c r="A262" s="261"/>
      <c r="B262" s="515"/>
      <c r="C262" s="329" t="s">
        <v>130</v>
      </c>
      <c r="D262" s="269" t="s">
        <v>157</v>
      </c>
      <c r="E262" s="278">
        <f t="shared" si="70"/>
        <v>0</v>
      </c>
      <c r="F262" s="320"/>
      <c r="G262" s="320"/>
      <c r="H262" s="320"/>
      <c r="I262" s="320"/>
      <c r="J262" s="302"/>
      <c r="K262" s="302"/>
      <c r="L262" s="302"/>
    </row>
    <row r="263" spans="1:12" s="1" customFormat="1" ht="12" customHeight="1">
      <c r="A263" s="261"/>
      <c r="B263" s="515"/>
      <c r="C263" s="329" t="s">
        <v>132</v>
      </c>
      <c r="D263" s="269" t="s">
        <v>158</v>
      </c>
      <c r="E263" s="278">
        <f t="shared" si="70"/>
        <v>0</v>
      </c>
      <c r="F263" s="320"/>
      <c r="G263" s="320"/>
      <c r="H263" s="320"/>
      <c r="I263" s="320"/>
      <c r="J263" s="302"/>
      <c r="K263" s="302"/>
      <c r="L263" s="302"/>
    </row>
    <row r="264" spans="1:12" s="1" customFormat="1" ht="12" customHeight="1">
      <c r="A264" s="261"/>
      <c r="B264" s="548" t="s">
        <v>159</v>
      </c>
      <c r="C264" s="548"/>
      <c r="D264" s="269" t="s">
        <v>160</v>
      </c>
      <c r="E264" s="278">
        <f t="shared" si="70"/>
        <v>0</v>
      </c>
      <c r="F264" s="320">
        <f t="shared" ref="F264:L264" si="72">F265+F266+F267</f>
        <v>0</v>
      </c>
      <c r="G264" s="320">
        <f t="shared" si="72"/>
        <v>0</v>
      </c>
      <c r="H264" s="320">
        <f t="shared" si="72"/>
        <v>0</v>
      </c>
      <c r="I264" s="320">
        <f t="shared" si="72"/>
        <v>0</v>
      </c>
      <c r="J264" s="321">
        <f t="shared" si="72"/>
        <v>0</v>
      </c>
      <c r="K264" s="321">
        <f t="shared" si="72"/>
        <v>0</v>
      </c>
      <c r="L264" s="321">
        <f t="shared" si="72"/>
        <v>0</v>
      </c>
    </row>
    <row r="265" spans="1:12" s="1" customFormat="1" ht="12" customHeight="1">
      <c r="A265" s="261"/>
      <c r="B265" s="515"/>
      <c r="C265" s="329" t="s">
        <v>128</v>
      </c>
      <c r="D265" s="269" t="s">
        <v>161</v>
      </c>
      <c r="E265" s="278">
        <f t="shared" si="70"/>
        <v>0</v>
      </c>
      <c r="F265" s="320"/>
      <c r="G265" s="320"/>
      <c r="H265" s="320"/>
      <c r="I265" s="320"/>
      <c r="J265" s="302"/>
      <c r="K265" s="302"/>
      <c r="L265" s="302"/>
    </row>
    <row r="266" spans="1:12" s="1" customFormat="1" ht="12" customHeight="1">
      <c r="A266" s="261"/>
      <c r="B266" s="515"/>
      <c r="C266" s="329" t="s">
        <v>130</v>
      </c>
      <c r="D266" s="269" t="s">
        <v>162</v>
      </c>
      <c r="E266" s="278">
        <f t="shared" si="70"/>
        <v>0</v>
      </c>
      <c r="F266" s="320"/>
      <c r="G266" s="320"/>
      <c r="H266" s="320"/>
      <c r="I266" s="320"/>
      <c r="J266" s="302"/>
      <c r="K266" s="302"/>
      <c r="L266" s="302"/>
    </row>
    <row r="267" spans="1:12" s="1" customFormat="1" ht="12" customHeight="1">
      <c r="A267" s="261"/>
      <c r="B267" s="515"/>
      <c r="C267" s="329" t="s">
        <v>132</v>
      </c>
      <c r="D267" s="269" t="s">
        <v>163</v>
      </c>
      <c r="E267" s="278">
        <f t="shared" si="70"/>
        <v>0</v>
      </c>
      <c r="F267" s="320"/>
      <c r="G267" s="320"/>
      <c r="H267" s="320"/>
      <c r="I267" s="320"/>
      <c r="J267" s="302"/>
      <c r="K267" s="302"/>
      <c r="L267" s="302"/>
    </row>
    <row r="268" spans="1:12" s="3" customFormat="1" ht="13.5" customHeight="1">
      <c r="A268" s="261"/>
      <c r="B268" s="548" t="s">
        <v>164</v>
      </c>
      <c r="C268" s="548"/>
      <c r="D268" s="269" t="s">
        <v>165</v>
      </c>
      <c r="E268" s="278">
        <f t="shared" si="70"/>
        <v>0</v>
      </c>
      <c r="F268" s="327">
        <f t="shared" ref="F268:L268" si="73">F269+F270+F271</f>
        <v>0</v>
      </c>
      <c r="G268" s="327">
        <f t="shared" si="73"/>
        <v>0</v>
      </c>
      <c r="H268" s="327">
        <f t="shared" si="73"/>
        <v>0</v>
      </c>
      <c r="I268" s="327">
        <f t="shared" si="73"/>
        <v>0</v>
      </c>
      <c r="J268" s="328">
        <f t="shared" si="73"/>
        <v>0</v>
      </c>
      <c r="K268" s="328">
        <f t="shared" si="73"/>
        <v>0</v>
      </c>
      <c r="L268" s="328">
        <f t="shared" si="73"/>
        <v>0</v>
      </c>
    </row>
    <row r="269" spans="1:12" s="3" customFormat="1" ht="13.5" customHeight="1">
      <c r="A269" s="261"/>
      <c r="B269" s="515"/>
      <c r="C269" s="329" t="s">
        <v>128</v>
      </c>
      <c r="D269" s="269" t="s">
        <v>166</v>
      </c>
      <c r="E269" s="278">
        <f t="shared" si="70"/>
        <v>0</v>
      </c>
      <c r="F269" s="327"/>
      <c r="G269" s="327"/>
      <c r="H269" s="327"/>
      <c r="I269" s="327"/>
      <c r="J269" s="302"/>
      <c r="K269" s="302"/>
      <c r="L269" s="302"/>
    </row>
    <row r="270" spans="1:12" s="3" customFormat="1" ht="13.5" customHeight="1">
      <c r="A270" s="261"/>
      <c r="B270" s="515"/>
      <c r="C270" s="329" t="s">
        <v>130</v>
      </c>
      <c r="D270" s="269" t="s">
        <v>167</v>
      </c>
      <c r="E270" s="278">
        <f t="shared" si="70"/>
        <v>0</v>
      </c>
      <c r="F270" s="327"/>
      <c r="G270" s="327"/>
      <c r="H270" s="327"/>
      <c r="I270" s="327"/>
      <c r="J270" s="302"/>
      <c r="K270" s="302"/>
      <c r="L270" s="302"/>
    </row>
    <row r="271" spans="1:12" s="3" customFormat="1" ht="13.5" customHeight="1">
      <c r="A271" s="261"/>
      <c r="B271" s="515"/>
      <c r="C271" s="329" t="s">
        <v>132</v>
      </c>
      <c r="D271" s="269" t="s">
        <v>168</v>
      </c>
      <c r="E271" s="278">
        <f t="shared" si="70"/>
        <v>0</v>
      </c>
      <c r="F271" s="327"/>
      <c r="G271" s="327"/>
      <c r="H271" s="327"/>
      <c r="I271" s="327"/>
      <c r="J271" s="302"/>
      <c r="K271" s="302"/>
      <c r="L271" s="302"/>
    </row>
    <row r="272" spans="1:12" s="3" customFormat="1" ht="13.5" hidden="1" customHeight="1">
      <c r="A272" s="261"/>
      <c r="B272" s="548" t="s">
        <v>169</v>
      </c>
      <c r="C272" s="548"/>
      <c r="D272" s="269" t="s">
        <v>170</v>
      </c>
      <c r="E272" s="340">
        <f t="shared" si="70"/>
        <v>0</v>
      </c>
      <c r="F272" s="341">
        <f t="shared" ref="F272:L272" si="74">F273+F274+F275</f>
        <v>0</v>
      </c>
      <c r="G272" s="327">
        <f t="shared" si="74"/>
        <v>0</v>
      </c>
      <c r="H272" s="327">
        <f t="shared" si="74"/>
        <v>0</v>
      </c>
      <c r="I272" s="327">
        <f t="shared" si="74"/>
        <v>0</v>
      </c>
      <c r="J272" s="328">
        <f t="shared" si="74"/>
        <v>0</v>
      </c>
      <c r="K272" s="328">
        <f t="shared" si="74"/>
        <v>0</v>
      </c>
      <c r="L272" s="328">
        <f t="shared" si="74"/>
        <v>0</v>
      </c>
    </row>
    <row r="273" spans="1:12" s="3" customFormat="1" ht="13.5" hidden="1" customHeight="1">
      <c r="A273" s="261"/>
      <c r="B273" s="515"/>
      <c r="C273" s="329" t="s">
        <v>128</v>
      </c>
      <c r="D273" s="269" t="s">
        <v>171</v>
      </c>
      <c r="E273" s="340">
        <f t="shared" si="70"/>
        <v>0</v>
      </c>
      <c r="F273" s="341"/>
      <c r="G273" s="327"/>
      <c r="H273" s="327"/>
      <c r="I273" s="327"/>
      <c r="J273" s="302"/>
      <c r="K273" s="302"/>
      <c r="L273" s="302"/>
    </row>
    <row r="274" spans="1:12" s="3" customFormat="1" ht="13.5" hidden="1" customHeight="1">
      <c r="A274" s="261"/>
      <c r="B274" s="515"/>
      <c r="C274" s="329" t="s">
        <v>130</v>
      </c>
      <c r="D274" s="269" t="s">
        <v>172</v>
      </c>
      <c r="E274" s="340">
        <f t="shared" si="70"/>
        <v>0</v>
      </c>
      <c r="F274" s="341"/>
      <c r="G274" s="327"/>
      <c r="H274" s="327"/>
      <c r="I274" s="327"/>
      <c r="J274" s="302"/>
      <c r="K274" s="302"/>
      <c r="L274" s="302"/>
    </row>
    <row r="275" spans="1:12" s="3" customFormat="1" ht="13.5" hidden="1" customHeight="1">
      <c r="A275" s="261"/>
      <c r="B275" s="515"/>
      <c r="C275" s="329" t="s">
        <v>132</v>
      </c>
      <c r="D275" s="269" t="s">
        <v>173</v>
      </c>
      <c r="E275" s="340">
        <f t="shared" si="70"/>
        <v>0</v>
      </c>
      <c r="F275" s="341"/>
      <c r="G275" s="327"/>
      <c r="H275" s="327"/>
      <c r="I275" s="327"/>
      <c r="J275" s="302">
        <v>0</v>
      </c>
      <c r="K275" s="302">
        <v>0</v>
      </c>
      <c r="L275" s="302">
        <v>0</v>
      </c>
    </row>
    <row r="276" spans="1:12" s="3" customFormat="1" ht="13.5" hidden="1" customHeight="1">
      <c r="A276" s="261"/>
      <c r="B276" s="548" t="s">
        <v>174</v>
      </c>
      <c r="C276" s="548"/>
      <c r="D276" s="269" t="s">
        <v>175</v>
      </c>
      <c r="E276" s="278">
        <f t="shared" si="70"/>
        <v>0</v>
      </c>
      <c r="F276" s="327">
        <f t="shared" ref="F276:L276" si="75">F277+F278+F279</f>
        <v>0</v>
      </c>
      <c r="G276" s="327">
        <f t="shared" si="75"/>
        <v>0</v>
      </c>
      <c r="H276" s="327">
        <f t="shared" si="75"/>
        <v>0</v>
      </c>
      <c r="I276" s="327">
        <f t="shared" si="75"/>
        <v>0</v>
      </c>
      <c r="J276" s="328">
        <f t="shared" si="75"/>
        <v>0</v>
      </c>
      <c r="K276" s="328">
        <f t="shared" si="75"/>
        <v>0</v>
      </c>
      <c r="L276" s="328">
        <f t="shared" si="75"/>
        <v>0</v>
      </c>
    </row>
    <row r="277" spans="1:12" s="3" customFormat="1" ht="13.5" hidden="1" customHeight="1">
      <c r="A277" s="261"/>
      <c r="B277" s="515"/>
      <c r="C277" s="329" t="s">
        <v>128</v>
      </c>
      <c r="D277" s="269" t="s">
        <v>176</v>
      </c>
      <c r="E277" s="278">
        <f t="shared" si="70"/>
        <v>0</v>
      </c>
      <c r="F277" s="327"/>
      <c r="G277" s="327"/>
      <c r="H277" s="327"/>
      <c r="I277" s="327"/>
      <c r="J277" s="302"/>
      <c r="K277" s="302"/>
      <c r="L277" s="302"/>
    </row>
    <row r="278" spans="1:12" s="3" customFormat="1" ht="13.5" hidden="1" customHeight="1">
      <c r="A278" s="261"/>
      <c r="B278" s="515"/>
      <c r="C278" s="329" t="s">
        <v>130</v>
      </c>
      <c r="D278" s="269" t="s">
        <v>177</v>
      </c>
      <c r="E278" s="278">
        <f t="shared" si="70"/>
        <v>0</v>
      </c>
      <c r="F278" s="327"/>
      <c r="G278" s="327"/>
      <c r="H278" s="327"/>
      <c r="I278" s="327"/>
      <c r="J278" s="302"/>
      <c r="K278" s="302"/>
      <c r="L278" s="302"/>
    </row>
    <row r="279" spans="1:12" s="3" customFormat="1" ht="13.5" hidden="1" customHeight="1">
      <c r="A279" s="261"/>
      <c r="B279" s="515"/>
      <c r="C279" s="329" t="s">
        <v>191</v>
      </c>
      <c r="D279" s="269" t="s">
        <v>179</v>
      </c>
      <c r="E279" s="278">
        <f t="shared" si="70"/>
        <v>0</v>
      </c>
      <c r="F279" s="327"/>
      <c r="G279" s="327"/>
      <c r="H279" s="327"/>
      <c r="I279" s="327"/>
      <c r="J279" s="302"/>
      <c r="K279" s="302"/>
      <c r="L279" s="302"/>
    </row>
    <row r="280" spans="1:12" s="3" customFormat="1" ht="13.5" hidden="1" customHeight="1">
      <c r="A280" s="261"/>
      <c r="B280" s="548" t="s">
        <v>180</v>
      </c>
      <c r="C280" s="548"/>
      <c r="D280" s="269" t="s">
        <v>181</v>
      </c>
      <c r="E280" s="278">
        <f t="shared" si="70"/>
        <v>0</v>
      </c>
      <c r="F280" s="327">
        <f t="shared" ref="F280:L280" si="76">F281+F282+F283</f>
        <v>0</v>
      </c>
      <c r="G280" s="327">
        <f t="shared" si="76"/>
        <v>0</v>
      </c>
      <c r="H280" s="327">
        <f t="shared" si="76"/>
        <v>0</v>
      </c>
      <c r="I280" s="327">
        <f t="shared" si="76"/>
        <v>0</v>
      </c>
      <c r="J280" s="328">
        <f t="shared" si="76"/>
        <v>0</v>
      </c>
      <c r="K280" s="328">
        <f t="shared" si="76"/>
        <v>0</v>
      </c>
      <c r="L280" s="328">
        <f t="shared" si="76"/>
        <v>0</v>
      </c>
    </row>
    <row r="281" spans="1:12" s="3" customFormat="1" ht="13.5" hidden="1" customHeight="1">
      <c r="A281" s="261"/>
      <c r="B281" s="515"/>
      <c r="C281" s="329" t="s">
        <v>128</v>
      </c>
      <c r="D281" s="269" t="s">
        <v>182</v>
      </c>
      <c r="E281" s="278">
        <f t="shared" si="70"/>
        <v>0</v>
      </c>
      <c r="F281" s="327"/>
      <c r="G281" s="327"/>
      <c r="H281" s="327"/>
      <c r="I281" s="327"/>
      <c r="J281" s="302"/>
      <c r="K281" s="302"/>
      <c r="L281" s="302"/>
    </row>
    <row r="282" spans="1:12" s="3" customFormat="1" ht="13.5" hidden="1" customHeight="1">
      <c r="A282" s="261"/>
      <c r="B282" s="515"/>
      <c r="C282" s="329" t="s">
        <v>130</v>
      </c>
      <c r="D282" s="269" t="s">
        <v>183</v>
      </c>
      <c r="E282" s="278">
        <f t="shared" si="70"/>
        <v>0</v>
      </c>
      <c r="F282" s="327"/>
      <c r="G282" s="327"/>
      <c r="H282" s="327"/>
      <c r="I282" s="327"/>
      <c r="J282" s="302"/>
      <c r="K282" s="302"/>
      <c r="L282" s="302"/>
    </row>
    <row r="283" spans="1:12" s="3" customFormat="1" ht="18.75" hidden="1" customHeight="1">
      <c r="A283" s="261"/>
      <c r="B283" s="515"/>
      <c r="C283" s="329" t="s">
        <v>191</v>
      </c>
      <c r="D283" s="269" t="s">
        <v>184</v>
      </c>
      <c r="E283" s="278">
        <f t="shared" si="70"/>
        <v>0</v>
      </c>
      <c r="F283" s="327"/>
      <c r="G283" s="327"/>
      <c r="H283" s="327"/>
      <c r="I283" s="327"/>
      <c r="J283" s="302"/>
      <c r="K283" s="302"/>
      <c r="L283" s="302"/>
    </row>
    <row r="284" spans="1:12" s="3" customFormat="1" ht="24" customHeight="1">
      <c r="A284" s="573" t="s">
        <v>682</v>
      </c>
      <c r="B284" s="574"/>
      <c r="C284" s="575"/>
      <c r="D284" s="307">
        <v>46.1</v>
      </c>
      <c r="E284" s="278">
        <f>E285</f>
        <v>0</v>
      </c>
      <c r="F284" s="278">
        <f>F285</f>
        <v>0</v>
      </c>
      <c r="G284" s="278">
        <f>G285</f>
        <v>0</v>
      </c>
      <c r="H284" s="278">
        <f>H285</f>
        <v>0</v>
      </c>
      <c r="I284" s="278">
        <f>I285</f>
        <v>0</v>
      </c>
      <c r="J284" s="302"/>
      <c r="K284" s="302"/>
      <c r="L284" s="302"/>
    </row>
    <row r="285" spans="1:12" s="3" customFormat="1" ht="38.25" customHeight="1">
      <c r="A285" s="330"/>
      <c r="B285" s="331"/>
      <c r="C285" s="332" t="s">
        <v>683</v>
      </c>
      <c r="D285" s="521" t="s">
        <v>681</v>
      </c>
      <c r="E285" s="266">
        <f>F285+G285+H285+I285</f>
        <v>0</v>
      </c>
      <c r="F285" s="342"/>
      <c r="G285" s="342"/>
      <c r="H285" s="342"/>
      <c r="I285" s="342"/>
      <c r="J285" s="302"/>
      <c r="K285" s="302"/>
      <c r="L285" s="302"/>
    </row>
    <row r="286" spans="1:12" s="3" customFormat="1" ht="42" customHeight="1">
      <c r="A286" s="573" t="s">
        <v>639</v>
      </c>
      <c r="B286" s="574"/>
      <c r="C286" s="575"/>
      <c r="D286" s="308">
        <v>48.1</v>
      </c>
      <c r="E286" s="340">
        <f>F286+G286+H286+I286</f>
        <v>0</v>
      </c>
      <c r="F286" s="341">
        <f>F287+F291</f>
        <v>0</v>
      </c>
      <c r="G286" s="341">
        <f t="shared" ref="G286:L286" si="77">G287+G291</f>
        <v>0</v>
      </c>
      <c r="H286" s="341">
        <f t="shared" si="77"/>
        <v>0</v>
      </c>
      <c r="I286" s="328">
        <f t="shared" si="77"/>
        <v>0</v>
      </c>
      <c r="J286" s="341">
        <f t="shared" si="77"/>
        <v>0</v>
      </c>
      <c r="K286" s="341">
        <f t="shared" si="77"/>
        <v>0</v>
      </c>
      <c r="L286" s="341">
        <f t="shared" si="77"/>
        <v>0</v>
      </c>
    </row>
    <row r="287" spans="1:12" s="3" customFormat="1" ht="15.75" customHeight="1">
      <c r="A287" s="261"/>
      <c r="B287" s="553" t="s">
        <v>640</v>
      </c>
      <c r="C287" s="554"/>
      <c r="D287" s="521" t="s">
        <v>638</v>
      </c>
      <c r="E287" s="340">
        <f t="shared" si="70"/>
        <v>0</v>
      </c>
      <c r="F287" s="341">
        <f>F288+F289+F290</f>
        <v>0</v>
      </c>
      <c r="G287" s="327">
        <f>G288+G289</f>
        <v>0</v>
      </c>
      <c r="H287" s="327">
        <f>H288+H289</f>
        <v>0</v>
      </c>
      <c r="I287" s="327">
        <f>I288+I289+I290</f>
        <v>0</v>
      </c>
      <c r="J287" s="327">
        <f>J288</f>
        <v>0</v>
      </c>
      <c r="K287" s="327">
        <f>K288</f>
        <v>0</v>
      </c>
      <c r="L287" s="327">
        <f>L288</f>
        <v>0</v>
      </c>
    </row>
    <row r="288" spans="1:12">
      <c r="A288" s="262"/>
      <c r="B288" s="262"/>
      <c r="C288" s="262" t="s">
        <v>642</v>
      </c>
      <c r="D288" s="274" t="s">
        <v>641</v>
      </c>
      <c r="E288" s="340">
        <f t="shared" si="70"/>
        <v>0</v>
      </c>
      <c r="F288" s="267"/>
      <c r="G288" s="262"/>
      <c r="H288" s="262"/>
      <c r="I288" s="262"/>
      <c r="J288" s="343"/>
      <c r="K288" s="343"/>
      <c r="L288" s="343"/>
    </row>
    <row r="289" spans="1:12">
      <c r="A289" s="262"/>
      <c r="B289" s="262"/>
      <c r="C289" s="262" t="s">
        <v>655</v>
      </c>
      <c r="D289" s="274" t="s">
        <v>654</v>
      </c>
      <c r="E289" s="340">
        <f t="shared" si="70"/>
        <v>0</v>
      </c>
      <c r="F289" s="267"/>
      <c r="G289" s="262"/>
      <c r="H289" s="262"/>
      <c r="I289" s="262"/>
      <c r="J289" s="343"/>
      <c r="K289" s="343"/>
      <c r="L289" s="343"/>
    </row>
    <row r="290" spans="1:12">
      <c r="A290" s="262"/>
      <c r="B290" s="262"/>
      <c r="C290" s="262" t="s">
        <v>132</v>
      </c>
      <c r="D290" s="274" t="s">
        <v>658</v>
      </c>
      <c r="E290" s="340">
        <f t="shared" si="70"/>
        <v>0</v>
      </c>
      <c r="F290" s="262"/>
      <c r="G290" s="262"/>
      <c r="H290" s="262"/>
      <c r="I290" s="262"/>
      <c r="J290" s="343"/>
      <c r="K290" s="343"/>
      <c r="L290" s="343"/>
    </row>
    <row r="291" spans="1:12">
      <c r="A291" s="262"/>
      <c r="B291" s="333" t="s">
        <v>666</v>
      </c>
      <c r="C291" s="334"/>
      <c r="D291" s="521" t="s">
        <v>665</v>
      </c>
      <c r="E291" s="340">
        <f>E292</f>
        <v>0</v>
      </c>
      <c r="F291" s="340">
        <f>F292</f>
        <v>0</v>
      </c>
      <c r="G291" s="340">
        <f t="shared" ref="G291:L291" si="78">G292</f>
        <v>0</v>
      </c>
      <c r="H291" s="340">
        <f t="shared" si="78"/>
        <v>0</v>
      </c>
      <c r="I291" s="340">
        <f t="shared" si="78"/>
        <v>0</v>
      </c>
      <c r="J291" s="340">
        <f t="shared" si="78"/>
        <v>0</v>
      </c>
      <c r="K291" s="340">
        <f t="shared" si="78"/>
        <v>0</v>
      </c>
      <c r="L291" s="340">
        <f t="shared" si="78"/>
        <v>0</v>
      </c>
    </row>
    <row r="292" spans="1:12">
      <c r="A292" s="262"/>
      <c r="B292" s="262"/>
      <c r="C292" s="262" t="s">
        <v>667</v>
      </c>
      <c r="D292" s="309" t="s">
        <v>664</v>
      </c>
      <c r="E292" s="340">
        <f>F292+G292+H292+I292</f>
        <v>0</v>
      </c>
      <c r="F292" s="262"/>
      <c r="G292" s="262"/>
      <c r="H292" s="262"/>
      <c r="I292" s="262"/>
      <c r="J292" s="343"/>
      <c r="K292" s="343"/>
      <c r="L292" s="343">
        <v>0</v>
      </c>
    </row>
    <row r="293" spans="1:12">
      <c r="A293" s="344"/>
      <c r="B293" s="344"/>
      <c r="C293" s="344"/>
      <c r="D293" s="313"/>
      <c r="E293" s="345"/>
      <c r="F293" s="344"/>
      <c r="G293" s="344"/>
      <c r="H293" s="344"/>
      <c r="I293" s="344"/>
      <c r="J293" s="346"/>
      <c r="K293" s="346"/>
      <c r="L293" s="346"/>
    </row>
    <row r="295" spans="1:12" ht="15.75">
      <c r="E295" s="512" t="s">
        <v>561</v>
      </c>
      <c r="F295" s="512"/>
      <c r="G295" s="512"/>
    </row>
    <row r="296" spans="1:12" ht="15.75">
      <c r="E296" s="512" t="s">
        <v>675</v>
      </c>
      <c r="F296" s="513"/>
      <c r="G296" s="513"/>
    </row>
    <row r="297" spans="1:12" ht="15.75">
      <c r="E297" s="512" t="s">
        <v>676</v>
      </c>
      <c r="F297" s="513"/>
      <c r="G297" s="513"/>
    </row>
    <row r="300" spans="1:12">
      <c r="C300" s="514" t="s">
        <v>705</v>
      </c>
      <c r="D300" s="257"/>
      <c r="E300" s="257"/>
      <c r="F300" s="257"/>
      <c r="G300" s="257"/>
      <c r="H300" s="257"/>
      <c r="I300" s="257"/>
    </row>
    <row r="301" spans="1:12">
      <c r="C301" s="514" t="s">
        <v>703</v>
      </c>
      <c r="D301" s="257"/>
      <c r="E301" s="257"/>
      <c r="F301" s="257"/>
      <c r="G301" s="257"/>
      <c r="H301" s="257" t="s">
        <v>631</v>
      </c>
      <c r="I301" s="257"/>
    </row>
    <row r="302" spans="1:12">
      <c r="C302" s="257"/>
      <c r="D302" s="257"/>
      <c r="E302" s="257"/>
      <c r="F302" s="257"/>
      <c r="G302" s="257"/>
      <c r="H302" s="257"/>
      <c r="I302" s="257"/>
    </row>
    <row r="303" spans="1:12">
      <c r="C303" s="257"/>
      <c r="D303" s="257"/>
      <c r="E303" s="257"/>
      <c r="F303" s="257"/>
      <c r="G303" s="257"/>
      <c r="H303" s="588" t="s">
        <v>707</v>
      </c>
      <c r="I303" s="588"/>
    </row>
    <row r="304" spans="1:12">
      <c r="C304" s="257"/>
      <c r="D304" s="257"/>
      <c r="E304" s="257"/>
      <c r="F304" s="257"/>
      <c r="G304" s="257"/>
      <c r="H304" s="588" t="s">
        <v>704</v>
      </c>
      <c r="I304" s="588"/>
    </row>
    <row r="308" spans="10:10">
      <c r="J308" s="514" t="s">
        <v>706</v>
      </c>
    </row>
    <row r="309" spans="10:10">
      <c r="J309" s="514" t="s">
        <v>702</v>
      </c>
    </row>
    <row r="340" spans="10:12">
      <c r="J340" s="347"/>
      <c r="K340" s="347"/>
      <c r="L340" s="347"/>
    </row>
    <row r="355" spans="10:12">
      <c r="K355" s="347"/>
      <c r="L355" s="347"/>
    </row>
    <row r="356" spans="10:12">
      <c r="K356" s="347"/>
      <c r="L356" s="347"/>
    </row>
    <row r="365" spans="10:12">
      <c r="J365" s="347"/>
      <c r="K365" s="347"/>
      <c r="L365" s="347"/>
    </row>
    <row r="483" spans="8:12">
      <c r="H483" s="40">
        <f>1905+23.42+39.22+27.57</f>
        <v>1995.21</v>
      </c>
      <c r="J483" s="347"/>
      <c r="K483" s="347"/>
      <c r="L483" s="347"/>
    </row>
  </sheetData>
  <mergeCells count="109">
    <mergeCell ref="B287:C287"/>
    <mergeCell ref="H303:I303"/>
    <mergeCell ref="H304:I304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P1904"/>
  <sheetViews>
    <sheetView tabSelected="1" view="pageBreakPreview" zoomScale="106" zoomScaleNormal="75" zoomScaleSheetLayoutView="106" workbookViewId="0">
      <selection activeCell="H23" sqref="H23:H26"/>
    </sheetView>
  </sheetViews>
  <sheetFormatPr defaultRowHeight="12.75"/>
  <cols>
    <col min="1" max="1" width="1.5703125" style="55" customWidth="1"/>
    <col min="2" max="2" width="4.85546875" style="55" customWidth="1"/>
    <col min="3" max="3" width="32.140625" style="55" customWidth="1"/>
    <col min="4" max="4" width="11.28515625" style="55" customWidth="1"/>
    <col min="5" max="5" width="10.5703125" style="41" customWidth="1"/>
    <col min="6" max="6" width="9.7109375" style="55" customWidth="1"/>
    <col min="7" max="7" width="10.42578125" style="55" customWidth="1"/>
    <col min="8" max="8" width="10.140625" style="55" customWidth="1"/>
    <col min="9" max="10" width="10.28515625" style="55" customWidth="1"/>
    <col min="11" max="11" width="11.140625" style="56" customWidth="1"/>
    <col min="12" max="12" width="11" style="57" customWidth="1"/>
    <col min="13" max="13" width="11.140625" style="57" customWidth="1"/>
    <col min="14" max="14" width="9.140625" style="23"/>
  </cols>
  <sheetData>
    <row r="1" spans="1:14" s="6" customFormat="1">
      <c r="A1" s="47" t="s">
        <v>344</v>
      </c>
      <c r="B1" s="47"/>
      <c r="C1" s="47"/>
      <c r="D1" s="48"/>
      <c r="E1" s="41"/>
      <c r="F1" s="41"/>
      <c r="G1" s="41"/>
      <c r="H1" s="41"/>
      <c r="I1" s="41"/>
      <c r="J1" s="41"/>
      <c r="K1" s="49"/>
      <c r="L1" s="50"/>
      <c r="M1" s="50"/>
      <c r="N1" s="22"/>
    </row>
    <row r="2" spans="1:14" s="6" customFormat="1">
      <c r="A2" s="41" t="s">
        <v>345</v>
      </c>
      <c r="B2" s="47"/>
      <c r="C2" s="47"/>
      <c r="D2" s="41"/>
      <c r="E2" s="41"/>
      <c r="F2" s="48"/>
      <c r="G2" s="41"/>
      <c r="H2" s="41"/>
      <c r="I2" s="41"/>
      <c r="J2" s="41"/>
      <c r="K2" s="49"/>
      <c r="L2" s="50"/>
      <c r="M2" s="50"/>
      <c r="N2" s="22"/>
    </row>
    <row r="3" spans="1:14" s="6" customFormat="1">
      <c r="A3" s="47" t="s">
        <v>0</v>
      </c>
      <c r="B3" s="51" t="s">
        <v>1</v>
      </c>
      <c r="C3" s="52"/>
      <c r="D3" s="48"/>
      <c r="E3" s="41"/>
      <c r="F3" s="41"/>
      <c r="G3" s="41"/>
      <c r="H3" s="41"/>
      <c r="I3" s="41"/>
      <c r="J3" s="41"/>
      <c r="K3" s="49"/>
      <c r="L3" s="50"/>
      <c r="M3" s="50"/>
      <c r="N3" s="22"/>
    </row>
    <row r="4" spans="1:14" s="6" customFormat="1">
      <c r="A4" s="47"/>
      <c r="B4" s="53"/>
      <c r="C4" s="52"/>
      <c r="D4" s="48"/>
      <c r="E4" s="41"/>
      <c r="F4" s="41"/>
      <c r="G4" s="41"/>
      <c r="H4" s="41"/>
      <c r="I4" s="41"/>
      <c r="J4" s="41"/>
      <c r="K4" s="49"/>
      <c r="L4" s="50"/>
      <c r="M4" s="50"/>
      <c r="N4" s="22"/>
    </row>
    <row r="5" spans="1:14" s="6" customFormat="1">
      <c r="A5" s="47"/>
      <c r="B5" s="53"/>
      <c r="C5" s="52"/>
      <c r="D5" s="48"/>
      <c r="E5" s="41"/>
      <c r="F5" s="41"/>
      <c r="G5" s="41"/>
      <c r="H5" s="41"/>
      <c r="I5" s="41"/>
      <c r="J5" s="41"/>
      <c r="K5" s="49"/>
      <c r="L5" s="50"/>
      <c r="M5" s="50"/>
      <c r="N5" s="22"/>
    </row>
    <row r="6" spans="1:14" s="6" customFormat="1">
      <c r="A6" s="47"/>
      <c r="B6" s="53"/>
      <c r="C6" s="52"/>
      <c r="D6" s="48"/>
      <c r="E6" s="41"/>
      <c r="F6" s="41"/>
      <c r="G6" s="41"/>
      <c r="H6" s="41"/>
      <c r="I6" s="41"/>
      <c r="J6" s="41"/>
      <c r="K6" s="49"/>
      <c r="L6" s="50"/>
      <c r="M6" s="50"/>
      <c r="N6" s="22"/>
    </row>
    <row r="7" spans="1:14" s="6" customFormat="1">
      <c r="A7" s="47"/>
      <c r="B7" s="53"/>
      <c r="C7" s="52"/>
      <c r="D7" s="48"/>
      <c r="E7" s="41"/>
      <c r="F7" s="41"/>
      <c r="G7" s="41"/>
      <c r="H7" s="41"/>
      <c r="I7" s="41"/>
      <c r="J7" s="41"/>
      <c r="K7" s="49"/>
      <c r="L7" s="50"/>
      <c r="M7" s="50"/>
      <c r="N7" s="22"/>
    </row>
    <row r="8" spans="1:14">
      <c r="A8" s="615" t="s">
        <v>192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</row>
    <row r="9" spans="1:14">
      <c r="A9" s="615" t="s">
        <v>711</v>
      </c>
      <c r="B9" s="615"/>
      <c r="C9" s="615"/>
      <c r="D9" s="615"/>
      <c r="E9" s="615"/>
      <c r="F9" s="615"/>
      <c r="G9" s="615"/>
      <c r="H9" s="615"/>
      <c r="I9" s="615"/>
      <c r="J9" s="615"/>
      <c r="K9" s="615"/>
      <c r="L9" s="615"/>
      <c r="M9" s="615"/>
    </row>
    <row r="10" spans="1:14">
      <c r="A10" s="539"/>
      <c r="B10" s="539"/>
      <c r="C10" s="539"/>
      <c r="D10" s="539"/>
      <c r="E10" s="539"/>
      <c r="F10" s="539"/>
      <c r="G10" s="539"/>
      <c r="H10" s="539"/>
      <c r="I10" s="539"/>
      <c r="J10" s="539"/>
      <c r="K10" s="539"/>
      <c r="L10" s="539"/>
      <c r="M10" s="539"/>
    </row>
    <row r="11" spans="1:14">
      <c r="A11" s="539"/>
      <c r="B11" s="539"/>
      <c r="C11" s="539"/>
      <c r="D11" s="539"/>
      <c r="E11" s="539"/>
      <c r="F11" s="539"/>
      <c r="G11" s="539"/>
      <c r="H11" s="539"/>
      <c r="I11" s="539"/>
      <c r="J11" s="539"/>
      <c r="K11" s="539"/>
      <c r="L11" s="539"/>
      <c r="M11" s="539"/>
    </row>
    <row r="12" spans="1:14">
      <c r="A12" s="539"/>
      <c r="B12" s="539"/>
      <c r="C12" s="539"/>
      <c r="D12" s="539"/>
      <c r="E12" s="539"/>
      <c r="F12" s="539"/>
      <c r="G12" s="539"/>
      <c r="H12" s="539"/>
      <c r="I12" s="539"/>
      <c r="J12" s="539"/>
      <c r="K12" s="54"/>
      <c r="L12" s="54"/>
      <c r="M12" s="54"/>
    </row>
    <row r="13" spans="1:14">
      <c r="A13" s="539"/>
      <c r="B13" s="539"/>
      <c r="C13" s="539"/>
      <c r="D13" s="539"/>
      <c r="E13" s="539"/>
      <c r="F13" s="539"/>
      <c r="G13" s="539"/>
      <c r="H13" s="539"/>
      <c r="I13" s="539"/>
    </row>
    <row r="14" spans="1:14">
      <c r="A14" s="58"/>
      <c r="B14" s="58"/>
      <c r="C14" s="58"/>
      <c r="D14" s="59"/>
      <c r="E14" s="47"/>
      <c r="F14" s="60"/>
      <c r="G14" s="61"/>
      <c r="H14" s="62"/>
      <c r="I14" s="616"/>
      <c r="J14" s="616"/>
      <c r="K14" s="63"/>
      <c r="L14" s="57" t="s">
        <v>598</v>
      </c>
      <c r="M14" s="617"/>
      <c r="N14" s="617"/>
    </row>
    <row r="15" spans="1:14" ht="15.75" customHeight="1">
      <c r="A15" s="618" t="s">
        <v>3</v>
      </c>
      <c r="B15" s="619"/>
      <c r="C15" s="620"/>
      <c r="D15" s="627" t="s">
        <v>4</v>
      </c>
      <c r="E15" s="630" t="s">
        <v>710</v>
      </c>
      <c r="F15" s="631"/>
      <c r="G15" s="631"/>
      <c r="H15" s="631"/>
      <c r="I15" s="631"/>
      <c r="J15" s="631"/>
      <c r="K15" s="632" t="s">
        <v>597</v>
      </c>
      <c r="L15" s="632"/>
      <c r="M15" s="632"/>
    </row>
    <row r="16" spans="1:14" ht="12.75" customHeight="1">
      <c r="A16" s="621"/>
      <c r="B16" s="622"/>
      <c r="C16" s="623"/>
      <c r="D16" s="628"/>
      <c r="E16" s="633" t="s">
        <v>193</v>
      </c>
      <c r="F16" s="633"/>
      <c r="G16" s="633" t="s">
        <v>194</v>
      </c>
      <c r="H16" s="633"/>
      <c r="I16" s="633"/>
      <c r="J16" s="634"/>
      <c r="K16" s="649">
        <v>2026</v>
      </c>
      <c r="L16" s="650">
        <v>2027</v>
      </c>
      <c r="M16" s="650">
        <v>2028</v>
      </c>
    </row>
    <row r="17" spans="1:14" ht="97.5" customHeight="1">
      <c r="A17" s="624"/>
      <c r="B17" s="625"/>
      <c r="C17" s="626"/>
      <c r="D17" s="629"/>
      <c r="E17" s="64" t="s">
        <v>195</v>
      </c>
      <c r="F17" s="65" t="s">
        <v>196</v>
      </c>
      <c r="G17" s="64" t="s">
        <v>197</v>
      </c>
      <c r="H17" s="64" t="s">
        <v>198</v>
      </c>
      <c r="I17" s="64" t="s">
        <v>199</v>
      </c>
      <c r="J17" s="524" t="s">
        <v>200</v>
      </c>
      <c r="K17" s="649"/>
      <c r="L17" s="650"/>
      <c r="M17" s="650"/>
      <c r="N17" s="46"/>
    </row>
    <row r="18" spans="1:14" ht="23.25" customHeight="1">
      <c r="A18" s="66"/>
      <c r="B18" s="67"/>
      <c r="C18" s="68"/>
      <c r="D18" s="68"/>
      <c r="E18" s="369">
        <f t="shared" ref="E18:E33" si="0">G18+H18+I18+J18</f>
        <v>898377.5</v>
      </c>
      <c r="F18" s="370">
        <f>F19</f>
        <v>9361.4699999999993</v>
      </c>
      <c r="G18" s="370">
        <f>G23+G24+G25+G26+G27+G32+G29+G30+G31</f>
        <v>343752</v>
      </c>
      <c r="H18" s="370">
        <f t="shared" ref="H18:J18" si="1">H23+H24+H25+H26+H27+H32+H29+H30+H31</f>
        <v>203397.5</v>
      </c>
      <c r="I18" s="370">
        <f t="shared" si="1"/>
        <v>179096</v>
      </c>
      <c r="J18" s="370">
        <f t="shared" si="1"/>
        <v>172132</v>
      </c>
      <c r="K18" s="371">
        <f t="shared" ref="K18:M18" si="2">K23+K24+K25+K26+K27+K32+K29+K30</f>
        <v>785702</v>
      </c>
      <c r="L18" s="371">
        <f t="shared" si="2"/>
        <v>786971</v>
      </c>
      <c r="M18" s="371">
        <f t="shared" si="2"/>
        <v>794237</v>
      </c>
      <c r="N18" s="46"/>
    </row>
    <row r="19" spans="1:14" s="21" customFormat="1" ht="34.5" customHeight="1">
      <c r="A19" s="600" t="s">
        <v>726</v>
      </c>
      <c r="B19" s="601"/>
      <c r="C19" s="602"/>
      <c r="D19" s="69" t="s">
        <v>202</v>
      </c>
      <c r="E19" s="70">
        <f t="shared" si="0"/>
        <v>898377.5</v>
      </c>
      <c r="F19" s="70">
        <f t="shared" ref="F19:M19" si="3">F35+F160+F185+F612+F627</f>
        <v>9361.4699999999993</v>
      </c>
      <c r="G19" s="70">
        <f t="shared" si="3"/>
        <v>343752</v>
      </c>
      <c r="H19" s="70">
        <f t="shared" si="3"/>
        <v>203397.5</v>
      </c>
      <c r="I19" s="70">
        <f t="shared" si="3"/>
        <v>179096</v>
      </c>
      <c r="J19" s="70">
        <f t="shared" si="3"/>
        <v>172132</v>
      </c>
      <c r="K19" s="70">
        <f t="shared" si="3"/>
        <v>785702</v>
      </c>
      <c r="L19" s="70">
        <f t="shared" si="3"/>
        <v>786971</v>
      </c>
      <c r="M19" s="70">
        <f t="shared" si="3"/>
        <v>794237</v>
      </c>
      <c r="N19" s="46"/>
    </row>
    <row r="20" spans="1:14" s="21" customFormat="1" ht="32.25" customHeight="1">
      <c r="A20" s="71"/>
      <c r="B20" s="72"/>
      <c r="C20" s="73" t="s">
        <v>701</v>
      </c>
      <c r="D20" s="74"/>
      <c r="E20" s="372">
        <f>E22+E29+E30+E31</f>
        <v>794194.5</v>
      </c>
      <c r="F20" s="372">
        <f t="shared" ref="F20:M20" si="4">F22+F29+F30+F31</f>
        <v>9349.7799999999988</v>
      </c>
      <c r="G20" s="372">
        <f t="shared" si="4"/>
        <v>241887</v>
      </c>
      <c r="H20" s="372">
        <f t="shared" si="4"/>
        <v>203067.5</v>
      </c>
      <c r="I20" s="372">
        <f t="shared" si="4"/>
        <v>177908</v>
      </c>
      <c r="J20" s="372">
        <f t="shared" si="4"/>
        <v>171332</v>
      </c>
      <c r="K20" s="372">
        <f t="shared" si="4"/>
        <v>785522</v>
      </c>
      <c r="L20" s="372">
        <f t="shared" si="4"/>
        <v>786791</v>
      </c>
      <c r="M20" s="372">
        <f t="shared" si="4"/>
        <v>794057</v>
      </c>
      <c r="N20" s="46"/>
    </row>
    <row r="21" spans="1:14" s="21" customFormat="1" ht="29.25" customHeight="1">
      <c r="A21" s="595" t="s">
        <v>346</v>
      </c>
      <c r="B21" s="596"/>
      <c r="C21" s="597"/>
      <c r="D21" s="508"/>
      <c r="E21" s="509">
        <f t="shared" si="0"/>
        <v>783924.5</v>
      </c>
      <c r="F21" s="509">
        <f>F39+F205+F341+F487+F635</f>
        <v>9309.32</v>
      </c>
      <c r="G21" s="509">
        <f>G39+G163+G205+G341+G487+G635+G760</f>
        <v>234528</v>
      </c>
      <c r="H21" s="509">
        <f t="shared" ref="H21:J24" si="5">H39+H163+H205+H341+H487+H635+H760</f>
        <v>200156.5</v>
      </c>
      <c r="I21" s="509">
        <f t="shared" si="5"/>
        <v>177908</v>
      </c>
      <c r="J21" s="509">
        <f t="shared" si="5"/>
        <v>171332</v>
      </c>
      <c r="K21" s="509">
        <f>K39+K163+K205+K341+K487+K635+K760</f>
        <v>785522</v>
      </c>
      <c r="L21" s="509">
        <f t="shared" ref="L21:M24" si="6">L39+L163+L205+L341+L487+L635+L760</f>
        <v>786791</v>
      </c>
      <c r="M21" s="509">
        <f t="shared" si="6"/>
        <v>794057</v>
      </c>
      <c r="N21" s="46"/>
    </row>
    <row r="22" spans="1:14" s="21" customFormat="1" ht="18.75" customHeight="1">
      <c r="A22" s="75"/>
      <c r="B22" s="591" t="s">
        <v>700</v>
      </c>
      <c r="C22" s="592"/>
      <c r="D22" s="76"/>
      <c r="E22" s="373">
        <f t="shared" si="0"/>
        <v>783924.5</v>
      </c>
      <c r="F22" s="79">
        <f>F40+F206+F342+F488+F636</f>
        <v>9309.32</v>
      </c>
      <c r="G22" s="79">
        <f>G40+G164+G206+G342+G488+G636+G761</f>
        <v>234528</v>
      </c>
      <c r="H22" s="79">
        <f t="shared" si="5"/>
        <v>200156.5</v>
      </c>
      <c r="I22" s="79">
        <f t="shared" si="5"/>
        <v>177908</v>
      </c>
      <c r="J22" s="79">
        <f t="shared" si="5"/>
        <v>171332</v>
      </c>
      <c r="K22" s="77">
        <f>K40+K164+K206+K342+K488+K636+K761</f>
        <v>785522</v>
      </c>
      <c r="L22" s="77">
        <f t="shared" si="6"/>
        <v>786791</v>
      </c>
      <c r="M22" s="77">
        <f t="shared" si="6"/>
        <v>794057</v>
      </c>
      <c r="N22" s="46"/>
    </row>
    <row r="23" spans="1:14" s="21" customFormat="1" ht="16.5" customHeight="1">
      <c r="A23" s="75"/>
      <c r="B23" s="591" t="s">
        <v>347</v>
      </c>
      <c r="C23" s="592"/>
      <c r="D23" s="76" t="s">
        <v>356</v>
      </c>
      <c r="E23" s="373">
        <f t="shared" si="0"/>
        <v>574611</v>
      </c>
      <c r="F23" s="79">
        <f>F41+F207+F343+F489+F637</f>
        <v>0</v>
      </c>
      <c r="G23" s="79">
        <f>G41+G165+G207+G343+G489+G637+G762</f>
        <v>159131</v>
      </c>
      <c r="H23" s="79">
        <f t="shared" si="5"/>
        <v>146104</v>
      </c>
      <c r="I23" s="79">
        <f t="shared" si="5"/>
        <v>132387</v>
      </c>
      <c r="J23" s="79">
        <f t="shared" si="5"/>
        <v>136989</v>
      </c>
      <c r="K23" s="77">
        <f>K41+K165+K207+K343+K489+K637+K762</f>
        <v>571544</v>
      </c>
      <c r="L23" s="77">
        <f t="shared" si="6"/>
        <v>573344</v>
      </c>
      <c r="M23" s="77">
        <f t="shared" si="6"/>
        <v>575144</v>
      </c>
      <c r="N23" s="46"/>
    </row>
    <row r="24" spans="1:14" s="21" customFormat="1" ht="16.5" customHeight="1">
      <c r="A24" s="75"/>
      <c r="B24" s="591" t="s">
        <v>348</v>
      </c>
      <c r="C24" s="592"/>
      <c r="D24" s="76" t="s">
        <v>358</v>
      </c>
      <c r="E24" s="373">
        <f t="shared" si="0"/>
        <v>208311.5</v>
      </c>
      <c r="F24" s="79">
        <f>F42+F208+F344+F490+F638</f>
        <v>9309.32</v>
      </c>
      <c r="G24" s="79">
        <f>G42+G166+G208+G344+G490+G638+G763</f>
        <v>75103</v>
      </c>
      <c r="H24" s="79">
        <f t="shared" si="5"/>
        <v>53810.5</v>
      </c>
      <c r="I24" s="79">
        <f t="shared" si="5"/>
        <v>45284</v>
      </c>
      <c r="J24" s="79">
        <f t="shared" si="5"/>
        <v>34114</v>
      </c>
      <c r="K24" s="77">
        <f>K42+K166+K208+K344+K490+K638+K763</f>
        <v>212956</v>
      </c>
      <c r="L24" s="77">
        <f t="shared" si="6"/>
        <v>212425</v>
      </c>
      <c r="M24" s="77">
        <f t="shared" si="6"/>
        <v>217891</v>
      </c>
      <c r="N24" s="46"/>
    </row>
    <row r="25" spans="1:14" s="21" customFormat="1" ht="20.25" customHeight="1">
      <c r="A25" s="75"/>
      <c r="B25" s="591" t="s">
        <v>349</v>
      </c>
      <c r="C25" s="592"/>
      <c r="D25" s="76"/>
      <c r="E25" s="373">
        <f t="shared" si="0"/>
        <v>0</v>
      </c>
      <c r="F25" s="79">
        <f>F72+F238+F374+F520</f>
        <v>0</v>
      </c>
      <c r="G25" s="79">
        <f>G793</f>
        <v>0</v>
      </c>
      <c r="H25" s="79"/>
      <c r="I25" s="79"/>
      <c r="J25" s="374">
        <v>0</v>
      </c>
      <c r="K25" s="77"/>
      <c r="L25" s="78"/>
      <c r="M25" s="78"/>
      <c r="N25" s="46"/>
    </row>
    <row r="26" spans="1:14" s="21" customFormat="1" ht="18" customHeight="1">
      <c r="A26" s="75"/>
      <c r="B26" s="598" t="s">
        <v>754</v>
      </c>
      <c r="C26" s="599"/>
      <c r="D26" s="76" t="s">
        <v>426</v>
      </c>
      <c r="E26" s="373">
        <f t="shared" si="0"/>
        <v>1002</v>
      </c>
      <c r="F26" s="79"/>
      <c r="G26" s="79">
        <f>G245+G381+G527+G675+G800+G79+G167</f>
        <v>294</v>
      </c>
      <c r="H26" s="79">
        <f t="shared" ref="H26:J26" si="7">H245+H381+H527+H675+H800+H79+H167</f>
        <v>242</v>
      </c>
      <c r="I26" s="79">
        <f t="shared" si="7"/>
        <v>237</v>
      </c>
      <c r="J26" s="79">
        <f t="shared" si="7"/>
        <v>229</v>
      </c>
      <c r="K26" s="79">
        <f t="shared" ref="K26:M26" si="8">K245+K381+K527+K675+K800+K79</f>
        <v>1022</v>
      </c>
      <c r="L26" s="79">
        <f t="shared" si="8"/>
        <v>1022</v>
      </c>
      <c r="M26" s="79">
        <f t="shared" si="8"/>
        <v>1022</v>
      </c>
      <c r="N26" s="46"/>
    </row>
    <row r="27" spans="1:14" s="21" customFormat="1" ht="27.75" customHeight="1">
      <c r="A27" s="75"/>
      <c r="B27" s="589" t="s">
        <v>350</v>
      </c>
      <c r="C27" s="590"/>
      <c r="D27" s="76" t="s">
        <v>637</v>
      </c>
      <c r="E27" s="373">
        <f t="shared" si="0"/>
        <v>0</v>
      </c>
      <c r="F27" s="79">
        <f>F97+F264+F329+F400+F465+F546+F602+F693+F749</f>
        <v>0</v>
      </c>
      <c r="G27" s="79">
        <f>G97+G264+G329+G400+G465+G546+G602+G693+G749</f>
        <v>0</v>
      </c>
      <c r="H27" s="79">
        <f>H97+H264+H329+H400+H465+H546+H602+H693+H749</f>
        <v>0</v>
      </c>
      <c r="I27" s="79">
        <f>I97+I264+I329+I400+I465+I546+I602+I693+I749+I819</f>
        <v>0</v>
      </c>
      <c r="J27" s="79">
        <f>J97+J264+J329+J400+J465+J546+J602+J693+J749+J819</f>
        <v>0</v>
      </c>
      <c r="K27" s="77">
        <f>K97+K264+K329+K400+K465+K546+K602+K693+K749</f>
        <v>0</v>
      </c>
      <c r="L27" s="77">
        <f>L97+L264+L329+L400+L465+L546+L602+L693+L749</f>
        <v>0</v>
      </c>
      <c r="M27" s="77">
        <f>M97+M264+M329+M400+M465+M546+M602+M693+M749</f>
        <v>0</v>
      </c>
      <c r="N27" s="46"/>
    </row>
    <row r="28" spans="1:14" s="21" customFormat="1" ht="32.25" customHeight="1">
      <c r="A28" s="595" t="s">
        <v>462</v>
      </c>
      <c r="B28" s="596"/>
      <c r="C28" s="597"/>
      <c r="D28" s="508"/>
      <c r="E28" s="509">
        <f t="shared" si="0"/>
        <v>114453</v>
      </c>
      <c r="F28" s="509">
        <f>F29+F30+F31+F32</f>
        <v>52.15</v>
      </c>
      <c r="G28" s="509">
        <f>G29+G32+G30+G31</f>
        <v>109224</v>
      </c>
      <c r="H28" s="509">
        <f t="shared" ref="H28:J28" si="9">H29+H32+H30+H31</f>
        <v>3241</v>
      </c>
      <c r="I28" s="509">
        <f t="shared" si="9"/>
        <v>1188</v>
      </c>
      <c r="J28" s="509">
        <f t="shared" si="9"/>
        <v>800</v>
      </c>
      <c r="K28" s="509">
        <f t="shared" ref="K28:M28" si="10">K29+K32+K30</f>
        <v>180</v>
      </c>
      <c r="L28" s="509">
        <f t="shared" si="10"/>
        <v>180</v>
      </c>
      <c r="M28" s="509">
        <f t="shared" si="10"/>
        <v>180</v>
      </c>
      <c r="N28" s="46"/>
    </row>
    <row r="29" spans="1:14" s="21" customFormat="1" ht="26.25" customHeight="1">
      <c r="A29" s="75"/>
      <c r="B29" s="589" t="s">
        <v>586</v>
      </c>
      <c r="C29" s="590"/>
      <c r="D29" s="76" t="s">
        <v>507</v>
      </c>
      <c r="E29" s="373">
        <f t="shared" si="0"/>
        <v>0</v>
      </c>
      <c r="F29" s="79">
        <v>0</v>
      </c>
      <c r="G29" s="79">
        <f t="shared" ref="G29:M29" si="11">G428</f>
        <v>0</v>
      </c>
      <c r="H29" s="79">
        <f t="shared" si="11"/>
        <v>0</v>
      </c>
      <c r="I29" s="79">
        <f t="shared" si="11"/>
        <v>0</v>
      </c>
      <c r="J29" s="79">
        <f t="shared" si="11"/>
        <v>0</v>
      </c>
      <c r="K29" s="79">
        <f t="shared" si="11"/>
        <v>0</v>
      </c>
      <c r="L29" s="79">
        <f t="shared" si="11"/>
        <v>0</v>
      </c>
      <c r="M29" s="79">
        <f t="shared" si="11"/>
        <v>0</v>
      </c>
      <c r="N29" s="46"/>
    </row>
    <row r="30" spans="1:14" s="21" customFormat="1" ht="42.75" customHeight="1">
      <c r="A30" s="75"/>
      <c r="B30" s="589" t="s">
        <v>653</v>
      </c>
      <c r="C30" s="590"/>
      <c r="D30" s="76" t="s">
        <v>644</v>
      </c>
      <c r="E30" s="373">
        <f t="shared" ref="E30:M30" si="12">E278+E446</f>
        <v>0</v>
      </c>
      <c r="F30" s="507">
        <f t="shared" si="12"/>
        <v>0</v>
      </c>
      <c r="G30" s="507">
        <f t="shared" si="12"/>
        <v>0</v>
      </c>
      <c r="H30" s="507">
        <f t="shared" si="12"/>
        <v>0</v>
      </c>
      <c r="I30" s="507">
        <f t="shared" si="12"/>
        <v>0</v>
      </c>
      <c r="J30" s="507">
        <f t="shared" si="12"/>
        <v>0</v>
      </c>
      <c r="K30" s="507">
        <f t="shared" si="12"/>
        <v>0</v>
      </c>
      <c r="L30" s="507">
        <f t="shared" si="12"/>
        <v>0</v>
      </c>
      <c r="M30" s="507">
        <f t="shared" si="12"/>
        <v>0</v>
      </c>
      <c r="N30" s="46"/>
    </row>
    <row r="31" spans="1:14" s="21" customFormat="1" ht="54" customHeight="1">
      <c r="A31" s="75"/>
      <c r="B31" s="589" t="s">
        <v>699</v>
      </c>
      <c r="C31" s="590"/>
      <c r="D31" s="76" t="s">
        <v>695</v>
      </c>
      <c r="E31" s="373">
        <f>E310</f>
        <v>10270</v>
      </c>
      <c r="F31" s="507">
        <f t="shared" ref="F31:M31" si="13">F310</f>
        <v>40.46</v>
      </c>
      <c r="G31" s="507">
        <f t="shared" si="13"/>
        <v>7359</v>
      </c>
      <c r="H31" s="507">
        <f t="shared" si="13"/>
        <v>2911</v>
      </c>
      <c r="I31" s="507">
        <f t="shared" si="13"/>
        <v>0</v>
      </c>
      <c r="J31" s="507">
        <f t="shared" si="13"/>
        <v>0</v>
      </c>
      <c r="K31" s="507">
        <f t="shared" si="13"/>
        <v>0</v>
      </c>
      <c r="L31" s="507">
        <f t="shared" si="13"/>
        <v>0</v>
      </c>
      <c r="M31" s="507">
        <f t="shared" si="13"/>
        <v>0</v>
      </c>
      <c r="N31" s="46"/>
    </row>
    <row r="32" spans="1:14" s="21" customFormat="1" ht="19.5" customHeight="1">
      <c r="A32" s="75"/>
      <c r="B32" s="591" t="s">
        <v>351</v>
      </c>
      <c r="C32" s="592"/>
      <c r="D32" s="76" t="s">
        <v>531</v>
      </c>
      <c r="E32" s="373">
        <f t="shared" si="0"/>
        <v>104183</v>
      </c>
      <c r="F32" s="79">
        <f>F138+F314+F450+F587+F734</f>
        <v>11.69</v>
      </c>
      <c r="G32" s="79">
        <f t="shared" ref="G32:M32" si="14">G138+G314+G450+G587+G734+G860</f>
        <v>101865</v>
      </c>
      <c r="H32" s="79">
        <f>H138+H314+H450+H587+H734+H860</f>
        <v>330</v>
      </c>
      <c r="I32" s="79">
        <f t="shared" si="14"/>
        <v>1188</v>
      </c>
      <c r="J32" s="374">
        <f t="shared" si="14"/>
        <v>800</v>
      </c>
      <c r="K32" s="77">
        <f t="shared" si="14"/>
        <v>180</v>
      </c>
      <c r="L32" s="77">
        <f t="shared" si="14"/>
        <v>180</v>
      </c>
      <c r="M32" s="77">
        <f t="shared" si="14"/>
        <v>180</v>
      </c>
      <c r="N32" s="46"/>
    </row>
    <row r="33" spans="1:14" s="21" customFormat="1" ht="19.5" customHeight="1">
      <c r="A33" s="75"/>
      <c r="B33" s="591" t="s">
        <v>352</v>
      </c>
      <c r="C33" s="592"/>
      <c r="D33" s="76"/>
      <c r="E33" s="373">
        <f t="shared" si="0"/>
        <v>104183</v>
      </c>
      <c r="F33" s="79">
        <f>F139+F315+F451+F588+F735</f>
        <v>11.69</v>
      </c>
      <c r="G33" s="79">
        <f>G139+G315+G451+G588+G735+G861</f>
        <v>101865</v>
      </c>
      <c r="H33" s="79">
        <f>H139+H315+H451+H588+H735+H861</f>
        <v>330</v>
      </c>
      <c r="I33" s="79">
        <f>I139+I315+I451+I588+I735+I861</f>
        <v>1188</v>
      </c>
      <c r="J33" s="374">
        <f>J139+J315+J451+J588+J735+J861</f>
        <v>800</v>
      </c>
      <c r="K33" s="77">
        <f>K139+K315+K451+K587+K735+K861</f>
        <v>0</v>
      </c>
      <c r="L33" s="77">
        <f>L139+L315+L451+L587+L735+L861</f>
        <v>0</v>
      </c>
      <c r="M33" s="77">
        <f>M139+M315+M451+M587+M735+M861</f>
        <v>0</v>
      </c>
      <c r="N33" s="46"/>
    </row>
    <row r="34" spans="1:14" s="21" customFormat="1" ht="20.25" customHeight="1">
      <c r="A34" s="75"/>
      <c r="B34" s="593" t="s">
        <v>592</v>
      </c>
      <c r="C34" s="594"/>
      <c r="D34" s="80"/>
      <c r="E34" s="373"/>
      <c r="F34" s="79"/>
      <c r="G34" s="79"/>
      <c r="H34" s="79"/>
      <c r="I34" s="79"/>
      <c r="J34" s="374"/>
      <c r="K34" s="77"/>
      <c r="L34" s="78"/>
      <c r="M34" s="78"/>
      <c r="N34" s="46"/>
    </row>
    <row r="35" spans="1:14" s="4" customFormat="1" ht="39" customHeight="1">
      <c r="A35" s="603" t="s">
        <v>201</v>
      </c>
      <c r="B35" s="604"/>
      <c r="C35" s="605"/>
      <c r="D35" s="81" t="s">
        <v>202</v>
      </c>
      <c r="E35" s="466">
        <f>G35+H35+I35+J35</f>
        <v>3511</v>
      </c>
      <c r="F35" s="462">
        <f t="shared" ref="F35:M35" si="15">F36+F158</f>
        <v>0</v>
      </c>
      <c r="G35" s="462">
        <f t="shared" si="15"/>
        <v>906</v>
      </c>
      <c r="H35" s="462">
        <f t="shared" si="15"/>
        <v>878</v>
      </c>
      <c r="I35" s="462">
        <f t="shared" si="15"/>
        <v>876</v>
      </c>
      <c r="J35" s="464">
        <f t="shared" si="15"/>
        <v>851</v>
      </c>
      <c r="K35" s="465">
        <f t="shared" si="15"/>
        <v>3509</v>
      </c>
      <c r="L35" s="465">
        <f t="shared" si="15"/>
        <v>3509</v>
      </c>
      <c r="M35" s="465">
        <f t="shared" si="15"/>
        <v>3509</v>
      </c>
      <c r="N35" s="46"/>
    </row>
    <row r="36" spans="1:14" s="4" customFormat="1" ht="35.25" customHeight="1">
      <c r="A36" s="610" t="s">
        <v>724</v>
      </c>
      <c r="B36" s="611"/>
      <c r="C36" s="612"/>
      <c r="D36" s="82" t="s">
        <v>203</v>
      </c>
      <c r="E36" s="186">
        <f>G36+H36+I36+J36</f>
        <v>3511</v>
      </c>
      <c r="F36" s="186">
        <f t="shared" ref="F36:M36" si="16">F156</f>
        <v>0</v>
      </c>
      <c r="G36" s="186">
        <f t="shared" si="16"/>
        <v>906</v>
      </c>
      <c r="H36" s="186">
        <f t="shared" si="16"/>
        <v>878</v>
      </c>
      <c r="I36" s="186">
        <f t="shared" si="16"/>
        <v>876</v>
      </c>
      <c r="J36" s="375">
        <f t="shared" si="16"/>
        <v>851</v>
      </c>
      <c r="K36" s="186">
        <f t="shared" si="16"/>
        <v>3509</v>
      </c>
      <c r="L36" s="186">
        <f t="shared" si="16"/>
        <v>3509</v>
      </c>
      <c r="M36" s="186">
        <f t="shared" si="16"/>
        <v>3509</v>
      </c>
      <c r="N36" s="46"/>
    </row>
    <row r="37" spans="1:14" s="16" customFormat="1">
      <c r="A37" s="83"/>
      <c r="B37" s="83" t="s">
        <v>580</v>
      </c>
      <c r="C37" s="84"/>
      <c r="D37" s="85"/>
      <c r="E37" s="376">
        <f>G37+H37+I37+J37</f>
        <v>3511</v>
      </c>
      <c r="F37" s="377">
        <f>F39</f>
        <v>0</v>
      </c>
      <c r="G37" s="377">
        <f t="shared" ref="G37:M37" si="17">G39+G99</f>
        <v>906</v>
      </c>
      <c r="H37" s="377">
        <f t="shared" si="17"/>
        <v>878</v>
      </c>
      <c r="I37" s="377">
        <f t="shared" si="17"/>
        <v>876</v>
      </c>
      <c r="J37" s="377">
        <f t="shared" si="17"/>
        <v>851</v>
      </c>
      <c r="K37" s="190">
        <f t="shared" si="17"/>
        <v>3509</v>
      </c>
      <c r="L37" s="190">
        <f t="shared" si="17"/>
        <v>3509</v>
      </c>
      <c r="M37" s="190">
        <f t="shared" si="17"/>
        <v>3509</v>
      </c>
      <c r="N37" s="25"/>
    </row>
    <row r="38" spans="1:14" s="16" customFormat="1">
      <c r="A38" s="83"/>
      <c r="B38" s="655" t="s">
        <v>588</v>
      </c>
      <c r="C38" s="656"/>
      <c r="D38" s="85"/>
      <c r="E38" s="376"/>
      <c r="F38" s="377"/>
      <c r="G38" s="377"/>
      <c r="H38" s="377"/>
      <c r="I38" s="377"/>
      <c r="J38" s="378"/>
      <c r="K38" s="190"/>
      <c r="L38" s="379"/>
      <c r="M38" s="379"/>
      <c r="N38" s="25"/>
    </row>
    <row r="39" spans="1:14" s="15" customFormat="1" ht="15">
      <c r="A39" s="83"/>
      <c r="B39" s="83" t="s">
        <v>346</v>
      </c>
      <c r="C39" s="84"/>
      <c r="D39" s="86"/>
      <c r="E39" s="376">
        <f t="shared" ref="E39:E77" si="18">G39+H39+I39+J39</f>
        <v>3509</v>
      </c>
      <c r="F39" s="380">
        <f t="shared" ref="F39:M39" si="19">F40</f>
        <v>0</v>
      </c>
      <c r="G39" s="380">
        <f t="shared" si="19"/>
        <v>904</v>
      </c>
      <c r="H39" s="380">
        <f>H40+H97</f>
        <v>878</v>
      </c>
      <c r="I39" s="380">
        <f>I40+I97</f>
        <v>876</v>
      </c>
      <c r="J39" s="380">
        <f>J40+J97</f>
        <v>851</v>
      </c>
      <c r="K39" s="190">
        <f t="shared" si="19"/>
        <v>3509</v>
      </c>
      <c r="L39" s="190">
        <f t="shared" si="19"/>
        <v>3509</v>
      </c>
      <c r="M39" s="190">
        <f t="shared" si="19"/>
        <v>3509</v>
      </c>
      <c r="N39" s="26"/>
    </row>
    <row r="40" spans="1:14" s="5" customFormat="1" ht="13.5">
      <c r="A40" s="87"/>
      <c r="B40" s="88" t="s">
        <v>587</v>
      </c>
      <c r="C40" s="89"/>
      <c r="D40" s="90" t="s">
        <v>354</v>
      </c>
      <c r="E40" s="369">
        <f t="shared" si="18"/>
        <v>3509</v>
      </c>
      <c r="F40" s="381"/>
      <c r="G40" s="381">
        <f t="shared" ref="G40:M40" si="20">G41+G42+G43+G48+G52+G54+G66+G72+G79</f>
        <v>904</v>
      </c>
      <c r="H40" s="381">
        <f t="shared" si="20"/>
        <v>878</v>
      </c>
      <c r="I40" s="381">
        <f t="shared" si="20"/>
        <v>876</v>
      </c>
      <c r="J40" s="382">
        <f t="shared" si="20"/>
        <v>851</v>
      </c>
      <c r="K40" s="191">
        <f t="shared" si="20"/>
        <v>3509</v>
      </c>
      <c r="L40" s="191">
        <f t="shared" si="20"/>
        <v>3509</v>
      </c>
      <c r="M40" s="191">
        <f t="shared" si="20"/>
        <v>3509</v>
      </c>
      <c r="N40" s="27"/>
    </row>
    <row r="41" spans="1:14" s="5" customFormat="1" ht="13.5">
      <c r="A41" s="87"/>
      <c r="B41" s="88"/>
      <c r="C41" s="91" t="s">
        <v>355</v>
      </c>
      <c r="D41" s="92" t="s">
        <v>356</v>
      </c>
      <c r="E41" s="369">
        <f t="shared" si="18"/>
        <v>3100</v>
      </c>
      <c r="F41" s="381"/>
      <c r="G41" s="381">
        <v>800</v>
      </c>
      <c r="H41" s="381">
        <v>775</v>
      </c>
      <c r="I41" s="381">
        <v>775</v>
      </c>
      <c r="J41" s="383">
        <v>750</v>
      </c>
      <c r="K41" s="95">
        <v>3100</v>
      </c>
      <c r="L41" s="96">
        <v>3100</v>
      </c>
      <c r="M41" s="96">
        <v>3100</v>
      </c>
      <c r="N41" s="27"/>
    </row>
    <row r="42" spans="1:14" s="5" customFormat="1">
      <c r="A42" s="87"/>
      <c r="B42" s="93"/>
      <c r="C42" s="537" t="s">
        <v>357</v>
      </c>
      <c r="D42" s="94" t="s">
        <v>358</v>
      </c>
      <c r="E42" s="369">
        <f t="shared" si="18"/>
        <v>404</v>
      </c>
      <c r="F42" s="381"/>
      <c r="G42" s="381">
        <v>101</v>
      </c>
      <c r="H42" s="381">
        <v>101</v>
      </c>
      <c r="I42" s="381">
        <v>101</v>
      </c>
      <c r="J42" s="383">
        <v>101</v>
      </c>
      <c r="K42" s="95">
        <v>404</v>
      </c>
      <c r="L42" s="96">
        <v>404</v>
      </c>
      <c r="M42" s="96">
        <v>404</v>
      </c>
      <c r="N42" s="27"/>
    </row>
    <row r="43" spans="1:14" s="5" customFormat="1" hidden="1">
      <c r="A43" s="87"/>
      <c r="B43" s="97" t="s">
        <v>359</v>
      </c>
      <c r="C43" s="91"/>
      <c r="D43" s="94" t="s">
        <v>360</v>
      </c>
      <c r="E43" s="369">
        <f t="shared" si="18"/>
        <v>0</v>
      </c>
      <c r="F43" s="381">
        <f t="shared" ref="F43:M43" si="21">F44+F45+F46</f>
        <v>0</v>
      </c>
      <c r="G43" s="381">
        <f t="shared" si="21"/>
        <v>0</v>
      </c>
      <c r="H43" s="381">
        <f t="shared" si="21"/>
        <v>0</v>
      </c>
      <c r="I43" s="381">
        <f t="shared" si="21"/>
        <v>0</v>
      </c>
      <c r="J43" s="382">
        <f t="shared" si="21"/>
        <v>0</v>
      </c>
      <c r="K43" s="191">
        <f t="shared" si="21"/>
        <v>0</v>
      </c>
      <c r="L43" s="191">
        <f t="shared" si="21"/>
        <v>0</v>
      </c>
      <c r="M43" s="191">
        <f t="shared" si="21"/>
        <v>0</v>
      </c>
      <c r="N43" s="27"/>
    </row>
    <row r="44" spans="1:14" s="5" customFormat="1" hidden="1">
      <c r="A44" s="87"/>
      <c r="B44" s="98" t="s">
        <v>361</v>
      </c>
      <c r="C44" s="91"/>
      <c r="D44" s="94" t="s">
        <v>362</v>
      </c>
      <c r="E44" s="369">
        <f t="shared" si="18"/>
        <v>0</v>
      </c>
      <c r="F44" s="381"/>
      <c r="G44" s="381"/>
      <c r="H44" s="381"/>
      <c r="I44" s="381"/>
      <c r="J44" s="383"/>
      <c r="K44" s="95"/>
      <c r="L44" s="96"/>
      <c r="M44" s="96"/>
      <c r="N44" s="27"/>
    </row>
    <row r="45" spans="1:14" s="5" customFormat="1" hidden="1">
      <c r="A45" s="87"/>
      <c r="B45" s="99" t="s">
        <v>363</v>
      </c>
      <c r="C45" s="99"/>
      <c r="D45" s="100" t="s">
        <v>364</v>
      </c>
      <c r="E45" s="369">
        <f t="shared" si="18"/>
        <v>0</v>
      </c>
      <c r="F45" s="381"/>
      <c r="G45" s="381"/>
      <c r="H45" s="381"/>
      <c r="I45" s="381"/>
      <c r="J45" s="383"/>
      <c r="K45" s="95"/>
      <c r="L45" s="96"/>
      <c r="M45" s="96"/>
      <c r="N45" s="27"/>
    </row>
    <row r="46" spans="1:14" s="5" customFormat="1" hidden="1">
      <c r="A46" s="87"/>
      <c r="B46" s="98" t="s">
        <v>365</v>
      </c>
      <c r="C46" s="101"/>
      <c r="D46" s="94" t="s">
        <v>366</v>
      </c>
      <c r="E46" s="369">
        <f t="shared" si="18"/>
        <v>0</v>
      </c>
      <c r="F46" s="381"/>
      <c r="G46" s="381"/>
      <c r="H46" s="381"/>
      <c r="I46" s="381"/>
      <c r="J46" s="383"/>
      <c r="K46" s="95"/>
      <c r="L46" s="96"/>
      <c r="M46" s="96"/>
      <c r="N46" s="27"/>
    </row>
    <row r="47" spans="1:14" s="5" customFormat="1" hidden="1">
      <c r="A47" s="87"/>
      <c r="B47" s="98"/>
      <c r="C47" s="101"/>
      <c r="D47" s="94"/>
      <c r="E47" s="369">
        <f t="shared" si="18"/>
        <v>0</v>
      </c>
      <c r="F47" s="381"/>
      <c r="G47" s="381"/>
      <c r="H47" s="381"/>
      <c r="I47" s="381"/>
      <c r="J47" s="383"/>
      <c r="K47" s="95"/>
      <c r="L47" s="96"/>
      <c r="M47" s="96"/>
      <c r="N47" s="27"/>
    </row>
    <row r="48" spans="1:14" s="5" customFormat="1" hidden="1">
      <c r="A48" s="87"/>
      <c r="B48" s="98" t="s">
        <v>367</v>
      </c>
      <c r="C48" s="101"/>
      <c r="D48" s="94" t="s">
        <v>368</v>
      </c>
      <c r="E48" s="369">
        <f t="shared" si="18"/>
        <v>0</v>
      </c>
      <c r="F48" s="381">
        <f t="shared" ref="F48:M48" si="22">F49+F50+F51</f>
        <v>0</v>
      </c>
      <c r="G48" s="381">
        <f t="shared" si="22"/>
        <v>0</v>
      </c>
      <c r="H48" s="381">
        <f t="shared" si="22"/>
        <v>0</v>
      </c>
      <c r="I48" s="381">
        <f t="shared" si="22"/>
        <v>0</v>
      </c>
      <c r="J48" s="382">
        <f t="shared" si="22"/>
        <v>0</v>
      </c>
      <c r="K48" s="191">
        <f t="shared" si="22"/>
        <v>0</v>
      </c>
      <c r="L48" s="191">
        <f t="shared" si="22"/>
        <v>0</v>
      </c>
      <c r="M48" s="191">
        <f t="shared" si="22"/>
        <v>0</v>
      </c>
      <c r="N48" s="27"/>
    </row>
    <row r="49" spans="1:14" s="5" customFormat="1" ht="25.5" hidden="1">
      <c r="A49" s="87"/>
      <c r="B49" s="98"/>
      <c r="C49" s="101" t="s">
        <v>369</v>
      </c>
      <c r="D49" s="94" t="s">
        <v>370</v>
      </c>
      <c r="E49" s="369">
        <f t="shared" si="18"/>
        <v>0</v>
      </c>
      <c r="F49" s="381"/>
      <c r="G49" s="381"/>
      <c r="H49" s="381"/>
      <c r="I49" s="381"/>
      <c r="J49" s="383"/>
      <c r="K49" s="95"/>
      <c r="L49" s="96"/>
      <c r="M49" s="96"/>
      <c r="N49" s="27"/>
    </row>
    <row r="50" spans="1:14" s="5" customFormat="1" hidden="1">
      <c r="A50" s="87"/>
      <c r="B50" s="98"/>
      <c r="C50" s="102" t="s">
        <v>371</v>
      </c>
      <c r="D50" s="103" t="s">
        <v>372</v>
      </c>
      <c r="E50" s="369">
        <f t="shared" si="18"/>
        <v>0</v>
      </c>
      <c r="F50" s="381"/>
      <c r="G50" s="381"/>
      <c r="H50" s="381"/>
      <c r="I50" s="381"/>
      <c r="J50" s="383"/>
      <c r="K50" s="95"/>
      <c r="L50" s="96"/>
      <c r="M50" s="96"/>
      <c r="N50" s="27"/>
    </row>
    <row r="51" spans="1:14" s="5" customFormat="1" ht="13.5" hidden="1">
      <c r="A51" s="87"/>
      <c r="B51" s="89"/>
      <c r="C51" s="91" t="s">
        <v>373</v>
      </c>
      <c r="D51" s="90" t="s">
        <v>374</v>
      </c>
      <c r="E51" s="369">
        <f t="shared" si="18"/>
        <v>0</v>
      </c>
      <c r="F51" s="381"/>
      <c r="G51" s="381"/>
      <c r="H51" s="381"/>
      <c r="I51" s="381"/>
      <c r="J51" s="383"/>
      <c r="K51" s="95"/>
      <c r="L51" s="96"/>
      <c r="M51" s="96"/>
      <c r="N51" s="27"/>
    </row>
    <row r="52" spans="1:14" s="5" customFormat="1" hidden="1">
      <c r="A52" s="87"/>
      <c r="B52" s="91" t="s">
        <v>375</v>
      </c>
      <c r="C52" s="104"/>
      <c r="D52" s="66" t="s">
        <v>376</v>
      </c>
      <c r="E52" s="369">
        <f t="shared" si="18"/>
        <v>0</v>
      </c>
      <c r="F52" s="381">
        <f t="shared" ref="F52:M52" si="23">F53</f>
        <v>0</v>
      </c>
      <c r="G52" s="381">
        <f t="shared" si="23"/>
        <v>0</v>
      </c>
      <c r="H52" s="381">
        <f t="shared" si="23"/>
        <v>0</v>
      </c>
      <c r="I52" s="381">
        <f t="shared" si="23"/>
        <v>0</v>
      </c>
      <c r="J52" s="382">
        <f t="shared" si="23"/>
        <v>0</v>
      </c>
      <c r="K52" s="191">
        <f t="shared" si="23"/>
        <v>0</v>
      </c>
      <c r="L52" s="191">
        <f t="shared" si="23"/>
        <v>0</v>
      </c>
      <c r="M52" s="191">
        <f t="shared" si="23"/>
        <v>0</v>
      </c>
      <c r="N52" s="27"/>
    </row>
    <row r="53" spans="1:14" s="5" customFormat="1" ht="0.75" hidden="1" customHeight="1">
      <c r="A53" s="87"/>
      <c r="B53" s="98" t="s">
        <v>377</v>
      </c>
      <c r="C53" s="105"/>
      <c r="D53" s="66" t="s">
        <v>378</v>
      </c>
      <c r="E53" s="369">
        <f t="shared" si="18"/>
        <v>0</v>
      </c>
      <c r="F53" s="381"/>
      <c r="G53" s="381"/>
      <c r="H53" s="381"/>
      <c r="I53" s="381"/>
      <c r="J53" s="383"/>
      <c r="K53" s="95"/>
      <c r="L53" s="96"/>
      <c r="M53" s="96"/>
      <c r="N53" s="27"/>
    </row>
    <row r="54" spans="1:14" s="5" customFormat="1" ht="38.25" hidden="1">
      <c r="A54" s="87"/>
      <c r="B54" s="98"/>
      <c r="C54" s="101" t="s">
        <v>379</v>
      </c>
      <c r="D54" s="66" t="s">
        <v>380</v>
      </c>
      <c r="E54" s="369">
        <f t="shared" si="18"/>
        <v>0</v>
      </c>
      <c r="F54" s="381">
        <f t="shared" ref="F54:M54" si="24">F55</f>
        <v>0</v>
      </c>
      <c r="G54" s="381">
        <f t="shared" si="24"/>
        <v>0</v>
      </c>
      <c r="H54" s="381">
        <f t="shared" si="24"/>
        <v>0</v>
      </c>
      <c r="I54" s="381">
        <f t="shared" si="24"/>
        <v>0</v>
      </c>
      <c r="J54" s="382">
        <f t="shared" si="24"/>
        <v>0</v>
      </c>
      <c r="K54" s="191">
        <f t="shared" si="24"/>
        <v>0</v>
      </c>
      <c r="L54" s="191">
        <f t="shared" si="24"/>
        <v>0</v>
      </c>
      <c r="M54" s="191">
        <f t="shared" si="24"/>
        <v>0</v>
      </c>
      <c r="N54" s="27"/>
    </row>
    <row r="55" spans="1:14" s="5" customFormat="1" ht="46.5" hidden="1" customHeight="1">
      <c r="A55" s="87"/>
      <c r="B55" s="635" t="s">
        <v>381</v>
      </c>
      <c r="C55" s="636"/>
      <c r="D55" s="100" t="s">
        <v>382</v>
      </c>
      <c r="E55" s="369">
        <f t="shared" si="18"/>
        <v>0</v>
      </c>
      <c r="F55" s="381">
        <f t="shared" ref="F55:M55" si="25">F56+F57+F58+F59+F60+F61+F62+F63+F64+F65</f>
        <v>0</v>
      </c>
      <c r="G55" s="381">
        <f t="shared" si="25"/>
        <v>0</v>
      </c>
      <c r="H55" s="381">
        <f t="shared" si="25"/>
        <v>0</v>
      </c>
      <c r="I55" s="381">
        <f t="shared" si="25"/>
        <v>0</v>
      </c>
      <c r="J55" s="382">
        <f t="shared" si="25"/>
        <v>0</v>
      </c>
      <c r="K55" s="191">
        <f t="shared" si="25"/>
        <v>0</v>
      </c>
      <c r="L55" s="191">
        <f t="shared" si="25"/>
        <v>0</v>
      </c>
      <c r="M55" s="191">
        <f t="shared" si="25"/>
        <v>0</v>
      </c>
      <c r="N55" s="27"/>
    </row>
    <row r="56" spans="1:14" s="5" customFormat="1" ht="1.5" hidden="1" customHeight="1">
      <c r="A56" s="87"/>
      <c r="B56" s="98"/>
      <c r="C56" s="102" t="s">
        <v>383</v>
      </c>
      <c r="D56" s="100" t="s">
        <v>384</v>
      </c>
      <c r="E56" s="369">
        <f t="shared" si="18"/>
        <v>0</v>
      </c>
      <c r="F56" s="381"/>
      <c r="G56" s="381"/>
      <c r="H56" s="381"/>
      <c r="I56" s="381"/>
      <c r="J56" s="383"/>
      <c r="K56" s="95"/>
      <c r="L56" s="96"/>
      <c r="M56" s="96"/>
      <c r="N56" s="27"/>
    </row>
    <row r="57" spans="1:14" s="5" customFormat="1" ht="13.5" hidden="1">
      <c r="A57" s="87"/>
      <c r="B57" s="106"/>
      <c r="C57" s="107" t="s">
        <v>385</v>
      </c>
      <c r="D57" s="90" t="s">
        <v>386</v>
      </c>
      <c r="E57" s="369">
        <f t="shared" si="18"/>
        <v>0</v>
      </c>
      <c r="F57" s="381"/>
      <c r="G57" s="381"/>
      <c r="H57" s="381"/>
      <c r="I57" s="381"/>
      <c r="J57" s="383"/>
      <c r="K57" s="95"/>
      <c r="L57" s="96"/>
      <c r="M57" s="96"/>
      <c r="N57" s="27"/>
    </row>
    <row r="58" spans="1:14" s="5" customFormat="1" hidden="1">
      <c r="A58" s="87"/>
      <c r="B58" s="530"/>
      <c r="C58" s="108" t="s">
        <v>387</v>
      </c>
      <c r="D58" s="100" t="s">
        <v>388</v>
      </c>
      <c r="E58" s="369">
        <f t="shared" si="18"/>
        <v>0</v>
      </c>
      <c r="F58" s="381"/>
      <c r="G58" s="381"/>
      <c r="H58" s="381"/>
      <c r="I58" s="381"/>
      <c r="J58" s="383"/>
      <c r="K58" s="95"/>
      <c r="L58" s="96"/>
      <c r="M58" s="96"/>
      <c r="N58" s="27"/>
    </row>
    <row r="59" spans="1:14" s="5" customFormat="1" hidden="1">
      <c r="A59" s="87"/>
      <c r="B59" s="98"/>
      <c r="C59" s="91" t="s">
        <v>389</v>
      </c>
      <c r="D59" s="94" t="s">
        <v>390</v>
      </c>
      <c r="E59" s="369">
        <f t="shared" si="18"/>
        <v>0</v>
      </c>
      <c r="F59" s="381"/>
      <c r="G59" s="381"/>
      <c r="H59" s="381"/>
      <c r="I59" s="381"/>
      <c r="J59" s="383"/>
      <c r="K59" s="95"/>
      <c r="L59" s="96"/>
      <c r="M59" s="96"/>
      <c r="N59" s="27"/>
    </row>
    <row r="60" spans="1:14" s="5" customFormat="1" hidden="1">
      <c r="A60" s="87"/>
      <c r="B60" s="98"/>
      <c r="C60" s="109" t="s">
        <v>391</v>
      </c>
      <c r="D60" s="94" t="s">
        <v>392</v>
      </c>
      <c r="E60" s="369">
        <f t="shared" si="18"/>
        <v>0</v>
      </c>
      <c r="F60" s="381"/>
      <c r="G60" s="381"/>
      <c r="H60" s="381"/>
      <c r="I60" s="381"/>
      <c r="J60" s="383"/>
      <c r="K60" s="95"/>
      <c r="L60" s="96"/>
      <c r="M60" s="96"/>
      <c r="N60" s="27"/>
    </row>
    <row r="61" spans="1:14" s="5" customFormat="1" ht="51" hidden="1">
      <c r="A61" s="87"/>
      <c r="B61" s="98"/>
      <c r="C61" s="101" t="s">
        <v>393</v>
      </c>
      <c r="D61" s="94" t="s">
        <v>394</v>
      </c>
      <c r="E61" s="369">
        <f t="shared" si="18"/>
        <v>0</v>
      </c>
      <c r="F61" s="381"/>
      <c r="G61" s="381"/>
      <c r="H61" s="381"/>
      <c r="I61" s="381"/>
      <c r="J61" s="383"/>
      <c r="K61" s="95"/>
      <c r="L61" s="96"/>
      <c r="M61" s="96"/>
      <c r="N61" s="27"/>
    </row>
    <row r="62" spans="1:14" s="5" customFormat="1" ht="38.25" hidden="1">
      <c r="A62" s="87"/>
      <c r="B62" s="98"/>
      <c r="C62" s="101" t="s">
        <v>395</v>
      </c>
      <c r="D62" s="94" t="s">
        <v>396</v>
      </c>
      <c r="E62" s="369">
        <f t="shared" si="18"/>
        <v>0</v>
      </c>
      <c r="F62" s="381"/>
      <c r="G62" s="381"/>
      <c r="H62" s="381"/>
      <c r="I62" s="381"/>
      <c r="J62" s="383"/>
      <c r="K62" s="95"/>
      <c r="L62" s="96"/>
      <c r="M62" s="96"/>
      <c r="N62" s="27"/>
    </row>
    <row r="63" spans="1:14" s="5" customFormat="1" ht="38.25" hidden="1">
      <c r="A63" s="87"/>
      <c r="B63" s="102"/>
      <c r="C63" s="101" t="s">
        <v>397</v>
      </c>
      <c r="D63" s="94" t="s">
        <v>398</v>
      </c>
      <c r="E63" s="369">
        <f t="shared" si="18"/>
        <v>0</v>
      </c>
      <c r="F63" s="381"/>
      <c r="G63" s="381"/>
      <c r="H63" s="381"/>
      <c r="I63" s="381"/>
      <c r="J63" s="383"/>
      <c r="K63" s="95"/>
      <c r="L63" s="96"/>
      <c r="M63" s="96"/>
      <c r="N63" s="27"/>
    </row>
    <row r="64" spans="1:14" s="5" customFormat="1" ht="38.25" hidden="1">
      <c r="A64" s="87"/>
      <c r="B64" s="102"/>
      <c r="C64" s="101" t="s">
        <v>399</v>
      </c>
      <c r="D64" s="94" t="s">
        <v>400</v>
      </c>
      <c r="E64" s="369">
        <f t="shared" si="18"/>
        <v>0</v>
      </c>
      <c r="F64" s="381"/>
      <c r="G64" s="381"/>
      <c r="H64" s="381"/>
      <c r="I64" s="381"/>
      <c r="J64" s="383"/>
      <c r="K64" s="95"/>
      <c r="L64" s="96"/>
      <c r="M64" s="96"/>
      <c r="N64" s="27"/>
    </row>
    <row r="65" spans="1:14" s="5" customFormat="1" ht="25.5" hidden="1">
      <c r="A65" s="87"/>
      <c r="B65" s="102"/>
      <c r="C65" s="101" t="s">
        <v>401</v>
      </c>
      <c r="D65" s="94" t="s">
        <v>402</v>
      </c>
      <c r="E65" s="369">
        <f t="shared" si="18"/>
        <v>0</v>
      </c>
      <c r="F65" s="381"/>
      <c r="G65" s="381"/>
      <c r="H65" s="381"/>
      <c r="I65" s="381"/>
      <c r="J65" s="383"/>
      <c r="K65" s="95"/>
      <c r="L65" s="96"/>
      <c r="M65" s="96"/>
      <c r="N65" s="27"/>
    </row>
    <row r="66" spans="1:14" s="5" customFormat="1" hidden="1">
      <c r="A66" s="87"/>
      <c r="B66" s="102"/>
      <c r="C66" s="110" t="s">
        <v>403</v>
      </c>
      <c r="D66" s="111" t="s">
        <v>404</v>
      </c>
      <c r="E66" s="369">
        <f t="shared" si="18"/>
        <v>0</v>
      </c>
      <c r="F66" s="381">
        <f>F67+F69</f>
        <v>0</v>
      </c>
      <c r="G66" s="381">
        <f>G67+G69</f>
        <v>0</v>
      </c>
      <c r="H66" s="381">
        <f>H67+H69</f>
        <v>0</v>
      </c>
      <c r="I66" s="381">
        <f>I67+I69</f>
        <v>0</v>
      </c>
      <c r="J66" s="382">
        <f>J67+J69</f>
        <v>0</v>
      </c>
      <c r="K66" s="191"/>
      <c r="L66" s="96"/>
      <c r="M66" s="96"/>
      <c r="N66" s="27"/>
    </row>
    <row r="67" spans="1:14" s="5" customFormat="1" hidden="1">
      <c r="A67" s="87"/>
      <c r="B67" s="102" t="s">
        <v>405</v>
      </c>
      <c r="C67" s="101" t="s">
        <v>572</v>
      </c>
      <c r="D67" s="94" t="s">
        <v>407</v>
      </c>
      <c r="E67" s="369">
        <f t="shared" si="18"/>
        <v>0</v>
      </c>
      <c r="F67" s="381">
        <f>F68</f>
        <v>0</v>
      </c>
      <c r="G67" s="381">
        <f>G68</f>
        <v>0</v>
      </c>
      <c r="H67" s="381">
        <f>H68</f>
        <v>0</v>
      </c>
      <c r="I67" s="381">
        <f>I68</f>
        <v>0</v>
      </c>
      <c r="J67" s="382">
        <f>J68</f>
        <v>0</v>
      </c>
      <c r="K67" s="191"/>
      <c r="L67" s="96"/>
      <c r="M67" s="96"/>
      <c r="N67" s="27"/>
    </row>
    <row r="68" spans="1:14" s="5" customFormat="1" hidden="1">
      <c r="A68" s="87"/>
      <c r="B68" s="102"/>
      <c r="C68" s="110" t="s">
        <v>500</v>
      </c>
      <c r="D68" s="94" t="s">
        <v>501</v>
      </c>
      <c r="E68" s="369">
        <f t="shared" si="18"/>
        <v>0</v>
      </c>
      <c r="F68" s="381"/>
      <c r="G68" s="381"/>
      <c r="H68" s="381"/>
      <c r="I68" s="381"/>
      <c r="J68" s="383"/>
      <c r="K68" s="95"/>
      <c r="L68" s="96"/>
      <c r="M68" s="96"/>
      <c r="N68" s="27"/>
    </row>
    <row r="69" spans="1:14" s="5" customFormat="1" hidden="1">
      <c r="A69" s="87"/>
      <c r="B69" s="112" t="s">
        <v>408</v>
      </c>
      <c r="C69" s="113"/>
      <c r="D69" s="92" t="s">
        <v>409</v>
      </c>
      <c r="E69" s="369">
        <f t="shared" si="18"/>
        <v>0</v>
      </c>
      <c r="F69" s="381">
        <f>F70+F71</f>
        <v>0</v>
      </c>
      <c r="G69" s="381">
        <f>G70+G71</f>
        <v>0</v>
      </c>
      <c r="H69" s="381">
        <f>H70+H71</f>
        <v>0</v>
      </c>
      <c r="I69" s="381">
        <f>I70+I71</f>
        <v>0</v>
      </c>
      <c r="J69" s="382">
        <f>J70+J71</f>
        <v>0</v>
      </c>
      <c r="K69" s="191"/>
      <c r="L69" s="96"/>
      <c r="M69" s="96"/>
      <c r="N69" s="27"/>
    </row>
    <row r="70" spans="1:14" s="5" customFormat="1" ht="25.5" hidden="1">
      <c r="A70" s="87"/>
      <c r="B70" s="112"/>
      <c r="C70" s="113" t="s">
        <v>410</v>
      </c>
      <c r="D70" s="92" t="s">
        <v>411</v>
      </c>
      <c r="E70" s="369">
        <f t="shared" si="18"/>
        <v>0</v>
      </c>
      <c r="F70" s="381"/>
      <c r="G70" s="381"/>
      <c r="H70" s="381"/>
      <c r="I70" s="381"/>
      <c r="J70" s="383"/>
      <c r="K70" s="95"/>
      <c r="L70" s="96"/>
      <c r="M70" s="96"/>
      <c r="N70" s="27"/>
    </row>
    <row r="71" spans="1:14" s="5" customFormat="1" ht="13.5" hidden="1">
      <c r="A71" s="87"/>
      <c r="B71" s="89"/>
      <c r="C71" s="89" t="s">
        <v>412</v>
      </c>
      <c r="D71" s="90" t="s">
        <v>413</v>
      </c>
      <c r="E71" s="369">
        <f t="shared" si="18"/>
        <v>0</v>
      </c>
      <c r="F71" s="381"/>
      <c r="G71" s="381"/>
      <c r="H71" s="381"/>
      <c r="I71" s="381"/>
      <c r="J71" s="383"/>
      <c r="K71" s="95"/>
      <c r="L71" s="96"/>
      <c r="M71" s="96"/>
      <c r="N71" s="27"/>
    </row>
    <row r="72" spans="1:14" s="5" customFormat="1" hidden="1">
      <c r="A72" s="87"/>
      <c r="B72" s="91" t="s">
        <v>716</v>
      </c>
      <c r="C72" s="98"/>
      <c r="D72" s="100" t="s">
        <v>414</v>
      </c>
      <c r="E72" s="369">
        <f t="shared" si="18"/>
        <v>0</v>
      </c>
      <c r="F72" s="381">
        <f t="shared" ref="F72:M72" si="26">F73</f>
        <v>0</v>
      </c>
      <c r="G72" s="381">
        <f t="shared" si="26"/>
        <v>0</v>
      </c>
      <c r="H72" s="381">
        <f t="shared" si="26"/>
        <v>0</v>
      </c>
      <c r="I72" s="381">
        <f t="shared" si="26"/>
        <v>0</v>
      </c>
      <c r="J72" s="382">
        <f t="shared" si="26"/>
        <v>0</v>
      </c>
      <c r="K72" s="191">
        <f t="shared" si="26"/>
        <v>0</v>
      </c>
      <c r="L72" s="191">
        <f t="shared" si="26"/>
        <v>0</v>
      </c>
      <c r="M72" s="191">
        <f t="shared" si="26"/>
        <v>0</v>
      </c>
      <c r="N72" s="27"/>
    </row>
    <row r="73" spans="1:14" s="5" customFormat="1" ht="0.75" hidden="1" customHeight="1">
      <c r="A73" s="87"/>
      <c r="B73" s="114" t="s">
        <v>415</v>
      </c>
      <c r="C73" s="91"/>
      <c r="D73" s="94" t="s">
        <v>416</v>
      </c>
      <c r="E73" s="369">
        <f t="shared" si="18"/>
        <v>0</v>
      </c>
      <c r="F73" s="381">
        <f>F74+F75+F76+F77</f>
        <v>0</v>
      </c>
      <c r="G73" s="381">
        <f>G74+G75+G76+G77</f>
        <v>0</v>
      </c>
      <c r="H73" s="381">
        <f>H74+H75+H76+H77</f>
        <v>0</v>
      </c>
      <c r="I73" s="381">
        <f>I74+I75+I76+I77</f>
        <v>0</v>
      </c>
      <c r="J73" s="382">
        <f>J74+J75+J76+J77</f>
        <v>0</v>
      </c>
      <c r="K73" s="191"/>
      <c r="L73" s="96"/>
      <c r="M73" s="96"/>
      <c r="N73" s="27"/>
    </row>
    <row r="74" spans="1:14" s="5" customFormat="1" hidden="1">
      <c r="A74" s="87"/>
      <c r="B74" s="114"/>
      <c r="C74" s="91" t="s">
        <v>417</v>
      </c>
      <c r="D74" s="94" t="s">
        <v>418</v>
      </c>
      <c r="E74" s="369">
        <f t="shared" si="18"/>
        <v>0</v>
      </c>
      <c r="F74" s="381"/>
      <c r="G74" s="381"/>
      <c r="H74" s="381"/>
      <c r="I74" s="381"/>
      <c r="J74" s="383"/>
      <c r="K74" s="95"/>
      <c r="L74" s="96"/>
      <c r="M74" s="96"/>
      <c r="N74" s="27"/>
    </row>
    <row r="75" spans="1:14" s="5" customFormat="1" hidden="1">
      <c r="A75" s="87"/>
      <c r="B75" s="98"/>
      <c r="C75" s="102" t="s">
        <v>419</v>
      </c>
      <c r="D75" s="100" t="s">
        <v>420</v>
      </c>
      <c r="E75" s="369">
        <f t="shared" si="18"/>
        <v>0</v>
      </c>
      <c r="F75" s="381"/>
      <c r="G75" s="381"/>
      <c r="H75" s="381"/>
      <c r="I75" s="381"/>
      <c r="J75" s="383"/>
      <c r="K75" s="95"/>
      <c r="L75" s="96"/>
      <c r="M75" s="96"/>
      <c r="N75" s="27"/>
    </row>
    <row r="76" spans="1:14" s="5" customFormat="1" hidden="1">
      <c r="A76" s="87"/>
      <c r="B76" s="115"/>
      <c r="C76" s="102" t="s">
        <v>421</v>
      </c>
      <c r="D76" s="100" t="s">
        <v>422</v>
      </c>
      <c r="E76" s="369">
        <f t="shared" si="18"/>
        <v>0</v>
      </c>
      <c r="F76" s="381"/>
      <c r="G76" s="381"/>
      <c r="H76" s="381"/>
      <c r="I76" s="381"/>
      <c r="J76" s="383"/>
      <c r="K76" s="95"/>
      <c r="L76" s="96"/>
      <c r="M76" s="96"/>
      <c r="N76" s="27"/>
    </row>
    <row r="77" spans="1:14" s="5" customFormat="1" hidden="1">
      <c r="A77" s="87"/>
      <c r="B77" s="98"/>
      <c r="C77" s="116" t="s">
        <v>423</v>
      </c>
      <c r="D77" s="94" t="s">
        <v>424</v>
      </c>
      <c r="E77" s="369">
        <f t="shared" si="18"/>
        <v>0</v>
      </c>
      <c r="F77" s="381"/>
      <c r="G77" s="381"/>
      <c r="H77" s="381"/>
      <c r="I77" s="381"/>
      <c r="J77" s="383"/>
      <c r="K77" s="95"/>
      <c r="L77" s="96"/>
      <c r="M77" s="96"/>
      <c r="N77" s="27"/>
    </row>
    <row r="78" spans="1:14" s="5" customFormat="1" hidden="1">
      <c r="A78" s="87"/>
      <c r="B78" s="97"/>
      <c r="C78" s="116"/>
      <c r="D78" s="94"/>
      <c r="E78" s="369"/>
      <c r="F78" s="381"/>
      <c r="G78" s="381"/>
      <c r="H78" s="381"/>
      <c r="I78" s="381"/>
      <c r="J78" s="383"/>
      <c r="K78" s="95"/>
      <c r="L78" s="96"/>
      <c r="M78" s="96"/>
      <c r="N78" s="27"/>
    </row>
    <row r="79" spans="1:14" s="5" customFormat="1" ht="20.25" customHeight="1">
      <c r="A79" s="87"/>
      <c r="B79" s="93" t="s">
        <v>425</v>
      </c>
      <c r="C79" s="116"/>
      <c r="D79" s="94" t="s">
        <v>426</v>
      </c>
      <c r="E79" s="369">
        <f t="shared" ref="E79:E92" si="27">G79+H79+I79+J79</f>
        <v>5</v>
      </c>
      <c r="F79" s="381"/>
      <c r="G79" s="381">
        <f>G85</f>
        <v>3</v>
      </c>
      <c r="H79" s="381">
        <f t="shared" ref="H79:I79" si="28">H85</f>
        <v>2</v>
      </c>
      <c r="I79" s="381">
        <f t="shared" si="28"/>
        <v>0</v>
      </c>
      <c r="J79" s="383">
        <f>J85</f>
        <v>0</v>
      </c>
      <c r="K79" s="383">
        <f t="shared" ref="K79:M79" si="29">K85</f>
        <v>5</v>
      </c>
      <c r="L79" s="383">
        <f t="shared" si="29"/>
        <v>5</v>
      </c>
      <c r="M79" s="383">
        <f t="shared" si="29"/>
        <v>5</v>
      </c>
      <c r="N79" s="27"/>
    </row>
    <row r="80" spans="1:14" s="5" customFormat="1">
      <c r="A80" s="87"/>
      <c r="B80" s="93" t="s">
        <v>427</v>
      </c>
      <c r="C80" s="116"/>
      <c r="D80" s="94" t="s">
        <v>428</v>
      </c>
      <c r="E80" s="370">
        <f t="shared" si="27"/>
        <v>0</v>
      </c>
      <c r="F80" s="381"/>
      <c r="G80" s="381"/>
      <c r="H80" s="381"/>
      <c r="I80" s="381"/>
      <c r="J80" s="383"/>
      <c r="K80" s="95"/>
      <c r="L80" s="96"/>
      <c r="M80" s="96"/>
      <c r="N80" s="27"/>
    </row>
    <row r="81" spans="1:14" s="5" customFormat="1">
      <c r="A81" s="87"/>
      <c r="B81" s="93" t="s">
        <v>429</v>
      </c>
      <c r="C81" s="116"/>
      <c r="D81" s="117" t="s">
        <v>430</v>
      </c>
      <c r="E81" s="370">
        <f t="shared" si="27"/>
        <v>0</v>
      </c>
      <c r="F81" s="381"/>
      <c r="G81" s="381"/>
      <c r="H81" s="381"/>
      <c r="I81" s="381"/>
      <c r="J81" s="383"/>
      <c r="K81" s="95"/>
      <c r="L81" s="96"/>
      <c r="M81" s="96"/>
      <c r="N81" s="27"/>
    </row>
    <row r="82" spans="1:14" s="5" customFormat="1">
      <c r="A82" s="87"/>
      <c r="B82" s="126" t="s">
        <v>431</v>
      </c>
      <c r="C82" s="192"/>
      <c r="D82" s="92" t="s">
        <v>432</v>
      </c>
      <c r="E82" s="370">
        <f t="shared" si="27"/>
        <v>0</v>
      </c>
      <c r="F82" s="381"/>
      <c r="G82" s="381"/>
      <c r="H82" s="381"/>
      <c r="I82" s="381"/>
      <c r="J82" s="383"/>
      <c r="K82" s="95"/>
      <c r="L82" s="96"/>
      <c r="M82" s="96"/>
      <c r="N82" s="27"/>
    </row>
    <row r="83" spans="1:14" s="5" customFormat="1">
      <c r="A83" s="87"/>
      <c r="B83" s="91" t="s">
        <v>433</v>
      </c>
      <c r="C83" s="102"/>
      <c r="D83" s="94" t="s">
        <v>434</v>
      </c>
      <c r="E83" s="370">
        <f t="shared" si="27"/>
        <v>0</v>
      </c>
      <c r="F83" s="381"/>
      <c r="G83" s="381"/>
      <c r="H83" s="381"/>
      <c r="I83" s="381"/>
      <c r="J83" s="383"/>
      <c r="K83" s="95"/>
      <c r="L83" s="96"/>
      <c r="M83" s="96"/>
      <c r="N83" s="27"/>
    </row>
    <row r="84" spans="1:14" s="5" customFormat="1">
      <c r="A84" s="87"/>
      <c r="B84" s="109" t="s">
        <v>435</v>
      </c>
      <c r="C84" s="102"/>
      <c r="D84" s="94" t="s">
        <v>436</v>
      </c>
      <c r="E84" s="370">
        <f t="shared" si="27"/>
        <v>0</v>
      </c>
      <c r="F84" s="381"/>
      <c r="G84" s="381"/>
      <c r="H84" s="381"/>
      <c r="I84" s="381"/>
      <c r="J84" s="383"/>
      <c r="K84" s="95"/>
      <c r="L84" s="96"/>
      <c r="M84" s="96"/>
      <c r="N84" s="27"/>
    </row>
    <row r="85" spans="1:14" s="5" customFormat="1">
      <c r="A85" s="87"/>
      <c r="B85" s="193" t="s">
        <v>437</v>
      </c>
      <c r="C85" s="194"/>
      <c r="D85" s="94" t="s">
        <v>438</v>
      </c>
      <c r="E85" s="370">
        <f t="shared" si="27"/>
        <v>5</v>
      </c>
      <c r="F85" s="381"/>
      <c r="G85" s="381">
        <v>3</v>
      </c>
      <c r="H85" s="381">
        <v>2</v>
      </c>
      <c r="I85" s="381">
        <v>0</v>
      </c>
      <c r="J85" s="383"/>
      <c r="K85" s="95">
        <v>5</v>
      </c>
      <c r="L85" s="96">
        <v>5</v>
      </c>
      <c r="M85" s="96">
        <v>5</v>
      </c>
      <c r="N85" s="27"/>
    </row>
    <row r="86" spans="1:14" s="5" customFormat="1">
      <c r="A86" s="87"/>
      <c r="B86" s="193" t="s">
        <v>439</v>
      </c>
      <c r="C86" s="194"/>
      <c r="D86" s="94" t="s">
        <v>440</v>
      </c>
      <c r="E86" s="370">
        <f t="shared" si="27"/>
        <v>0</v>
      </c>
      <c r="F86" s="381"/>
      <c r="G86" s="381"/>
      <c r="H86" s="381"/>
      <c r="I86" s="381"/>
      <c r="J86" s="383"/>
      <c r="K86" s="95"/>
      <c r="L86" s="96"/>
      <c r="M86" s="96"/>
      <c r="N86" s="27"/>
    </row>
    <row r="87" spans="1:14" s="5" customFormat="1">
      <c r="A87" s="87"/>
      <c r="B87" s="109" t="s">
        <v>441</v>
      </c>
      <c r="C87" s="102"/>
      <c r="D87" s="94" t="s">
        <v>442</v>
      </c>
      <c r="E87" s="370">
        <f t="shared" si="27"/>
        <v>0</v>
      </c>
      <c r="F87" s="381"/>
      <c r="G87" s="381"/>
      <c r="H87" s="381"/>
      <c r="I87" s="381"/>
      <c r="J87" s="383"/>
      <c r="K87" s="95"/>
      <c r="L87" s="96"/>
      <c r="M87" s="96"/>
      <c r="N87" s="27"/>
    </row>
    <row r="88" spans="1:14" s="5" customFormat="1">
      <c r="A88" s="87"/>
      <c r="B88" s="109" t="s">
        <v>443</v>
      </c>
      <c r="C88" s="102"/>
      <c r="D88" s="94" t="s">
        <v>444</v>
      </c>
      <c r="E88" s="370">
        <f t="shared" si="27"/>
        <v>0</v>
      </c>
      <c r="F88" s="381"/>
      <c r="G88" s="381"/>
      <c r="H88" s="381"/>
      <c r="I88" s="381"/>
      <c r="J88" s="383"/>
      <c r="K88" s="95"/>
      <c r="L88" s="96"/>
      <c r="M88" s="96"/>
      <c r="N88" s="27"/>
    </row>
    <row r="89" spans="1:14" s="5" customFormat="1">
      <c r="A89" s="87"/>
      <c r="B89" s="109" t="s">
        <v>445</v>
      </c>
      <c r="C89" s="102"/>
      <c r="D89" s="94" t="s">
        <v>446</v>
      </c>
      <c r="E89" s="370">
        <f t="shared" si="27"/>
        <v>0</v>
      </c>
      <c r="F89" s="381">
        <f>F90+F94</f>
        <v>0</v>
      </c>
      <c r="G89" s="381">
        <f>G90+G94</f>
        <v>0</v>
      </c>
      <c r="H89" s="381">
        <f>H90+H94</f>
        <v>0</v>
      </c>
      <c r="I89" s="381">
        <f>I90+I94</f>
        <v>0</v>
      </c>
      <c r="J89" s="382">
        <f>J90+J94</f>
        <v>0</v>
      </c>
      <c r="K89" s="191"/>
      <c r="L89" s="96"/>
      <c r="M89" s="96"/>
      <c r="N89" s="27"/>
    </row>
    <row r="90" spans="1:14" s="5" customFormat="1">
      <c r="A90" s="87"/>
      <c r="B90" s="109" t="s">
        <v>447</v>
      </c>
      <c r="C90" s="109"/>
      <c r="D90" s="94" t="s">
        <v>448</v>
      </c>
      <c r="E90" s="370">
        <f t="shared" si="27"/>
        <v>0</v>
      </c>
      <c r="F90" s="381">
        <f t="shared" ref="F90:M90" si="30">F91+F92</f>
        <v>0</v>
      </c>
      <c r="G90" s="381">
        <f t="shared" si="30"/>
        <v>0</v>
      </c>
      <c r="H90" s="381">
        <f t="shared" si="30"/>
        <v>0</v>
      </c>
      <c r="I90" s="381">
        <f t="shared" si="30"/>
        <v>0</v>
      </c>
      <c r="J90" s="382">
        <f t="shared" si="30"/>
        <v>0</v>
      </c>
      <c r="K90" s="191">
        <f t="shared" si="30"/>
        <v>0</v>
      </c>
      <c r="L90" s="191">
        <f t="shared" si="30"/>
        <v>0</v>
      </c>
      <c r="M90" s="191">
        <f t="shared" si="30"/>
        <v>0</v>
      </c>
      <c r="N90" s="27"/>
    </row>
    <row r="91" spans="1:14" s="5" customFormat="1" ht="38.25">
      <c r="A91" s="87"/>
      <c r="B91" s="114"/>
      <c r="C91" s="113" t="s">
        <v>449</v>
      </c>
      <c r="D91" s="94" t="s">
        <v>450</v>
      </c>
      <c r="E91" s="370">
        <f t="shared" si="27"/>
        <v>0</v>
      </c>
      <c r="F91" s="381"/>
      <c r="G91" s="381"/>
      <c r="H91" s="381"/>
      <c r="I91" s="381"/>
      <c r="J91" s="383"/>
      <c r="K91" s="95"/>
      <c r="L91" s="96"/>
      <c r="M91" s="96"/>
      <c r="N91" s="27"/>
    </row>
    <row r="92" spans="1:14" s="5" customFormat="1">
      <c r="A92" s="87"/>
      <c r="B92" s="122" t="s">
        <v>451</v>
      </c>
      <c r="C92" s="123"/>
      <c r="D92" s="94" t="s">
        <v>452</v>
      </c>
      <c r="E92" s="369">
        <f t="shared" si="27"/>
        <v>0</v>
      </c>
      <c r="F92" s="381"/>
      <c r="G92" s="381"/>
      <c r="H92" s="381"/>
      <c r="I92" s="381"/>
      <c r="J92" s="383"/>
      <c r="K92" s="95"/>
      <c r="L92" s="96"/>
      <c r="M92" s="96"/>
      <c r="N92" s="27"/>
    </row>
    <row r="93" spans="1:14" s="5" customFormat="1" ht="13.5">
      <c r="A93" s="87"/>
      <c r="B93" s="124"/>
      <c r="C93" s="89"/>
      <c r="D93" s="90"/>
      <c r="E93" s="369"/>
      <c r="F93" s="381"/>
      <c r="G93" s="381"/>
      <c r="H93" s="381"/>
      <c r="I93" s="381"/>
      <c r="J93" s="383"/>
      <c r="K93" s="95"/>
      <c r="L93" s="96"/>
      <c r="M93" s="96"/>
      <c r="N93" s="27"/>
    </row>
    <row r="94" spans="1:14" s="5" customFormat="1">
      <c r="A94" s="87"/>
      <c r="B94" s="94" t="s">
        <v>453</v>
      </c>
      <c r="C94" s="125"/>
      <c r="D94" s="100" t="s">
        <v>454</v>
      </c>
      <c r="E94" s="369">
        <f t="shared" ref="E94:E99" si="31">G94+H94+I94+J94</f>
        <v>0</v>
      </c>
      <c r="F94" s="381">
        <f t="shared" ref="F94:M94" si="32">F95+F96</f>
        <v>0</v>
      </c>
      <c r="G94" s="381">
        <f t="shared" si="32"/>
        <v>0</v>
      </c>
      <c r="H94" s="381">
        <f t="shared" si="32"/>
        <v>0</v>
      </c>
      <c r="I94" s="381">
        <f t="shared" si="32"/>
        <v>0</v>
      </c>
      <c r="J94" s="382">
        <f t="shared" si="32"/>
        <v>0</v>
      </c>
      <c r="K94" s="191">
        <f t="shared" si="32"/>
        <v>0</v>
      </c>
      <c r="L94" s="191">
        <f t="shared" si="32"/>
        <v>0</v>
      </c>
      <c r="M94" s="191">
        <f t="shared" si="32"/>
        <v>0</v>
      </c>
      <c r="N94" s="27"/>
    </row>
    <row r="95" spans="1:14" s="5" customFormat="1">
      <c r="A95" s="87"/>
      <c r="B95" s="119" t="s">
        <v>455</v>
      </c>
      <c r="C95" s="99"/>
      <c r="D95" s="100" t="s">
        <v>456</v>
      </c>
      <c r="E95" s="369">
        <f t="shared" si="31"/>
        <v>0</v>
      </c>
      <c r="F95" s="381"/>
      <c r="G95" s="381"/>
      <c r="H95" s="381"/>
      <c r="I95" s="381"/>
      <c r="J95" s="383"/>
      <c r="K95" s="95"/>
      <c r="L95" s="96"/>
      <c r="M95" s="96"/>
      <c r="N95" s="27"/>
    </row>
    <row r="96" spans="1:14" s="5" customFormat="1">
      <c r="A96" s="87"/>
      <c r="B96" s="98" t="s">
        <v>457</v>
      </c>
      <c r="C96" s="101"/>
      <c r="D96" s="94" t="s">
        <v>458</v>
      </c>
      <c r="E96" s="369">
        <f t="shared" si="31"/>
        <v>0</v>
      </c>
      <c r="F96" s="381"/>
      <c r="G96" s="381"/>
      <c r="H96" s="381"/>
      <c r="I96" s="381"/>
      <c r="J96" s="383"/>
      <c r="K96" s="95"/>
      <c r="L96" s="96"/>
      <c r="M96" s="96"/>
      <c r="N96" s="27"/>
    </row>
    <row r="97" spans="1:14" s="5" customFormat="1">
      <c r="A97" s="87"/>
      <c r="B97" s="91" t="s">
        <v>717</v>
      </c>
      <c r="C97" s="102"/>
      <c r="D97" s="94" t="s">
        <v>459</v>
      </c>
      <c r="E97" s="369">
        <f t="shared" si="31"/>
        <v>0</v>
      </c>
      <c r="F97" s="381">
        <f t="shared" ref="F97:M97" si="33">F98</f>
        <v>0</v>
      </c>
      <c r="G97" s="381">
        <f t="shared" si="33"/>
        <v>0</v>
      </c>
      <c r="H97" s="381">
        <f t="shared" si="33"/>
        <v>0</v>
      </c>
      <c r="I97" s="381">
        <f t="shared" si="33"/>
        <v>0</v>
      </c>
      <c r="J97" s="382">
        <f t="shared" si="33"/>
        <v>0</v>
      </c>
      <c r="K97" s="191">
        <f t="shared" si="33"/>
        <v>0</v>
      </c>
      <c r="L97" s="191">
        <f t="shared" si="33"/>
        <v>0</v>
      </c>
      <c r="M97" s="191">
        <f t="shared" si="33"/>
        <v>0</v>
      </c>
      <c r="N97" s="27"/>
    </row>
    <row r="98" spans="1:14" s="5" customFormat="1" ht="28.5" customHeight="1">
      <c r="A98" s="87"/>
      <c r="B98" s="637" t="s">
        <v>460</v>
      </c>
      <c r="C98" s="638"/>
      <c r="D98" s="94" t="s">
        <v>461</v>
      </c>
      <c r="E98" s="369">
        <f t="shared" si="31"/>
        <v>0</v>
      </c>
      <c r="F98" s="381"/>
      <c r="G98" s="381"/>
      <c r="H98" s="381"/>
      <c r="I98" s="381"/>
      <c r="J98" s="383"/>
      <c r="K98" s="95"/>
      <c r="L98" s="96"/>
      <c r="M98" s="96"/>
      <c r="N98" s="27"/>
    </row>
    <row r="99" spans="1:14" s="17" customFormat="1">
      <c r="A99" s="639" t="s">
        <v>462</v>
      </c>
      <c r="B99" s="640"/>
      <c r="C99" s="640"/>
      <c r="D99" s="86"/>
      <c r="E99" s="376">
        <f t="shared" si="31"/>
        <v>2</v>
      </c>
      <c r="F99" s="384"/>
      <c r="G99" s="384">
        <f t="shared" ref="G99:M99" si="34">G138</f>
        <v>2</v>
      </c>
      <c r="H99" s="384">
        <f t="shared" si="34"/>
        <v>0</v>
      </c>
      <c r="I99" s="384">
        <f t="shared" si="34"/>
        <v>0</v>
      </c>
      <c r="J99" s="384">
        <f t="shared" si="34"/>
        <v>0</v>
      </c>
      <c r="K99" s="385">
        <f t="shared" si="34"/>
        <v>0</v>
      </c>
      <c r="L99" s="385">
        <f t="shared" si="34"/>
        <v>0</v>
      </c>
      <c r="M99" s="385">
        <f t="shared" si="34"/>
        <v>0</v>
      </c>
      <c r="N99" s="28"/>
    </row>
    <row r="100" spans="1:14" s="17" customFormat="1" hidden="1">
      <c r="A100" s="526"/>
      <c r="B100" s="641" t="s">
        <v>591</v>
      </c>
      <c r="C100" s="642"/>
      <c r="D100" s="86"/>
      <c r="E100" s="376"/>
      <c r="F100" s="384"/>
      <c r="G100" s="384"/>
      <c r="H100" s="384"/>
      <c r="I100" s="384"/>
      <c r="J100" s="386"/>
      <c r="K100" s="385"/>
      <c r="L100" s="387"/>
      <c r="M100" s="387"/>
      <c r="N100" s="28"/>
    </row>
    <row r="101" spans="1:14" s="5" customFormat="1" ht="12" hidden="1" customHeight="1">
      <c r="A101" s="87"/>
      <c r="B101" s="126" t="s">
        <v>463</v>
      </c>
      <c r="C101" s="118"/>
      <c r="D101" s="90" t="s">
        <v>464</v>
      </c>
      <c r="E101" s="369">
        <f t="shared" ref="E101:E110" si="35">G101+H101+I101+J101</f>
        <v>0</v>
      </c>
      <c r="F101" s="381">
        <f t="shared" ref="F101:M101" si="36">F102</f>
        <v>0</v>
      </c>
      <c r="G101" s="381">
        <f t="shared" si="36"/>
        <v>0</v>
      </c>
      <c r="H101" s="381">
        <f t="shared" si="36"/>
        <v>0</v>
      </c>
      <c r="I101" s="381">
        <f t="shared" si="36"/>
        <v>0</v>
      </c>
      <c r="J101" s="382">
        <f t="shared" si="36"/>
        <v>0</v>
      </c>
      <c r="K101" s="191">
        <f t="shared" si="36"/>
        <v>0</v>
      </c>
      <c r="L101" s="191">
        <f t="shared" si="36"/>
        <v>0</v>
      </c>
      <c r="M101" s="191">
        <f t="shared" si="36"/>
        <v>0</v>
      </c>
      <c r="N101" s="27"/>
    </row>
    <row r="102" spans="1:14" s="5" customFormat="1" ht="12.75" hidden="1" customHeight="1">
      <c r="A102" s="87"/>
      <c r="B102" s="98" t="s">
        <v>465</v>
      </c>
      <c r="C102" s="102"/>
      <c r="D102" s="100" t="s">
        <v>466</v>
      </c>
      <c r="E102" s="369">
        <f t="shared" si="35"/>
        <v>0</v>
      </c>
      <c r="F102" s="381">
        <f>F103+F104+F105+F106+F107+F108+F109+F110</f>
        <v>0</v>
      </c>
      <c r="G102" s="381">
        <f>G103+G104+G105+G106+G107+G108+G109+G110</f>
        <v>0</v>
      </c>
      <c r="H102" s="381">
        <f>H103+H104+H105+H106+H107+H108+H109+H110</f>
        <v>0</v>
      </c>
      <c r="I102" s="381">
        <f>I103+I104+I105+I106+I107+I108+I109+I110</f>
        <v>0</v>
      </c>
      <c r="J102" s="382">
        <f>J103+J104+J105+J106+J107+J108+J109+J110</f>
        <v>0</v>
      </c>
      <c r="K102" s="191"/>
      <c r="L102" s="96"/>
      <c r="M102" s="96"/>
      <c r="N102" s="27"/>
    </row>
    <row r="103" spans="1:14" s="5" customFormat="1" ht="0.75" hidden="1" customHeight="1">
      <c r="A103" s="87"/>
      <c r="B103" s="118"/>
      <c r="C103" s="127" t="s">
        <v>467</v>
      </c>
      <c r="D103" s="90" t="s">
        <v>468</v>
      </c>
      <c r="E103" s="369">
        <f t="shared" si="35"/>
        <v>0</v>
      </c>
      <c r="F103" s="381"/>
      <c r="G103" s="381"/>
      <c r="H103" s="381"/>
      <c r="I103" s="381"/>
      <c r="J103" s="383"/>
      <c r="K103" s="95"/>
      <c r="L103" s="96"/>
      <c r="M103" s="96"/>
      <c r="N103" s="27"/>
    </row>
    <row r="104" spans="1:14" s="5" customFormat="1" ht="29.25" hidden="1" customHeight="1">
      <c r="A104" s="87"/>
      <c r="B104" s="118"/>
      <c r="C104" s="128" t="s">
        <v>469</v>
      </c>
      <c r="D104" s="129" t="s">
        <v>470</v>
      </c>
      <c r="E104" s="369">
        <f t="shared" si="35"/>
        <v>0</v>
      </c>
      <c r="F104" s="381"/>
      <c r="G104" s="381"/>
      <c r="H104" s="381"/>
      <c r="I104" s="381"/>
      <c r="J104" s="383"/>
      <c r="K104" s="95"/>
      <c r="L104" s="96"/>
      <c r="M104" s="96"/>
      <c r="N104" s="27"/>
    </row>
    <row r="105" spans="1:14" s="5" customFormat="1" ht="29.25" hidden="1" customHeight="1">
      <c r="A105" s="87"/>
      <c r="B105" s="118"/>
      <c r="C105" s="128" t="s">
        <v>471</v>
      </c>
      <c r="D105" s="129" t="s">
        <v>472</v>
      </c>
      <c r="E105" s="369">
        <f t="shared" si="35"/>
        <v>0</v>
      </c>
      <c r="F105" s="381"/>
      <c r="G105" s="381"/>
      <c r="H105" s="381"/>
      <c r="I105" s="381"/>
      <c r="J105" s="383"/>
      <c r="K105" s="95"/>
      <c r="L105" s="96"/>
      <c r="M105" s="96"/>
      <c r="N105" s="27"/>
    </row>
    <row r="106" spans="1:14" s="5" customFormat="1" ht="28.5" hidden="1" customHeight="1">
      <c r="A106" s="87"/>
      <c r="B106" s="118"/>
      <c r="C106" s="127" t="s">
        <v>473</v>
      </c>
      <c r="D106" s="90" t="s">
        <v>474</v>
      </c>
      <c r="E106" s="369">
        <f t="shared" si="35"/>
        <v>0</v>
      </c>
      <c r="F106" s="381"/>
      <c r="G106" s="381"/>
      <c r="H106" s="381"/>
      <c r="I106" s="381"/>
      <c r="J106" s="383"/>
      <c r="K106" s="95"/>
      <c r="L106" s="96"/>
      <c r="M106" s="96"/>
      <c r="N106" s="27"/>
    </row>
    <row r="107" spans="1:14" s="5" customFormat="1" ht="44.25" hidden="1" customHeight="1">
      <c r="A107" s="87"/>
      <c r="B107" s="114"/>
      <c r="C107" s="130" t="s">
        <v>475</v>
      </c>
      <c r="D107" s="117" t="s">
        <v>476</v>
      </c>
      <c r="E107" s="369">
        <f t="shared" si="35"/>
        <v>0</v>
      </c>
      <c r="F107" s="381"/>
      <c r="G107" s="381"/>
      <c r="H107" s="381"/>
      <c r="I107" s="381"/>
      <c r="J107" s="383"/>
      <c r="K107" s="95"/>
      <c r="L107" s="96"/>
      <c r="M107" s="96"/>
      <c r="N107" s="27"/>
    </row>
    <row r="108" spans="1:14" s="5" customFormat="1" ht="29.25" hidden="1" customHeight="1">
      <c r="A108" s="87"/>
      <c r="B108" s="131"/>
      <c r="C108" s="132" t="s">
        <v>477</v>
      </c>
      <c r="D108" s="133" t="s">
        <v>478</v>
      </c>
      <c r="E108" s="369">
        <f t="shared" si="35"/>
        <v>0</v>
      </c>
      <c r="F108" s="381"/>
      <c r="G108" s="381"/>
      <c r="H108" s="381"/>
      <c r="I108" s="381"/>
      <c r="J108" s="383"/>
      <c r="K108" s="95"/>
      <c r="L108" s="96"/>
      <c r="M108" s="96"/>
      <c r="N108" s="27"/>
    </row>
    <row r="109" spans="1:14" s="5" customFormat="1" ht="29.25" hidden="1" customHeight="1">
      <c r="A109" s="87"/>
      <c r="B109" s="134"/>
      <c r="C109" s="135" t="s">
        <v>479</v>
      </c>
      <c r="D109" s="136" t="s">
        <v>480</v>
      </c>
      <c r="E109" s="369">
        <f t="shared" si="35"/>
        <v>0</v>
      </c>
      <c r="F109" s="381"/>
      <c r="G109" s="381"/>
      <c r="H109" s="381"/>
      <c r="I109" s="381"/>
      <c r="J109" s="383"/>
      <c r="K109" s="95"/>
      <c r="L109" s="96"/>
      <c r="M109" s="96"/>
      <c r="N109" s="27"/>
    </row>
    <row r="110" spans="1:14" s="5" customFormat="1" ht="18.75" hidden="1" customHeight="1">
      <c r="A110" s="87"/>
      <c r="B110" s="137"/>
      <c r="C110" s="138" t="s">
        <v>481</v>
      </c>
      <c r="D110" s="139" t="s">
        <v>482</v>
      </c>
      <c r="E110" s="369">
        <f t="shared" si="35"/>
        <v>0</v>
      </c>
      <c r="F110" s="381"/>
      <c r="G110" s="381"/>
      <c r="H110" s="381"/>
      <c r="I110" s="381"/>
      <c r="J110" s="383"/>
      <c r="K110" s="95"/>
      <c r="L110" s="96"/>
      <c r="M110" s="96"/>
      <c r="N110" s="27"/>
    </row>
    <row r="111" spans="1:14" s="5" customFormat="1" ht="12.75" hidden="1" customHeight="1">
      <c r="A111" s="87"/>
      <c r="B111" s="140"/>
      <c r="C111" s="141"/>
      <c r="D111" s="142"/>
      <c r="E111" s="369"/>
      <c r="F111" s="381"/>
      <c r="G111" s="381"/>
      <c r="H111" s="381"/>
      <c r="I111" s="381"/>
      <c r="J111" s="383"/>
      <c r="K111" s="95"/>
      <c r="L111" s="96"/>
      <c r="M111" s="96"/>
      <c r="N111" s="27"/>
    </row>
    <row r="112" spans="1:14" s="5" customFormat="1" ht="15.75" hidden="1" customHeight="1">
      <c r="A112" s="87"/>
      <c r="B112" s="91" t="s">
        <v>483</v>
      </c>
      <c r="C112" s="98"/>
      <c r="D112" s="100" t="s">
        <v>484</v>
      </c>
      <c r="E112" s="369">
        <f t="shared" ref="E112:E120" si="37">G112+H112+I112+J112</f>
        <v>0</v>
      </c>
      <c r="F112" s="381">
        <f t="shared" ref="F112:M112" si="38">F113</f>
        <v>0</v>
      </c>
      <c r="G112" s="381">
        <f t="shared" si="38"/>
        <v>0</v>
      </c>
      <c r="H112" s="381">
        <f t="shared" si="38"/>
        <v>0</v>
      </c>
      <c r="I112" s="381">
        <f t="shared" si="38"/>
        <v>0</v>
      </c>
      <c r="J112" s="382">
        <f t="shared" si="38"/>
        <v>0</v>
      </c>
      <c r="K112" s="191">
        <f t="shared" si="38"/>
        <v>0</v>
      </c>
      <c r="L112" s="191">
        <f t="shared" si="38"/>
        <v>0</v>
      </c>
      <c r="M112" s="191">
        <f t="shared" si="38"/>
        <v>0</v>
      </c>
      <c r="N112" s="27"/>
    </row>
    <row r="113" spans="1:14" s="5" customFormat="1" ht="12.75" hidden="1" customHeight="1">
      <c r="A113" s="87"/>
      <c r="B113" s="102" t="s">
        <v>485</v>
      </c>
      <c r="C113" s="109"/>
      <c r="D113" s="94" t="s">
        <v>407</v>
      </c>
      <c r="E113" s="369">
        <f t="shared" si="37"/>
        <v>0</v>
      </c>
      <c r="F113" s="381">
        <f>F117+F118+F119+F120+F121+F122+F123</f>
        <v>0</v>
      </c>
      <c r="G113" s="381">
        <f>G117+G118+G119+G120+G121+G122+G123</f>
        <v>0</v>
      </c>
      <c r="H113" s="381">
        <f>H117+H118+H119+H120+H121+H122+H123</f>
        <v>0</v>
      </c>
      <c r="I113" s="381">
        <f>I117+I118+I119+I120+I121+I122+I123</f>
        <v>0</v>
      </c>
      <c r="J113" s="382">
        <f>J117+J118+J119+J120+J121+J122+J123</f>
        <v>0</v>
      </c>
      <c r="K113" s="191"/>
      <c r="L113" s="96"/>
      <c r="M113" s="96"/>
      <c r="N113" s="27"/>
    </row>
    <row r="114" spans="1:14" s="5" customFormat="1" ht="12.75" hidden="1" customHeight="1">
      <c r="A114" s="87"/>
      <c r="B114" s="143"/>
      <c r="C114" s="144" t="s">
        <v>486</v>
      </c>
      <c r="D114" s="145" t="s">
        <v>487</v>
      </c>
      <c r="E114" s="369">
        <f t="shared" si="37"/>
        <v>0</v>
      </c>
      <c r="F114" s="381"/>
      <c r="G114" s="381"/>
      <c r="H114" s="381"/>
      <c r="I114" s="381"/>
      <c r="J114" s="383"/>
      <c r="K114" s="95"/>
      <c r="L114" s="96"/>
      <c r="M114" s="96"/>
      <c r="N114" s="27"/>
    </row>
    <row r="115" spans="1:14" s="5" customFormat="1" ht="12.75" hidden="1" customHeight="1">
      <c r="A115" s="87"/>
      <c r="B115" s="143"/>
      <c r="C115" s="144" t="s">
        <v>488</v>
      </c>
      <c r="D115" s="145" t="s">
        <v>489</v>
      </c>
      <c r="E115" s="369">
        <f t="shared" si="37"/>
        <v>0</v>
      </c>
      <c r="F115" s="381"/>
      <c r="G115" s="381"/>
      <c r="H115" s="381"/>
      <c r="I115" s="381"/>
      <c r="J115" s="383"/>
      <c r="K115" s="95"/>
      <c r="L115" s="96"/>
      <c r="M115" s="96"/>
      <c r="N115" s="27"/>
    </row>
    <row r="116" spans="1:14" s="5" customFormat="1" ht="12.75" hidden="1" customHeight="1">
      <c r="A116" s="87"/>
      <c r="B116" s="143"/>
      <c r="C116" s="144" t="s">
        <v>490</v>
      </c>
      <c r="D116" s="145" t="s">
        <v>491</v>
      </c>
      <c r="E116" s="369">
        <f t="shared" si="37"/>
        <v>0</v>
      </c>
      <c r="F116" s="381"/>
      <c r="G116" s="381"/>
      <c r="H116" s="381"/>
      <c r="I116" s="381"/>
      <c r="J116" s="383"/>
      <c r="K116" s="95"/>
      <c r="L116" s="96"/>
      <c r="M116" s="96"/>
      <c r="N116" s="27"/>
    </row>
    <row r="117" spans="1:14" s="5" customFormat="1" ht="12.75" hidden="1" customHeight="1">
      <c r="A117" s="87"/>
      <c r="B117" s="99"/>
      <c r="C117" s="102" t="s">
        <v>492</v>
      </c>
      <c r="D117" s="94" t="s">
        <v>493</v>
      </c>
      <c r="E117" s="369">
        <f t="shared" si="37"/>
        <v>0</v>
      </c>
      <c r="F117" s="381"/>
      <c r="G117" s="381"/>
      <c r="H117" s="381"/>
      <c r="I117" s="381"/>
      <c r="J117" s="383"/>
      <c r="K117" s="95"/>
      <c r="L117" s="96"/>
      <c r="M117" s="96"/>
      <c r="N117" s="27"/>
    </row>
    <row r="118" spans="1:14" s="5" customFormat="1" ht="12.75" hidden="1" customHeight="1">
      <c r="A118" s="87"/>
      <c r="B118" s="99"/>
      <c r="C118" s="102" t="s">
        <v>494</v>
      </c>
      <c r="D118" s="94" t="s">
        <v>495</v>
      </c>
      <c r="E118" s="369">
        <f t="shared" si="37"/>
        <v>0</v>
      </c>
      <c r="F118" s="381"/>
      <c r="G118" s="381"/>
      <c r="H118" s="381"/>
      <c r="I118" s="381"/>
      <c r="J118" s="383"/>
      <c r="K118" s="95"/>
      <c r="L118" s="96"/>
      <c r="M118" s="96"/>
      <c r="N118" s="27"/>
    </row>
    <row r="119" spans="1:14" s="5" customFormat="1" ht="12.75" hidden="1" customHeight="1">
      <c r="A119" s="87"/>
      <c r="B119" s="99"/>
      <c r="C119" s="102" t="s">
        <v>496</v>
      </c>
      <c r="D119" s="94" t="s">
        <v>497</v>
      </c>
      <c r="E119" s="369">
        <f t="shared" si="37"/>
        <v>0</v>
      </c>
      <c r="F119" s="381"/>
      <c r="G119" s="381"/>
      <c r="H119" s="381"/>
      <c r="I119" s="381"/>
      <c r="J119" s="383"/>
      <c r="K119" s="95"/>
      <c r="L119" s="96"/>
      <c r="M119" s="96"/>
      <c r="N119" s="27"/>
    </row>
    <row r="120" spans="1:14" s="5" customFormat="1" ht="12.75" hidden="1" customHeight="1">
      <c r="A120" s="87"/>
      <c r="B120" s="99"/>
      <c r="C120" s="102" t="s">
        <v>498</v>
      </c>
      <c r="D120" s="94" t="s">
        <v>499</v>
      </c>
      <c r="E120" s="369">
        <f t="shared" si="37"/>
        <v>0</v>
      </c>
      <c r="F120" s="381"/>
      <c r="G120" s="381"/>
      <c r="H120" s="381"/>
      <c r="I120" s="381"/>
      <c r="J120" s="383"/>
      <c r="K120" s="95"/>
      <c r="L120" s="96"/>
      <c r="M120" s="96"/>
      <c r="N120" s="27"/>
    </row>
    <row r="121" spans="1:14" s="5" customFormat="1" ht="12.75" hidden="1" customHeight="1">
      <c r="A121" s="87"/>
      <c r="B121" s="99"/>
      <c r="C121" s="102"/>
      <c r="D121" s="94"/>
      <c r="E121" s="369"/>
      <c r="F121" s="381"/>
      <c r="G121" s="381"/>
      <c r="H121" s="381"/>
      <c r="I121" s="381"/>
      <c r="J121" s="383"/>
      <c r="K121" s="95"/>
      <c r="L121" s="96"/>
      <c r="M121" s="96"/>
      <c r="N121" s="27"/>
    </row>
    <row r="122" spans="1:14" s="5" customFormat="1" ht="12.75" hidden="1" customHeight="1">
      <c r="A122" s="87"/>
      <c r="B122" s="99"/>
      <c r="C122" s="102" t="s">
        <v>502</v>
      </c>
      <c r="D122" s="94" t="s">
        <v>503</v>
      </c>
      <c r="E122" s="369">
        <f>G122+H122+I122+J122</f>
        <v>0</v>
      </c>
      <c r="F122" s="381"/>
      <c r="G122" s="381"/>
      <c r="H122" s="381"/>
      <c r="I122" s="381"/>
      <c r="J122" s="383"/>
      <c r="K122" s="95"/>
      <c r="L122" s="96"/>
      <c r="M122" s="96"/>
      <c r="N122" s="27"/>
    </row>
    <row r="123" spans="1:14" s="5" customFormat="1" ht="12.75" hidden="1" customHeight="1">
      <c r="A123" s="87"/>
      <c r="B123" s="99"/>
      <c r="C123" s="102" t="s">
        <v>504</v>
      </c>
      <c r="D123" s="94" t="s">
        <v>505</v>
      </c>
      <c r="E123" s="369">
        <f>G123+H123+I123+J123</f>
        <v>0</v>
      </c>
      <c r="F123" s="381"/>
      <c r="G123" s="381"/>
      <c r="H123" s="381"/>
      <c r="I123" s="381"/>
      <c r="J123" s="383"/>
      <c r="K123" s="95"/>
      <c r="L123" s="96"/>
      <c r="M123" s="96"/>
      <c r="N123" s="27"/>
    </row>
    <row r="124" spans="1:14" s="5" customFormat="1" ht="12.75" hidden="1" customHeight="1">
      <c r="A124" s="87"/>
      <c r="B124" s="98"/>
      <c r="C124" s="91"/>
      <c r="D124" s="94"/>
      <c r="E124" s="369"/>
      <c r="F124" s="381"/>
      <c r="G124" s="381"/>
      <c r="H124" s="381"/>
      <c r="I124" s="381"/>
      <c r="J124" s="383"/>
      <c r="K124" s="95"/>
      <c r="L124" s="96"/>
      <c r="M124" s="96"/>
      <c r="N124" s="27"/>
    </row>
    <row r="125" spans="1:14" s="5" customFormat="1" ht="17.25" hidden="1" customHeight="1">
      <c r="A125" s="87"/>
      <c r="B125" s="91" t="s">
        <v>506</v>
      </c>
      <c r="C125" s="91"/>
      <c r="D125" s="94" t="s">
        <v>507</v>
      </c>
      <c r="E125" s="369">
        <f t="shared" ref="E125:E136" si="39">G125+H125+I125+J125</f>
        <v>0</v>
      </c>
      <c r="F125" s="381">
        <f t="shared" ref="F125:M125" si="40">F126+F127+F128+F129+F130+F131+F132+F133+F134+F135+F136</f>
        <v>0</v>
      </c>
      <c r="G125" s="381">
        <f t="shared" si="40"/>
        <v>0</v>
      </c>
      <c r="H125" s="381">
        <f t="shared" si="40"/>
        <v>0</v>
      </c>
      <c r="I125" s="381">
        <f t="shared" si="40"/>
        <v>0</v>
      </c>
      <c r="J125" s="382">
        <f t="shared" si="40"/>
        <v>0</v>
      </c>
      <c r="K125" s="191">
        <f t="shared" si="40"/>
        <v>0</v>
      </c>
      <c r="L125" s="191">
        <f t="shared" si="40"/>
        <v>0</v>
      </c>
      <c r="M125" s="191">
        <f t="shared" si="40"/>
        <v>0</v>
      </c>
      <c r="N125" s="27"/>
    </row>
    <row r="126" spans="1:14" s="5" customFormat="1" ht="12.75" hidden="1" customHeight="1">
      <c r="A126" s="87"/>
      <c r="B126" s="98" t="s">
        <v>508</v>
      </c>
      <c r="C126" s="91"/>
      <c r="D126" s="94" t="s">
        <v>509</v>
      </c>
      <c r="E126" s="369">
        <f t="shared" si="39"/>
        <v>0</v>
      </c>
      <c r="F126" s="381"/>
      <c r="G126" s="381"/>
      <c r="H126" s="381"/>
      <c r="I126" s="381"/>
      <c r="J126" s="383"/>
      <c r="K126" s="95"/>
      <c r="L126" s="96"/>
      <c r="M126" s="96"/>
      <c r="N126" s="27"/>
    </row>
    <row r="127" spans="1:14" s="5" customFormat="1" ht="12.75" hidden="1" customHeight="1">
      <c r="A127" s="87"/>
      <c r="B127" s="98" t="s">
        <v>510</v>
      </c>
      <c r="C127" s="102"/>
      <c r="D127" s="94" t="s">
        <v>511</v>
      </c>
      <c r="E127" s="369">
        <f t="shared" si="39"/>
        <v>0</v>
      </c>
      <c r="F127" s="381"/>
      <c r="G127" s="381"/>
      <c r="H127" s="381"/>
      <c r="I127" s="381"/>
      <c r="J127" s="383"/>
      <c r="K127" s="95"/>
      <c r="L127" s="96"/>
      <c r="M127" s="96"/>
      <c r="N127" s="27"/>
    </row>
    <row r="128" spans="1:14" s="5" customFormat="1" ht="12.75" hidden="1" customHeight="1">
      <c r="A128" s="87"/>
      <c r="B128" s="98" t="s">
        <v>512</v>
      </c>
      <c r="C128" s="91"/>
      <c r="D128" s="94" t="s">
        <v>513</v>
      </c>
      <c r="E128" s="369">
        <f t="shared" si="39"/>
        <v>0</v>
      </c>
      <c r="F128" s="381"/>
      <c r="G128" s="381"/>
      <c r="H128" s="381"/>
      <c r="I128" s="381"/>
      <c r="J128" s="383"/>
      <c r="K128" s="95"/>
      <c r="L128" s="96"/>
      <c r="M128" s="96"/>
      <c r="N128" s="27"/>
    </row>
    <row r="129" spans="1:14" s="5" customFormat="1" ht="12.75" hidden="1" customHeight="1">
      <c r="A129" s="87"/>
      <c r="B129" s="98" t="s">
        <v>514</v>
      </c>
      <c r="C129" s="93"/>
      <c r="D129" s="94" t="s">
        <v>515</v>
      </c>
      <c r="E129" s="369">
        <f t="shared" si="39"/>
        <v>0</v>
      </c>
      <c r="F129" s="381"/>
      <c r="G129" s="381"/>
      <c r="H129" s="381"/>
      <c r="I129" s="381"/>
      <c r="J129" s="383"/>
      <c r="K129" s="95"/>
      <c r="L129" s="96"/>
      <c r="M129" s="96"/>
      <c r="N129" s="27"/>
    </row>
    <row r="130" spans="1:14" s="5" customFormat="1" ht="12.75" hidden="1" customHeight="1">
      <c r="A130" s="87"/>
      <c r="B130" s="97" t="s">
        <v>516</v>
      </c>
      <c r="C130" s="537"/>
      <c r="D130" s="94" t="s">
        <v>517</v>
      </c>
      <c r="E130" s="369">
        <f t="shared" si="39"/>
        <v>0</v>
      </c>
      <c r="F130" s="381"/>
      <c r="G130" s="381"/>
      <c r="H130" s="381"/>
      <c r="I130" s="381"/>
      <c r="J130" s="383"/>
      <c r="K130" s="95"/>
      <c r="L130" s="96"/>
      <c r="M130" s="96"/>
      <c r="N130" s="27"/>
    </row>
    <row r="131" spans="1:14" s="5" customFormat="1" ht="12.75" hidden="1" customHeight="1">
      <c r="A131" s="87"/>
      <c r="B131" s="146" t="s">
        <v>518</v>
      </c>
      <c r="C131" s="102"/>
      <c r="D131" s="100" t="s">
        <v>519</v>
      </c>
      <c r="E131" s="369">
        <f t="shared" si="39"/>
        <v>0</v>
      </c>
      <c r="F131" s="381"/>
      <c r="G131" s="381"/>
      <c r="H131" s="381"/>
      <c r="I131" s="381"/>
      <c r="J131" s="383"/>
      <c r="K131" s="95"/>
      <c r="L131" s="96"/>
      <c r="M131" s="96"/>
      <c r="N131" s="27"/>
    </row>
    <row r="132" spans="1:14" s="5" customFormat="1" ht="12.75" hidden="1" customHeight="1">
      <c r="A132" s="87"/>
      <c r="B132" s="97" t="s">
        <v>520</v>
      </c>
      <c r="C132" s="91"/>
      <c r="D132" s="94" t="s">
        <v>521</v>
      </c>
      <c r="E132" s="369">
        <f t="shared" si="39"/>
        <v>0</v>
      </c>
      <c r="F132" s="381"/>
      <c r="G132" s="381"/>
      <c r="H132" s="381"/>
      <c r="I132" s="381"/>
      <c r="J132" s="383"/>
      <c r="K132" s="95"/>
      <c r="L132" s="96"/>
      <c r="M132" s="96"/>
      <c r="N132" s="27"/>
    </row>
    <row r="133" spans="1:14" s="5" customFormat="1" ht="12.75" hidden="1" customHeight="1">
      <c r="A133" s="87"/>
      <c r="B133" s="97" t="s">
        <v>522</v>
      </c>
      <c r="C133" s="91"/>
      <c r="D133" s="94" t="s">
        <v>523</v>
      </c>
      <c r="E133" s="369">
        <f t="shared" si="39"/>
        <v>0</v>
      </c>
      <c r="F133" s="381"/>
      <c r="G133" s="381"/>
      <c r="H133" s="381"/>
      <c r="I133" s="381"/>
      <c r="J133" s="383"/>
      <c r="K133" s="95"/>
      <c r="L133" s="96"/>
      <c r="M133" s="96"/>
      <c r="N133" s="27"/>
    </row>
    <row r="134" spans="1:14" s="5" customFormat="1" ht="12.75" hidden="1" customHeight="1">
      <c r="A134" s="87"/>
      <c r="B134" s="98" t="s">
        <v>524</v>
      </c>
      <c r="C134" s="99"/>
      <c r="D134" s="100" t="s">
        <v>525</v>
      </c>
      <c r="E134" s="369">
        <f t="shared" si="39"/>
        <v>0</v>
      </c>
      <c r="F134" s="381"/>
      <c r="G134" s="381"/>
      <c r="H134" s="381"/>
      <c r="I134" s="381"/>
      <c r="J134" s="383"/>
      <c r="K134" s="95"/>
      <c r="L134" s="96"/>
      <c r="M134" s="96"/>
      <c r="N134" s="27"/>
    </row>
    <row r="135" spans="1:14" s="5" customFormat="1" ht="12.75" hidden="1" customHeight="1">
      <c r="A135" s="87"/>
      <c r="B135" s="97" t="s">
        <v>526</v>
      </c>
      <c r="C135" s="91"/>
      <c r="D135" s="94" t="s">
        <v>527</v>
      </c>
      <c r="E135" s="369">
        <f t="shared" si="39"/>
        <v>0</v>
      </c>
      <c r="F135" s="381"/>
      <c r="G135" s="381"/>
      <c r="H135" s="381"/>
      <c r="I135" s="381"/>
      <c r="J135" s="383"/>
      <c r="K135" s="95"/>
      <c r="L135" s="96"/>
      <c r="M135" s="96"/>
      <c r="N135" s="27"/>
    </row>
    <row r="136" spans="1:14" s="5" customFormat="1" ht="0.75" customHeight="1">
      <c r="A136" s="87"/>
      <c r="B136" s="147" t="s">
        <v>528</v>
      </c>
      <c r="C136" s="99"/>
      <c r="D136" s="100" t="s">
        <v>529</v>
      </c>
      <c r="E136" s="369">
        <f t="shared" si="39"/>
        <v>0</v>
      </c>
      <c r="F136" s="381"/>
      <c r="G136" s="381"/>
      <c r="H136" s="381"/>
      <c r="I136" s="381"/>
      <c r="J136" s="383"/>
      <c r="K136" s="95"/>
      <c r="L136" s="96"/>
      <c r="M136" s="96"/>
      <c r="N136" s="27"/>
    </row>
    <row r="137" spans="1:14" s="5" customFormat="1" ht="0.75" hidden="1" customHeight="1">
      <c r="A137" s="87"/>
      <c r="B137" s="97"/>
      <c r="C137" s="91"/>
      <c r="D137" s="94"/>
      <c r="E137" s="369"/>
      <c r="F137" s="381"/>
      <c r="G137" s="381"/>
      <c r="H137" s="381"/>
      <c r="I137" s="381"/>
      <c r="J137" s="383"/>
      <c r="K137" s="95"/>
      <c r="L137" s="96"/>
      <c r="M137" s="96"/>
      <c r="N137" s="27"/>
    </row>
    <row r="138" spans="1:14" s="5" customFormat="1" ht="15.75" customHeight="1">
      <c r="A138" s="87"/>
      <c r="B138" s="119" t="s">
        <v>530</v>
      </c>
      <c r="C138" s="99"/>
      <c r="D138" s="100" t="s">
        <v>531</v>
      </c>
      <c r="E138" s="369">
        <f t="shared" ref="E138:E147" si="41">G138+H138+I138+J138</f>
        <v>2</v>
      </c>
      <c r="F138" s="381">
        <f t="shared" ref="F138:M138" si="42">F139+F149</f>
        <v>0</v>
      </c>
      <c r="G138" s="381">
        <f t="shared" si="42"/>
        <v>2</v>
      </c>
      <c r="H138" s="381">
        <f t="shared" si="42"/>
        <v>0</v>
      </c>
      <c r="I138" s="381">
        <f t="shared" si="42"/>
        <v>0</v>
      </c>
      <c r="J138" s="382">
        <f t="shared" si="42"/>
        <v>0</v>
      </c>
      <c r="K138" s="191">
        <f t="shared" si="42"/>
        <v>0</v>
      </c>
      <c r="L138" s="191">
        <f t="shared" si="42"/>
        <v>0</v>
      </c>
      <c r="M138" s="191">
        <f t="shared" si="42"/>
        <v>0</v>
      </c>
      <c r="N138" s="27"/>
    </row>
    <row r="139" spans="1:14" s="5" customFormat="1" ht="12.75" customHeight="1">
      <c r="A139" s="87"/>
      <c r="B139" s="93" t="s">
        <v>532</v>
      </c>
      <c r="C139" s="91"/>
      <c r="D139" s="94" t="s">
        <v>533</v>
      </c>
      <c r="E139" s="369">
        <f t="shared" si="41"/>
        <v>2</v>
      </c>
      <c r="F139" s="381">
        <f>F140+F145+F147</f>
        <v>0</v>
      </c>
      <c r="G139" s="381">
        <f>G140+G145+G147</f>
        <v>2</v>
      </c>
      <c r="H139" s="381">
        <f>H140+H145+H147</f>
        <v>0</v>
      </c>
      <c r="I139" s="381">
        <f>I140+I145+I147</f>
        <v>0</v>
      </c>
      <c r="J139" s="382">
        <f>J140+J145+J147</f>
        <v>0</v>
      </c>
      <c r="K139" s="191"/>
      <c r="L139" s="191"/>
      <c r="M139" s="191"/>
      <c r="N139" s="27"/>
    </row>
    <row r="140" spans="1:14" s="5" customFormat="1" ht="12.75" customHeight="1">
      <c r="A140" s="87"/>
      <c r="B140" s="93" t="s">
        <v>534</v>
      </c>
      <c r="C140" s="91"/>
      <c r="D140" s="94" t="s">
        <v>535</v>
      </c>
      <c r="E140" s="370">
        <f t="shared" si="41"/>
        <v>2</v>
      </c>
      <c r="F140" s="381">
        <f t="shared" ref="F140:M140" si="43">F141+F142+F143+F144</f>
        <v>0</v>
      </c>
      <c r="G140" s="381">
        <f t="shared" si="43"/>
        <v>2</v>
      </c>
      <c r="H140" s="381">
        <f t="shared" si="43"/>
        <v>0</v>
      </c>
      <c r="I140" s="381">
        <f t="shared" si="43"/>
        <v>0</v>
      </c>
      <c r="J140" s="382">
        <f t="shared" si="43"/>
        <v>0</v>
      </c>
      <c r="K140" s="191">
        <f t="shared" si="43"/>
        <v>0</v>
      </c>
      <c r="L140" s="191">
        <f t="shared" si="43"/>
        <v>0</v>
      </c>
      <c r="M140" s="191">
        <f t="shared" si="43"/>
        <v>0</v>
      </c>
      <c r="N140" s="27"/>
    </row>
    <row r="141" spans="1:14" s="5" customFormat="1" ht="12.75" customHeight="1">
      <c r="A141" s="87"/>
      <c r="B141" s="91"/>
      <c r="C141" s="91" t="s">
        <v>536</v>
      </c>
      <c r="D141" s="94" t="s">
        <v>537</v>
      </c>
      <c r="E141" s="370">
        <f t="shared" si="41"/>
        <v>0</v>
      </c>
      <c r="F141" s="381"/>
      <c r="G141" s="381"/>
      <c r="H141" s="381"/>
      <c r="I141" s="381"/>
      <c r="J141" s="383"/>
      <c r="K141" s="95"/>
      <c r="L141" s="96"/>
      <c r="M141" s="96"/>
      <c r="N141" s="27"/>
    </row>
    <row r="142" spans="1:14" s="5" customFormat="1" ht="12.75" customHeight="1">
      <c r="A142" s="87"/>
      <c r="B142" s="91"/>
      <c r="C142" s="91" t="s">
        <v>538</v>
      </c>
      <c r="D142" s="94" t="s">
        <v>539</v>
      </c>
      <c r="E142" s="370">
        <f t="shared" si="41"/>
        <v>0</v>
      </c>
      <c r="F142" s="381"/>
      <c r="G142" s="381"/>
      <c r="H142" s="381"/>
      <c r="I142" s="381"/>
      <c r="J142" s="383"/>
      <c r="K142" s="95"/>
      <c r="L142" s="96"/>
      <c r="M142" s="96"/>
      <c r="N142" s="27"/>
    </row>
    <row r="143" spans="1:14" s="5" customFormat="1" ht="12.75" customHeight="1">
      <c r="A143" s="87"/>
      <c r="B143" s="91"/>
      <c r="C143" s="102" t="s">
        <v>540</v>
      </c>
      <c r="D143" s="94" t="s">
        <v>541</v>
      </c>
      <c r="E143" s="370">
        <f t="shared" si="41"/>
        <v>0</v>
      </c>
      <c r="F143" s="381"/>
      <c r="G143" s="381"/>
      <c r="H143" s="381"/>
      <c r="I143" s="381"/>
      <c r="J143" s="383"/>
      <c r="K143" s="95"/>
      <c r="L143" s="96"/>
      <c r="M143" s="96"/>
      <c r="N143" s="27"/>
    </row>
    <row r="144" spans="1:14" s="5" customFormat="1" ht="12.75" customHeight="1">
      <c r="A144" s="87"/>
      <c r="B144" s="91"/>
      <c r="C144" s="102" t="s">
        <v>542</v>
      </c>
      <c r="D144" s="94" t="s">
        <v>543</v>
      </c>
      <c r="E144" s="370">
        <f t="shared" si="41"/>
        <v>2</v>
      </c>
      <c r="F144" s="381"/>
      <c r="G144" s="381">
        <v>2</v>
      </c>
      <c r="H144" s="381">
        <v>0</v>
      </c>
      <c r="I144" s="381"/>
      <c r="J144" s="383"/>
      <c r="K144" s="95"/>
      <c r="L144" s="96"/>
      <c r="M144" s="96"/>
      <c r="N144" s="27"/>
    </row>
    <row r="145" spans="1:14" s="5" customFormat="1" ht="12.75" customHeight="1">
      <c r="A145" s="87"/>
      <c r="B145" s="91" t="s">
        <v>544</v>
      </c>
      <c r="C145" s="102"/>
      <c r="D145" s="94" t="s">
        <v>545</v>
      </c>
      <c r="E145" s="370">
        <f t="shared" si="41"/>
        <v>0</v>
      </c>
      <c r="F145" s="381">
        <f t="shared" ref="F145:M145" si="44">F146</f>
        <v>0</v>
      </c>
      <c r="G145" s="381">
        <f t="shared" si="44"/>
        <v>0</v>
      </c>
      <c r="H145" s="381">
        <f t="shared" si="44"/>
        <v>0</v>
      </c>
      <c r="I145" s="381">
        <f t="shared" si="44"/>
        <v>0</v>
      </c>
      <c r="J145" s="382">
        <f t="shared" si="44"/>
        <v>0</v>
      </c>
      <c r="K145" s="191">
        <f t="shared" si="44"/>
        <v>0</v>
      </c>
      <c r="L145" s="191">
        <f t="shared" si="44"/>
        <v>0</v>
      </c>
      <c r="M145" s="191">
        <f t="shared" si="44"/>
        <v>0</v>
      </c>
      <c r="N145" s="27"/>
    </row>
    <row r="146" spans="1:14" s="5" customFormat="1" ht="12.75" customHeight="1">
      <c r="A146" s="87"/>
      <c r="B146" s="91"/>
      <c r="C146" s="102" t="s">
        <v>546</v>
      </c>
      <c r="D146" s="94" t="s">
        <v>547</v>
      </c>
      <c r="E146" s="370">
        <f t="shared" si="41"/>
        <v>0</v>
      </c>
      <c r="F146" s="381"/>
      <c r="G146" s="381"/>
      <c r="H146" s="381"/>
      <c r="I146" s="381"/>
      <c r="J146" s="383"/>
      <c r="K146" s="95"/>
      <c r="L146" s="96"/>
      <c r="M146" s="96"/>
      <c r="N146" s="27"/>
    </row>
    <row r="147" spans="1:14" s="5" customFormat="1" ht="12.75" customHeight="1">
      <c r="A147" s="87"/>
      <c r="B147" s="91" t="s">
        <v>548</v>
      </c>
      <c r="C147" s="102"/>
      <c r="D147" s="94" t="s">
        <v>549</v>
      </c>
      <c r="E147" s="370">
        <f t="shared" si="41"/>
        <v>0</v>
      </c>
      <c r="F147" s="381"/>
      <c r="G147" s="381"/>
      <c r="H147" s="381"/>
      <c r="I147" s="381"/>
      <c r="J147" s="383"/>
      <c r="K147" s="95"/>
      <c r="L147" s="96"/>
      <c r="M147" s="96"/>
      <c r="N147" s="27"/>
    </row>
    <row r="148" spans="1:14" s="5" customFormat="1" ht="12.75" hidden="1" customHeight="1">
      <c r="A148" s="87"/>
      <c r="B148" s="91"/>
      <c r="C148" s="102"/>
      <c r="D148" s="94"/>
      <c r="E148" s="370"/>
      <c r="F148" s="381"/>
      <c r="G148" s="381"/>
      <c r="H148" s="381"/>
      <c r="I148" s="381"/>
      <c r="J148" s="383"/>
      <c r="K148" s="95"/>
      <c r="L148" s="96"/>
      <c r="M148" s="96"/>
      <c r="N148" s="27"/>
    </row>
    <row r="149" spans="1:14" s="5" customFormat="1" ht="12.75" hidden="1" customHeight="1">
      <c r="A149" s="87"/>
      <c r="B149" s="91" t="s">
        <v>550</v>
      </c>
      <c r="C149" s="102"/>
      <c r="D149" s="94" t="s">
        <v>551</v>
      </c>
      <c r="E149" s="370">
        <f>G149+H149+I149+J149</f>
        <v>0</v>
      </c>
      <c r="F149" s="381">
        <f t="shared" ref="F149:M150" si="45">F150</f>
        <v>0</v>
      </c>
      <c r="G149" s="381">
        <f t="shared" si="45"/>
        <v>0</v>
      </c>
      <c r="H149" s="381">
        <f t="shared" si="45"/>
        <v>0</v>
      </c>
      <c r="I149" s="381">
        <f t="shared" si="45"/>
        <v>0</v>
      </c>
      <c r="J149" s="382">
        <f t="shared" si="45"/>
        <v>0</v>
      </c>
      <c r="K149" s="191">
        <f t="shared" si="45"/>
        <v>0</v>
      </c>
      <c r="L149" s="191">
        <f t="shared" si="45"/>
        <v>0</v>
      </c>
      <c r="M149" s="191">
        <f t="shared" si="45"/>
        <v>0</v>
      </c>
      <c r="N149" s="27"/>
    </row>
    <row r="150" spans="1:14" s="5" customFormat="1" ht="12.75" hidden="1" customHeight="1">
      <c r="A150" s="87"/>
      <c r="B150" s="151" t="s">
        <v>552</v>
      </c>
      <c r="C150" s="199"/>
      <c r="D150" s="94" t="s">
        <v>553</v>
      </c>
      <c r="E150" s="370">
        <f>G150+H150+I150+J150</f>
        <v>0</v>
      </c>
      <c r="F150" s="381">
        <f t="shared" si="45"/>
        <v>0</v>
      </c>
      <c r="G150" s="381">
        <f t="shared" si="45"/>
        <v>0</v>
      </c>
      <c r="H150" s="381">
        <f t="shared" si="45"/>
        <v>0</v>
      </c>
      <c r="I150" s="381">
        <f t="shared" si="45"/>
        <v>0</v>
      </c>
      <c r="J150" s="382">
        <f t="shared" si="45"/>
        <v>0</v>
      </c>
      <c r="K150" s="191">
        <f t="shared" si="45"/>
        <v>0</v>
      </c>
      <c r="L150" s="191">
        <f t="shared" si="45"/>
        <v>0</v>
      </c>
      <c r="M150" s="191">
        <f t="shared" si="45"/>
        <v>0</v>
      </c>
      <c r="N150" s="27"/>
    </row>
    <row r="151" spans="1:14" s="5" customFormat="1" ht="12.75" hidden="1" customHeight="1">
      <c r="A151" s="87"/>
      <c r="B151" s="91"/>
      <c r="C151" s="102" t="s">
        <v>554</v>
      </c>
      <c r="D151" s="94" t="s">
        <v>555</v>
      </c>
      <c r="E151" s="370">
        <f>G151+H151+I151+J151</f>
        <v>0</v>
      </c>
      <c r="F151" s="381"/>
      <c r="G151" s="381"/>
      <c r="H151" s="381"/>
      <c r="I151" s="381"/>
      <c r="J151" s="383"/>
      <c r="K151" s="95"/>
      <c r="L151" s="96"/>
      <c r="M151" s="96"/>
      <c r="N151" s="27"/>
    </row>
    <row r="152" spans="1:14" s="5" customFormat="1" ht="12.75" hidden="1" customHeight="1">
      <c r="A152" s="87"/>
      <c r="B152" s="91"/>
      <c r="C152" s="102"/>
      <c r="D152" s="94"/>
      <c r="E152" s="370"/>
      <c r="F152" s="381"/>
      <c r="G152" s="381"/>
      <c r="H152" s="381"/>
      <c r="I152" s="381"/>
      <c r="J152" s="383"/>
      <c r="K152" s="95"/>
      <c r="L152" s="96"/>
      <c r="M152" s="96"/>
      <c r="N152" s="27"/>
    </row>
    <row r="153" spans="1:14" s="5" customFormat="1" ht="12.75" hidden="1" customHeight="1">
      <c r="A153" s="87"/>
      <c r="B153" s="91" t="s">
        <v>556</v>
      </c>
      <c r="C153" s="102"/>
      <c r="D153" s="94" t="s">
        <v>459</v>
      </c>
      <c r="E153" s="370">
        <f>G153+H153+I153+J153</f>
        <v>0</v>
      </c>
      <c r="F153" s="381">
        <f t="shared" ref="F153:M153" si="46">F154</f>
        <v>0</v>
      </c>
      <c r="G153" s="381">
        <f t="shared" si="46"/>
        <v>0</v>
      </c>
      <c r="H153" s="381">
        <f t="shared" si="46"/>
        <v>0</v>
      </c>
      <c r="I153" s="381">
        <f t="shared" si="46"/>
        <v>0</v>
      </c>
      <c r="J153" s="382">
        <f t="shared" si="46"/>
        <v>0</v>
      </c>
      <c r="K153" s="191">
        <f t="shared" si="46"/>
        <v>0</v>
      </c>
      <c r="L153" s="191">
        <f t="shared" si="46"/>
        <v>0</v>
      </c>
      <c r="M153" s="191">
        <f t="shared" si="46"/>
        <v>0</v>
      </c>
      <c r="N153" s="27"/>
    </row>
    <row r="154" spans="1:14" s="5" customFormat="1" ht="12.75" hidden="1" customHeight="1">
      <c r="A154" s="87"/>
      <c r="B154" s="91" t="s">
        <v>460</v>
      </c>
      <c r="C154" s="102"/>
      <c r="D154" s="94" t="s">
        <v>461</v>
      </c>
      <c r="E154" s="370">
        <f>G154+H154+I154+J154</f>
        <v>0</v>
      </c>
      <c r="F154" s="381"/>
      <c r="G154" s="381"/>
      <c r="H154" s="381"/>
      <c r="I154" s="381"/>
      <c r="J154" s="383"/>
      <c r="K154" s="95"/>
      <c r="L154" s="96"/>
      <c r="M154" s="96"/>
      <c r="N154" s="27"/>
    </row>
    <row r="155" spans="1:14">
      <c r="A155" s="150" t="s">
        <v>204</v>
      </c>
      <c r="B155" s="150"/>
      <c r="C155" s="150"/>
      <c r="D155" s="151"/>
      <c r="E155" s="369">
        <f>E156</f>
        <v>3511</v>
      </c>
      <c r="F155" s="388"/>
      <c r="G155" s="388">
        <f t="shared" ref="G155:M155" si="47">G156</f>
        <v>906</v>
      </c>
      <c r="H155" s="388">
        <f t="shared" si="47"/>
        <v>878</v>
      </c>
      <c r="I155" s="388">
        <f t="shared" si="47"/>
        <v>876</v>
      </c>
      <c r="J155" s="388">
        <f t="shared" si="47"/>
        <v>851</v>
      </c>
      <c r="K155" s="388">
        <f t="shared" si="47"/>
        <v>3509</v>
      </c>
      <c r="L155" s="388">
        <f t="shared" si="47"/>
        <v>3509</v>
      </c>
      <c r="M155" s="388">
        <f t="shared" si="47"/>
        <v>3509</v>
      </c>
    </row>
    <row r="156" spans="1:14" ht="24.75" customHeight="1">
      <c r="A156" s="152"/>
      <c r="B156" s="666" t="s">
        <v>205</v>
      </c>
      <c r="C156" s="667"/>
      <c r="D156" s="155" t="s">
        <v>206</v>
      </c>
      <c r="E156" s="369">
        <f>G156+H156+I156+J156</f>
        <v>3511</v>
      </c>
      <c r="F156" s="388"/>
      <c r="G156" s="388">
        <v>906</v>
      </c>
      <c r="H156" s="388">
        <v>878</v>
      </c>
      <c r="I156" s="388">
        <v>876</v>
      </c>
      <c r="J156" s="383">
        <v>851</v>
      </c>
      <c r="K156" s="95">
        <v>3509</v>
      </c>
      <c r="L156" s="96">
        <v>3509</v>
      </c>
      <c r="M156" s="96">
        <v>3509</v>
      </c>
    </row>
    <row r="157" spans="1:14" ht="19.5" customHeight="1">
      <c r="A157" s="152"/>
      <c r="B157" s="721" t="s">
        <v>562</v>
      </c>
      <c r="C157" s="703"/>
      <c r="D157" s="155" t="s">
        <v>727</v>
      </c>
      <c r="E157" s="369"/>
      <c r="F157" s="388"/>
      <c r="G157" s="388"/>
      <c r="H157" s="388"/>
      <c r="I157" s="388"/>
      <c r="J157" s="383"/>
      <c r="K157" s="95"/>
      <c r="L157" s="96"/>
      <c r="M157" s="96"/>
    </row>
    <row r="158" spans="1:14" ht="14.25" customHeight="1">
      <c r="A158" s="156" t="s">
        <v>207</v>
      </c>
      <c r="B158" s="157"/>
      <c r="C158" s="157"/>
      <c r="D158" s="148" t="s">
        <v>208</v>
      </c>
      <c r="E158" s="369">
        <f>G158+H158+I158+J158</f>
        <v>0</v>
      </c>
      <c r="F158" s="388"/>
      <c r="G158" s="388"/>
      <c r="H158" s="388"/>
      <c r="I158" s="388"/>
      <c r="J158" s="383"/>
      <c r="K158" s="95"/>
      <c r="L158" s="96"/>
      <c r="M158" s="96"/>
    </row>
    <row r="159" spans="1:14" ht="14.25" customHeight="1">
      <c r="A159" s="156"/>
      <c r="B159" s="157"/>
      <c r="C159" s="157"/>
      <c r="D159" s="148"/>
      <c r="E159" s="369"/>
      <c r="F159" s="388"/>
      <c r="G159" s="388"/>
      <c r="H159" s="388"/>
      <c r="I159" s="388"/>
      <c r="J159" s="383"/>
      <c r="K159" s="95"/>
      <c r="L159" s="96"/>
      <c r="M159" s="96"/>
    </row>
    <row r="160" spans="1:14" s="4" customFormat="1" ht="47.25" customHeight="1">
      <c r="A160" s="643" t="s">
        <v>209</v>
      </c>
      <c r="B160" s="644"/>
      <c r="C160" s="645"/>
      <c r="D160" s="421" t="s">
        <v>210</v>
      </c>
      <c r="E160" s="466">
        <f>G160+H160+I160+J160</f>
        <v>25866</v>
      </c>
      <c r="F160" s="462">
        <f t="shared" ref="F160:M160" si="48">F161</f>
        <v>0</v>
      </c>
      <c r="G160" s="462">
        <f t="shared" si="48"/>
        <v>7754</v>
      </c>
      <c r="H160" s="462">
        <f t="shared" si="48"/>
        <v>6279</v>
      </c>
      <c r="I160" s="462">
        <f t="shared" si="48"/>
        <v>6113</v>
      </c>
      <c r="J160" s="464">
        <f t="shared" si="48"/>
        <v>5720</v>
      </c>
      <c r="K160" s="465">
        <f t="shared" si="48"/>
        <v>28035</v>
      </c>
      <c r="L160" s="465">
        <f t="shared" si="48"/>
        <v>29995</v>
      </c>
      <c r="M160" s="465">
        <f t="shared" si="48"/>
        <v>31955</v>
      </c>
      <c r="N160" s="24"/>
    </row>
    <row r="161" spans="1:13" ht="42" customHeight="1">
      <c r="A161" s="610" t="s">
        <v>723</v>
      </c>
      <c r="B161" s="611"/>
      <c r="C161" s="612"/>
      <c r="D161" s="82" t="s">
        <v>211</v>
      </c>
      <c r="E161" s="186">
        <f>E180</f>
        <v>25866</v>
      </c>
      <c r="F161" s="186">
        <f t="shared" ref="F161:M161" si="49">F181+F184</f>
        <v>0</v>
      </c>
      <c r="G161" s="186">
        <f t="shared" si="49"/>
        <v>7754</v>
      </c>
      <c r="H161" s="186">
        <f t="shared" si="49"/>
        <v>6279</v>
      </c>
      <c r="I161" s="186">
        <f t="shared" si="49"/>
        <v>6113</v>
      </c>
      <c r="J161" s="375">
        <f t="shared" si="49"/>
        <v>5720</v>
      </c>
      <c r="K161" s="186">
        <f t="shared" si="49"/>
        <v>28035</v>
      </c>
      <c r="L161" s="186">
        <f t="shared" si="49"/>
        <v>29995</v>
      </c>
      <c r="M161" s="186">
        <f t="shared" si="49"/>
        <v>31955</v>
      </c>
    </row>
    <row r="162" spans="1:13" ht="27" customHeight="1">
      <c r="A162" s="158"/>
      <c r="B162" s="670" t="s">
        <v>580</v>
      </c>
      <c r="C162" s="671"/>
      <c r="D162" s="159"/>
      <c r="E162" s="369">
        <f>E163</f>
        <v>25866</v>
      </c>
      <c r="F162" s="369">
        <f t="shared" ref="F162:J163" si="50">F163</f>
        <v>0</v>
      </c>
      <c r="G162" s="369">
        <f t="shared" si="50"/>
        <v>7754</v>
      </c>
      <c r="H162" s="369">
        <f t="shared" si="50"/>
        <v>6279</v>
      </c>
      <c r="I162" s="369">
        <f t="shared" si="50"/>
        <v>6113</v>
      </c>
      <c r="J162" s="369">
        <f t="shared" si="50"/>
        <v>5720</v>
      </c>
      <c r="K162" s="95">
        <f>K163+K169</f>
        <v>28035</v>
      </c>
      <c r="L162" s="95">
        <f t="shared" ref="L162:M162" si="51">L163+L169</f>
        <v>29995</v>
      </c>
      <c r="M162" s="95">
        <f t="shared" si="51"/>
        <v>31955</v>
      </c>
    </row>
    <row r="163" spans="1:13" ht="16.5" customHeight="1">
      <c r="A163" s="158"/>
      <c r="B163" s="672" t="s">
        <v>346</v>
      </c>
      <c r="C163" s="673"/>
      <c r="D163" s="159"/>
      <c r="E163" s="369">
        <f>E164</f>
        <v>25866</v>
      </c>
      <c r="F163" s="369">
        <f t="shared" si="50"/>
        <v>0</v>
      </c>
      <c r="G163" s="369">
        <f t="shared" si="50"/>
        <v>7754</v>
      </c>
      <c r="H163" s="369">
        <f t="shared" si="50"/>
        <v>6279</v>
      </c>
      <c r="I163" s="369">
        <f t="shared" si="50"/>
        <v>6113</v>
      </c>
      <c r="J163" s="369">
        <f t="shared" si="50"/>
        <v>5720</v>
      </c>
      <c r="K163" s="95">
        <f>K164</f>
        <v>28035</v>
      </c>
      <c r="L163" s="95">
        <f t="shared" ref="L163:M163" si="52">L164</f>
        <v>29995</v>
      </c>
      <c r="M163" s="95">
        <f t="shared" si="52"/>
        <v>31955</v>
      </c>
    </row>
    <row r="164" spans="1:13" ht="30" customHeight="1">
      <c r="A164" s="158"/>
      <c r="B164" s="606" t="s">
        <v>712</v>
      </c>
      <c r="C164" s="607"/>
      <c r="D164" s="90" t="s">
        <v>354</v>
      </c>
      <c r="E164" s="369">
        <f>E165+E166+E167</f>
        <v>25866</v>
      </c>
      <c r="F164" s="369">
        <f t="shared" ref="F164:J164" si="53">F165+F166+F167</f>
        <v>0</v>
      </c>
      <c r="G164" s="369">
        <f t="shared" si="53"/>
        <v>7754</v>
      </c>
      <c r="H164" s="369">
        <f t="shared" si="53"/>
        <v>6279</v>
      </c>
      <c r="I164" s="369">
        <f t="shared" si="53"/>
        <v>6113</v>
      </c>
      <c r="J164" s="369">
        <f t="shared" si="53"/>
        <v>5720</v>
      </c>
      <c r="K164" s="95">
        <f>K165+K166+K167</f>
        <v>28035</v>
      </c>
      <c r="L164" s="95">
        <f t="shared" ref="L164:M164" si="54">L165+L166+L167</f>
        <v>29995</v>
      </c>
      <c r="M164" s="95">
        <f t="shared" si="54"/>
        <v>31955</v>
      </c>
    </row>
    <row r="165" spans="1:13" ht="27.75" customHeight="1">
      <c r="A165" s="158"/>
      <c r="B165" s="531"/>
      <c r="C165" s="532" t="s">
        <v>355</v>
      </c>
      <c r="D165" s="92" t="s">
        <v>356</v>
      </c>
      <c r="E165" s="369">
        <f>G165+H165+I165+J165</f>
        <v>24473</v>
      </c>
      <c r="F165" s="388"/>
      <c r="G165" s="388">
        <v>7187</v>
      </c>
      <c r="H165" s="388">
        <v>5952</v>
      </c>
      <c r="I165" s="388">
        <v>5833</v>
      </c>
      <c r="J165" s="383">
        <v>5501</v>
      </c>
      <c r="K165" s="95">
        <v>26800</v>
      </c>
      <c r="L165" s="95">
        <v>28600</v>
      </c>
      <c r="M165" s="95">
        <v>30400</v>
      </c>
    </row>
    <row r="166" spans="1:13" ht="19.5" customHeight="1">
      <c r="A166" s="158"/>
      <c r="B166" s="531"/>
      <c r="C166" s="532" t="s">
        <v>357</v>
      </c>
      <c r="D166" s="94" t="s">
        <v>358</v>
      </c>
      <c r="E166" s="369">
        <f>G166+H166+I166+J166</f>
        <v>1363</v>
      </c>
      <c r="F166" s="388"/>
      <c r="G166" s="388">
        <v>537</v>
      </c>
      <c r="H166" s="388">
        <v>327</v>
      </c>
      <c r="I166" s="388">
        <v>280</v>
      </c>
      <c r="J166" s="383">
        <v>219</v>
      </c>
      <c r="K166" s="95">
        <v>1235</v>
      </c>
      <c r="L166" s="95">
        <v>1395</v>
      </c>
      <c r="M166" s="95">
        <v>1555</v>
      </c>
    </row>
    <row r="167" spans="1:13" ht="36" customHeight="1">
      <c r="A167" s="158"/>
      <c r="B167" s="674" t="s">
        <v>425</v>
      </c>
      <c r="C167" s="675"/>
      <c r="D167" s="159">
        <v>59</v>
      </c>
      <c r="E167" s="369">
        <f>G167+H167+I167+J167</f>
        <v>30</v>
      </c>
      <c r="F167" s="388"/>
      <c r="G167" s="388">
        <f>G168</f>
        <v>30</v>
      </c>
      <c r="H167" s="388">
        <f t="shared" ref="H167:J167" si="55">H168</f>
        <v>0</v>
      </c>
      <c r="I167" s="388">
        <f t="shared" si="55"/>
        <v>0</v>
      </c>
      <c r="J167" s="388">
        <f t="shared" si="55"/>
        <v>0</v>
      </c>
      <c r="K167" s="95">
        <f>K168</f>
        <v>0</v>
      </c>
      <c r="L167" s="95">
        <f t="shared" ref="L167:M167" si="56">L168</f>
        <v>0</v>
      </c>
      <c r="M167" s="95">
        <f t="shared" si="56"/>
        <v>0</v>
      </c>
    </row>
    <row r="168" spans="1:13" ht="27" customHeight="1">
      <c r="A168" s="158"/>
      <c r="B168" s="531"/>
      <c r="C168" s="532" t="s">
        <v>634</v>
      </c>
      <c r="D168" s="160" t="s">
        <v>635</v>
      </c>
      <c r="E168" s="369">
        <f>G168+H168+I168+J168</f>
        <v>30</v>
      </c>
      <c r="F168" s="388"/>
      <c r="G168" s="388">
        <v>30</v>
      </c>
      <c r="H168" s="388"/>
      <c r="I168" s="388"/>
      <c r="J168" s="383"/>
      <c r="K168" s="95">
        <v>0</v>
      </c>
      <c r="L168" s="95">
        <v>0</v>
      </c>
      <c r="M168" s="95">
        <v>0</v>
      </c>
    </row>
    <row r="169" spans="1:13" ht="18" customHeight="1">
      <c r="A169" s="158"/>
      <c r="B169" s="538"/>
      <c r="C169" s="535" t="s">
        <v>462</v>
      </c>
      <c r="D169" s="159"/>
      <c r="E169" s="369"/>
      <c r="F169" s="388"/>
      <c r="G169" s="388"/>
      <c r="H169" s="388"/>
      <c r="I169" s="388"/>
      <c r="J169" s="383"/>
      <c r="K169" s="95"/>
      <c r="L169" s="95"/>
      <c r="M169" s="95"/>
    </row>
    <row r="170" spans="1:13" ht="19.5" customHeight="1">
      <c r="A170" s="158"/>
      <c r="B170" s="606" t="s">
        <v>530</v>
      </c>
      <c r="C170" s="607"/>
      <c r="D170" s="94" t="s">
        <v>531</v>
      </c>
      <c r="E170" s="369"/>
      <c r="F170" s="388"/>
      <c r="G170" s="388"/>
      <c r="H170" s="388"/>
      <c r="I170" s="388"/>
      <c r="J170" s="383"/>
      <c r="K170" s="95"/>
      <c r="L170" s="95"/>
      <c r="M170" s="95"/>
    </row>
    <row r="171" spans="1:13" ht="27.75" customHeight="1">
      <c r="A171" s="158"/>
      <c r="B171" s="606" t="s">
        <v>713</v>
      </c>
      <c r="C171" s="607"/>
      <c r="D171" s="94" t="s">
        <v>533</v>
      </c>
      <c r="E171" s="369"/>
      <c r="F171" s="388"/>
      <c r="G171" s="388"/>
      <c r="H171" s="388"/>
      <c r="I171" s="388"/>
      <c r="J171" s="383"/>
      <c r="K171" s="95"/>
      <c r="L171" s="95"/>
      <c r="M171" s="95"/>
    </row>
    <row r="172" spans="1:13" ht="24" customHeight="1">
      <c r="A172" s="158"/>
      <c r="B172" s="606" t="s">
        <v>714</v>
      </c>
      <c r="C172" s="607"/>
      <c r="D172" s="94" t="s">
        <v>535</v>
      </c>
      <c r="E172" s="369"/>
      <c r="F172" s="388"/>
      <c r="G172" s="388"/>
      <c r="H172" s="388"/>
      <c r="I172" s="388"/>
      <c r="J172" s="383"/>
      <c r="K172" s="95"/>
      <c r="L172" s="95"/>
      <c r="M172" s="95"/>
    </row>
    <row r="173" spans="1:13" ht="18.75" customHeight="1">
      <c r="A173" s="158"/>
      <c r="B173" s="531"/>
      <c r="C173" s="532" t="s">
        <v>536</v>
      </c>
      <c r="D173" s="94" t="s">
        <v>537</v>
      </c>
      <c r="E173" s="369"/>
      <c r="F173" s="388"/>
      <c r="G173" s="388"/>
      <c r="H173" s="388"/>
      <c r="I173" s="388"/>
      <c r="J173" s="383"/>
      <c r="K173" s="95"/>
      <c r="L173" s="95"/>
      <c r="M173" s="95"/>
    </row>
    <row r="174" spans="1:13" ht="27" customHeight="1">
      <c r="A174" s="158"/>
      <c r="B174" s="531"/>
      <c r="C174" s="532" t="s">
        <v>538</v>
      </c>
      <c r="D174" s="94" t="s">
        <v>539</v>
      </c>
      <c r="E174" s="369"/>
      <c r="F174" s="388"/>
      <c r="G174" s="388"/>
      <c r="H174" s="388"/>
      <c r="I174" s="388"/>
      <c r="J174" s="383"/>
      <c r="K174" s="95"/>
      <c r="L174" s="95"/>
      <c r="M174" s="95"/>
    </row>
    <row r="175" spans="1:13" ht="27.75" customHeight="1">
      <c r="A175" s="158"/>
      <c r="B175" s="538"/>
      <c r="C175" s="532" t="s">
        <v>540</v>
      </c>
      <c r="D175" s="94" t="s">
        <v>541</v>
      </c>
      <c r="E175" s="369"/>
      <c r="F175" s="388"/>
      <c r="G175" s="388"/>
      <c r="H175" s="388"/>
      <c r="I175" s="388"/>
      <c r="J175" s="383"/>
      <c r="K175" s="95"/>
      <c r="L175" s="95"/>
      <c r="M175" s="95"/>
    </row>
    <row r="176" spans="1:13" ht="17.25" customHeight="1">
      <c r="A176" s="158"/>
      <c r="B176" s="538"/>
      <c r="C176" s="532" t="s">
        <v>715</v>
      </c>
      <c r="D176" s="94" t="s">
        <v>543</v>
      </c>
      <c r="E176" s="369"/>
      <c r="F176" s="388"/>
      <c r="G176" s="388"/>
      <c r="H176" s="388"/>
      <c r="I176" s="388"/>
      <c r="J176" s="383"/>
      <c r="K176" s="95"/>
      <c r="L176" s="95"/>
      <c r="M176" s="95"/>
    </row>
    <row r="177" spans="1:14" ht="18" customHeight="1">
      <c r="A177" s="158"/>
      <c r="B177" s="538"/>
      <c r="C177" s="532" t="s">
        <v>544</v>
      </c>
      <c r="D177" s="94" t="s">
        <v>545</v>
      </c>
      <c r="E177" s="369"/>
      <c r="F177" s="388"/>
      <c r="G177" s="388"/>
      <c r="H177" s="388"/>
      <c r="I177" s="388"/>
      <c r="J177" s="383"/>
      <c r="K177" s="95"/>
      <c r="L177" s="95"/>
      <c r="M177" s="95"/>
    </row>
    <row r="178" spans="1:14" ht="18.75" customHeight="1">
      <c r="A178" s="158"/>
      <c r="B178" s="538"/>
      <c r="C178" s="532" t="s">
        <v>546</v>
      </c>
      <c r="D178" s="94" t="s">
        <v>547</v>
      </c>
      <c r="E178" s="369"/>
      <c r="F178" s="388"/>
      <c r="G178" s="388"/>
      <c r="H178" s="388"/>
      <c r="I178" s="388"/>
      <c r="J178" s="383"/>
      <c r="K178" s="95"/>
      <c r="L178" s="95"/>
      <c r="M178" s="95"/>
    </row>
    <row r="179" spans="1:14" ht="16.5" customHeight="1">
      <c r="A179" s="158"/>
      <c r="B179" s="538"/>
      <c r="C179" s="532" t="s">
        <v>548</v>
      </c>
      <c r="D179" s="94" t="s">
        <v>549</v>
      </c>
      <c r="E179" s="369"/>
      <c r="F179" s="388"/>
      <c r="G179" s="388"/>
      <c r="H179" s="388"/>
      <c r="I179" s="388"/>
      <c r="J179" s="383"/>
      <c r="K179" s="95"/>
      <c r="L179" s="95"/>
      <c r="M179" s="95"/>
    </row>
    <row r="180" spans="1:14" ht="18.75" customHeight="1">
      <c r="A180" s="150" t="s">
        <v>204</v>
      </c>
      <c r="B180" s="420"/>
      <c r="C180" s="420"/>
      <c r="D180" s="151"/>
      <c r="E180" s="369">
        <f>E181+E183+E184</f>
        <v>25866</v>
      </c>
      <c r="F180" s="369">
        <f t="shared" ref="F180:J180" si="57">F181+F183+F184</f>
        <v>0</v>
      </c>
      <c r="G180" s="369">
        <f t="shared" si="57"/>
        <v>7754</v>
      </c>
      <c r="H180" s="369">
        <f t="shared" si="57"/>
        <v>6279</v>
      </c>
      <c r="I180" s="369">
        <f t="shared" si="57"/>
        <v>6113</v>
      </c>
      <c r="J180" s="369">
        <f t="shared" si="57"/>
        <v>5720</v>
      </c>
      <c r="K180" s="95">
        <f>K181+K184</f>
        <v>28035</v>
      </c>
      <c r="L180" s="95">
        <f t="shared" ref="L180:M180" si="58">L181+L184</f>
        <v>29995</v>
      </c>
      <c r="M180" s="95">
        <f t="shared" si="58"/>
        <v>31955</v>
      </c>
    </row>
    <row r="181" spans="1:14" ht="14.25" customHeight="1">
      <c r="A181" s="161"/>
      <c r="B181" s="162" t="s">
        <v>212</v>
      </c>
      <c r="C181" s="154"/>
      <c r="D181" s="151" t="s">
        <v>213</v>
      </c>
      <c r="E181" s="369">
        <f>G181+H181+I181+J181</f>
        <v>0</v>
      </c>
      <c r="F181" s="388">
        <f t="shared" ref="F181:M181" si="59">F182</f>
        <v>0</v>
      </c>
      <c r="G181" s="388">
        <f t="shared" si="59"/>
        <v>0</v>
      </c>
      <c r="H181" s="388">
        <f t="shared" si="59"/>
        <v>0</v>
      </c>
      <c r="I181" s="388">
        <f t="shared" si="59"/>
        <v>0</v>
      </c>
      <c r="J181" s="383">
        <f t="shared" si="59"/>
        <v>0</v>
      </c>
      <c r="K181" s="95">
        <f t="shared" si="59"/>
        <v>0</v>
      </c>
      <c r="L181" s="95">
        <f t="shared" si="59"/>
        <v>0</v>
      </c>
      <c r="M181" s="95">
        <f t="shared" si="59"/>
        <v>0</v>
      </c>
    </row>
    <row r="182" spans="1:14" ht="14.25" customHeight="1">
      <c r="A182" s="161"/>
      <c r="B182" s="162"/>
      <c r="C182" s="163" t="s">
        <v>720</v>
      </c>
      <c r="D182" s="164" t="s">
        <v>214</v>
      </c>
      <c r="E182" s="369">
        <f>G182+H182+I182+J182</f>
        <v>0</v>
      </c>
      <c r="F182" s="388"/>
      <c r="G182" s="388"/>
      <c r="H182" s="388"/>
      <c r="I182" s="388"/>
      <c r="J182" s="383"/>
      <c r="K182" s="95"/>
      <c r="L182" s="96"/>
      <c r="M182" s="96"/>
    </row>
    <row r="183" spans="1:14" ht="14.25" customHeight="1">
      <c r="A183" s="161"/>
      <c r="B183" s="668" t="s">
        <v>721</v>
      </c>
      <c r="C183" s="669"/>
      <c r="D183" s="151" t="s">
        <v>722</v>
      </c>
      <c r="E183" s="369"/>
      <c r="F183" s="388"/>
      <c r="G183" s="388"/>
      <c r="H183" s="388"/>
      <c r="I183" s="388"/>
      <c r="J183" s="383"/>
      <c r="K183" s="95"/>
      <c r="L183" s="96"/>
      <c r="M183" s="96"/>
    </row>
    <row r="184" spans="1:14" ht="27.75" customHeight="1">
      <c r="A184" s="161"/>
      <c r="B184" s="608" t="s">
        <v>215</v>
      </c>
      <c r="C184" s="609"/>
      <c r="D184" s="151" t="s">
        <v>216</v>
      </c>
      <c r="E184" s="369">
        <f>G184+H184+I184+J184</f>
        <v>25866</v>
      </c>
      <c r="F184" s="388"/>
      <c r="G184" s="388">
        <v>7754</v>
      </c>
      <c r="H184" s="388">
        <v>6279</v>
      </c>
      <c r="I184" s="388">
        <v>6113</v>
      </c>
      <c r="J184" s="383">
        <v>5720</v>
      </c>
      <c r="K184" s="95">
        <v>28035</v>
      </c>
      <c r="L184" s="96">
        <v>29995</v>
      </c>
      <c r="M184" s="96">
        <v>31955</v>
      </c>
    </row>
    <row r="185" spans="1:14" s="4" customFormat="1" ht="50.25" customHeight="1">
      <c r="A185" s="646" t="s">
        <v>217</v>
      </c>
      <c r="B185" s="647"/>
      <c r="C185" s="648"/>
      <c r="D185" s="421" t="s">
        <v>218</v>
      </c>
      <c r="E185" s="466">
        <f>G185+H185+I185+J185</f>
        <v>869000.5</v>
      </c>
      <c r="F185" s="462">
        <f t="shared" ref="F185:M185" si="60">F186+F202+F338+F484</f>
        <v>9361.4699999999993</v>
      </c>
      <c r="G185" s="462">
        <f t="shared" si="60"/>
        <v>335092</v>
      </c>
      <c r="H185" s="462">
        <f t="shared" si="60"/>
        <v>196240.5</v>
      </c>
      <c r="I185" s="462">
        <f t="shared" si="60"/>
        <v>172107</v>
      </c>
      <c r="J185" s="464">
        <f t="shared" si="60"/>
        <v>165561</v>
      </c>
      <c r="K185" s="464">
        <f t="shared" si="60"/>
        <v>754158</v>
      </c>
      <c r="L185" s="464">
        <f t="shared" si="60"/>
        <v>753467</v>
      </c>
      <c r="M185" s="464">
        <f t="shared" si="60"/>
        <v>758773</v>
      </c>
      <c r="N185" s="46"/>
    </row>
    <row r="186" spans="1:14" s="4" customFormat="1" ht="40.5" customHeight="1">
      <c r="A186" s="740" t="s">
        <v>219</v>
      </c>
      <c r="B186" s="741"/>
      <c r="C186" s="742"/>
      <c r="D186" s="422" t="s">
        <v>220</v>
      </c>
      <c r="E186" s="423">
        <f>G186+H186+I186+J186</f>
        <v>0</v>
      </c>
      <c r="F186" s="424">
        <f t="shared" ref="F186:M186" si="61">F188+F191+F195+F196+F198+F201</f>
        <v>0</v>
      </c>
      <c r="G186" s="424">
        <f t="shared" si="61"/>
        <v>0</v>
      </c>
      <c r="H186" s="424">
        <f t="shared" si="61"/>
        <v>0</v>
      </c>
      <c r="I186" s="424">
        <f t="shared" si="61"/>
        <v>0</v>
      </c>
      <c r="J186" s="425">
        <f t="shared" si="61"/>
        <v>0</v>
      </c>
      <c r="K186" s="426">
        <f t="shared" si="61"/>
        <v>0</v>
      </c>
      <c r="L186" s="426">
        <f t="shared" si="61"/>
        <v>0</v>
      </c>
      <c r="M186" s="426">
        <f t="shared" si="61"/>
        <v>0</v>
      </c>
      <c r="N186" s="46"/>
    </row>
    <row r="187" spans="1:14" ht="14.25" hidden="1" customHeight="1">
      <c r="A187" s="150" t="s">
        <v>204</v>
      </c>
      <c r="B187" s="150"/>
      <c r="C187" s="150"/>
      <c r="D187" s="168"/>
      <c r="E187" s="369"/>
      <c r="F187" s="388"/>
      <c r="G187" s="388"/>
      <c r="H187" s="388"/>
      <c r="I187" s="388"/>
      <c r="J187" s="383"/>
      <c r="K187" s="95"/>
      <c r="L187" s="96"/>
      <c r="M187" s="96"/>
    </row>
    <row r="188" spans="1:14" ht="14.25" hidden="1" customHeight="1">
      <c r="A188" s="161"/>
      <c r="B188" s="169" t="s">
        <v>221</v>
      </c>
      <c r="C188" s="170"/>
      <c r="D188" s="160" t="s">
        <v>222</v>
      </c>
      <c r="E188" s="369">
        <f t="shared" ref="E188:E203" si="62">G188+H188+I188+J188</f>
        <v>0</v>
      </c>
      <c r="F188" s="388">
        <f>F189+F190</f>
        <v>0</v>
      </c>
      <c r="G188" s="388">
        <f>G189+G190</f>
        <v>0</v>
      </c>
      <c r="H188" s="388">
        <f>H189+H190</f>
        <v>0</v>
      </c>
      <c r="I188" s="388">
        <f>I189+I190</f>
        <v>0</v>
      </c>
      <c r="J188" s="383">
        <f>J189+J190</f>
        <v>0</v>
      </c>
      <c r="K188" s="95"/>
      <c r="L188" s="96"/>
      <c r="M188" s="96"/>
    </row>
    <row r="189" spans="1:14" ht="14.25" hidden="1" customHeight="1">
      <c r="A189" s="161"/>
      <c r="B189" s="169"/>
      <c r="C189" s="169" t="s">
        <v>223</v>
      </c>
      <c r="D189" s="171" t="s">
        <v>224</v>
      </c>
      <c r="E189" s="369">
        <f t="shared" si="62"/>
        <v>0</v>
      </c>
      <c r="F189" s="388"/>
      <c r="G189" s="388"/>
      <c r="H189" s="388"/>
      <c r="I189" s="388"/>
      <c r="J189" s="383"/>
      <c r="K189" s="95"/>
      <c r="L189" s="96"/>
      <c r="M189" s="96"/>
    </row>
    <row r="190" spans="1:14" ht="14.25" hidden="1" customHeight="1">
      <c r="A190" s="161"/>
      <c r="B190" s="169"/>
      <c r="C190" s="169" t="s">
        <v>225</v>
      </c>
      <c r="D190" s="171" t="s">
        <v>226</v>
      </c>
      <c r="E190" s="369">
        <f t="shared" si="62"/>
        <v>0</v>
      </c>
      <c r="F190" s="388"/>
      <c r="G190" s="388"/>
      <c r="H190" s="388"/>
      <c r="I190" s="388"/>
      <c r="J190" s="383"/>
      <c r="K190" s="95"/>
      <c r="L190" s="96"/>
      <c r="M190" s="96"/>
    </row>
    <row r="191" spans="1:14" ht="14.25" hidden="1" customHeight="1">
      <c r="A191" s="161"/>
      <c r="B191" s="169" t="s">
        <v>227</v>
      </c>
      <c r="C191" s="172"/>
      <c r="D191" s="160" t="s">
        <v>228</v>
      </c>
      <c r="E191" s="369">
        <f t="shared" si="62"/>
        <v>0</v>
      </c>
      <c r="F191" s="388">
        <f>SUM(F192:F194)</f>
        <v>0</v>
      </c>
      <c r="G191" s="388">
        <f>SUM(G192:G194)</f>
        <v>0</v>
      </c>
      <c r="H191" s="388">
        <f>SUM(H192:H194)</f>
        <v>0</v>
      </c>
      <c r="I191" s="388">
        <f>SUM(I192:I194)</f>
        <v>0</v>
      </c>
      <c r="J191" s="383">
        <f>SUM(J192:J194)</f>
        <v>0</v>
      </c>
      <c r="K191" s="95"/>
      <c r="L191" s="96"/>
      <c r="M191" s="96"/>
    </row>
    <row r="192" spans="1:14" ht="14.25" hidden="1" customHeight="1">
      <c r="A192" s="161"/>
      <c r="B192" s="169"/>
      <c r="C192" s="163" t="s">
        <v>229</v>
      </c>
      <c r="D192" s="171" t="s">
        <v>230</v>
      </c>
      <c r="E192" s="369">
        <f t="shared" si="62"/>
        <v>0</v>
      </c>
      <c r="F192" s="389"/>
      <c r="G192" s="389"/>
      <c r="H192" s="389"/>
      <c r="I192" s="389"/>
      <c r="J192" s="383"/>
      <c r="K192" s="95"/>
      <c r="L192" s="96"/>
      <c r="M192" s="96"/>
    </row>
    <row r="193" spans="1:14" ht="14.25" hidden="1" customHeight="1">
      <c r="A193" s="161"/>
      <c r="B193" s="169"/>
      <c r="C193" s="163" t="s">
        <v>231</v>
      </c>
      <c r="D193" s="171" t="s">
        <v>232</v>
      </c>
      <c r="E193" s="369">
        <f t="shared" si="62"/>
        <v>0</v>
      </c>
      <c r="F193" s="388"/>
      <c r="G193" s="388"/>
      <c r="H193" s="388"/>
      <c r="I193" s="388"/>
      <c r="J193" s="383"/>
      <c r="K193" s="95"/>
      <c r="L193" s="96"/>
      <c r="M193" s="96"/>
    </row>
    <row r="194" spans="1:14" ht="14.25" hidden="1" customHeight="1">
      <c r="A194" s="161"/>
      <c r="B194" s="169"/>
      <c r="C194" s="153" t="s">
        <v>233</v>
      </c>
      <c r="D194" s="171" t="s">
        <v>234</v>
      </c>
      <c r="E194" s="369">
        <f t="shared" si="62"/>
        <v>0</v>
      </c>
      <c r="F194" s="388"/>
      <c r="G194" s="388"/>
      <c r="H194" s="388"/>
      <c r="I194" s="388"/>
      <c r="J194" s="383"/>
      <c r="K194" s="95"/>
      <c r="L194" s="96"/>
      <c r="M194" s="96"/>
    </row>
    <row r="195" spans="1:14" ht="14.25" hidden="1" customHeight="1">
      <c r="A195" s="161"/>
      <c r="B195" s="163" t="s">
        <v>235</v>
      </c>
      <c r="C195" s="163"/>
      <c r="D195" s="160" t="s">
        <v>236</v>
      </c>
      <c r="E195" s="369">
        <f t="shared" si="62"/>
        <v>0</v>
      </c>
      <c r="F195" s="388"/>
      <c r="G195" s="388"/>
      <c r="H195" s="388"/>
      <c r="I195" s="388"/>
      <c r="J195" s="383"/>
      <c r="K195" s="95"/>
      <c r="L195" s="96"/>
      <c r="M195" s="96"/>
    </row>
    <row r="196" spans="1:14" ht="14.25" hidden="1" customHeight="1">
      <c r="A196" s="161"/>
      <c r="B196" s="163" t="s">
        <v>237</v>
      </c>
      <c r="C196" s="67"/>
      <c r="D196" s="160" t="s">
        <v>238</v>
      </c>
      <c r="E196" s="369">
        <f t="shared" si="62"/>
        <v>0</v>
      </c>
      <c r="F196" s="388">
        <f>F197</f>
        <v>0</v>
      </c>
      <c r="G196" s="388">
        <f>G197</f>
        <v>0</v>
      </c>
      <c r="H196" s="388">
        <f>H197</f>
        <v>0</v>
      </c>
      <c r="I196" s="388">
        <f>I197</f>
        <v>0</v>
      </c>
      <c r="J196" s="383">
        <f>J197</f>
        <v>0</v>
      </c>
      <c r="K196" s="95"/>
      <c r="L196" s="96"/>
      <c r="M196" s="96"/>
    </row>
    <row r="197" spans="1:14" ht="14.25" hidden="1" customHeight="1">
      <c r="A197" s="161"/>
      <c r="B197" s="163"/>
      <c r="C197" s="163" t="s">
        <v>239</v>
      </c>
      <c r="D197" s="171" t="s">
        <v>240</v>
      </c>
      <c r="E197" s="369">
        <f t="shared" si="62"/>
        <v>0</v>
      </c>
      <c r="F197" s="388"/>
      <c r="G197" s="388"/>
      <c r="H197" s="388"/>
      <c r="I197" s="388"/>
      <c r="J197" s="383"/>
      <c r="K197" s="95"/>
      <c r="L197" s="96"/>
      <c r="M197" s="96"/>
    </row>
    <row r="198" spans="1:14" ht="14.25" hidden="1" customHeight="1">
      <c r="A198" s="161"/>
      <c r="B198" s="163" t="s">
        <v>241</v>
      </c>
      <c r="C198" s="163"/>
      <c r="D198" s="160" t="s">
        <v>242</v>
      </c>
      <c r="E198" s="369">
        <f t="shared" si="62"/>
        <v>0</v>
      </c>
      <c r="F198" s="388">
        <f>F199+F200</f>
        <v>0</v>
      </c>
      <c r="G198" s="388">
        <f>G199+G200</f>
        <v>0</v>
      </c>
      <c r="H198" s="388">
        <f>H199+H200</f>
        <v>0</v>
      </c>
      <c r="I198" s="388">
        <f>I199+I200</f>
        <v>0</v>
      </c>
      <c r="J198" s="383">
        <f>J199+J200</f>
        <v>0</v>
      </c>
      <c r="K198" s="95"/>
      <c r="L198" s="96"/>
      <c r="M198" s="96"/>
    </row>
    <row r="199" spans="1:14" ht="14.25" hidden="1" customHeight="1">
      <c r="A199" s="161"/>
      <c r="B199" s="163"/>
      <c r="C199" s="169" t="s">
        <v>243</v>
      </c>
      <c r="D199" s="171" t="s">
        <v>244</v>
      </c>
      <c r="E199" s="369">
        <f t="shared" si="62"/>
        <v>0</v>
      </c>
      <c r="F199" s="388"/>
      <c r="G199" s="388"/>
      <c r="H199" s="388"/>
      <c r="I199" s="388"/>
      <c r="J199" s="383"/>
      <c r="K199" s="95"/>
      <c r="L199" s="96"/>
      <c r="M199" s="96"/>
    </row>
    <row r="200" spans="1:14" s="7" customFormat="1" ht="14.25" hidden="1" customHeight="1">
      <c r="A200" s="161"/>
      <c r="B200" s="163"/>
      <c r="C200" s="163" t="s">
        <v>245</v>
      </c>
      <c r="D200" s="171" t="s">
        <v>246</v>
      </c>
      <c r="E200" s="369">
        <f t="shared" si="62"/>
        <v>0</v>
      </c>
      <c r="F200" s="388"/>
      <c r="G200" s="388"/>
      <c r="H200" s="388"/>
      <c r="I200" s="388"/>
      <c r="J200" s="383"/>
      <c r="K200" s="95"/>
      <c r="L200" s="96"/>
      <c r="M200" s="96"/>
      <c r="N200" s="20"/>
    </row>
    <row r="201" spans="1:14" ht="6" hidden="1" customHeight="1">
      <c r="A201" s="161"/>
      <c r="B201" s="153" t="s">
        <v>247</v>
      </c>
      <c r="C201" s="153"/>
      <c r="D201" s="160" t="s">
        <v>248</v>
      </c>
      <c r="E201" s="369">
        <f t="shared" si="62"/>
        <v>0</v>
      </c>
      <c r="F201" s="388"/>
      <c r="G201" s="388"/>
      <c r="H201" s="388"/>
      <c r="I201" s="388"/>
      <c r="J201" s="383"/>
      <c r="K201" s="95"/>
      <c r="L201" s="96"/>
      <c r="M201" s="96"/>
    </row>
    <row r="202" spans="1:14" ht="44.25" customHeight="1">
      <c r="A202" s="610" t="s">
        <v>249</v>
      </c>
      <c r="B202" s="611"/>
      <c r="C202" s="612"/>
      <c r="D202" s="173" t="s">
        <v>250</v>
      </c>
      <c r="E202" s="186">
        <f>E203</f>
        <v>730337.5</v>
      </c>
      <c r="F202" s="186">
        <f>F331</f>
        <v>9361.4699999999993</v>
      </c>
      <c r="G202" s="186">
        <f t="shared" ref="G202:J202" si="63">G331</f>
        <v>251479</v>
      </c>
      <c r="H202" s="186">
        <f t="shared" si="63"/>
        <v>179419.5</v>
      </c>
      <c r="I202" s="186">
        <f t="shared" si="63"/>
        <v>150834</v>
      </c>
      <c r="J202" s="186">
        <f t="shared" si="63"/>
        <v>148605</v>
      </c>
      <c r="K202" s="186">
        <f t="shared" ref="K202:M202" si="64">K203</f>
        <v>686503</v>
      </c>
      <c r="L202" s="186">
        <f t="shared" si="64"/>
        <v>686503</v>
      </c>
      <c r="M202" s="186">
        <f t="shared" si="64"/>
        <v>691703</v>
      </c>
    </row>
    <row r="203" spans="1:14" s="36" customFormat="1" ht="28.5" customHeight="1">
      <c r="A203" s="348"/>
      <c r="B203" s="743" t="s">
        <v>580</v>
      </c>
      <c r="C203" s="744"/>
      <c r="D203" s="349"/>
      <c r="E203" s="390">
        <f t="shared" si="62"/>
        <v>730337.5</v>
      </c>
      <c r="F203" s="391">
        <f>F204</f>
        <v>9361.4699999999993</v>
      </c>
      <c r="G203" s="391">
        <f t="shared" ref="G203:M204" si="65">G205+G266</f>
        <v>251479</v>
      </c>
      <c r="H203" s="391">
        <f t="shared" si="65"/>
        <v>179419.5</v>
      </c>
      <c r="I203" s="391">
        <f t="shared" si="65"/>
        <v>150834</v>
      </c>
      <c r="J203" s="391">
        <f t="shared" si="65"/>
        <v>148605</v>
      </c>
      <c r="K203" s="392">
        <f t="shared" si="65"/>
        <v>686503</v>
      </c>
      <c r="L203" s="392">
        <f t="shared" si="65"/>
        <v>686503</v>
      </c>
      <c r="M203" s="392">
        <f t="shared" si="65"/>
        <v>691703</v>
      </c>
      <c r="N203" s="35"/>
    </row>
    <row r="204" spans="1:14" s="36" customFormat="1" ht="14.25" customHeight="1">
      <c r="A204" s="348"/>
      <c r="B204" s="659" t="s">
        <v>588</v>
      </c>
      <c r="C204" s="660"/>
      <c r="D204" s="349"/>
      <c r="E204" s="390">
        <f>E206+E267</f>
        <v>685558.5</v>
      </c>
      <c r="F204" s="393">
        <f>F205+F266</f>
        <v>9361.4699999999993</v>
      </c>
      <c r="G204" s="393">
        <f t="shared" si="65"/>
        <v>209640</v>
      </c>
      <c r="H204" s="393">
        <f t="shared" si="65"/>
        <v>176479.5</v>
      </c>
      <c r="I204" s="393">
        <f t="shared" si="65"/>
        <v>150834</v>
      </c>
      <c r="J204" s="394">
        <f t="shared" si="65"/>
        <v>148605</v>
      </c>
      <c r="K204" s="395">
        <f t="shared" si="65"/>
        <v>686503</v>
      </c>
      <c r="L204" s="395">
        <f t="shared" si="65"/>
        <v>686503</v>
      </c>
      <c r="M204" s="395">
        <f t="shared" si="65"/>
        <v>691703</v>
      </c>
      <c r="N204" s="35"/>
    </row>
    <row r="205" spans="1:14" s="366" customFormat="1" ht="14.25" customHeight="1">
      <c r="A205" s="174"/>
      <c r="B205" s="174" t="s">
        <v>346</v>
      </c>
      <c r="C205" s="364"/>
      <c r="D205" s="175"/>
      <c r="E205" s="393">
        <f t="shared" ref="E205:E212" si="66">G205+H205+I205+J205</f>
        <v>685558.5</v>
      </c>
      <c r="F205" s="393">
        <f t="shared" ref="F205:M205" si="67">F206</f>
        <v>9309.32</v>
      </c>
      <c r="G205" s="393">
        <f>G206+G264</f>
        <v>209640</v>
      </c>
      <c r="H205" s="393">
        <f>H206+H264</f>
        <v>176479.5</v>
      </c>
      <c r="I205" s="393">
        <f>I206+I264</f>
        <v>150834</v>
      </c>
      <c r="J205" s="393">
        <f>J206+J264</f>
        <v>148605</v>
      </c>
      <c r="K205" s="395">
        <f t="shared" si="67"/>
        <v>686503</v>
      </c>
      <c r="L205" s="395">
        <f t="shared" si="67"/>
        <v>686503</v>
      </c>
      <c r="M205" s="395">
        <f t="shared" si="67"/>
        <v>691703</v>
      </c>
      <c r="N205" s="365"/>
    </row>
    <row r="206" spans="1:14" s="5" customFormat="1">
      <c r="A206" s="536"/>
      <c r="B206" s="126" t="s">
        <v>679</v>
      </c>
      <c r="C206" s="350"/>
      <c r="D206" s="92" t="s">
        <v>354</v>
      </c>
      <c r="E206" s="370">
        <f t="shared" si="66"/>
        <v>685558.5</v>
      </c>
      <c r="F206" s="381">
        <f t="shared" ref="F206:M206" si="68">F207+F208+F209+F214+F218+F220+F232+F238+F245</f>
        <v>9309.32</v>
      </c>
      <c r="G206" s="381">
        <f t="shared" si="68"/>
        <v>209640</v>
      </c>
      <c r="H206" s="381">
        <f t="shared" si="68"/>
        <v>176479.5</v>
      </c>
      <c r="I206" s="381">
        <f t="shared" si="68"/>
        <v>150834</v>
      </c>
      <c r="J206" s="382">
        <f t="shared" si="68"/>
        <v>148605</v>
      </c>
      <c r="K206" s="191">
        <f t="shared" si="68"/>
        <v>686503</v>
      </c>
      <c r="L206" s="191">
        <f t="shared" si="68"/>
        <v>686503</v>
      </c>
      <c r="M206" s="191">
        <f t="shared" si="68"/>
        <v>691703</v>
      </c>
      <c r="N206" s="27"/>
    </row>
    <row r="207" spans="1:14" s="5" customFormat="1">
      <c r="A207" s="536"/>
      <c r="B207" s="126"/>
      <c r="C207" s="91" t="s">
        <v>355</v>
      </c>
      <c r="D207" s="92" t="s">
        <v>356</v>
      </c>
      <c r="E207" s="370">
        <f t="shared" si="66"/>
        <v>500662</v>
      </c>
      <c r="F207" s="381"/>
      <c r="G207" s="381">
        <v>139424</v>
      </c>
      <c r="H207" s="381">
        <v>127757</v>
      </c>
      <c r="I207" s="381">
        <v>114149</v>
      </c>
      <c r="J207" s="383">
        <v>119332</v>
      </c>
      <c r="K207" s="95">
        <v>495144</v>
      </c>
      <c r="L207" s="95">
        <v>495144</v>
      </c>
      <c r="M207" s="95">
        <v>495144</v>
      </c>
      <c r="N207" s="27"/>
    </row>
    <row r="208" spans="1:14" s="5" customFormat="1">
      <c r="A208" s="536"/>
      <c r="B208" s="93"/>
      <c r="C208" s="537" t="s">
        <v>357</v>
      </c>
      <c r="D208" s="94" t="s">
        <v>358</v>
      </c>
      <c r="E208" s="370">
        <f t="shared" si="66"/>
        <v>184424.5</v>
      </c>
      <c r="F208" s="381">
        <v>9309.32</v>
      </c>
      <c r="G208" s="381">
        <v>70075</v>
      </c>
      <c r="H208" s="381">
        <f>48584+23.5</f>
        <v>48607.5</v>
      </c>
      <c r="I208" s="381">
        <v>36575</v>
      </c>
      <c r="J208" s="383">
        <v>29167</v>
      </c>
      <c r="K208" s="95">
        <v>190837</v>
      </c>
      <c r="L208" s="95">
        <v>190837</v>
      </c>
      <c r="M208" s="96">
        <v>196037</v>
      </c>
      <c r="N208" s="27"/>
    </row>
    <row r="209" spans="1:14" s="5" customFormat="1">
      <c r="A209" s="536"/>
      <c r="B209" s="93" t="s">
        <v>359</v>
      </c>
      <c r="C209" s="91"/>
      <c r="D209" s="94" t="s">
        <v>360</v>
      </c>
      <c r="E209" s="370">
        <f t="shared" si="66"/>
        <v>0</v>
      </c>
      <c r="F209" s="381">
        <f>F210+F211+F212</f>
        <v>0</v>
      </c>
      <c r="G209" s="381">
        <f>G210+G211+G212</f>
        <v>0</v>
      </c>
      <c r="H209" s="381"/>
      <c r="I209" s="381"/>
      <c r="J209" s="382">
        <f>J210+J211+J212</f>
        <v>0</v>
      </c>
      <c r="K209" s="191">
        <f>K210+K211+K212</f>
        <v>0</v>
      </c>
      <c r="L209" s="191">
        <f>L210+L211+L212</f>
        <v>0</v>
      </c>
      <c r="M209" s="191">
        <f>M210+M211+M212</f>
        <v>0</v>
      </c>
      <c r="N209" s="27"/>
    </row>
    <row r="210" spans="1:14" s="5" customFormat="1">
      <c r="A210" s="536"/>
      <c r="B210" s="91" t="s">
        <v>361</v>
      </c>
      <c r="C210" s="91"/>
      <c r="D210" s="94" t="s">
        <v>362</v>
      </c>
      <c r="E210" s="370">
        <f t="shared" si="66"/>
        <v>0</v>
      </c>
      <c r="F210" s="381"/>
      <c r="G210" s="381"/>
      <c r="H210" s="381"/>
      <c r="I210" s="381"/>
      <c r="J210" s="383"/>
      <c r="K210" s="95"/>
      <c r="L210" s="96"/>
      <c r="M210" s="96"/>
      <c r="N210" s="27"/>
    </row>
    <row r="211" spans="1:14" s="5" customFormat="1" hidden="1">
      <c r="A211" s="536"/>
      <c r="B211" s="102" t="s">
        <v>363</v>
      </c>
      <c r="C211" s="102"/>
      <c r="D211" s="94" t="s">
        <v>364</v>
      </c>
      <c r="E211" s="370">
        <f t="shared" si="66"/>
        <v>0</v>
      </c>
      <c r="F211" s="381"/>
      <c r="G211" s="381"/>
      <c r="H211" s="381"/>
      <c r="I211" s="381"/>
      <c r="J211" s="383"/>
      <c r="K211" s="95"/>
      <c r="L211" s="96"/>
      <c r="M211" s="96"/>
      <c r="N211" s="27"/>
    </row>
    <row r="212" spans="1:14" s="5" customFormat="1" hidden="1">
      <c r="A212" s="536"/>
      <c r="B212" s="91" t="s">
        <v>365</v>
      </c>
      <c r="C212" s="101"/>
      <c r="D212" s="94" t="s">
        <v>366</v>
      </c>
      <c r="E212" s="370">
        <f t="shared" si="66"/>
        <v>0</v>
      </c>
      <c r="F212" s="381"/>
      <c r="G212" s="381"/>
      <c r="H212" s="381"/>
      <c r="I212" s="381"/>
      <c r="J212" s="383"/>
      <c r="K212" s="95"/>
      <c r="L212" s="96"/>
      <c r="M212" s="96"/>
      <c r="N212" s="27"/>
    </row>
    <row r="213" spans="1:14" s="5" customFormat="1" hidden="1">
      <c r="A213" s="536"/>
      <c r="B213" s="91"/>
      <c r="C213" s="101"/>
      <c r="D213" s="94"/>
      <c r="E213" s="370"/>
      <c r="F213" s="381"/>
      <c r="G213" s="381"/>
      <c r="H213" s="381"/>
      <c r="I213" s="381"/>
      <c r="J213" s="383"/>
      <c r="K213" s="95"/>
      <c r="L213" s="96"/>
      <c r="M213" s="96"/>
      <c r="N213" s="27"/>
    </row>
    <row r="214" spans="1:14" s="5" customFormat="1" hidden="1">
      <c r="A214" s="536"/>
      <c r="B214" s="91" t="s">
        <v>367</v>
      </c>
      <c r="C214" s="101"/>
      <c r="D214" s="94" t="s">
        <v>368</v>
      </c>
      <c r="E214" s="370">
        <f t="shared" ref="E214:E243" si="69">G214+H214+I214+J214</f>
        <v>0</v>
      </c>
      <c r="F214" s="381">
        <f t="shared" ref="F214:M214" si="70">F215+F216+F217</f>
        <v>0</v>
      </c>
      <c r="G214" s="381">
        <f t="shared" si="70"/>
        <v>0</v>
      </c>
      <c r="H214" s="381">
        <f t="shared" si="70"/>
        <v>0</v>
      </c>
      <c r="I214" s="381">
        <f t="shared" si="70"/>
        <v>0</v>
      </c>
      <c r="J214" s="382">
        <f t="shared" si="70"/>
        <v>0</v>
      </c>
      <c r="K214" s="191">
        <f t="shared" si="70"/>
        <v>0</v>
      </c>
      <c r="L214" s="191">
        <f t="shared" si="70"/>
        <v>0</v>
      </c>
      <c r="M214" s="191">
        <f t="shared" si="70"/>
        <v>0</v>
      </c>
      <c r="N214" s="27"/>
    </row>
    <row r="215" spans="1:14" s="5" customFormat="1" ht="25.5" hidden="1">
      <c r="A215" s="536"/>
      <c r="B215" s="91"/>
      <c r="C215" s="101" t="s">
        <v>369</v>
      </c>
      <c r="D215" s="94" t="s">
        <v>370</v>
      </c>
      <c r="E215" s="370">
        <f t="shared" si="69"/>
        <v>0</v>
      </c>
      <c r="F215" s="381"/>
      <c r="G215" s="381"/>
      <c r="H215" s="381"/>
      <c r="I215" s="381"/>
      <c r="J215" s="383"/>
      <c r="K215" s="95"/>
      <c r="L215" s="96"/>
      <c r="M215" s="96"/>
      <c r="N215" s="27"/>
    </row>
    <row r="216" spans="1:14" s="5" customFormat="1" hidden="1">
      <c r="A216" s="536"/>
      <c r="B216" s="91"/>
      <c r="C216" s="102" t="s">
        <v>371</v>
      </c>
      <c r="D216" s="103" t="s">
        <v>372</v>
      </c>
      <c r="E216" s="370">
        <f t="shared" si="69"/>
        <v>0</v>
      </c>
      <c r="F216" s="381"/>
      <c r="G216" s="381"/>
      <c r="H216" s="381"/>
      <c r="I216" s="381"/>
      <c r="J216" s="383"/>
      <c r="K216" s="95"/>
      <c r="L216" s="96"/>
      <c r="M216" s="96"/>
      <c r="N216" s="27"/>
    </row>
    <row r="217" spans="1:14" s="5" customFormat="1" hidden="1">
      <c r="A217" s="536"/>
      <c r="B217" s="350"/>
      <c r="C217" s="91" t="s">
        <v>373</v>
      </c>
      <c r="D217" s="92" t="s">
        <v>374</v>
      </c>
      <c r="E217" s="370">
        <f t="shared" si="69"/>
        <v>0</v>
      </c>
      <c r="F217" s="381"/>
      <c r="G217" s="381"/>
      <c r="H217" s="381"/>
      <c r="I217" s="381"/>
      <c r="J217" s="383"/>
      <c r="K217" s="95"/>
      <c r="L217" s="96"/>
      <c r="M217" s="96"/>
      <c r="N217" s="27"/>
    </row>
    <row r="218" spans="1:14" s="5" customFormat="1" hidden="1">
      <c r="A218" s="536"/>
      <c r="B218" s="91" t="s">
        <v>375</v>
      </c>
      <c r="C218" s="351"/>
      <c r="D218" s="162" t="s">
        <v>376</v>
      </c>
      <c r="E218" s="370">
        <f t="shared" si="69"/>
        <v>0</v>
      </c>
      <c r="F218" s="381">
        <f t="shared" ref="F218:M218" si="71">F219</f>
        <v>0</v>
      </c>
      <c r="G218" s="381">
        <f t="shared" si="71"/>
        <v>0</v>
      </c>
      <c r="H218" s="381">
        <f t="shared" si="71"/>
        <v>0</v>
      </c>
      <c r="I218" s="381">
        <f t="shared" si="71"/>
        <v>0</v>
      </c>
      <c r="J218" s="382">
        <f t="shared" si="71"/>
        <v>0</v>
      </c>
      <c r="K218" s="191">
        <f t="shared" si="71"/>
        <v>0</v>
      </c>
      <c r="L218" s="191">
        <f t="shared" si="71"/>
        <v>0</v>
      </c>
      <c r="M218" s="191">
        <f t="shared" si="71"/>
        <v>0</v>
      </c>
      <c r="N218" s="27"/>
    </row>
    <row r="219" spans="1:14" s="5" customFormat="1" ht="13.5" hidden="1" customHeight="1">
      <c r="A219" s="536"/>
      <c r="B219" s="91" t="s">
        <v>377</v>
      </c>
      <c r="C219" s="533"/>
      <c r="D219" s="162" t="s">
        <v>378</v>
      </c>
      <c r="E219" s="370">
        <f t="shared" si="69"/>
        <v>0</v>
      </c>
      <c r="F219" s="381"/>
      <c r="G219" s="381"/>
      <c r="H219" s="381"/>
      <c r="I219" s="381"/>
      <c r="J219" s="383"/>
      <c r="K219" s="95"/>
      <c r="L219" s="96"/>
      <c r="M219" s="96"/>
      <c r="N219" s="27"/>
    </row>
    <row r="220" spans="1:14" s="5" customFormat="1" ht="38.25" hidden="1">
      <c r="A220" s="536"/>
      <c r="B220" s="91"/>
      <c r="C220" s="101" t="s">
        <v>379</v>
      </c>
      <c r="D220" s="162" t="s">
        <v>380</v>
      </c>
      <c r="E220" s="370">
        <f t="shared" si="69"/>
        <v>0</v>
      </c>
      <c r="F220" s="381">
        <f>F221</f>
        <v>0</v>
      </c>
      <c r="G220" s="381">
        <f>G221</f>
        <v>0</v>
      </c>
      <c r="H220" s="381">
        <f>H221</f>
        <v>0</v>
      </c>
      <c r="I220" s="381">
        <f>I221</f>
        <v>0</v>
      </c>
      <c r="J220" s="382">
        <f>J221</f>
        <v>0</v>
      </c>
      <c r="K220" s="191"/>
      <c r="L220" s="96"/>
      <c r="M220" s="96"/>
      <c r="N220" s="27"/>
    </row>
    <row r="221" spans="1:14" s="5" customFormat="1" ht="46.5" hidden="1" customHeight="1">
      <c r="A221" s="536"/>
      <c r="B221" s="661" t="s">
        <v>381</v>
      </c>
      <c r="C221" s="662"/>
      <c r="D221" s="94" t="s">
        <v>382</v>
      </c>
      <c r="E221" s="370">
        <f t="shared" si="69"/>
        <v>0</v>
      </c>
      <c r="F221" s="381">
        <f>F222+F223+F224+F225+F226+F227+F228+F229+F230+F231</f>
        <v>0</v>
      </c>
      <c r="G221" s="381">
        <f>G222+G223+G224+G225+G226+G227+G228+G229+G230+G231</f>
        <v>0</v>
      </c>
      <c r="H221" s="381">
        <f>H222+H223+H224+H225+H226+H227+H228+H229+H230+H231</f>
        <v>0</v>
      </c>
      <c r="I221" s="381">
        <f>I222+I223+I224+I225+I226+I227+I228+I229+I230+I231</f>
        <v>0</v>
      </c>
      <c r="J221" s="382">
        <f>J222+J223+J224+J225+J226+J227+J228+J229+J230+J231</f>
        <v>0</v>
      </c>
      <c r="K221" s="191"/>
      <c r="L221" s="96"/>
      <c r="M221" s="96"/>
      <c r="N221" s="27"/>
    </row>
    <row r="222" spans="1:14" s="5" customFormat="1" hidden="1">
      <c r="A222" s="536"/>
      <c r="B222" s="91"/>
      <c r="C222" s="102" t="s">
        <v>383</v>
      </c>
      <c r="D222" s="94" t="s">
        <v>384</v>
      </c>
      <c r="E222" s="370">
        <f t="shared" si="69"/>
        <v>0</v>
      </c>
      <c r="F222" s="381"/>
      <c r="G222" s="381"/>
      <c r="H222" s="381"/>
      <c r="I222" s="381"/>
      <c r="J222" s="383"/>
      <c r="K222" s="95"/>
      <c r="L222" s="96"/>
      <c r="M222" s="96"/>
      <c r="N222" s="27"/>
    </row>
    <row r="223" spans="1:14" s="5" customFormat="1" hidden="1">
      <c r="A223" s="536"/>
      <c r="B223" s="107"/>
      <c r="C223" s="107" t="s">
        <v>385</v>
      </c>
      <c r="D223" s="92" t="s">
        <v>386</v>
      </c>
      <c r="E223" s="370">
        <f t="shared" si="69"/>
        <v>0</v>
      </c>
      <c r="F223" s="381"/>
      <c r="G223" s="381"/>
      <c r="H223" s="381"/>
      <c r="I223" s="381"/>
      <c r="J223" s="383"/>
      <c r="K223" s="95"/>
      <c r="L223" s="96"/>
      <c r="M223" s="96"/>
      <c r="N223" s="27"/>
    </row>
    <row r="224" spans="1:14" s="5" customFormat="1" hidden="1">
      <c r="A224" s="536"/>
      <c r="B224" s="537"/>
      <c r="C224" s="108" t="s">
        <v>387</v>
      </c>
      <c r="D224" s="94" t="s">
        <v>388</v>
      </c>
      <c r="E224" s="370">
        <f t="shared" si="69"/>
        <v>0</v>
      </c>
      <c r="F224" s="381"/>
      <c r="G224" s="381"/>
      <c r="H224" s="381"/>
      <c r="I224" s="381"/>
      <c r="J224" s="383"/>
      <c r="K224" s="95"/>
      <c r="L224" s="96"/>
      <c r="M224" s="96"/>
      <c r="N224" s="27"/>
    </row>
    <row r="225" spans="1:14" s="5" customFormat="1" hidden="1">
      <c r="A225" s="536"/>
      <c r="B225" s="91"/>
      <c r="C225" s="91" t="s">
        <v>389</v>
      </c>
      <c r="D225" s="94" t="s">
        <v>390</v>
      </c>
      <c r="E225" s="370">
        <f t="shared" si="69"/>
        <v>0</v>
      </c>
      <c r="F225" s="381"/>
      <c r="G225" s="381"/>
      <c r="H225" s="381"/>
      <c r="I225" s="381"/>
      <c r="J225" s="383"/>
      <c r="K225" s="95"/>
      <c r="L225" s="96"/>
      <c r="M225" s="96"/>
      <c r="N225" s="27"/>
    </row>
    <row r="226" spans="1:14" s="5" customFormat="1" hidden="1">
      <c r="A226" s="536"/>
      <c r="B226" s="91"/>
      <c r="C226" s="109" t="s">
        <v>391</v>
      </c>
      <c r="D226" s="94" t="s">
        <v>392</v>
      </c>
      <c r="E226" s="370">
        <f t="shared" si="69"/>
        <v>0</v>
      </c>
      <c r="F226" s="381"/>
      <c r="G226" s="381"/>
      <c r="H226" s="381"/>
      <c r="I226" s="381"/>
      <c r="J226" s="383"/>
      <c r="K226" s="95"/>
      <c r="L226" s="96"/>
      <c r="M226" s="96"/>
      <c r="N226" s="27"/>
    </row>
    <row r="227" spans="1:14" s="5" customFormat="1" ht="51" hidden="1">
      <c r="A227" s="536"/>
      <c r="B227" s="91"/>
      <c r="C227" s="101" t="s">
        <v>393</v>
      </c>
      <c r="D227" s="94" t="s">
        <v>394</v>
      </c>
      <c r="E227" s="370">
        <f t="shared" si="69"/>
        <v>0</v>
      </c>
      <c r="F227" s="381"/>
      <c r="G227" s="381"/>
      <c r="H227" s="381"/>
      <c r="I227" s="381"/>
      <c r="J227" s="383"/>
      <c r="K227" s="95"/>
      <c r="L227" s="96"/>
      <c r="M227" s="96"/>
      <c r="N227" s="27"/>
    </row>
    <row r="228" spans="1:14" s="5" customFormat="1" ht="38.25" hidden="1">
      <c r="A228" s="536"/>
      <c r="B228" s="91"/>
      <c r="C228" s="101" t="s">
        <v>395</v>
      </c>
      <c r="D228" s="94" t="s">
        <v>396</v>
      </c>
      <c r="E228" s="370">
        <f t="shared" si="69"/>
        <v>0</v>
      </c>
      <c r="F228" s="381"/>
      <c r="G228" s="381"/>
      <c r="H228" s="381"/>
      <c r="I228" s="381"/>
      <c r="J228" s="383"/>
      <c r="K228" s="95"/>
      <c r="L228" s="96"/>
      <c r="M228" s="96"/>
      <c r="N228" s="27"/>
    </row>
    <row r="229" spans="1:14" s="5" customFormat="1" ht="38.25" hidden="1">
      <c r="A229" s="536"/>
      <c r="B229" s="102"/>
      <c r="C229" s="101" t="s">
        <v>397</v>
      </c>
      <c r="D229" s="94" t="s">
        <v>398</v>
      </c>
      <c r="E229" s="370">
        <f t="shared" si="69"/>
        <v>0</v>
      </c>
      <c r="F229" s="381"/>
      <c r="G229" s="381"/>
      <c r="H229" s="381"/>
      <c r="I229" s="381"/>
      <c r="J229" s="383"/>
      <c r="K229" s="95"/>
      <c r="L229" s="96"/>
      <c r="M229" s="96"/>
      <c r="N229" s="27"/>
    </row>
    <row r="230" spans="1:14" s="5" customFormat="1" ht="38.25" hidden="1">
      <c r="A230" s="536"/>
      <c r="B230" s="102"/>
      <c r="C230" s="101" t="s">
        <v>399</v>
      </c>
      <c r="D230" s="94" t="s">
        <v>400</v>
      </c>
      <c r="E230" s="370">
        <f t="shared" si="69"/>
        <v>0</v>
      </c>
      <c r="F230" s="381"/>
      <c r="G230" s="381"/>
      <c r="H230" s="381"/>
      <c r="I230" s="381"/>
      <c r="J230" s="383"/>
      <c r="K230" s="95"/>
      <c r="L230" s="96"/>
      <c r="M230" s="96"/>
      <c r="N230" s="27"/>
    </row>
    <row r="231" spans="1:14" s="5" customFormat="1" ht="25.5" hidden="1">
      <c r="A231" s="536"/>
      <c r="B231" s="102"/>
      <c r="C231" s="101" t="s">
        <v>401</v>
      </c>
      <c r="D231" s="94" t="s">
        <v>402</v>
      </c>
      <c r="E231" s="370">
        <f t="shared" si="69"/>
        <v>0</v>
      </c>
      <c r="F231" s="381"/>
      <c r="G231" s="381"/>
      <c r="H231" s="381"/>
      <c r="I231" s="381"/>
      <c r="J231" s="383"/>
      <c r="K231" s="95"/>
      <c r="L231" s="96"/>
      <c r="M231" s="96"/>
      <c r="N231" s="27"/>
    </row>
    <row r="232" spans="1:14" s="5" customFormat="1" hidden="1">
      <c r="A232" s="536"/>
      <c r="B232" s="102"/>
      <c r="C232" s="102" t="s">
        <v>403</v>
      </c>
      <c r="D232" s="94" t="s">
        <v>404</v>
      </c>
      <c r="E232" s="370">
        <f t="shared" si="69"/>
        <v>0</v>
      </c>
      <c r="F232" s="381">
        <f t="shared" ref="F232:M232" si="72">F233+F235</f>
        <v>0</v>
      </c>
      <c r="G232" s="381">
        <f t="shared" si="72"/>
        <v>0</v>
      </c>
      <c r="H232" s="381">
        <f t="shared" si="72"/>
        <v>0</v>
      </c>
      <c r="I232" s="381">
        <f t="shared" si="72"/>
        <v>0</v>
      </c>
      <c r="J232" s="382">
        <f t="shared" si="72"/>
        <v>0</v>
      </c>
      <c r="K232" s="191">
        <f t="shared" si="72"/>
        <v>0</v>
      </c>
      <c r="L232" s="191">
        <f t="shared" si="72"/>
        <v>0</v>
      </c>
      <c r="M232" s="191">
        <f t="shared" si="72"/>
        <v>0</v>
      </c>
      <c r="N232" s="27"/>
    </row>
    <row r="233" spans="1:14" s="5" customFormat="1" hidden="1">
      <c r="A233" s="536"/>
      <c r="B233" s="102" t="s">
        <v>405</v>
      </c>
      <c r="C233" s="101" t="s">
        <v>406</v>
      </c>
      <c r="D233" s="94" t="s">
        <v>407</v>
      </c>
      <c r="E233" s="370">
        <f t="shared" si="69"/>
        <v>0</v>
      </c>
      <c r="F233" s="381">
        <f>F234</f>
        <v>0</v>
      </c>
      <c r="G233" s="381">
        <f>G234</f>
        <v>0</v>
      </c>
      <c r="H233" s="381">
        <f>H234</f>
        <v>0</v>
      </c>
      <c r="I233" s="381">
        <f>I234</f>
        <v>0</v>
      </c>
      <c r="J233" s="382">
        <f>J234</f>
        <v>0</v>
      </c>
      <c r="K233" s="191"/>
      <c r="L233" s="96"/>
      <c r="M233" s="96"/>
      <c r="N233" s="27"/>
    </row>
    <row r="234" spans="1:14" s="5" customFormat="1" hidden="1">
      <c r="A234" s="536"/>
      <c r="B234" s="102"/>
      <c r="C234" s="102" t="s">
        <v>500</v>
      </c>
      <c r="D234" s="94" t="s">
        <v>501</v>
      </c>
      <c r="E234" s="370">
        <f t="shared" si="69"/>
        <v>0</v>
      </c>
      <c r="F234" s="381"/>
      <c r="G234" s="381"/>
      <c r="H234" s="381"/>
      <c r="I234" s="381"/>
      <c r="J234" s="383"/>
      <c r="K234" s="95"/>
      <c r="L234" s="96"/>
      <c r="M234" s="96"/>
      <c r="N234" s="27"/>
    </row>
    <row r="235" spans="1:14" s="5" customFormat="1" ht="0.75" hidden="1" customHeight="1">
      <c r="A235" s="536"/>
      <c r="B235" s="112" t="s">
        <v>408</v>
      </c>
      <c r="C235" s="113"/>
      <c r="D235" s="92" t="s">
        <v>409</v>
      </c>
      <c r="E235" s="370">
        <f t="shared" si="69"/>
        <v>0</v>
      </c>
      <c r="F235" s="381">
        <f>F236+F237</f>
        <v>0</v>
      </c>
      <c r="G235" s="381">
        <f>G236+G237</f>
        <v>0</v>
      </c>
      <c r="H235" s="381">
        <f>H236+H237</f>
        <v>0</v>
      </c>
      <c r="I235" s="381">
        <f>I236+I237</f>
        <v>0</v>
      </c>
      <c r="J235" s="382">
        <f>J236+J237</f>
        <v>0</v>
      </c>
      <c r="K235" s="191"/>
      <c r="L235" s="96"/>
      <c r="M235" s="96"/>
      <c r="N235" s="27"/>
    </row>
    <row r="236" spans="1:14" s="5" customFormat="1" ht="25.5" hidden="1">
      <c r="A236" s="536"/>
      <c r="B236" s="112"/>
      <c r="C236" s="113" t="s">
        <v>410</v>
      </c>
      <c r="D236" s="92" t="s">
        <v>411</v>
      </c>
      <c r="E236" s="370">
        <f t="shared" si="69"/>
        <v>0</v>
      </c>
      <c r="F236" s="381"/>
      <c r="G236" s="381"/>
      <c r="H236" s="381"/>
      <c r="I236" s="381"/>
      <c r="J236" s="383"/>
      <c r="K236" s="95"/>
      <c r="L236" s="96"/>
      <c r="M236" s="96"/>
      <c r="N236" s="27"/>
    </row>
    <row r="237" spans="1:14" s="5" customFormat="1" hidden="1">
      <c r="A237" s="536"/>
      <c r="B237" s="350"/>
      <c r="C237" s="350" t="s">
        <v>412</v>
      </c>
      <c r="D237" s="92" t="s">
        <v>413</v>
      </c>
      <c r="E237" s="370">
        <f t="shared" si="69"/>
        <v>0</v>
      </c>
      <c r="F237" s="381"/>
      <c r="G237" s="381"/>
      <c r="H237" s="381"/>
      <c r="I237" s="381"/>
      <c r="J237" s="383"/>
      <c r="K237" s="95"/>
      <c r="L237" s="96"/>
      <c r="M237" s="96"/>
      <c r="N237" s="27"/>
    </row>
    <row r="238" spans="1:14" s="5" customFormat="1" hidden="1">
      <c r="A238" s="536"/>
      <c r="B238" s="91" t="s">
        <v>719</v>
      </c>
      <c r="C238" s="91"/>
      <c r="D238" s="94" t="s">
        <v>414</v>
      </c>
      <c r="E238" s="370">
        <f t="shared" si="69"/>
        <v>0</v>
      </c>
      <c r="F238" s="381">
        <f t="shared" ref="F238:M238" si="73">F239</f>
        <v>0</v>
      </c>
      <c r="G238" s="381">
        <f t="shared" si="73"/>
        <v>0</v>
      </c>
      <c r="H238" s="381">
        <f t="shared" si="73"/>
        <v>0</v>
      </c>
      <c r="I238" s="381">
        <f t="shared" si="73"/>
        <v>0</v>
      </c>
      <c r="J238" s="382">
        <f t="shared" si="73"/>
        <v>0</v>
      </c>
      <c r="K238" s="191">
        <f t="shared" si="73"/>
        <v>0</v>
      </c>
      <c r="L238" s="191">
        <f t="shared" si="73"/>
        <v>0</v>
      </c>
      <c r="M238" s="191">
        <f t="shared" si="73"/>
        <v>0</v>
      </c>
      <c r="N238" s="27"/>
    </row>
    <row r="239" spans="1:14" s="5" customFormat="1" ht="0.75" hidden="1" customHeight="1">
      <c r="A239" s="536"/>
      <c r="B239" s="114" t="s">
        <v>415</v>
      </c>
      <c r="C239" s="91"/>
      <c r="D239" s="94" t="s">
        <v>416</v>
      </c>
      <c r="E239" s="370">
        <f t="shared" si="69"/>
        <v>0</v>
      </c>
      <c r="F239" s="381">
        <f>F240+F241+F242+F243</f>
        <v>0</v>
      </c>
      <c r="G239" s="381">
        <f>G240+G241+G242+G243</f>
        <v>0</v>
      </c>
      <c r="H239" s="381">
        <f>H240+H241+H242+H243</f>
        <v>0</v>
      </c>
      <c r="I239" s="381">
        <f>I240+I241+I242+I243</f>
        <v>0</v>
      </c>
      <c r="J239" s="382">
        <f>J240+J241+J242+J243</f>
        <v>0</v>
      </c>
      <c r="K239" s="191"/>
      <c r="L239" s="96"/>
      <c r="M239" s="96"/>
      <c r="N239" s="27"/>
    </row>
    <row r="240" spans="1:14" s="5" customFormat="1" hidden="1">
      <c r="A240" s="536"/>
      <c r="B240" s="114"/>
      <c r="C240" s="91" t="s">
        <v>417</v>
      </c>
      <c r="D240" s="94" t="s">
        <v>418</v>
      </c>
      <c r="E240" s="370">
        <f t="shared" si="69"/>
        <v>0</v>
      </c>
      <c r="F240" s="381"/>
      <c r="G240" s="381"/>
      <c r="H240" s="381"/>
      <c r="I240" s="381"/>
      <c r="J240" s="383"/>
      <c r="K240" s="95"/>
      <c r="L240" s="96"/>
      <c r="M240" s="96"/>
      <c r="N240" s="27"/>
    </row>
    <row r="241" spans="1:14" s="5" customFormat="1" hidden="1">
      <c r="A241" s="536"/>
      <c r="B241" s="91"/>
      <c r="C241" s="102" t="s">
        <v>419</v>
      </c>
      <c r="D241" s="94" t="s">
        <v>420</v>
      </c>
      <c r="E241" s="370">
        <f t="shared" si="69"/>
        <v>0</v>
      </c>
      <c r="F241" s="381"/>
      <c r="G241" s="381"/>
      <c r="H241" s="381"/>
      <c r="I241" s="381"/>
      <c r="J241" s="383"/>
      <c r="K241" s="95"/>
      <c r="L241" s="96"/>
      <c r="M241" s="96"/>
      <c r="N241" s="27"/>
    </row>
    <row r="242" spans="1:14" s="5" customFormat="1" hidden="1">
      <c r="A242" s="536"/>
      <c r="B242" s="116"/>
      <c r="C242" s="102" t="s">
        <v>421</v>
      </c>
      <c r="D242" s="94" t="s">
        <v>422</v>
      </c>
      <c r="E242" s="370">
        <f t="shared" si="69"/>
        <v>0</v>
      </c>
      <c r="F242" s="381"/>
      <c r="G242" s="381"/>
      <c r="H242" s="381"/>
      <c r="I242" s="381"/>
      <c r="J242" s="383"/>
      <c r="K242" s="95"/>
      <c r="L242" s="96"/>
      <c r="M242" s="96"/>
      <c r="N242" s="27"/>
    </row>
    <row r="243" spans="1:14" s="5" customFormat="1" hidden="1">
      <c r="A243" s="536"/>
      <c r="B243" s="91"/>
      <c r="C243" s="116" t="s">
        <v>423</v>
      </c>
      <c r="D243" s="94" t="s">
        <v>424</v>
      </c>
      <c r="E243" s="370">
        <f t="shared" si="69"/>
        <v>0</v>
      </c>
      <c r="F243" s="381"/>
      <c r="G243" s="381"/>
      <c r="H243" s="381"/>
      <c r="I243" s="381"/>
      <c r="J243" s="383"/>
      <c r="K243" s="95"/>
      <c r="L243" s="96"/>
      <c r="M243" s="96"/>
      <c r="N243" s="27"/>
    </row>
    <row r="244" spans="1:14" s="5" customFormat="1">
      <c r="A244" s="536"/>
      <c r="B244" s="93"/>
      <c r="C244" s="116"/>
      <c r="D244" s="94"/>
      <c r="E244" s="370"/>
      <c r="F244" s="381"/>
      <c r="G244" s="381"/>
      <c r="H244" s="381"/>
      <c r="I244" s="381"/>
      <c r="J244" s="383"/>
      <c r="K244" s="95"/>
      <c r="L244" s="96"/>
      <c r="M244" s="96"/>
      <c r="N244" s="27"/>
    </row>
    <row r="245" spans="1:14" s="5" customFormat="1" ht="20.25" customHeight="1">
      <c r="A245" s="536"/>
      <c r="B245" s="93" t="s">
        <v>425</v>
      </c>
      <c r="C245" s="116"/>
      <c r="D245" s="94" t="s">
        <v>426</v>
      </c>
      <c r="E245" s="370">
        <f t="shared" ref="E245:E266" si="74">G245+H245+I245+J245</f>
        <v>472</v>
      </c>
      <c r="F245" s="381"/>
      <c r="G245" s="381">
        <f>G246+G255</f>
        <v>141</v>
      </c>
      <c r="H245" s="381">
        <f t="shared" ref="H245:M245" si="75">H246+H255</f>
        <v>115</v>
      </c>
      <c r="I245" s="381">
        <f t="shared" si="75"/>
        <v>110</v>
      </c>
      <c r="J245" s="381">
        <f t="shared" si="75"/>
        <v>106</v>
      </c>
      <c r="K245" s="381">
        <f t="shared" si="75"/>
        <v>522</v>
      </c>
      <c r="L245" s="381">
        <f t="shared" si="75"/>
        <v>522</v>
      </c>
      <c r="M245" s="381">
        <f t="shared" si="75"/>
        <v>522</v>
      </c>
      <c r="N245" s="27"/>
    </row>
    <row r="246" spans="1:14" s="5" customFormat="1">
      <c r="A246" s="536"/>
      <c r="B246" s="93" t="s">
        <v>427</v>
      </c>
      <c r="C246" s="116"/>
      <c r="D246" s="94" t="s">
        <v>428</v>
      </c>
      <c r="E246" s="370">
        <f t="shared" si="74"/>
        <v>0</v>
      </c>
      <c r="F246" s="381"/>
      <c r="G246" s="381"/>
      <c r="H246" s="381"/>
      <c r="I246" s="381"/>
      <c r="J246" s="383"/>
      <c r="K246" s="95"/>
      <c r="L246" s="96"/>
      <c r="M246" s="96"/>
      <c r="N246" s="27"/>
    </row>
    <row r="247" spans="1:14" s="5" customFormat="1">
      <c r="A247" s="536"/>
      <c r="B247" s="93" t="s">
        <v>429</v>
      </c>
      <c r="C247" s="116"/>
      <c r="D247" s="117" t="s">
        <v>430</v>
      </c>
      <c r="E247" s="370">
        <f t="shared" si="74"/>
        <v>0</v>
      </c>
      <c r="F247" s="381"/>
      <c r="G247" s="381"/>
      <c r="H247" s="381"/>
      <c r="I247" s="381"/>
      <c r="J247" s="383"/>
      <c r="K247" s="95"/>
      <c r="L247" s="96"/>
      <c r="M247" s="96"/>
      <c r="N247" s="27"/>
    </row>
    <row r="248" spans="1:14" s="5" customFormat="1">
      <c r="A248" s="536"/>
      <c r="B248" s="126" t="s">
        <v>431</v>
      </c>
      <c r="C248" s="192"/>
      <c r="D248" s="92" t="s">
        <v>432</v>
      </c>
      <c r="E248" s="370">
        <f t="shared" si="74"/>
        <v>0</v>
      </c>
      <c r="F248" s="381"/>
      <c r="G248" s="381"/>
      <c r="H248" s="381"/>
      <c r="I248" s="381"/>
      <c r="J248" s="383"/>
      <c r="K248" s="95"/>
      <c r="L248" s="96"/>
      <c r="M248" s="96"/>
      <c r="N248" s="27"/>
    </row>
    <row r="249" spans="1:14" s="5" customFormat="1">
      <c r="A249" s="536"/>
      <c r="B249" s="91" t="s">
        <v>433</v>
      </c>
      <c r="C249" s="102"/>
      <c r="D249" s="94" t="s">
        <v>434</v>
      </c>
      <c r="E249" s="370">
        <f t="shared" si="74"/>
        <v>0</v>
      </c>
      <c r="F249" s="381"/>
      <c r="G249" s="381"/>
      <c r="H249" s="381"/>
      <c r="I249" s="381"/>
      <c r="J249" s="383"/>
      <c r="K249" s="95"/>
      <c r="L249" s="96"/>
      <c r="M249" s="96"/>
      <c r="N249" s="27"/>
    </row>
    <row r="250" spans="1:14" s="5" customFormat="1">
      <c r="A250" s="536"/>
      <c r="B250" s="109" t="s">
        <v>435</v>
      </c>
      <c r="C250" s="102"/>
      <c r="D250" s="94" t="s">
        <v>436</v>
      </c>
      <c r="E250" s="370">
        <f t="shared" si="74"/>
        <v>0</v>
      </c>
      <c r="F250" s="381"/>
      <c r="G250" s="381"/>
      <c r="H250" s="381"/>
      <c r="I250" s="381"/>
      <c r="J250" s="383"/>
      <c r="K250" s="95"/>
      <c r="L250" s="96"/>
      <c r="M250" s="96"/>
      <c r="N250" s="27"/>
    </row>
    <row r="251" spans="1:14" s="5" customFormat="1">
      <c r="A251" s="536"/>
      <c r="B251" s="193" t="s">
        <v>437</v>
      </c>
      <c r="C251" s="194"/>
      <c r="D251" s="94" t="s">
        <v>438</v>
      </c>
      <c r="E251" s="370">
        <f t="shared" si="74"/>
        <v>0</v>
      </c>
      <c r="F251" s="381"/>
      <c r="G251" s="381"/>
      <c r="H251" s="381"/>
      <c r="I251" s="381"/>
      <c r="J251" s="383"/>
      <c r="K251" s="95"/>
      <c r="L251" s="96"/>
      <c r="M251" s="96"/>
      <c r="N251" s="27"/>
    </row>
    <row r="252" spans="1:14" s="5" customFormat="1">
      <c r="A252" s="536"/>
      <c r="B252" s="193" t="s">
        <v>439</v>
      </c>
      <c r="C252" s="194"/>
      <c r="D252" s="94" t="s">
        <v>440</v>
      </c>
      <c r="E252" s="370">
        <f t="shared" si="74"/>
        <v>0</v>
      </c>
      <c r="F252" s="381"/>
      <c r="G252" s="381"/>
      <c r="H252" s="381"/>
      <c r="I252" s="381"/>
      <c r="J252" s="383"/>
      <c r="K252" s="95"/>
      <c r="L252" s="96"/>
      <c r="M252" s="96"/>
      <c r="N252" s="27"/>
    </row>
    <row r="253" spans="1:14" s="5" customFormat="1">
      <c r="A253" s="536"/>
      <c r="B253" s="109" t="s">
        <v>441</v>
      </c>
      <c r="C253" s="102"/>
      <c r="D253" s="94" t="s">
        <v>442</v>
      </c>
      <c r="E253" s="370">
        <f t="shared" si="74"/>
        <v>0</v>
      </c>
      <c r="F253" s="381"/>
      <c r="G253" s="381"/>
      <c r="H253" s="381"/>
      <c r="I253" s="381"/>
      <c r="J253" s="383"/>
      <c r="K253" s="95"/>
      <c r="L253" s="96"/>
      <c r="M253" s="96"/>
      <c r="N253" s="27"/>
    </row>
    <row r="254" spans="1:14" s="5" customFormat="1">
      <c r="A254" s="536"/>
      <c r="B254" s="109" t="s">
        <v>443</v>
      </c>
      <c r="C254" s="102"/>
      <c r="D254" s="94" t="s">
        <v>444</v>
      </c>
      <c r="E254" s="370">
        <f t="shared" si="74"/>
        <v>0</v>
      </c>
      <c r="F254" s="381"/>
      <c r="G254" s="381"/>
      <c r="H254" s="381"/>
      <c r="I254" s="381"/>
      <c r="J254" s="383"/>
      <c r="K254" s="95"/>
      <c r="L254" s="96"/>
      <c r="M254" s="96"/>
      <c r="N254" s="27"/>
    </row>
    <row r="255" spans="1:14" s="5" customFormat="1" ht="25.5" customHeight="1">
      <c r="A255" s="536"/>
      <c r="B255" s="657" t="s">
        <v>634</v>
      </c>
      <c r="C255" s="658"/>
      <c r="D255" s="94" t="s">
        <v>635</v>
      </c>
      <c r="E255" s="370">
        <f t="shared" si="74"/>
        <v>472</v>
      </c>
      <c r="F255" s="381"/>
      <c r="G255" s="381">
        <v>141</v>
      </c>
      <c r="H255" s="381">
        <v>115</v>
      </c>
      <c r="I255" s="381">
        <v>110</v>
      </c>
      <c r="J255" s="383">
        <v>106</v>
      </c>
      <c r="K255" s="95">
        <v>522</v>
      </c>
      <c r="L255" s="96">
        <v>522</v>
      </c>
      <c r="M255" s="96">
        <v>522</v>
      </c>
      <c r="N255" s="27"/>
    </row>
    <row r="256" spans="1:14" s="5" customFormat="1">
      <c r="A256" s="536"/>
      <c r="B256" s="109" t="s">
        <v>445</v>
      </c>
      <c r="C256" s="102"/>
      <c r="D256" s="94" t="s">
        <v>446</v>
      </c>
      <c r="E256" s="370">
        <f t="shared" si="74"/>
        <v>0</v>
      </c>
      <c r="F256" s="381">
        <f>F257+F261</f>
        <v>0</v>
      </c>
      <c r="G256" s="381">
        <f>G257+G261</f>
        <v>0</v>
      </c>
      <c r="H256" s="381">
        <f>H257+H261</f>
        <v>0</v>
      </c>
      <c r="I256" s="381">
        <f>I257+I261</f>
        <v>0</v>
      </c>
      <c r="J256" s="382">
        <f>J257+J261</f>
        <v>0</v>
      </c>
      <c r="K256" s="191"/>
      <c r="L256" s="96"/>
      <c r="M256" s="96"/>
      <c r="N256" s="27"/>
    </row>
    <row r="257" spans="1:14" s="5" customFormat="1">
      <c r="A257" s="536"/>
      <c r="B257" s="109" t="s">
        <v>447</v>
      </c>
      <c r="C257" s="109"/>
      <c r="D257" s="94" t="s">
        <v>448</v>
      </c>
      <c r="E257" s="370">
        <f t="shared" si="74"/>
        <v>0</v>
      </c>
      <c r="F257" s="381">
        <f t="shared" ref="F257:M257" si="76">F258+F259</f>
        <v>0</v>
      </c>
      <c r="G257" s="381">
        <f t="shared" si="76"/>
        <v>0</v>
      </c>
      <c r="H257" s="381">
        <f t="shared" si="76"/>
        <v>0</v>
      </c>
      <c r="I257" s="381">
        <f t="shared" si="76"/>
        <v>0</v>
      </c>
      <c r="J257" s="382">
        <f t="shared" si="76"/>
        <v>0</v>
      </c>
      <c r="K257" s="191">
        <f t="shared" si="76"/>
        <v>0</v>
      </c>
      <c r="L257" s="191">
        <f t="shared" si="76"/>
        <v>0</v>
      </c>
      <c r="M257" s="191">
        <f t="shared" si="76"/>
        <v>0</v>
      </c>
      <c r="N257" s="27"/>
    </row>
    <row r="258" spans="1:14" s="5" customFormat="1" ht="38.25">
      <c r="A258" s="536"/>
      <c r="B258" s="114"/>
      <c r="C258" s="113" t="s">
        <v>449</v>
      </c>
      <c r="D258" s="94" t="s">
        <v>450</v>
      </c>
      <c r="E258" s="370">
        <f t="shared" si="74"/>
        <v>0</v>
      </c>
      <c r="F258" s="381"/>
      <c r="G258" s="381"/>
      <c r="H258" s="381"/>
      <c r="I258" s="381"/>
      <c r="J258" s="383"/>
      <c r="K258" s="95"/>
      <c r="L258" s="96"/>
      <c r="M258" s="96"/>
      <c r="N258" s="27"/>
    </row>
    <row r="259" spans="1:14" s="5" customFormat="1">
      <c r="A259" s="536"/>
      <c r="B259" s="352" t="s">
        <v>451</v>
      </c>
      <c r="C259" s="353"/>
      <c r="D259" s="94" t="s">
        <v>452</v>
      </c>
      <c r="E259" s="370">
        <f t="shared" si="74"/>
        <v>0</v>
      </c>
      <c r="F259" s="381"/>
      <c r="G259" s="381"/>
      <c r="H259" s="381"/>
      <c r="I259" s="381"/>
      <c r="J259" s="383"/>
      <c r="K259" s="95"/>
      <c r="L259" s="96"/>
      <c r="M259" s="96"/>
      <c r="N259" s="27"/>
    </row>
    <row r="260" spans="1:14" s="5" customFormat="1">
      <c r="A260" s="536"/>
      <c r="B260" s="354"/>
      <c r="C260" s="350"/>
      <c r="D260" s="92"/>
      <c r="E260" s="370">
        <f t="shared" si="74"/>
        <v>0</v>
      </c>
      <c r="F260" s="381"/>
      <c r="G260" s="381"/>
      <c r="H260" s="381"/>
      <c r="I260" s="381"/>
      <c r="J260" s="383"/>
      <c r="K260" s="95"/>
      <c r="L260" s="96"/>
      <c r="M260" s="96"/>
      <c r="N260" s="27"/>
    </row>
    <row r="261" spans="1:14" s="5" customFormat="1">
      <c r="A261" s="536"/>
      <c r="B261" s="94" t="s">
        <v>453</v>
      </c>
      <c r="C261" s="355"/>
      <c r="D261" s="94" t="s">
        <v>454</v>
      </c>
      <c r="E261" s="370">
        <f t="shared" si="74"/>
        <v>0</v>
      </c>
      <c r="F261" s="381">
        <f t="shared" ref="F261:M261" si="77">F262+F263</f>
        <v>0</v>
      </c>
      <c r="G261" s="381">
        <f t="shared" si="77"/>
        <v>0</v>
      </c>
      <c r="H261" s="381">
        <f t="shared" si="77"/>
        <v>0</v>
      </c>
      <c r="I261" s="381">
        <f t="shared" si="77"/>
        <v>0</v>
      </c>
      <c r="J261" s="382">
        <f t="shared" si="77"/>
        <v>0</v>
      </c>
      <c r="K261" s="191">
        <f t="shared" si="77"/>
        <v>0</v>
      </c>
      <c r="L261" s="191">
        <f t="shared" si="77"/>
        <v>0</v>
      </c>
      <c r="M261" s="191">
        <f t="shared" si="77"/>
        <v>0</v>
      </c>
      <c r="N261" s="27"/>
    </row>
    <row r="262" spans="1:14" s="5" customFormat="1">
      <c r="A262" s="536"/>
      <c r="B262" s="109" t="s">
        <v>455</v>
      </c>
      <c r="C262" s="102"/>
      <c r="D262" s="94" t="s">
        <v>456</v>
      </c>
      <c r="E262" s="370">
        <f t="shared" si="74"/>
        <v>0</v>
      </c>
      <c r="F262" s="381"/>
      <c r="G262" s="381"/>
      <c r="H262" s="381"/>
      <c r="I262" s="381"/>
      <c r="J262" s="383"/>
      <c r="K262" s="95"/>
      <c r="L262" s="96"/>
      <c r="M262" s="96"/>
      <c r="N262" s="27"/>
    </row>
    <row r="263" spans="1:14" s="5" customFormat="1">
      <c r="A263" s="536"/>
      <c r="B263" s="91" t="s">
        <v>457</v>
      </c>
      <c r="C263" s="101"/>
      <c r="D263" s="94" t="s">
        <v>458</v>
      </c>
      <c r="E263" s="370">
        <f t="shared" si="74"/>
        <v>0</v>
      </c>
      <c r="F263" s="381"/>
      <c r="G263" s="381"/>
      <c r="H263" s="381"/>
      <c r="I263" s="381"/>
      <c r="J263" s="383"/>
      <c r="K263" s="95"/>
      <c r="L263" s="96"/>
      <c r="M263" s="96"/>
      <c r="N263" s="27"/>
    </row>
    <row r="264" spans="1:14" s="5" customFormat="1">
      <c r="A264" s="536"/>
      <c r="B264" s="91" t="s">
        <v>556</v>
      </c>
      <c r="C264" s="102"/>
      <c r="D264" s="94" t="s">
        <v>459</v>
      </c>
      <c r="E264" s="370">
        <f t="shared" si="74"/>
        <v>0</v>
      </c>
      <c r="F264" s="381">
        <f t="shared" ref="F264:M264" si="78">F265</f>
        <v>0</v>
      </c>
      <c r="G264" s="381">
        <f t="shared" si="78"/>
        <v>0</v>
      </c>
      <c r="H264" s="381">
        <f t="shared" si="78"/>
        <v>0</v>
      </c>
      <c r="I264" s="381">
        <f t="shared" si="78"/>
        <v>0</v>
      </c>
      <c r="J264" s="382">
        <f t="shared" si="78"/>
        <v>0</v>
      </c>
      <c r="K264" s="191">
        <f t="shared" si="78"/>
        <v>0</v>
      </c>
      <c r="L264" s="191">
        <f t="shared" si="78"/>
        <v>0</v>
      </c>
      <c r="M264" s="191">
        <f t="shared" si="78"/>
        <v>0</v>
      </c>
      <c r="N264" s="27"/>
    </row>
    <row r="265" spans="1:14" s="5" customFormat="1">
      <c r="A265" s="536"/>
      <c r="B265" s="91" t="s">
        <v>460</v>
      </c>
      <c r="C265" s="102"/>
      <c r="D265" s="94" t="s">
        <v>461</v>
      </c>
      <c r="E265" s="370">
        <f t="shared" si="74"/>
        <v>0</v>
      </c>
      <c r="F265" s="381"/>
      <c r="G265" s="381"/>
      <c r="H265" s="381"/>
      <c r="I265" s="381"/>
      <c r="J265" s="383"/>
      <c r="K265" s="95"/>
      <c r="L265" s="96"/>
      <c r="M265" s="96"/>
      <c r="N265" s="27"/>
    </row>
    <row r="266" spans="1:14" s="368" customFormat="1" ht="18" customHeight="1">
      <c r="A266" s="639" t="s">
        <v>462</v>
      </c>
      <c r="B266" s="663"/>
      <c r="C266" s="663"/>
      <c r="D266" s="86"/>
      <c r="E266" s="376">
        <f t="shared" si="74"/>
        <v>44779</v>
      </c>
      <c r="F266" s="396">
        <f>F310+F314+F295+F278</f>
        <v>52.15</v>
      </c>
      <c r="G266" s="396">
        <f>G314+G295+G278+G310</f>
        <v>41839</v>
      </c>
      <c r="H266" s="396">
        <f t="shared" ref="H266:J266" si="79">H314+H295+H278+H310</f>
        <v>2940</v>
      </c>
      <c r="I266" s="396">
        <f t="shared" si="79"/>
        <v>0</v>
      </c>
      <c r="J266" s="396">
        <f t="shared" si="79"/>
        <v>0</v>
      </c>
      <c r="K266" s="396">
        <f t="shared" ref="K266:M266" si="80">K314+K295+K278</f>
        <v>0</v>
      </c>
      <c r="L266" s="396">
        <f t="shared" si="80"/>
        <v>0</v>
      </c>
      <c r="M266" s="396">
        <f t="shared" si="80"/>
        <v>0</v>
      </c>
      <c r="N266" s="367"/>
    </row>
    <row r="267" spans="1:14" s="17" customFormat="1" hidden="1">
      <c r="A267" s="357"/>
      <c r="B267" s="664" t="s">
        <v>591</v>
      </c>
      <c r="C267" s="665"/>
      <c r="D267" s="356"/>
      <c r="E267" s="380">
        <f t="shared" ref="E267:M267" si="81">E295</f>
        <v>0</v>
      </c>
      <c r="F267" s="376">
        <f t="shared" si="81"/>
        <v>0</v>
      </c>
      <c r="G267" s="376">
        <f t="shared" si="81"/>
        <v>0</v>
      </c>
      <c r="H267" s="376">
        <f t="shared" si="81"/>
        <v>0</v>
      </c>
      <c r="I267" s="376">
        <f t="shared" si="81"/>
        <v>0</v>
      </c>
      <c r="J267" s="397">
        <f t="shared" si="81"/>
        <v>0</v>
      </c>
      <c r="K267" s="189">
        <f t="shared" si="81"/>
        <v>0</v>
      </c>
      <c r="L267" s="189">
        <f t="shared" si="81"/>
        <v>0</v>
      </c>
      <c r="M267" s="189">
        <f t="shared" si="81"/>
        <v>0</v>
      </c>
      <c r="N267" s="28"/>
    </row>
    <row r="268" spans="1:14" s="5" customFormat="1" ht="12.75" hidden="1" customHeight="1">
      <c r="A268" s="536"/>
      <c r="B268" s="126" t="s">
        <v>463</v>
      </c>
      <c r="C268" s="192"/>
      <c r="D268" s="92" t="s">
        <v>464</v>
      </c>
      <c r="E268" s="370">
        <f t="shared" ref="E268:E277" si="82">G268+H268+I268+J268</f>
        <v>0</v>
      </c>
      <c r="F268" s="381">
        <f t="shared" ref="F268:M268" si="83">F269</f>
        <v>0</v>
      </c>
      <c r="G268" s="381">
        <f t="shared" si="83"/>
        <v>0</v>
      </c>
      <c r="H268" s="381">
        <f t="shared" si="83"/>
        <v>0</v>
      </c>
      <c r="I268" s="381">
        <f t="shared" si="83"/>
        <v>0</v>
      </c>
      <c r="J268" s="382">
        <f t="shared" si="83"/>
        <v>0</v>
      </c>
      <c r="K268" s="191">
        <f t="shared" si="83"/>
        <v>0</v>
      </c>
      <c r="L268" s="191">
        <f t="shared" si="83"/>
        <v>0</v>
      </c>
      <c r="M268" s="191">
        <f t="shared" si="83"/>
        <v>0</v>
      </c>
      <c r="N268" s="27"/>
    </row>
    <row r="269" spans="1:14" s="5" customFormat="1" ht="12" hidden="1" customHeight="1">
      <c r="A269" s="536"/>
      <c r="B269" s="91" t="s">
        <v>465</v>
      </c>
      <c r="C269" s="102"/>
      <c r="D269" s="94" t="s">
        <v>466</v>
      </c>
      <c r="E269" s="370">
        <f t="shared" si="82"/>
        <v>0</v>
      </c>
      <c r="F269" s="381">
        <f>F270+F271+F272+F273+F274+F275+F276+F277</f>
        <v>0</v>
      </c>
      <c r="G269" s="381">
        <f>G270+G271+G272+G273+G274+G275+G276+G277</f>
        <v>0</v>
      </c>
      <c r="H269" s="381">
        <f>H270+H271+H272+H273+H274+H275+H276+H277</f>
        <v>0</v>
      </c>
      <c r="I269" s="381">
        <f>I270+I271+I272+I273+I274+I275+I276+I277</f>
        <v>0</v>
      </c>
      <c r="J269" s="382">
        <f>J270+J271+J272+J273+J274+J275+J276+J277</f>
        <v>0</v>
      </c>
      <c r="K269" s="191"/>
      <c r="L269" s="96"/>
      <c r="M269" s="96"/>
      <c r="N269" s="27"/>
    </row>
    <row r="270" spans="1:14" s="5" customFormat="1" ht="12.75" hidden="1" customHeight="1">
      <c r="A270" s="536"/>
      <c r="B270" s="192"/>
      <c r="C270" s="127" t="s">
        <v>467</v>
      </c>
      <c r="D270" s="92" t="s">
        <v>468</v>
      </c>
      <c r="E270" s="370">
        <f t="shared" si="82"/>
        <v>0</v>
      </c>
      <c r="F270" s="381"/>
      <c r="G270" s="381"/>
      <c r="H270" s="381"/>
      <c r="I270" s="381"/>
      <c r="J270" s="383"/>
      <c r="K270" s="95"/>
      <c r="L270" s="96"/>
      <c r="M270" s="96"/>
      <c r="N270" s="27"/>
    </row>
    <row r="271" spans="1:14" s="5" customFormat="1" ht="29.25" hidden="1" customHeight="1">
      <c r="A271" s="536"/>
      <c r="B271" s="192"/>
      <c r="C271" s="128" t="s">
        <v>469</v>
      </c>
      <c r="D271" s="117" t="s">
        <v>470</v>
      </c>
      <c r="E271" s="370">
        <f t="shared" si="82"/>
        <v>0</v>
      </c>
      <c r="F271" s="381"/>
      <c r="G271" s="381"/>
      <c r="H271" s="381"/>
      <c r="I271" s="381"/>
      <c r="J271" s="383"/>
      <c r="K271" s="95"/>
      <c r="L271" s="96"/>
      <c r="M271" s="96"/>
      <c r="N271" s="27"/>
    </row>
    <row r="272" spans="1:14" s="5" customFormat="1" ht="29.25" hidden="1" customHeight="1">
      <c r="A272" s="536"/>
      <c r="B272" s="192"/>
      <c r="C272" s="128" t="s">
        <v>471</v>
      </c>
      <c r="D272" s="117" t="s">
        <v>472</v>
      </c>
      <c r="E272" s="370">
        <f t="shared" si="82"/>
        <v>0</v>
      </c>
      <c r="F272" s="381"/>
      <c r="G272" s="381"/>
      <c r="H272" s="381"/>
      <c r="I272" s="381"/>
      <c r="J272" s="383"/>
      <c r="K272" s="95"/>
      <c r="L272" s="96"/>
      <c r="M272" s="96"/>
      <c r="N272" s="27"/>
    </row>
    <row r="273" spans="1:14" s="5" customFormat="1" ht="28.5" hidden="1" customHeight="1">
      <c r="A273" s="536"/>
      <c r="B273" s="192"/>
      <c r="C273" s="127" t="s">
        <v>473</v>
      </c>
      <c r="D273" s="92" t="s">
        <v>474</v>
      </c>
      <c r="E273" s="370">
        <f t="shared" si="82"/>
        <v>0</v>
      </c>
      <c r="F273" s="381"/>
      <c r="G273" s="381"/>
      <c r="H273" s="381"/>
      <c r="I273" s="381"/>
      <c r="J273" s="383"/>
      <c r="K273" s="95"/>
      <c r="L273" s="96"/>
      <c r="M273" s="96"/>
      <c r="N273" s="27"/>
    </row>
    <row r="274" spans="1:14" s="5" customFormat="1" ht="44.25" hidden="1" customHeight="1">
      <c r="A274" s="536"/>
      <c r="B274" s="114"/>
      <c r="C274" s="130" t="s">
        <v>475</v>
      </c>
      <c r="D274" s="117" t="s">
        <v>476</v>
      </c>
      <c r="E274" s="370">
        <f t="shared" si="82"/>
        <v>0</v>
      </c>
      <c r="F274" s="381"/>
      <c r="G274" s="381"/>
      <c r="H274" s="381"/>
      <c r="I274" s="381"/>
      <c r="J274" s="383"/>
      <c r="K274" s="95"/>
      <c r="L274" s="96"/>
      <c r="M274" s="96"/>
      <c r="N274" s="27"/>
    </row>
    <row r="275" spans="1:14" s="5" customFormat="1" ht="29.25" hidden="1" customHeight="1">
      <c r="A275" s="536"/>
      <c r="B275" s="132"/>
      <c r="C275" s="132" t="s">
        <v>477</v>
      </c>
      <c r="D275" s="135" t="s">
        <v>478</v>
      </c>
      <c r="E275" s="370">
        <f t="shared" si="82"/>
        <v>0</v>
      </c>
      <c r="F275" s="381"/>
      <c r="G275" s="381"/>
      <c r="H275" s="381"/>
      <c r="I275" s="381"/>
      <c r="J275" s="383"/>
      <c r="K275" s="95"/>
      <c r="L275" s="96"/>
      <c r="M275" s="96"/>
      <c r="N275" s="27"/>
    </row>
    <row r="276" spans="1:14" s="5" customFormat="1" ht="29.25" hidden="1" customHeight="1">
      <c r="A276" s="536"/>
      <c r="B276" s="358"/>
      <c r="C276" s="135" t="s">
        <v>479</v>
      </c>
      <c r="D276" s="359" t="s">
        <v>480</v>
      </c>
      <c r="E276" s="370">
        <f t="shared" si="82"/>
        <v>0</v>
      </c>
      <c r="F276" s="381"/>
      <c r="G276" s="381"/>
      <c r="H276" s="381"/>
      <c r="I276" s="381"/>
      <c r="J276" s="383"/>
      <c r="K276" s="95"/>
      <c r="L276" s="96"/>
      <c r="M276" s="96"/>
      <c r="N276" s="27"/>
    </row>
    <row r="277" spans="1:14" s="5" customFormat="1" ht="18.75" hidden="1" customHeight="1">
      <c r="A277" s="536"/>
      <c r="B277" s="360"/>
      <c r="C277" s="138" t="s">
        <v>481</v>
      </c>
      <c r="D277" s="111" t="s">
        <v>482</v>
      </c>
      <c r="E277" s="370">
        <f t="shared" si="82"/>
        <v>0</v>
      </c>
      <c r="F277" s="381"/>
      <c r="G277" s="381"/>
      <c r="H277" s="381"/>
      <c r="I277" s="381"/>
      <c r="J277" s="383"/>
      <c r="K277" s="95"/>
      <c r="L277" s="96"/>
      <c r="M277" s="96"/>
      <c r="N277" s="27"/>
    </row>
    <row r="278" spans="1:14" s="5" customFormat="1" ht="54.75" customHeight="1">
      <c r="A278" s="536"/>
      <c r="B278" s="651" t="s">
        <v>647</v>
      </c>
      <c r="C278" s="652"/>
      <c r="D278" s="239" t="s">
        <v>644</v>
      </c>
      <c r="E278" s="370">
        <f t="shared" ref="E278:M278" si="84">E279</f>
        <v>0</v>
      </c>
      <c r="F278" s="381">
        <f t="shared" si="84"/>
        <v>0</v>
      </c>
      <c r="G278" s="381">
        <f t="shared" si="84"/>
        <v>0</v>
      </c>
      <c r="H278" s="381">
        <f t="shared" si="84"/>
        <v>0</v>
      </c>
      <c r="I278" s="381">
        <f t="shared" si="84"/>
        <v>0</v>
      </c>
      <c r="J278" s="381">
        <f t="shared" si="84"/>
        <v>0</v>
      </c>
      <c r="K278" s="381">
        <f t="shared" si="84"/>
        <v>0</v>
      </c>
      <c r="L278" s="381">
        <f t="shared" si="84"/>
        <v>0</v>
      </c>
      <c r="M278" s="381">
        <f t="shared" si="84"/>
        <v>0</v>
      </c>
      <c r="N278" s="27"/>
    </row>
    <row r="279" spans="1:14" s="5" customFormat="1" ht="39" customHeight="1">
      <c r="A279" s="536"/>
      <c r="B279" s="361"/>
      <c r="C279" s="178" t="s">
        <v>648</v>
      </c>
      <c r="D279" s="239" t="s">
        <v>645</v>
      </c>
      <c r="E279" s="370">
        <f>G279+H279+I279+J279</f>
        <v>0</v>
      </c>
      <c r="F279" s="381">
        <f>F281</f>
        <v>0</v>
      </c>
      <c r="G279" s="381">
        <f>G280+G281+G309</f>
        <v>0</v>
      </c>
      <c r="H279" s="381">
        <f>H280+H281+H309</f>
        <v>0</v>
      </c>
      <c r="I279" s="381">
        <f>I280+I281+I309</f>
        <v>0</v>
      </c>
      <c r="J279" s="381">
        <f>J280+J281+J309</f>
        <v>0</v>
      </c>
      <c r="K279" s="381">
        <f>K280+K281</f>
        <v>0</v>
      </c>
      <c r="L279" s="381">
        <f>L280+L281</f>
        <v>0</v>
      </c>
      <c r="M279" s="381">
        <f>M280+M281</f>
        <v>0</v>
      </c>
      <c r="N279" s="27"/>
    </row>
    <row r="280" spans="1:14" s="5" customFormat="1" ht="23.25" customHeight="1">
      <c r="A280" s="536"/>
      <c r="B280" s="361"/>
      <c r="C280" s="179" t="s">
        <v>652</v>
      </c>
      <c r="D280" s="239" t="s">
        <v>651</v>
      </c>
      <c r="E280" s="370">
        <f>G280+H280+I280+J280</f>
        <v>0</v>
      </c>
      <c r="F280" s="381"/>
      <c r="G280" s="381"/>
      <c r="H280" s="381"/>
      <c r="I280" s="381"/>
      <c r="J280" s="383"/>
      <c r="K280" s="95"/>
      <c r="L280" s="96"/>
      <c r="M280" s="96"/>
      <c r="N280" s="27"/>
    </row>
    <row r="281" spans="1:14" s="5" customFormat="1" ht="18.75" customHeight="1">
      <c r="A281" s="536"/>
      <c r="B281" s="361"/>
      <c r="C281" s="179" t="s">
        <v>602</v>
      </c>
      <c r="D281" s="239" t="s">
        <v>646</v>
      </c>
      <c r="E281" s="370">
        <f>G281+H281+I281+J281</f>
        <v>0</v>
      </c>
      <c r="F281" s="381"/>
      <c r="G281" s="381"/>
      <c r="H281" s="381"/>
      <c r="I281" s="381"/>
      <c r="J281" s="383"/>
      <c r="K281" s="95"/>
      <c r="L281" s="96"/>
      <c r="M281" s="96"/>
      <c r="N281" s="27"/>
    </row>
    <row r="282" spans="1:14" s="5" customFormat="1" ht="12" hidden="1" customHeight="1">
      <c r="A282" s="536"/>
      <c r="B282" s="91" t="s">
        <v>483</v>
      </c>
      <c r="C282" s="91"/>
      <c r="D282" s="94" t="s">
        <v>484</v>
      </c>
      <c r="E282" s="370">
        <f t="shared" ref="E282:E323" si="85">G282+H282+I282+J282</f>
        <v>0</v>
      </c>
      <c r="F282" s="381">
        <f t="shared" ref="F282:M282" si="86">F283</f>
        <v>0</v>
      </c>
      <c r="G282" s="381"/>
      <c r="H282" s="381"/>
      <c r="I282" s="381"/>
      <c r="J282" s="382">
        <f t="shared" si="86"/>
        <v>0</v>
      </c>
      <c r="K282" s="191">
        <f t="shared" si="86"/>
        <v>0</v>
      </c>
      <c r="L282" s="191">
        <f t="shared" si="86"/>
        <v>0</v>
      </c>
      <c r="M282" s="191">
        <f t="shared" si="86"/>
        <v>0</v>
      </c>
      <c r="N282" s="27"/>
    </row>
    <row r="283" spans="1:14" s="5" customFormat="1" ht="10.5" hidden="1" customHeight="1">
      <c r="A283" s="536"/>
      <c r="B283" s="102" t="s">
        <v>485</v>
      </c>
      <c r="C283" s="109"/>
      <c r="D283" s="94" t="s">
        <v>407</v>
      </c>
      <c r="E283" s="370">
        <f t="shared" si="85"/>
        <v>0</v>
      </c>
      <c r="F283" s="381">
        <f>F287+F288+F289+F290+F291+F292+F293</f>
        <v>0</v>
      </c>
      <c r="G283" s="381"/>
      <c r="H283" s="381"/>
      <c r="I283" s="381"/>
      <c r="J283" s="382">
        <f>J287+J288+J289+J290+J291+J292+J293</f>
        <v>0</v>
      </c>
      <c r="K283" s="191"/>
      <c r="L283" s="96"/>
      <c r="M283" s="96"/>
      <c r="N283" s="27"/>
    </row>
    <row r="284" spans="1:14" s="5" customFormat="1" ht="12.75" hidden="1" customHeight="1">
      <c r="A284" s="536"/>
      <c r="B284" s="144"/>
      <c r="C284" s="144" t="s">
        <v>486</v>
      </c>
      <c r="D284" s="145" t="s">
        <v>487</v>
      </c>
      <c r="E284" s="370">
        <f t="shared" si="85"/>
        <v>0</v>
      </c>
      <c r="F284" s="381"/>
      <c r="G284" s="381"/>
      <c r="H284" s="381"/>
      <c r="I284" s="381"/>
      <c r="J284" s="383"/>
      <c r="K284" s="95"/>
      <c r="L284" s="96"/>
      <c r="M284" s="96"/>
      <c r="N284" s="27"/>
    </row>
    <row r="285" spans="1:14" s="5" customFormat="1" ht="12.75" hidden="1" customHeight="1">
      <c r="A285" s="536"/>
      <c r="B285" s="144"/>
      <c r="C285" s="144" t="s">
        <v>488</v>
      </c>
      <c r="D285" s="145" t="s">
        <v>489</v>
      </c>
      <c r="E285" s="370">
        <f t="shared" si="85"/>
        <v>0</v>
      </c>
      <c r="F285" s="381"/>
      <c r="G285" s="381"/>
      <c r="H285" s="381"/>
      <c r="I285" s="381"/>
      <c r="J285" s="383"/>
      <c r="K285" s="95"/>
      <c r="L285" s="96"/>
      <c r="M285" s="96"/>
      <c r="N285" s="27"/>
    </row>
    <row r="286" spans="1:14" s="5" customFormat="1" ht="12.75" hidden="1" customHeight="1">
      <c r="A286" s="536"/>
      <c r="B286" s="144"/>
      <c r="C286" s="144" t="s">
        <v>490</v>
      </c>
      <c r="D286" s="145" t="s">
        <v>491</v>
      </c>
      <c r="E286" s="370">
        <f t="shared" si="85"/>
        <v>0</v>
      </c>
      <c r="F286" s="381"/>
      <c r="G286" s="381"/>
      <c r="H286" s="381"/>
      <c r="I286" s="381"/>
      <c r="J286" s="383"/>
      <c r="K286" s="95"/>
      <c r="L286" s="96"/>
      <c r="M286" s="96"/>
      <c r="N286" s="27"/>
    </row>
    <row r="287" spans="1:14" s="5" customFormat="1" ht="12.75" hidden="1" customHeight="1">
      <c r="A287" s="536"/>
      <c r="B287" s="102"/>
      <c r="C287" s="102" t="s">
        <v>492</v>
      </c>
      <c r="D287" s="94" t="s">
        <v>493</v>
      </c>
      <c r="E287" s="370">
        <f t="shared" si="85"/>
        <v>0</v>
      </c>
      <c r="F287" s="381"/>
      <c r="G287" s="381"/>
      <c r="H287" s="381"/>
      <c r="I287" s="381"/>
      <c r="J287" s="383"/>
      <c r="K287" s="95"/>
      <c r="L287" s="96"/>
      <c r="M287" s="96"/>
      <c r="N287" s="27"/>
    </row>
    <row r="288" spans="1:14" s="5" customFormat="1" ht="12.75" hidden="1" customHeight="1">
      <c r="A288" s="536"/>
      <c r="B288" s="102"/>
      <c r="C288" s="102" t="s">
        <v>494</v>
      </c>
      <c r="D288" s="94" t="s">
        <v>495</v>
      </c>
      <c r="E288" s="370">
        <f t="shared" si="85"/>
        <v>0</v>
      </c>
      <c r="F288" s="381"/>
      <c r="G288" s="381"/>
      <c r="H288" s="381"/>
      <c r="I288" s="381"/>
      <c r="J288" s="383"/>
      <c r="K288" s="95"/>
      <c r="L288" s="96"/>
      <c r="M288" s="96"/>
      <c r="N288" s="27"/>
    </row>
    <row r="289" spans="1:14" s="5" customFormat="1" ht="12.75" hidden="1" customHeight="1">
      <c r="A289" s="536"/>
      <c r="B289" s="102"/>
      <c r="C289" s="102" t="s">
        <v>496</v>
      </c>
      <c r="D289" s="94" t="s">
        <v>497</v>
      </c>
      <c r="E289" s="370">
        <f t="shared" si="85"/>
        <v>0</v>
      </c>
      <c r="F289" s="381"/>
      <c r="G289" s="381"/>
      <c r="H289" s="381"/>
      <c r="I289" s="381"/>
      <c r="J289" s="383"/>
      <c r="K289" s="95"/>
      <c r="L289" s="96"/>
      <c r="M289" s="96"/>
      <c r="N289" s="27"/>
    </row>
    <row r="290" spans="1:14" s="5" customFormat="1" ht="12.75" hidden="1" customHeight="1">
      <c r="A290" s="536"/>
      <c r="B290" s="102"/>
      <c r="C290" s="102" t="s">
        <v>498</v>
      </c>
      <c r="D290" s="94" t="s">
        <v>499</v>
      </c>
      <c r="E290" s="370">
        <f t="shared" si="85"/>
        <v>0</v>
      </c>
      <c r="F290" s="381"/>
      <c r="G290" s="381"/>
      <c r="H290" s="381"/>
      <c r="I290" s="381"/>
      <c r="J290" s="383"/>
      <c r="K290" s="95"/>
      <c r="L290" s="96"/>
      <c r="M290" s="96"/>
      <c r="N290" s="27"/>
    </row>
    <row r="291" spans="1:14" s="5" customFormat="1" ht="12.75" hidden="1" customHeight="1">
      <c r="A291" s="536"/>
      <c r="B291" s="102"/>
      <c r="C291" s="102"/>
      <c r="D291" s="94"/>
      <c r="E291" s="370">
        <f t="shared" si="85"/>
        <v>0</v>
      </c>
      <c r="F291" s="381"/>
      <c r="G291" s="381"/>
      <c r="H291" s="381"/>
      <c r="I291" s="381"/>
      <c r="J291" s="383"/>
      <c r="K291" s="95"/>
      <c r="L291" s="96"/>
      <c r="M291" s="96"/>
      <c r="N291" s="27"/>
    </row>
    <row r="292" spans="1:14" s="5" customFormat="1" ht="12.75" hidden="1" customHeight="1">
      <c r="A292" s="536"/>
      <c r="B292" s="102"/>
      <c r="C292" s="102" t="s">
        <v>502</v>
      </c>
      <c r="D292" s="94" t="s">
        <v>503</v>
      </c>
      <c r="E292" s="370">
        <f t="shared" si="85"/>
        <v>0</v>
      </c>
      <c r="F292" s="381"/>
      <c r="G292" s="381"/>
      <c r="H292" s="381"/>
      <c r="I292" s="381"/>
      <c r="J292" s="383"/>
      <c r="K292" s="95"/>
      <c r="L292" s="96"/>
      <c r="M292" s="96"/>
      <c r="N292" s="27"/>
    </row>
    <row r="293" spans="1:14" s="5" customFormat="1" ht="15" hidden="1" customHeight="1">
      <c r="A293" s="536"/>
      <c r="B293" s="102"/>
      <c r="C293" s="102" t="s">
        <v>504</v>
      </c>
      <c r="D293" s="94" t="s">
        <v>505</v>
      </c>
      <c r="E293" s="370">
        <f t="shared" si="85"/>
        <v>0</v>
      </c>
      <c r="F293" s="381"/>
      <c r="G293" s="381"/>
      <c r="H293" s="381"/>
      <c r="I293" s="381"/>
      <c r="J293" s="383"/>
      <c r="K293" s="95"/>
      <c r="L293" s="96"/>
      <c r="M293" s="96"/>
      <c r="N293" s="27"/>
    </row>
    <row r="294" spans="1:14" s="5" customFormat="1" ht="12.75" hidden="1" customHeight="1">
      <c r="A294" s="536"/>
      <c r="B294" s="91"/>
      <c r="C294" s="91"/>
      <c r="D294" s="94"/>
      <c r="E294" s="370">
        <f t="shared" si="85"/>
        <v>0</v>
      </c>
      <c r="F294" s="381"/>
      <c r="G294" s="381"/>
      <c r="H294" s="381"/>
      <c r="I294" s="381"/>
      <c r="J294" s="383"/>
      <c r="K294" s="95"/>
      <c r="L294" s="96"/>
      <c r="M294" s="96"/>
      <c r="N294" s="27"/>
    </row>
    <row r="295" spans="1:14" s="5" customFormat="1" ht="15.75" hidden="1" customHeight="1">
      <c r="A295" s="536"/>
      <c r="B295" s="91" t="s">
        <v>506</v>
      </c>
      <c r="C295" s="91"/>
      <c r="D295" s="94" t="s">
        <v>507</v>
      </c>
      <c r="E295" s="370">
        <f t="shared" si="85"/>
        <v>0</v>
      </c>
      <c r="F295" s="381">
        <f>F296+F297+F298+F299+F300+F301+F302+F303+F304+F305+F306</f>
        <v>0</v>
      </c>
      <c r="G295" s="381"/>
      <c r="H295" s="381"/>
      <c r="I295" s="381"/>
      <c r="J295" s="382"/>
      <c r="K295" s="191"/>
      <c r="L295" s="96"/>
      <c r="M295" s="96"/>
      <c r="N295" s="27"/>
    </row>
    <row r="296" spans="1:14" s="5" customFormat="1" ht="12.75" hidden="1" customHeight="1">
      <c r="A296" s="536"/>
      <c r="B296" s="91" t="s">
        <v>508</v>
      </c>
      <c r="C296" s="91"/>
      <c r="D296" s="94" t="s">
        <v>509</v>
      </c>
      <c r="E296" s="370">
        <f t="shared" si="85"/>
        <v>0</v>
      </c>
      <c r="F296" s="381"/>
      <c r="G296" s="381"/>
      <c r="H296" s="381"/>
      <c r="I296" s="381"/>
      <c r="J296" s="383"/>
      <c r="K296" s="95"/>
      <c r="L296" s="96"/>
      <c r="M296" s="96"/>
      <c r="N296" s="27"/>
    </row>
    <row r="297" spans="1:14" s="5" customFormat="1" ht="12.75" hidden="1" customHeight="1">
      <c r="A297" s="536"/>
      <c r="B297" s="91" t="s">
        <v>510</v>
      </c>
      <c r="C297" s="102"/>
      <c r="D297" s="94" t="s">
        <v>511</v>
      </c>
      <c r="E297" s="370">
        <f t="shared" si="85"/>
        <v>0</v>
      </c>
      <c r="F297" s="381"/>
      <c r="G297" s="381"/>
      <c r="H297" s="381"/>
      <c r="I297" s="381"/>
      <c r="J297" s="383"/>
      <c r="K297" s="95"/>
      <c r="L297" s="96"/>
      <c r="M297" s="96"/>
      <c r="N297" s="27"/>
    </row>
    <row r="298" spans="1:14" s="5" customFormat="1" ht="12.75" hidden="1" customHeight="1">
      <c r="A298" s="536"/>
      <c r="B298" s="91" t="s">
        <v>512</v>
      </c>
      <c r="C298" s="91"/>
      <c r="D298" s="94" t="s">
        <v>513</v>
      </c>
      <c r="E298" s="370">
        <f t="shared" si="85"/>
        <v>0</v>
      </c>
      <c r="F298" s="381"/>
      <c r="G298" s="381"/>
      <c r="H298" s="381"/>
      <c r="I298" s="381"/>
      <c r="J298" s="383"/>
      <c r="K298" s="95"/>
      <c r="L298" s="96"/>
      <c r="M298" s="96"/>
      <c r="N298" s="27"/>
    </row>
    <row r="299" spans="1:14" s="5" customFormat="1" ht="12.75" hidden="1" customHeight="1">
      <c r="A299" s="536"/>
      <c r="B299" s="91" t="s">
        <v>514</v>
      </c>
      <c r="C299" s="93"/>
      <c r="D299" s="94" t="s">
        <v>515</v>
      </c>
      <c r="E299" s="370">
        <f t="shared" si="85"/>
        <v>0</v>
      </c>
      <c r="F299" s="381"/>
      <c r="G299" s="381"/>
      <c r="H299" s="381"/>
      <c r="I299" s="381"/>
      <c r="J299" s="383"/>
      <c r="K299" s="95"/>
      <c r="L299" s="96"/>
      <c r="M299" s="96"/>
      <c r="N299" s="27"/>
    </row>
    <row r="300" spans="1:14" s="5" customFormat="1" ht="12.75" hidden="1" customHeight="1">
      <c r="A300" s="536"/>
      <c r="B300" s="93" t="s">
        <v>516</v>
      </c>
      <c r="C300" s="537"/>
      <c r="D300" s="94" t="s">
        <v>517</v>
      </c>
      <c r="E300" s="370">
        <f t="shared" si="85"/>
        <v>0</v>
      </c>
      <c r="F300" s="381"/>
      <c r="G300" s="381"/>
      <c r="H300" s="381"/>
      <c r="I300" s="381"/>
      <c r="J300" s="383"/>
      <c r="K300" s="95"/>
      <c r="L300" s="96"/>
      <c r="M300" s="96"/>
      <c r="N300" s="27"/>
    </row>
    <row r="301" spans="1:14" s="5" customFormat="1" ht="12.75" hidden="1" customHeight="1">
      <c r="A301" s="536"/>
      <c r="B301" s="362" t="s">
        <v>518</v>
      </c>
      <c r="C301" s="102"/>
      <c r="D301" s="94" t="s">
        <v>519</v>
      </c>
      <c r="E301" s="370">
        <f t="shared" si="85"/>
        <v>0</v>
      </c>
      <c r="F301" s="381"/>
      <c r="G301" s="381"/>
      <c r="H301" s="381"/>
      <c r="I301" s="381"/>
      <c r="J301" s="383"/>
      <c r="K301" s="95"/>
      <c r="L301" s="96"/>
      <c r="M301" s="96"/>
      <c r="N301" s="27"/>
    </row>
    <row r="302" spans="1:14" s="5" customFormat="1" ht="15" hidden="1" customHeight="1">
      <c r="A302" s="536"/>
      <c r="B302" s="93" t="s">
        <v>520</v>
      </c>
      <c r="C302" s="91"/>
      <c r="D302" s="94" t="s">
        <v>521</v>
      </c>
      <c r="E302" s="370">
        <f t="shared" si="85"/>
        <v>0</v>
      </c>
      <c r="F302" s="381"/>
      <c r="G302" s="381"/>
      <c r="H302" s="381"/>
      <c r="I302" s="381"/>
      <c r="J302" s="383"/>
      <c r="K302" s="95"/>
      <c r="L302" s="96"/>
      <c r="M302" s="96"/>
      <c r="N302" s="27"/>
    </row>
    <row r="303" spans="1:14" s="5" customFormat="1" ht="12.75" hidden="1" customHeight="1">
      <c r="A303" s="536"/>
      <c r="B303" s="93" t="s">
        <v>522</v>
      </c>
      <c r="C303" s="91"/>
      <c r="D303" s="94" t="s">
        <v>523</v>
      </c>
      <c r="E303" s="370">
        <f t="shared" si="85"/>
        <v>0</v>
      </c>
      <c r="F303" s="381"/>
      <c r="G303" s="381"/>
      <c r="H303" s="381"/>
      <c r="I303" s="381"/>
      <c r="J303" s="383"/>
      <c r="K303" s="95"/>
      <c r="L303" s="96"/>
      <c r="M303" s="96"/>
      <c r="N303" s="27"/>
    </row>
    <row r="304" spans="1:14" s="5" customFormat="1" ht="12.75" hidden="1" customHeight="1">
      <c r="A304" s="536"/>
      <c r="B304" s="91" t="s">
        <v>524</v>
      </c>
      <c r="C304" s="102"/>
      <c r="D304" s="94" t="s">
        <v>525</v>
      </c>
      <c r="E304" s="370">
        <f t="shared" si="85"/>
        <v>0</v>
      </c>
      <c r="F304" s="381"/>
      <c r="G304" s="381"/>
      <c r="H304" s="381"/>
      <c r="I304" s="381"/>
      <c r="J304" s="383"/>
      <c r="K304" s="95"/>
      <c r="L304" s="96"/>
      <c r="M304" s="96"/>
      <c r="N304" s="27"/>
    </row>
    <row r="305" spans="1:14" s="5" customFormat="1" ht="12.75" hidden="1" customHeight="1">
      <c r="A305" s="536"/>
      <c r="B305" s="93" t="s">
        <v>526</v>
      </c>
      <c r="C305" s="91"/>
      <c r="D305" s="94" t="s">
        <v>527</v>
      </c>
      <c r="E305" s="370">
        <f t="shared" si="85"/>
        <v>0</v>
      </c>
      <c r="F305" s="381"/>
      <c r="G305" s="381"/>
      <c r="H305" s="381"/>
      <c r="I305" s="381"/>
      <c r="J305" s="383"/>
      <c r="K305" s="95"/>
      <c r="L305" s="96"/>
      <c r="M305" s="96"/>
      <c r="N305" s="27"/>
    </row>
    <row r="306" spans="1:14" s="5" customFormat="1" ht="12.75" hidden="1" customHeight="1">
      <c r="A306" s="536"/>
      <c r="B306" s="363" t="s">
        <v>528</v>
      </c>
      <c r="C306" s="102"/>
      <c r="D306" s="94" t="s">
        <v>529</v>
      </c>
      <c r="E306" s="370">
        <f t="shared" si="85"/>
        <v>0</v>
      </c>
      <c r="F306" s="381"/>
      <c r="G306" s="381"/>
      <c r="H306" s="381"/>
      <c r="I306" s="381"/>
      <c r="J306" s="383"/>
      <c r="K306" s="95"/>
      <c r="L306" s="96"/>
      <c r="M306" s="96"/>
      <c r="N306" s="27"/>
    </row>
    <row r="307" spans="1:14" s="5" customFormat="1" ht="12.75" hidden="1" customHeight="1">
      <c r="A307" s="536"/>
      <c r="B307" s="93"/>
      <c r="C307" s="91"/>
      <c r="D307" s="94"/>
      <c r="E307" s="370">
        <f t="shared" si="85"/>
        <v>0</v>
      </c>
      <c r="F307" s="381"/>
      <c r="G307" s="381"/>
      <c r="H307" s="381"/>
      <c r="I307" s="381"/>
      <c r="J307" s="383"/>
      <c r="K307" s="95"/>
      <c r="L307" s="96"/>
      <c r="M307" s="96"/>
      <c r="N307" s="27"/>
    </row>
    <row r="308" spans="1:14" s="5" customFormat="1" ht="12.75" hidden="1" customHeight="1">
      <c r="A308" s="536"/>
      <c r="B308" s="91" t="s">
        <v>589</v>
      </c>
      <c r="C308" s="91"/>
      <c r="D308" s="94" t="s">
        <v>509</v>
      </c>
      <c r="E308" s="370">
        <f t="shared" si="85"/>
        <v>0</v>
      </c>
      <c r="F308" s="381"/>
      <c r="G308" s="381"/>
      <c r="H308" s="381"/>
      <c r="I308" s="381"/>
      <c r="J308" s="383"/>
      <c r="K308" s="95"/>
      <c r="L308" s="96"/>
      <c r="M308" s="96"/>
      <c r="N308" s="27"/>
    </row>
    <row r="309" spans="1:14" s="5" customFormat="1" ht="12.75" customHeight="1">
      <c r="A309" s="536"/>
      <c r="B309" s="91"/>
      <c r="C309" s="91" t="s">
        <v>593</v>
      </c>
      <c r="D309" s="181" t="s">
        <v>680</v>
      </c>
      <c r="E309" s="370">
        <f t="shared" si="85"/>
        <v>0</v>
      </c>
      <c r="F309" s="381"/>
      <c r="G309" s="381"/>
      <c r="H309" s="381"/>
      <c r="I309" s="381"/>
      <c r="J309" s="383"/>
      <c r="K309" s="95"/>
      <c r="L309" s="96"/>
      <c r="M309" s="96"/>
      <c r="N309" s="27"/>
    </row>
    <row r="310" spans="1:14" s="5" customFormat="1" ht="48.75" customHeight="1">
      <c r="A310" s="536"/>
      <c r="B310" s="653" t="s">
        <v>694</v>
      </c>
      <c r="C310" s="654"/>
      <c r="D310" s="181" t="s">
        <v>695</v>
      </c>
      <c r="E310" s="370">
        <f t="shared" si="85"/>
        <v>10270</v>
      </c>
      <c r="F310" s="370">
        <f>F311+F312+F313</f>
        <v>40.46</v>
      </c>
      <c r="G310" s="370">
        <f>G311+G312+G313</f>
        <v>7359</v>
      </c>
      <c r="H310" s="370">
        <f t="shared" ref="H310:J310" si="87">H311+H312+H313</f>
        <v>2911</v>
      </c>
      <c r="I310" s="370">
        <f t="shared" si="87"/>
        <v>0</v>
      </c>
      <c r="J310" s="370">
        <f t="shared" si="87"/>
        <v>0</v>
      </c>
      <c r="K310" s="95"/>
      <c r="L310" s="96"/>
      <c r="M310" s="96"/>
      <c r="N310" s="27"/>
    </row>
    <row r="311" spans="1:14" s="5" customFormat="1" ht="20.25" customHeight="1">
      <c r="A311" s="536"/>
      <c r="B311" s="91"/>
      <c r="C311" s="91" t="s">
        <v>689</v>
      </c>
      <c r="D311" s="181" t="s">
        <v>696</v>
      </c>
      <c r="E311" s="370">
        <f t="shared" si="85"/>
        <v>8630</v>
      </c>
      <c r="F311" s="381">
        <v>34</v>
      </c>
      <c r="G311" s="381">
        <v>6184</v>
      </c>
      <c r="H311" s="381">
        <v>2446</v>
      </c>
      <c r="I311" s="381"/>
      <c r="J311" s="383"/>
      <c r="K311" s="95"/>
      <c r="L311" s="96"/>
      <c r="M311" s="96"/>
      <c r="N311" s="27"/>
    </row>
    <row r="312" spans="1:14" s="5" customFormat="1" ht="18" customHeight="1">
      <c r="A312" s="536"/>
      <c r="B312" s="91"/>
      <c r="C312" s="91" t="s">
        <v>690</v>
      </c>
      <c r="D312" s="181" t="s">
        <v>697</v>
      </c>
      <c r="E312" s="370">
        <f t="shared" si="85"/>
        <v>0</v>
      </c>
      <c r="F312" s="381"/>
      <c r="G312" s="381"/>
      <c r="H312" s="381"/>
      <c r="I312" s="381"/>
      <c r="J312" s="383"/>
      <c r="K312" s="95"/>
      <c r="L312" s="96"/>
      <c r="M312" s="96"/>
      <c r="N312" s="27"/>
    </row>
    <row r="313" spans="1:14" s="5" customFormat="1" ht="18.75" customHeight="1">
      <c r="A313" s="536"/>
      <c r="B313" s="91"/>
      <c r="C313" s="91" t="s">
        <v>691</v>
      </c>
      <c r="D313" s="181" t="s">
        <v>698</v>
      </c>
      <c r="E313" s="370">
        <f t="shared" si="85"/>
        <v>1640</v>
      </c>
      <c r="F313" s="381">
        <v>6.46</v>
      </c>
      <c r="G313" s="381">
        <v>1175</v>
      </c>
      <c r="H313" s="381">
        <v>465</v>
      </c>
      <c r="I313" s="381"/>
      <c r="J313" s="383"/>
      <c r="K313" s="95"/>
      <c r="L313" s="96"/>
      <c r="M313" s="96"/>
      <c r="N313" s="27"/>
    </row>
    <row r="314" spans="1:14" s="5" customFormat="1" ht="18.75" customHeight="1">
      <c r="A314" s="536"/>
      <c r="B314" s="109" t="s">
        <v>530</v>
      </c>
      <c r="C314" s="102"/>
      <c r="D314" s="94" t="s">
        <v>531</v>
      </c>
      <c r="E314" s="370">
        <f t="shared" si="85"/>
        <v>34509</v>
      </c>
      <c r="F314" s="381">
        <f t="shared" ref="F314:M314" si="88">F315+F325</f>
        <v>11.69</v>
      </c>
      <c r="G314" s="381">
        <f>G315+G325</f>
        <v>34480</v>
      </c>
      <c r="H314" s="381">
        <f t="shared" si="88"/>
        <v>29</v>
      </c>
      <c r="I314" s="381">
        <f t="shared" si="88"/>
        <v>0</v>
      </c>
      <c r="J314" s="382">
        <f t="shared" si="88"/>
        <v>0</v>
      </c>
      <c r="K314" s="191">
        <f t="shared" si="88"/>
        <v>0</v>
      </c>
      <c r="L314" s="191">
        <f t="shared" si="88"/>
        <v>0</v>
      </c>
      <c r="M314" s="191">
        <f t="shared" si="88"/>
        <v>0</v>
      </c>
      <c r="N314" s="27"/>
    </row>
    <row r="315" spans="1:14" s="5" customFormat="1" ht="12.75" customHeight="1">
      <c r="A315" s="536"/>
      <c r="B315" s="93" t="s">
        <v>532</v>
      </c>
      <c r="C315" s="91"/>
      <c r="D315" s="94" t="s">
        <v>533</v>
      </c>
      <c r="E315" s="370">
        <f t="shared" si="85"/>
        <v>34509</v>
      </c>
      <c r="F315" s="381">
        <f>F316+F321+F323</f>
        <v>11.69</v>
      </c>
      <c r="G315" s="381">
        <f>G316+G321+G323</f>
        <v>34480</v>
      </c>
      <c r="H315" s="381">
        <f>H316+H321+H323</f>
        <v>29</v>
      </c>
      <c r="I315" s="381">
        <f>I316+I321+I323</f>
        <v>0</v>
      </c>
      <c r="J315" s="382">
        <f>J316+J321+J323</f>
        <v>0</v>
      </c>
      <c r="K315" s="191"/>
      <c r="L315" s="191"/>
      <c r="M315" s="191"/>
      <c r="N315" s="27"/>
    </row>
    <row r="316" spans="1:14" s="5" customFormat="1" ht="12.75" customHeight="1">
      <c r="A316" s="536"/>
      <c r="B316" s="93" t="s">
        <v>534</v>
      </c>
      <c r="C316" s="91"/>
      <c r="D316" s="94" t="s">
        <v>535</v>
      </c>
      <c r="E316" s="370">
        <f t="shared" si="85"/>
        <v>24901</v>
      </c>
      <c r="F316" s="381">
        <f t="shared" ref="F316:M316" si="89">F317+F318+F319+F320</f>
        <v>11.69</v>
      </c>
      <c r="G316" s="381">
        <f t="shared" si="89"/>
        <v>24872</v>
      </c>
      <c r="H316" s="381">
        <f t="shared" si="89"/>
        <v>29</v>
      </c>
      <c r="I316" s="381">
        <f t="shared" si="89"/>
        <v>0</v>
      </c>
      <c r="J316" s="382">
        <f t="shared" si="89"/>
        <v>0</v>
      </c>
      <c r="K316" s="191">
        <f t="shared" si="89"/>
        <v>0</v>
      </c>
      <c r="L316" s="191">
        <f t="shared" si="89"/>
        <v>0</v>
      </c>
      <c r="M316" s="191">
        <f t="shared" si="89"/>
        <v>0</v>
      </c>
      <c r="N316" s="27"/>
    </row>
    <row r="317" spans="1:14" s="5" customFormat="1" ht="12.75" customHeight="1">
      <c r="A317" s="536"/>
      <c r="B317" s="91"/>
      <c r="C317" s="91" t="s">
        <v>536</v>
      </c>
      <c r="D317" s="94" t="s">
        <v>537</v>
      </c>
      <c r="E317" s="370">
        <f t="shared" si="85"/>
        <v>10245</v>
      </c>
      <c r="F317" s="381">
        <v>11.69</v>
      </c>
      <c r="G317" s="381">
        <v>10245</v>
      </c>
      <c r="H317" s="381"/>
      <c r="I317" s="381"/>
      <c r="J317" s="383"/>
      <c r="K317" s="95"/>
      <c r="L317" s="96"/>
      <c r="M317" s="96"/>
      <c r="N317" s="27"/>
    </row>
    <row r="318" spans="1:14" s="5" customFormat="1" ht="12.75" customHeight="1">
      <c r="A318" s="536"/>
      <c r="B318" s="91"/>
      <c r="C318" s="91" t="s">
        <v>538</v>
      </c>
      <c r="D318" s="94" t="s">
        <v>539</v>
      </c>
      <c r="E318" s="370">
        <f t="shared" si="85"/>
        <v>8390</v>
      </c>
      <c r="F318" s="381"/>
      <c r="G318" s="381">
        <v>8361</v>
      </c>
      <c r="H318" s="381">
        <v>29</v>
      </c>
      <c r="I318" s="381"/>
      <c r="J318" s="383"/>
      <c r="K318" s="95"/>
      <c r="L318" s="96"/>
      <c r="M318" s="96"/>
      <c r="N318" s="27"/>
    </row>
    <row r="319" spans="1:14" s="5" customFormat="1" ht="12.75" customHeight="1">
      <c r="A319" s="536"/>
      <c r="B319" s="91"/>
      <c r="C319" s="102" t="s">
        <v>540</v>
      </c>
      <c r="D319" s="94" t="s">
        <v>541</v>
      </c>
      <c r="E319" s="370">
        <f t="shared" si="85"/>
        <v>0</v>
      </c>
      <c r="F319" s="381"/>
      <c r="G319" s="381"/>
      <c r="H319" s="381"/>
      <c r="I319" s="381"/>
      <c r="J319" s="383"/>
      <c r="K319" s="95"/>
      <c r="L319" s="96"/>
      <c r="M319" s="96"/>
      <c r="N319" s="27"/>
    </row>
    <row r="320" spans="1:14" s="5" customFormat="1" ht="12.75" customHeight="1">
      <c r="A320" s="536"/>
      <c r="B320" s="91"/>
      <c r="C320" s="102" t="s">
        <v>542</v>
      </c>
      <c r="D320" s="94" t="s">
        <v>543</v>
      </c>
      <c r="E320" s="370">
        <f t="shared" si="85"/>
        <v>6266</v>
      </c>
      <c r="F320" s="381"/>
      <c r="G320" s="381">
        <v>6266</v>
      </c>
      <c r="H320" s="381"/>
      <c r="I320" s="381"/>
      <c r="J320" s="383"/>
      <c r="K320" s="95"/>
      <c r="L320" s="96"/>
      <c r="M320" s="96"/>
      <c r="N320" s="27"/>
    </row>
    <row r="321" spans="1:14" s="5" customFormat="1" ht="12.75" customHeight="1">
      <c r="A321" s="536"/>
      <c r="B321" s="91" t="s">
        <v>544</v>
      </c>
      <c r="C321" s="102"/>
      <c r="D321" s="94" t="s">
        <v>545</v>
      </c>
      <c r="E321" s="370">
        <f t="shared" si="85"/>
        <v>0</v>
      </c>
      <c r="F321" s="381">
        <f t="shared" ref="F321:M321" si="90">F322</f>
        <v>0</v>
      </c>
      <c r="G321" s="381"/>
      <c r="H321" s="381"/>
      <c r="I321" s="381"/>
      <c r="J321" s="382"/>
      <c r="K321" s="191">
        <f t="shared" si="90"/>
        <v>0</v>
      </c>
      <c r="L321" s="191">
        <f t="shared" si="90"/>
        <v>0</v>
      </c>
      <c r="M321" s="191">
        <f t="shared" si="90"/>
        <v>0</v>
      </c>
      <c r="N321" s="27"/>
    </row>
    <row r="322" spans="1:14" s="5" customFormat="1" ht="12.75" customHeight="1">
      <c r="A322" s="536"/>
      <c r="B322" s="91"/>
      <c r="C322" s="102" t="s">
        <v>546</v>
      </c>
      <c r="D322" s="94" t="s">
        <v>547</v>
      </c>
      <c r="E322" s="370">
        <f t="shared" si="85"/>
        <v>0</v>
      </c>
      <c r="F322" s="381"/>
      <c r="G322" s="381"/>
      <c r="H322" s="381"/>
      <c r="I322" s="381"/>
      <c r="J322" s="383"/>
      <c r="K322" s="95"/>
      <c r="L322" s="96"/>
      <c r="M322" s="96"/>
      <c r="N322" s="27"/>
    </row>
    <row r="323" spans="1:14" s="5" customFormat="1" ht="12.75" customHeight="1">
      <c r="A323" s="536"/>
      <c r="B323" s="91" t="s">
        <v>548</v>
      </c>
      <c r="C323" s="102"/>
      <c r="D323" s="94" t="s">
        <v>549</v>
      </c>
      <c r="E323" s="370">
        <f t="shared" si="85"/>
        <v>9608</v>
      </c>
      <c r="F323" s="381"/>
      <c r="G323" s="381">
        <v>9608</v>
      </c>
      <c r="H323" s="381"/>
      <c r="I323" s="381"/>
      <c r="J323" s="383"/>
      <c r="K323" s="95"/>
      <c r="L323" s="96"/>
      <c r="M323" s="96"/>
      <c r="N323" s="27"/>
    </row>
    <row r="324" spans="1:14" s="5" customFormat="1" ht="12.75" customHeight="1">
      <c r="A324" s="536"/>
      <c r="B324" s="91"/>
      <c r="C324" s="102"/>
      <c r="D324" s="94"/>
      <c r="E324" s="370"/>
      <c r="F324" s="381"/>
      <c r="G324" s="381"/>
      <c r="H324" s="381"/>
      <c r="I324" s="381"/>
      <c r="J324" s="383"/>
      <c r="K324" s="95"/>
      <c r="L324" s="96"/>
      <c r="M324" s="96"/>
      <c r="N324" s="27"/>
    </row>
    <row r="325" spans="1:14" s="5" customFormat="1" ht="12.75" hidden="1" customHeight="1">
      <c r="A325" s="536"/>
      <c r="B325" s="91" t="s">
        <v>550</v>
      </c>
      <c r="C325" s="102"/>
      <c r="D325" s="94" t="s">
        <v>551</v>
      </c>
      <c r="E325" s="370">
        <f t="shared" ref="E325:E330" si="91">G325+H325+I325+J325</f>
        <v>0</v>
      </c>
      <c r="F325" s="381">
        <f t="shared" ref="F325:M326" si="92">F326</f>
        <v>0</v>
      </c>
      <c r="G325" s="381">
        <f t="shared" si="92"/>
        <v>0</v>
      </c>
      <c r="H325" s="381">
        <f t="shared" si="92"/>
        <v>0</v>
      </c>
      <c r="I325" s="381">
        <f t="shared" si="92"/>
        <v>0</v>
      </c>
      <c r="J325" s="382">
        <f t="shared" si="92"/>
        <v>0</v>
      </c>
      <c r="K325" s="191">
        <f t="shared" si="92"/>
        <v>0</v>
      </c>
      <c r="L325" s="191">
        <f t="shared" si="92"/>
        <v>0</v>
      </c>
      <c r="M325" s="191">
        <f t="shared" si="92"/>
        <v>0</v>
      </c>
      <c r="N325" s="27"/>
    </row>
    <row r="326" spans="1:14" s="5" customFormat="1" ht="12.75" hidden="1" customHeight="1">
      <c r="A326" s="536"/>
      <c r="B326" s="151" t="s">
        <v>552</v>
      </c>
      <c r="C326" s="199"/>
      <c r="D326" s="94" t="s">
        <v>553</v>
      </c>
      <c r="E326" s="370">
        <f t="shared" si="91"/>
        <v>0</v>
      </c>
      <c r="F326" s="381">
        <f t="shared" si="92"/>
        <v>0</v>
      </c>
      <c r="G326" s="381">
        <f t="shared" si="92"/>
        <v>0</v>
      </c>
      <c r="H326" s="381">
        <f t="shared" si="92"/>
        <v>0</v>
      </c>
      <c r="I326" s="381">
        <f t="shared" si="92"/>
        <v>0</v>
      </c>
      <c r="J326" s="382">
        <f t="shared" si="92"/>
        <v>0</v>
      </c>
      <c r="K326" s="191">
        <f t="shared" si="92"/>
        <v>0</v>
      </c>
      <c r="L326" s="191">
        <f t="shared" si="92"/>
        <v>0</v>
      </c>
      <c r="M326" s="191">
        <f t="shared" si="92"/>
        <v>0</v>
      </c>
      <c r="N326" s="27"/>
    </row>
    <row r="327" spans="1:14" s="5" customFormat="1" ht="12.75" hidden="1" customHeight="1">
      <c r="A327" s="536"/>
      <c r="B327" s="91"/>
      <c r="C327" s="102" t="s">
        <v>554</v>
      </c>
      <c r="D327" s="94" t="s">
        <v>555</v>
      </c>
      <c r="E327" s="370">
        <f t="shared" si="91"/>
        <v>0</v>
      </c>
      <c r="F327" s="381"/>
      <c r="G327" s="381"/>
      <c r="H327" s="381"/>
      <c r="I327" s="381"/>
      <c r="J327" s="383"/>
      <c r="K327" s="95"/>
      <c r="L327" s="96"/>
      <c r="M327" s="96"/>
      <c r="N327" s="27"/>
    </row>
    <row r="328" spans="1:14" s="5" customFormat="1" ht="12.75" customHeight="1">
      <c r="A328" s="536"/>
      <c r="B328" s="91"/>
      <c r="C328" s="102"/>
      <c r="D328" s="94"/>
      <c r="E328" s="370">
        <f t="shared" si="91"/>
        <v>0</v>
      </c>
      <c r="F328" s="381"/>
      <c r="G328" s="381"/>
      <c r="H328" s="381"/>
      <c r="I328" s="381"/>
      <c r="J328" s="383"/>
      <c r="K328" s="95"/>
      <c r="L328" s="96"/>
      <c r="M328" s="96"/>
      <c r="N328" s="27"/>
    </row>
    <row r="329" spans="1:14" s="5" customFormat="1" ht="12.75" customHeight="1">
      <c r="A329" s="536"/>
      <c r="B329" s="91" t="s">
        <v>556</v>
      </c>
      <c r="C329" s="102"/>
      <c r="D329" s="94" t="s">
        <v>459</v>
      </c>
      <c r="E329" s="370">
        <f t="shared" si="91"/>
        <v>0</v>
      </c>
      <c r="F329" s="381">
        <f t="shared" ref="F329:M329" si="93">F330</f>
        <v>0</v>
      </c>
      <c r="G329" s="381">
        <f t="shared" si="93"/>
        <v>0</v>
      </c>
      <c r="H329" s="381">
        <f t="shared" si="93"/>
        <v>0</v>
      </c>
      <c r="I329" s="381">
        <f t="shared" si="93"/>
        <v>0</v>
      </c>
      <c r="J329" s="382">
        <f t="shared" si="93"/>
        <v>0</v>
      </c>
      <c r="K329" s="191">
        <f t="shared" si="93"/>
        <v>0</v>
      </c>
      <c r="L329" s="191">
        <f t="shared" si="93"/>
        <v>0</v>
      </c>
      <c r="M329" s="191">
        <f t="shared" si="93"/>
        <v>0</v>
      </c>
      <c r="N329" s="27"/>
    </row>
    <row r="330" spans="1:14" s="5" customFormat="1" ht="12.75" customHeight="1">
      <c r="A330" s="536"/>
      <c r="B330" s="91" t="s">
        <v>460</v>
      </c>
      <c r="C330" s="102"/>
      <c r="D330" s="94" t="s">
        <v>461</v>
      </c>
      <c r="E330" s="370">
        <f t="shared" si="91"/>
        <v>0</v>
      </c>
      <c r="F330" s="381"/>
      <c r="G330" s="381"/>
      <c r="H330" s="381"/>
      <c r="I330" s="381"/>
      <c r="J330" s="383"/>
      <c r="K330" s="95"/>
      <c r="L330" s="96"/>
      <c r="M330" s="96"/>
      <c r="N330" s="27"/>
    </row>
    <row r="331" spans="1:14">
      <c r="A331" s="150" t="s">
        <v>204</v>
      </c>
      <c r="B331" s="150"/>
      <c r="C331" s="150"/>
      <c r="D331" s="182"/>
      <c r="E331" s="369">
        <f>E332+E334</f>
        <v>730337.5</v>
      </c>
      <c r="F331" s="369">
        <f>F332+F335+F336</f>
        <v>9361.4699999999993</v>
      </c>
      <c r="G331" s="369">
        <f t="shared" ref="G331:M331" si="94">G332+G335+G336</f>
        <v>251479</v>
      </c>
      <c r="H331" s="369">
        <f t="shared" si="94"/>
        <v>179419.5</v>
      </c>
      <c r="I331" s="369">
        <f t="shared" si="94"/>
        <v>150834</v>
      </c>
      <c r="J331" s="369">
        <f t="shared" si="94"/>
        <v>148605</v>
      </c>
      <c r="K331" s="369">
        <f t="shared" si="94"/>
        <v>686503</v>
      </c>
      <c r="L331" s="369">
        <f t="shared" si="94"/>
        <v>686503</v>
      </c>
      <c r="M331" s="369">
        <f t="shared" si="94"/>
        <v>691703</v>
      </c>
    </row>
    <row r="332" spans="1:14" ht="28.5" customHeight="1">
      <c r="A332" s="150"/>
      <c r="B332" s="666" t="s">
        <v>728</v>
      </c>
      <c r="C332" s="667"/>
      <c r="D332" s="182" t="s">
        <v>251</v>
      </c>
      <c r="E332" s="369">
        <f>E333</f>
        <v>722620.5</v>
      </c>
      <c r="F332" s="370">
        <f t="shared" ref="F332:M332" si="95">F333+F334</f>
        <v>9361.4699999999993</v>
      </c>
      <c r="G332" s="370">
        <f t="shared" si="95"/>
        <v>251479</v>
      </c>
      <c r="H332" s="370">
        <f t="shared" si="95"/>
        <v>179419.5</v>
      </c>
      <c r="I332" s="370">
        <f t="shared" si="95"/>
        <v>150834</v>
      </c>
      <c r="J332" s="370">
        <f t="shared" si="95"/>
        <v>148605</v>
      </c>
      <c r="K332" s="370">
        <f t="shared" si="95"/>
        <v>686503</v>
      </c>
      <c r="L332" s="370">
        <f t="shared" si="95"/>
        <v>686503</v>
      </c>
      <c r="M332" s="370">
        <f t="shared" si="95"/>
        <v>691703</v>
      </c>
    </row>
    <row r="333" spans="1:14">
      <c r="A333" s="150"/>
      <c r="B333" s="150"/>
      <c r="C333" s="153" t="s">
        <v>252</v>
      </c>
      <c r="D333" s="183" t="s">
        <v>253</v>
      </c>
      <c r="E333" s="369">
        <f t="shared" ref="E333:E339" si="96">G333+H333+I333+J333</f>
        <v>722620.5</v>
      </c>
      <c r="F333" s="388">
        <v>9361.4699999999993</v>
      </c>
      <c r="G333" s="388">
        <v>249489</v>
      </c>
      <c r="H333" s="388">
        <f>174507+2963.5</f>
        <v>177470.5</v>
      </c>
      <c r="I333" s="388">
        <v>148880</v>
      </c>
      <c r="J333" s="383">
        <v>146781</v>
      </c>
      <c r="K333" s="95">
        <v>678786</v>
      </c>
      <c r="L333" s="96">
        <v>678786</v>
      </c>
      <c r="M333" s="96">
        <v>683986</v>
      </c>
    </row>
    <row r="334" spans="1:14">
      <c r="A334" s="150"/>
      <c r="B334" s="184"/>
      <c r="C334" s="153" t="s">
        <v>584</v>
      </c>
      <c r="D334" s="182" t="s">
        <v>583</v>
      </c>
      <c r="E334" s="369">
        <f t="shared" si="96"/>
        <v>7717</v>
      </c>
      <c r="F334" s="388"/>
      <c r="G334" s="388">
        <v>1990</v>
      </c>
      <c r="H334" s="388">
        <v>1949</v>
      </c>
      <c r="I334" s="388">
        <v>1954</v>
      </c>
      <c r="J334" s="383">
        <v>1824</v>
      </c>
      <c r="K334" s="95">
        <v>7717</v>
      </c>
      <c r="L334" s="96">
        <v>7717</v>
      </c>
      <c r="M334" s="96">
        <v>7717</v>
      </c>
    </row>
    <row r="335" spans="1:14">
      <c r="A335" s="150"/>
      <c r="B335" s="712" t="s">
        <v>729</v>
      </c>
      <c r="C335" s="713"/>
      <c r="D335" s="182" t="s">
        <v>730</v>
      </c>
      <c r="E335" s="369">
        <f t="shared" si="96"/>
        <v>0</v>
      </c>
      <c r="F335" s="388"/>
      <c r="G335" s="388"/>
      <c r="H335" s="388"/>
      <c r="I335" s="388"/>
      <c r="J335" s="383"/>
      <c r="K335" s="95"/>
      <c r="L335" s="96"/>
      <c r="M335" s="96"/>
    </row>
    <row r="336" spans="1:14" ht="24.75" customHeight="1">
      <c r="A336" s="161"/>
      <c r="B336" s="666" t="s">
        <v>254</v>
      </c>
      <c r="C336" s="667"/>
      <c r="D336" s="168" t="s">
        <v>255</v>
      </c>
      <c r="E336" s="369">
        <f t="shared" si="96"/>
        <v>0</v>
      </c>
      <c r="F336" s="388">
        <f>F337</f>
        <v>0</v>
      </c>
      <c r="G336" s="388">
        <f>G337</f>
        <v>0</v>
      </c>
      <c r="H336" s="388"/>
      <c r="I336" s="388">
        <f>I337</f>
        <v>0</v>
      </c>
      <c r="J336" s="388">
        <f>J337</f>
        <v>0</v>
      </c>
      <c r="K336" s="95">
        <f>K337</f>
        <v>0</v>
      </c>
      <c r="L336" s="95">
        <f>L337</f>
        <v>0</v>
      </c>
      <c r="M336" s="95">
        <f>M337</f>
        <v>0</v>
      </c>
    </row>
    <row r="337" spans="1:14" ht="14.25" customHeight="1">
      <c r="A337" s="161"/>
      <c r="B337" s="163"/>
      <c r="C337" s="153" t="s">
        <v>256</v>
      </c>
      <c r="D337" s="185" t="s">
        <v>257</v>
      </c>
      <c r="E337" s="369">
        <f t="shared" si="96"/>
        <v>0</v>
      </c>
      <c r="F337" s="388"/>
      <c r="G337" s="388"/>
      <c r="H337" s="388"/>
      <c r="I337" s="388"/>
      <c r="J337" s="383"/>
      <c r="K337" s="95"/>
      <c r="L337" s="96"/>
      <c r="M337" s="96"/>
    </row>
    <row r="338" spans="1:14" ht="35.25" customHeight="1">
      <c r="A338" s="610" t="s">
        <v>656</v>
      </c>
      <c r="B338" s="611"/>
      <c r="C338" s="612"/>
      <c r="D338" s="173" t="s">
        <v>258</v>
      </c>
      <c r="E338" s="186">
        <f t="shared" si="96"/>
        <v>112653</v>
      </c>
      <c r="F338" s="186">
        <f t="shared" ref="F338:M338" si="97">F468+F481+F483</f>
        <v>0</v>
      </c>
      <c r="G338" s="186">
        <f t="shared" si="97"/>
        <v>74444</v>
      </c>
      <c r="H338" s="186">
        <f t="shared" si="97"/>
        <v>11209</v>
      </c>
      <c r="I338" s="186">
        <f t="shared" si="97"/>
        <v>15599</v>
      </c>
      <c r="J338" s="375">
        <f t="shared" si="97"/>
        <v>11401</v>
      </c>
      <c r="K338" s="186">
        <f t="shared" si="97"/>
        <v>45340</v>
      </c>
      <c r="L338" s="186">
        <f t="shared" si="97"/>
        <v>44649</v>
      </c>
      <c r="M338" s="186">
        <f t="shared" si="97"/>
        <v>44755</v>
      </c>
    </row>
    <row r="339" spans="1:14" s="17" customFormat="1" ht="30" customHeight="1">
      <c r="A339" s="187"/>
      <c r="B339" s="685" t="s">
        <v>580</v>
      </c>
      <c r="C339" s="686"/>
      <c r="D339" s="188"/>
      <c r="E339" s="376">
        <f t="shared" si="96"/>
        <v>112653</v>
      </c>
      <c r="F339" s="398"/>
      <c r="G339" s="398">
        <f t="shared" ref="G339:M340" si="98">G341+G402</f>
        <v>74444</v>
      </c>
      <c r="H339" s="398">
        <f t="shared" si="98"/>
        <v>11209</v>
      </c>
      <c r="I339" s="398">
        <f t="shared" si="98"/>
        <v>15599</v>
      </c>
      <c r="J339" s="386">
        <f t="shared" si="98"/>
        <v>11401</v>
      </c>
      <c r="K339" s="386">
        <f t="shared" si="98"/>
        <v>45340</v>
      </c>
      <c r="L339" s="386">
        <f t="shared" si="98"/>
        <v>44649</v>
      </c>
      <c r="M339" s="386">
        <f t="shared" si="98"/>
        <v>44755</v>
      </c>
      <c r="N339" s="28"/>
    </row>
    <row r="340" spans="1:14" s="17" customFormat="1">
      <c r="A340" s="187"/>
      <c r="B340" s="655" t="s">
        <v>588</v>
      </c>
      <c r="C340" s="656"/>
      <c r="D340" s="188"/>
      <c r="E340" s="376">
        <f>E342+E403</f>
        <v>112653</v>
      </c>
      <c r="F340" s="376">
        <f>F342+F403</f>
        <v>0</v>
      </c>
      <c r="G340" s="376">
        <f t="shared" si="98"/>
        <v>74444</v>
      </c>
      <c r="H340" s="376">
        <f t="shared" si="98"/>
        <v>11209</v>
      </c>
      <c r="I340" s="376">
        <f t="shared" si="98"/>
        <v>15599</v>
      </c>
      <c r="J340" s="397">
        <f t="shared" si="98"/>
        <v>11401</v>
      </c>
      <c r="K340" s="189">
        <f t="shared" si="98"/>
        <v>45340</v>
      </c>
      <c r="L340" s="189">
        <f t="shared" si="98"/>
        <v>44649</v>
      </c>
      <c r="M340" s="189">
        <f t="shared" si="98"/>
        <v>44755</v>
      </c>
      <c r="N340" s="28"/>
    </row>
    <row r="341" spans="1:14" s="8" customFormat="1" ht="15">
      <c r="A341" s="83"/>
      <c r="B341" s="83" t="s">
        <v>346</v>
      </c>
      <c r="C341" s="84"/>
      <c r="D341" s="86"/>
      <c r="E341" s="376">
        <f t="shared" ref="E341:E348" si="99">G341+H341+I341+J341</f>
        <v>47360</v>
      </c>
      <c r="F341" s="380">
        <f>F342</f>
        <v>0</v>
      </c>
      <c r="G341" s="380">
        <f>G342</f>
        <v>11070</v>
      </c>
      <c r="H341" s="380">
        <f>H342+H400</f>
        <v>11178</v>
      </c>
      <c r="I341" s="380">
        <f>I342+I400</f>
        <v>14411</v>
      </c>
      <c r="J341" s="399">
        <f>J342+J401</f>
        <v>10701</v>
      </c>
      <c r="K341" s="190">
        <f>K342</f>
        <v>45160</v>
      </c>
      <c r="L341" s="190">
        <f>L342</f>
        <v>44469</v>
      </c>
      <c r="M341" s="190">
        <f>M342</f>
        <v>44575</v>
      </c>
      <c r="N341" s="29"/>
    </row>
    <row r="342" spans="1:14" s="5" customFormat="1" ht="13.5">
      <c r="A342" s="87"/>
      <c r="B342" s="88" t="s">
        <v>353</v>
      </c>
      <c r="C342" s="89"/>
      <c r="D342" s="90" t="s">
        <v>354</v>
      </c>
      <c r="E342" s="369">
        <f t="shared" si="99"/>
        <v>47360</v>
      </c>
      <c r="F342" s="381">
        <f t="shared" ref="F342:M342" si="100">F343+F344+F345+F350+F354+F356+F368+F374+F381</f>
        <v>0</v>
      </c>
      <c r="G342" s="381">
        <f t="shared" si="100"/>
        <v>11070</v>
      </c>
      <c r="H342" s="381">
        <f t="shared" si="100"/>
        <v>11178</v>
      </c>
      <c r="I342" s="381">
        <f t="shared" si="100"/>
        <v>14411</v>
      </c>
      <c r="J342" s="382">
        <f t="shared" si="100"/>
        <v>10701</v>
      </c>
      <c r="K342" s="191">
        <f t="shared" si="100"/>
        <v>45160</v>
      </c>
      <c r="L342" s="191">
        <f t="shared" si="100"/>
        <v>44469</v>
      </c>
      <c r="M342" s="191">
        <f t="shared" si="100"/>
        <v>44575</v>
      </c>
      <c r="N342" s="27"/>
    </row>
    <row r="343" spans="1:14" s="5" customFormat="1" ht="13.5">
      <c r="A343" s="87"/>
      <c r="B343" s="88"/>
      <c r="C343" s="91" t="s">
        <v>355</v>
      </c>
      <c r="D343" s="92" t="s">
        <v>356</v>
      </c>
      <c r="E343" s="369">
        <f t="shared" si="99"/>
        <v>32350</v>
      </c>
      <c r="F343" s="381"/>
      <c r="G343" s="381">
        <v>8220</v>
      </c>
      <c r="H343" s="381">
        <v>8120</v>
      </c>
      <c r="I343" s="381">
        <v>8110</v>
      </c>
      <c r="J343" s="383">
        <v>7900</v>
      </c>
      <c r="K343" s="95">
        <v>32400</v>
      </c>
      <c r="L343" s="96">
        <v>32400</v>
      </c>
      <c r="M343" s="96">
        <v>32400</v>
      </c>
      <c r="N343" s="27"/>
    </row>
    <row r="344" spans="1:14" s="5" customFormat="1">
      <c r="A344" s="87"/>
      <c r="B344" s="93"/>
      <c r="C344" s="537" t="s">
        <v>357</v>
      </c>
      <c r="D344" s="94" t="s">
        <v>358</v>
      </c>
      <c r="E344" s="369">
        <f t="shared" si="99"/>
        <v>14585</v>
      </c>
      <c r="F344" s="381"/>
      <c r="G344" s="381">
        <v>2750</v>
      </c>
      <c r="H344" s="381">
        <v>2948</v>
      </c>
      <c r="I344" s="381">
        <v>6191</v>
      </c>
      <c r="J344" s="383">
        <v>2696</v>
      </c>
      <c r="K344" s="95">
        <v>12335</v>
      </c>
      <c r="L344" s="96">
        <v>11644</v>
      </c>
      <c r="M344" s="96">
        <v>11750</v>
      </c>
      <c r="N344" s="27"/>
    </row>
    <row r="345" spans="1:14" s="5" customFormat="1" hidden="1">
      <c r="A345" s="87"/>
      <c r="B345" s="97" t="s">
        <v>359</v>
      </c>
      <c r="C345" s="91"/>
      <c r="D345" s="94" t="s">
        <v>360</v>
      </c>
      <c r="E345" s="369">
        <f t="shared" si="99"/>
        <v>0</v>
      </c>
      <c r="F345" s="381">
        <f>F346+F347+F348</f>
        <v>0</v>
      </c>
      <c r="G345" s="381">
        <f>G346+G347+G348</f>
        <v>0</v>
      </c>
      <c r="H345" s="381"/>
      <c r="I345" s="381">
        <f>I346+I347+I348</f>
        <v>0</v>
      </c>
      <c r="J345" s="382">
        <f>J346+J347+J348</f>
        <v>0</v>
      </c>
      <c r="K345" s="191">
        <f>K346+K347+K348</f>
        <v>0</v>
      </c>
      <c r="L345" s="191">
        <f>L346+L347+L348</f>
        <v>0</v>
      </c>
      <c r="M345" s="191">
        <f>M346+M347+M348</f>
        <v>0</v>
      </c>
      <c r="N345" s="27"/>
    </row>
    <row r="346" spans="1:14" s="5" customFormat="1" ht="0.75" hidden="1" customHeight="1">
      <c r="A346" s="87"/>
      <c r="B346" s="98" t="s">
        <v>361</v>
      </c>
      <c r="C346" s="91"/>
      <c r="D346" s="94" t="s">
        <v>362</v>
      </c>
      <c r="E346" s="369">
        <f t="shared" si="99"/>
        <v>0</v>
      </c>
      <c r="F346" s="381"/>
      <c r="G346" s="381"/>
      <c r="H346" s="381"/>
      <c r="I346" s="381"/>
      <c r="J346" s="383"/>
      <c r="K346" s="95"/>
      <c r="L346" s="96"/>
      <c r="M346" s="96"/>
      <c r="N346" s="27"/>
    </row>
    <row r="347" spans="1:14" s="5" customFormat="1" hidden="1">
      <c r="A347" s="87"/>
      <c r="B347" s="99" t="s">
        <v>363</v>
      </c>
      <c r="C347" s="99"/>
      <c r="D347" s="100" t="s">
        <v>364</v>
      </c>
      <c r="E347" s="369">
        <f t="shared" si="99"/>
        <v>0</v>
      </c>
      <c r="F347" s="381"/>
      <c r="G347" s="381"/>
      <c r="H347" s="381"/>
      <c r="I347" s="381"/>
      <c r="J347" s="383"/>
      <c r="K347" s="95"/>
      <c r="L347" s="96"/>
      <c r="M347" s="96"/>
      <c r="N347" s="27"/>
    </row>
    <row r="348" spans="1:14" s="5" customFormat="1" hidden="1">
      <c r="A348" s="87"/>
      <c r="B348" s="98" t="s">
        <v>365</v>
      </c>
      <c r="C348" s="101"/>
      <c r="D348" s="94" t="s">
        <v>366</v>
      </c>
      <c r="E348" s="369">
        <f t="shared" si="99"/>
        <v>0</v>
      </c>
      <c r="F348" s="381"/>
      <c r="G348" s="381"/>
      <c r="H348" s="381"/>
      <c r="I348" s="381"/>
      <c r="J348" s="383"/>
      <c r="K348" s="95"/>
      <c r="L348" s="96"/>
      <c r="M348" s="96"/>
      <c r="N348" s="27"/>
    </row>
    <row r="349" spans="1:14" s="5" customFormat="1" hidden="1">
      <c r="A349" s="87"/>
      <c r="B349" s="98"/>
      <c r="C349" s="101"/>
      <c r="D349" s="94"/>
      <c r="E349" s="369"/>
      <c r="F349" s="381"/>
      <c r="G349" s="381"/>
      <c r="H349" s="381"/>
      <c r="I349" s="381"/>
      <c r="J349" s="383"/>
      <c r="K349" s="95"/>
      <c r="L349" s="96"/>
      <c r="M349" s="96"/>
      <c r="N349" s="27"/>
    </row>
    <row r="350" spans="1:14" s="5" customFormat="1" hidden="1">
      <c r="A350" s="87"/>
      <c r="B350" s="98" t="s">
        <v>367</v>
      </c>
      <c r="C350" s="101"/>
      <c r="D350" s="94" t="s">
        <v>368</v>
      </c>
      <c r="E350" s="369">
        <f t="shared" ref="E350:E379" si="101">G350+H350+I350+J350</f>
        <v>0</v>
      </c>
      <c r="F350" s="381">
        <f t="shared" ref="F350:M350" si="102">F351+F352+F353</f>
        <v>0</v>
      </c>
      <c r="G350" s="381">
        <f t="shared" si="102"/>
        <v>0</v>
      </c>
      <c r="H350" s="381">
        <f t="shared" si="102"/>
        <v>0</v>
      </c>
      <c r="I350" s="381">
        <f t="shared" si="102"/>
        <v>0</v>
      </c>
      <c r="J350" s="382">
        <f t="shared" si="102"/>
        <v>0</v>
      </c>
      <c r="K350" s="191">
        <f t="shared" si="102"/>
        <v>0</v>
      </c>
      <c r="L350" s="191">
        <f t="shared" si="102"/>
        <v>0</v>
      </c>
      <c r="M350" s="191">
        <f t="shared" si="102"/>
        <v>0</v>
      </c>
      <c r="N350" s="27"/>
    </row>
    <row r="351" spans="1:14" s="5" customFormat="1" ht="25.5" hidden="1">
      <c r="A351" s="87"/>
      <c r="B351" s="98"/>
      <c r="C351" s="101" t="s">
        <v>369</v>
      </c>
      <c r="D351" s="94" t="s">
        <v>370</v>
      </c>
      <c r="E351" s="369">
        <f t="shared" si="101"/>
        <v>0</v>
      </c>
      <c r="F351" s="381"/>
      <c r="G351" s="381"/>
      <c r="H351" s="381"/>
      <c r="I351" s="381"/>
      <c r="J351" s="383"/>
      <c r="K351" s="95"/>
      <c r="L351" s="96"/>
      <c r="M351" s="96"/>
      <c r="N351" s="27"/>
    </row>
    <row r="352" spans="1:14" s="5" customFormat="1" hidden="1">
      <c r="A352" s="87"/>
      <c r="B352" s="98"/>
      <c r="C352" s="102" t="s">
        <v>371</v>
      </c>
      <c r="D352" s="103" t="s">
        <v>372</v>
      </c>
      <c r="E352" s="369">
        <f t="shared" si="101"/>
        <v>0</v>
      </c>
      <c r="F352" s="381"/>
      <c r="G352" s="381"/>
      <c r="H352" s="381"/>
      <c r="I352" s="381"/>
      <c r="J352" s="383"/>
      <c r="K352" s="95"/>
      <c r="L352" s="96"/>
      <c r="M352" s="96"/>
      <c r="N352" s="27"/>
    </row>
    <row r="353" spans="1:14" s="5" customFormat="1" ht="13.5" hidden="1">
      <c r="A353" s="87"/>
      <c r="B353" s="89"/>
      <c r="C353" s="91" t="s">
        <v>373</v>
      </c>
      <c r="D353" s="90" t="s">
        <v>374</v>
      </c>
      <c r="E353" s="369">
        <f t="shared" si="101"/>
        <v>0</v>
      </c>
      <c r="F353" s="381"/>
      <c r="G353" s="381"/>
      <c r="H353" s="381"/>
      <c r="I353" s="381"/>
      <c r="J353" s="383"/>
      <c r="K353" s="95"/>
      <c r="L353" s="96"/>
      <c r="M353" s="96"/>
      <c r="N353" s="27"/>
    </row>
    <row r="354" spans="1:14" s="5" customFormat="1" hidden="1">
      <c r="A354" s="87"/>
      <c r="B354" s="91" t="s">
        <v>375</v>
      </c>
      <c r="C354" s="104"/>
      <c r="D354" s="66" t="s">
        <v>376</v>
      </c>
      <c r="E354" s="369">
        <f t="shared" si="101"/>
        <v>0</v>
      </c>
      <c r="F354" s="381">
        <f t="shared" ref="F354:M354" si="103">F355</f>
        <v>0</v>
      </c>
      <c r="G354" s="381">
        <f t="shared" si="103"/>
        <v>0</v>
      </c>
      <c r="H354" s="381">
        <f t="shared" si="103"/>
        <v>0</v>
      </c>
      <c r="I354" s="381">
        <f t="shared" si="103"/>
        <v>0</v>
      </c>
      <c r="J354" s="382">
        <f t="shared" si="103"/>
        <v>0</v>
      </c>
      <c r="K354" s="191">
        <f t="shared" si="103"/>
        <v>0</v>
      </c>
      <c r="L354" s="191">
        <f t="shared" si="103"/>
        <v>0</v>
      </c>
      <c r="M354" s="191">
        <f t="shared" si="103"/>
        <v>0</v>
      </c>
      <c r="N354" s="27"/>
    </row>
    <row r="355" spans="1:14" s="5" customFormat="1" hidden="1">
      <c r="A355" s="87"/>
      <c r="B355" s="98" t="s">
        <v>377</v>
      </c>
      <c r="C355" s="105"/>
      <c r="D355" s="66" t="s">
        <v>378</v>
      </c>
      <c r="E355" s="369">
        <f t="shared" si="101"/>
        <v>0</v>
      </c>
      <c r="F355" s="381"/>
      <c r="G355" s="381"/>
      <c r="H355" s="381"/>
      <c r="I355" s="381"/>
      <c r="J355" s="383"/>
      <c r="K355" s="95"/>
      <c r="L355" s="96"/>
      <c r="M355" s="96"/>
      <c r="N355" s="27"/>
    </row>
    <row r="356" spans="1:14" s="5" customFormat="1" ht="14.25" hidden="1" customHeight="1">
      <c r="A356" s="87"/>
      <c r="B356" s="98"/>
      <c r="C356" s="101" t="s">
        <v>379</v>
      </c>
      <c r="D356" s="66" t="s">
        <v>380</v>
      </c>
      <c r="E356" s="369">
        <f t="shared" si="101"/>
        <v>0</v>
      </c>
      <c r="F356" s="381">
        <f t="shared" ref="F356:M356" si="104">F357</f>
        <v>0</v>
      </c>
      <c r="G356" s="381">
        <f t="shared" si="104"/>
        <v>0</v>
      </c>
      <c r="H356" s="381">
        <f t="shared" si="104"/>
        <v>0</v>
      </c>
      <c r="I356" s="381">
        <f t="shared" si="104"/>
        <v>0</v>
      </c>
      <c r="J356" s="382">
        <f t="shared" si="104"/>
        <v>0</v>
      </c>
      <c r="K356" s="191">
        <f t="shared" si="104"/>
        <v>0</v>
      </c>
      <c r="L356" s="191">
        <f t="shared" si="104"/>
        <v>0</v>
      </c>
      <c r="M356" s="191">
        <f t="shared" si="104"/>
        <v>0</v>
      </c>
      <c r="N356" s="27"/>
    </row>
    <row r="357" spans="1:14" s="5" customFormat="1" ht="46.5" hidden="1" customHeight="1">
      <c r="A357" s="87"/>
      <c r="B357" s="635" t="s">
        <v>381</v>
      </c>
      <c r="C357" s="636"/>
      <c r="D357" s="100" t="s">
        <v>382</v>
      </c>
      <c r="E357" s="369">
        <f t="shared" si="101"/>
        <v>0</v>
      </c>
      <c r="F357" s="381">
        <f>F358+F359+F360+F361+F362+F363+F364+F365+F366+F367</f>
        <v>0</v>
      </c>
      <c r="G357" s="381">
        <f>G358+G359+G360+G361+G362+G363+G364+G365+G366+G367</f>
        <v>0</v>
      </c>
      <c r="H357" s="381">
        <f>H358+H359+H360+H361+H362+H363+H364+H365+H366+H367</f>
        <v>0</v>
      </c>
      <c r="I357" s="381">
        <f>I358+I359+I360+I361+I362+I363+I364+I365+I366+I367</f>
        <v>0</v>
      </c>
      <c r="J357" s="382">
        <f>J358+J359+J360+J361+J362+J363+J364+J365+J366+J367</f>
        <v>0</v>
      </c>
      <c r="K357" s="191"/>
      <c r="L357" s="96"/>
      <c r="M357" s="96"/>
      <c r="N357" s="27"/>
    </row>
    <row r="358" spans="1:14" s="5" customFormat="1" hidden="1">
      <c r="A358" s="87"/>
      <c r="B358" s="98"/>
      <c r="C358" s="102" t="s">
        <v>383</v>
      </c>
      <c r="D358" s="100" t="s">
        <v>384</v>
      </c>
      <c r="E358" s="369">
        <f t="shared" si="101"/>
        <v>0</v>
      </c>
      <c r="F358" s="381"/>
      <c r="G358" s="381"/>
      <c r="H358" s="381"/>
      <c r="I358" s="381"/>
      <c r="J358" s="383"/>
      <c r="K358" s="95"/>
      <c r="L358" s="96"/>
      <c r="M358" s="96"/>
      <c r="N358" s="27"/>
    </row>
    <row r="359" spans="1:14" s="5" customFormat="1" ht="13.5" hidden="1">
      <c r="A359" s="87"/>
      <c r="B359" s="106"/>
      <c r="C359" s="107" t="s">
        <v>385</v>
      </c>
      <c r="D359" s="90" t="s">
        <v>386</v>
      </c>
      <c r="E359" s="369">
        <f t="shared" si="101"/>
        <v>0</v>
      </c>
      <c r="F359" s="381"/>
      <c r="G359" s="381"/>
      <c r="H359" s="381"/>
      <c r="I359" s="381"/>
      <c r="J359" s="383"/>
      <c r="K359" s="95"/>
      <c r="L359" s="96"/>
      <c r="M359" s="96"/>
      <c r="N359" s="27"/>
    </row>
    <row r="360" spans="1:14" s="5" customFormat="1" hidden="1">
      <c r="A360" s="87"/>
      <c r="B360" s="530"/>
      <c r="C360" s="108" t="s">
        <v>387</v>
      </c>
      <c r="D360" s="100" t="s">
        <v>388</v>
      </c>
      <c r="E360" s="369">
        <f t="shared" si="101"/>
        <v>0</v>
      </c>
      <c r="F360" s="381"/>
      <c r="G360" s="381"/>
      <c r="H360" s="381"/>
      <c r="I360" s="381"/>
      <c r="J360" s="383"/>
      <c r="K360" s="95"/>
      <c r="L360" s="96"/>
      <c r="M360" s="96"/>
      <c r="N360" s="27"/>
    </row>
    <row r="361" spans="1:14" s="5" customFormat="1" hidden="1">
      <c r="A361" s="87"/>
      <c r="B361" s="98"/>
      <c r="C361" s="91" t="s">
        <v>389</v>
      </c>
      <c r="D361" s="94" t="s">
        <v>390</v>
      </c>
      <c r="E361" s="369">
        <f t="shared" si="101"/>
        <v>0</v>
      </c>
      <c r="F361" s="381"/>
      <c r="G361" s="381"/>
      <c r="H361" s="381"/>
      <c r="I361" s="381"/>
      <c r="J361" s="383"/>
      <c r="K361" s="95"/>
      <c r="L361" s="96"/>
      <c r="M361" s="96"/>
      <c r="N361" s="27"/>
    </row>
    <row r="362" spans="1:14" s="5" customFormat="1" hidden="1">
      <c r="A362" s="87"/>
      <c r="B362" s="98"/>
      <c r="C362" s="109" t="s">
        <v>391</v>
      </c>
      <c r="D362" s="94" t="s">
        <v>392</v>
      </c>
      <c r="E362" s="369">
        <f t="shared" si="101"/>
        <v>0</v>
      </c>
      <c r="F362" s="381"/>
      <c r="G362" s="381"/>
      <c r="H362" s="381"/>
      <c r="I362" s="381"/>
      <c r="J362" s="383"/>
      <c r="K362" s="95"/>
      <c r="L362" s="96"/>
      <c r="M362" s="96"/>
      <c r="N362" s="27"/>
    </row>
    <row r="363" spans="1:14" s="5" customFormat="1" ht="51" hidden="1">
      <c r="A363" s="87"/>
      <c r="B363" s="98"/>
      <c r="C363" s="101" t="s">
        <v>393</v>
      </c>
      <c r="D363" s="94" t="s">
        <v>394</v>
      </c>
      <c r="E363" s="369">
        <f t="shared" si="101"/>
        <v>0</v>
      </c>
      <c r="F363" s="381"/>
      <c r="G363" s="381"/>
      <c r="H363" s="381"/>
      <c r="I363" s="381"/>
      <c r="J363" s="383"/>
      <c r="K363" s="95"/>
      <c r="L363" s="96"/>
      <c r="M363" s="96"/>
      <c r="N363" s="27"/>
    </row>
    <row r="364" spans="1:14" s="5" customFormat="1" ht="38.25" hidden="1">
      <c r="A364" s="87"/>
      <c r="B364" s="98"/>
      <c r="C364" s="101" t="s">
        <v>395</v>
      </c>
      <c r="D364" s="94" t="s">
        <v>396</v>
      </c>
      <c r="E364" s="369">
        <f t="shared" si="101"/>
        <v>0</v>
      </c>
      <c r="F364" s="381"/>
      <c r="G364" s="381"/>
      <c r="H364" s="381"/>
      <c r="I364" s="381"/>
      <c r="J364" s="383"/>
      <c r="K364" s="95"/>
      <c r="L364" s="96"/>
      <c r="M364" s="96"/>
      <c r="N364" s="27"/>
    </row>
    <row r="365" spans="1:14" s="5" customFormat="1" ht="38.25" hidden="1">
      <c r="A365" s="87"/>
      <c r="B365" s="102"/>
      <c r="C365" s="101" t="s">
        <v>397</v>
      </c>
      <c r="D365" s="94" t="s">
        <v>398</v>
      </c>
      <c r="E365" s="369">
        <f t="shared" si="101"/>
        <v>0</v>
      </c>
      <c r="F365" s="381"/>
      <c r="G365" s="381"/>
      <c r="H365" s="381"/>
      <c r="I365" s="381"/>
      <c r="J365" s="383"/>
      <c r="K365" s="95"/>
      <c r="L365" s="96"/>
      <c r="M365" s="96"/>
      <c r="N365" s="27"/>
    </row>
    <row r="366" spans="1:14" s="5" customFormat="1" ht="38.25" hidden="1">
      <c r="A366" s="87"/>
      <c r="B366" s="102"/>
      <c r="C366" s="101" t="s">
        <v>399</v>
      </c>
      <c r="D366" s="94" t="s">
        <v>400</v>
      </c>
      <c r="E366" s="369">
        <f t="shared" si="101"/>
        <v>0</v>
      </c>
      <c r="F366" s="381"/>
      <c r="G366" s="381"/>
      <c r="H366" s="381"/>
      <c r="I366" s="381"/>
      <c r="J366" s="383"/>
      <c r="K366" s="95"/>
      <c r="L366" s="96"/>
      <c r="M366" s="96"/>
      <c r="N366" s="27"/>
    </row>
    <row r="367" spans="1:14" s="5" customFormat="1" ht="25.5" hidden="1">
      <c r="A367" s="87"/>
      <c r="B367" s="102"/>
      <c r="C367" s="101" t="s">
        <v>401</v>
      </c>
      <c r="D367" s="94" t="s">
        <v>402</v>
      </c>
      <c r="E367" s="369">
        <f t="shared" si="101"/>
        <v>0</v>
      </c>
      <c r="F367" s="381"/>
      <c r="G367" s="381"/>
      <c r="H367" s="381"/>
      <c r="I367" s="381"/>
      <c r="J367" s="383"/>
      <c r="K367" s="95"/>
      <c r="L367" s="96"/>
      <c r="M367" s="96"/>
      <c r="N367" s="27"/>
    </row>
    <row r="368" spans="1:14" s="5" customFormat="1" hidden="1">
      <c r="A368" s="87"/>
      <c r="B368" s="102"/>
      <c r="C368" s="102" t="s">
        <v>403</v>
      </c>
      <c r="D368" s="94" t="s">
        <v>404</v>
      </c>
      <c r="E368" s="369">
        <f t="shared" si="101"/>
        <v>0</v>
      </c>
      <c r="F368" s="381">
        <f t="shared" ref="F368:M368" si="105">F369+F371</f>
        <v>0</v>
      </c>
      <c r="G368" s="381">
        <f t="shared" si="105"/>
        <v>0</v>
      </c>
      <c r="H368" s="381">
        <f t="shared" si="105"/>
        <v>0</v>
      </c>
      <c r="I368" s="381">
        <f t="shared" si="105"/>
        <v>0</v>
      </c>
      <c r="J368" s="382">
        <f t="shared" si="105"/>
        <v>0</v>
      </c>
      <c r="K368" s="191">
        <f t="shared" si="105"/>
        <v>0</v>
      </c>
      <c r="L368" s="191">
        <f t="shared" si="105"/>
        <v>0</v>
      </c>
      <c r="M368" s="191">
        <f t="shared" si="105"/>
        <v>0</v>
      </c>
      <c r="N368" s="27"/>
    </row>
    <row r="369" spans="1:14" s="5" customFormat="1" hidden="1">
      <c r="A369" s="87"/>
      <c r="B369" s="102" t="s">
        <v>405</v>
      </c>
      <c r="C369" s="101" t="s">
        <v>406</v>
      </c>
      <c r="D369" s="94" t="s">
        <v>407</v>
      </c>
      <c r="E369" s="369">
        <f t="shared" si="101"/>
        <v>0</v>
      </c>
      <c r="F369" s="381">
        <f>F370</f>
        <v>0</v>
      </c>
      <c r="G369" s="381">
        <f>G370</f>
        <v>0</v>
      </c>
      <c r="H369" s="381">
        <f>H370</f>
        <v>0</v>
      </c>
      <c r="I369" s="381">
        <f>I370</f>
        <v>0</v>
      </c>
      <c r="J369" s="382">
        <f>J370</f>
        <v>0</v>
      </c>
      <c r="K369" s="191"/>
      <c r="L369" s="96"/>
      <c r="M369" s="96"/>
      <c r="N369" s="27"/>
    </row>
    <row r="370" spans="1:14" s="5" customFormat="1" hidden="1">
      <c r="A370" s="87"/>
      <c r="B370" s="102"/>
      <c r="C370" s="102" t="s">
        <v>500</v>
      </c>
      <c r="D370" s="94" t="s">
        <v>501</v>
      </c>
      <c r="E370" s="369">
        <f t="shared" si="101"/>
        <v>0</v>
      </c>
      <c r="F370" s="381"/>
      <c r="G370" s="381"/>
      <c r="H370" s="381"/>
      <c r="I370" s="381"/>
      <c r="J370" s="383"/>
      <c r="K370" s="95"/>
      <c r="L370" s="96"/>
      <c r="M370" s="96"/>
      <c r="N370" s="27"/>
    </row>
    <row r="371" spans="1:14" s="5" customFormat="1" hidden="1">
      <c r="A371" s="87"/>
      <c r="B371" s="112" t="s">
        <v>408</v>
      </c>
      <c r="C371" s="113"/>
      <c r="D371" s="92" t="s">
        <v>409</v>
      </c>
      <c r="E371" s="369">
        <f t="shared" si="101"/>
        <v>0</v>
      </c>
      <c r="F371" s="381">
        <f>F372+F373</f>
        <v>0</v>
      </c>
      <c r="G371" s="381">
        <f>G372+G373</f>
        <v>0</v>
      </c>
      <c r="H371" s="381">
        <f>H372+H373</f>
        <v>0</v>
      </c>
      <c r="I371" s="381">
        <f>I372+I373</f>
        <v>0</v>
      </c>
      <c r="J371" s="382">
        <f>J372+J373</f>
        <v>0</v>
      </c>
      <c r="K371" s="191"/>
      <c r="L371" s="96"/>
      <c r="M371" s="96"/>
      <c r="N371" s="27"/>
    </row>
    <row r="372" spans="1:14" s="5" customFormat="1" ht="25.5" hidden="1">
      <c r="A372" s="87"/>
      <c r="B372" s="112"/>
      <c r="C372" s="113" t="s">
        <v>410</v>
      </c>
      <c r="D372" s="92" t="s">
        <v>411</v>
      </c>
      <c r="E372" s="369">
        <f t="shared" si="101"/>
        <v>0</v>
      </c>
      <c r="F372" s="381"/>
      <c r="G372" s="381"/>
      <c r="H372" s="381"/>
      <c r="I372" s="381"/>
      <c r="J372" s="383"/>
      <c r="K372" s="95"/>
      <c r="L372" s="96"/>
      <c r="M372" s="96"/>
      <c r="N372" s="27"/>
    </row>
    <row r="373" spans="1:14" s="5" customFormat="1" ht="13.5" hidden="1">
      <c r="A373" s="87"/>
      <c r="B373" s="89"/>
      <c r="C373" s="89" t="s">
        <v>412</v>
      </c>
      <c r="D373" s="90" t="s">
        <v>413</v>
      </c>
      <c r="E373" s="369">
        <f t="shared" si="101"/>
        <v>0</v>
      </c>
      <c r="F373" s="381"/>
      <c r="G373" s="381"/>
      <c r="H373" s="381"/>
      <c r="I373" s="381"/>
      <c r="J373" s="383"/>
      <c r="K373" s="95"/>
      <c r="L373" s="96"/>
      <c r="M373" s="96"/>
      <c r="N373" s="27"/>
    </row>
    <row r="374" spans="1:14" s="5" customFormat="1" hidden="1">
      <c r="A374" s="87"/>
      <c r="B374" s="91" t="s">
        <v>716</v>
      </c>
      <c r="C374" s="98"/>
      <c r="D374" s="100" t="s">
        <v>414</v>
      </c>
      <c r="E374" s="369">
        <f t="shared" si="101"/>
        <v>0</v>
      </c>
      <c r="F374" s="381">
        <f t="shared" ref="F374:M374" si="106">F375</f>
        <v>0</v>
      </c>
      <c r="G374" s="381">
        <f t="shared" si="106"/>
        <v>0</v>
      </c>
      <c r="H374" s="381">
        <f t="shared" si="106"/>
        <v>0</v>
      </c>
      <c r="I374" s="381">
        <f t="shared" si="106"/>
        <v>0</v>
      </c>
      <c r="J374" s="382">
        <f t="shared" si="106"/>
        <v>0</v>
      </c>
      <c r="K374" s="191">
        <f t="shared" si="106"/>
        <v>0</v>
      </c>
      <c r="L374" s="191">
        <f t="shared" si="106"/>
        <v>0</v>
      </c>
      <c r="M374" s="191">
        <f t="shared" si="106"/>
        <v>0</v>
      </c>
      <c r="N374" s="27"/>
    </row>
    <row r="375" spans="1:14" s="5" customFormat="1" ht="0.75" hidden="1" customHeight="1">
      <c r="A375" s="87"/>
      <c r="B375" s="114" t="s">
        <v>415</v>
      </c>
      <c r="C375" s="91"/>
      <c r="D375" s="94" t="s">
        <v>416</v>
      </c>
      <c r="E375" s="369">
        <f t="shared" si="101"/>
        <v>0</v>
      </c>
      <c r="F375" s="381">
        <f>F376+F377+F378+F379</f>
        <v>0</v>
      </c>
      <c r="G375" s="381">
        <f>G376+G377+G378+G379</f>
        <v>0</v>
      </c>
      <c r="H375" s="381">
        <f>H376+H377+H378+H379</f>
        <v>0</v>
      </c>
      <c r="I375" s="381">
        <f>I376+I377+I378+I379</f>
        <v>0</v>
      </c>
      <c r="J375" s="382">
        <f>J376+J377+J378+J379</f>
        <v>0</v>
      </c>
      <c r="K375" s="191"/>
      <c r="L375" s="96"/>
      <c r="M375" s="96"/>
      <c r="N375" s="27"/>
    </row>
    <row r="376" spans="1:14" s="5" customFormat="1" hidden="1">
      <c r="A376" s="87"/>
      <c r="B376" s="114"/>
      <c r="C376" s="91" t="s">
        <v>417</v>
      </c>
      <c r="D376" s="94" t="s">
        <v>418</v>
      </c>
      <c r="E376" s="369">
        <f t="shared" si="101"/>
        <v>0</v>
      </c>
      <c r="F376" s="381"/>
      <c r="G376" s="381"/>
      <c r="H376" s="381"/>
      <c r="I376" s="381"/>
      <c r="J376" s="383"/>
      <c r="K376" s="95"/>
      <c r="L376" s="96"/>
      <c r="M376" s="96"/>
      <c r="N376" s="27"/>
    </row>
    <row r="377" spans="1:14" s="5" customFormat="1" hidden="1">
      <c r="A377" s="87"/>
      <c r="B377" s="98"/>
      <c r="C377" s="102" t="s">
        <v>419</v>
      </c>
      <c r="D377" s="100" t="s">
        <v>420</v>
      </c>
      <c r="E377" s="369">
        <f t="shared" si="101"/>
        <v>0</v>
      </c>
      <c r="F377" s="381"/>
      <c r="G377" s="381"/>
      <c r="H377" s="381"/>
      <c r="I377" s="381"/>
      <c r="J377" s="383"/>
      <c r="K377" s="95"/>
      <c r="L377" s="96"/>
      <c r="M377" s="96"/>
      <c r="N377" s="27"/>
    </row>
    <row r="378" spans="1:14" s="5" customFormat="1" hidden="1">
      <c r="A378" s="87"/>
      <c r="B378" s="115"/>
      <c r="C378" s="102" t="s">
        <v>421</v>
      </c>
      <c r="D378" s="100" t="s">
        <v>422</v>
      </c>
      <c r="E378" s="369">
        <f t="shared" si="101"/>
        <v>0</v>
      </c>
      <c r="F378" s="381"/>
      <c r="G378" s="381"/>
      <c r="H378" s="381"/>
      <c r="I378" s="381"/>
      <c r="J378" s="383"/>
      <c r="K378" s="95"/>
      <c r="L378" s="96"/>
      <c r="M378" s="96"/>
      <c r="N378" s="27"/>
    </row>
    <row r="379" spans="1:14" s="5" customFormat="1" hidden="1">
      <c r="A379" s="87"/>
      <c r="B379" s="98"/>
      <c r="C379" s="116" t="s">
        <v>423</v>
      </c>
      <c r="D379" s="94" t="s">
        <v>424</v>
      </c>
      <c r="E379" s="369">
        <f t="shared" si="101"/>
        <v>0</v>
      </c>
      <c r="F379" s="381"/>
      <c r="G379" s="381"/>
      <c r="H379" s="381"/>
      <c r="I379" s="381"/>
      <c r="J379" s="383"/>
      <c r="K379" s="95"/>
      <c r="L379" s="96"/>
      <c r="M379" s="96"/>
      <c r="N379" s="27"/>
    </row>
    <row r="380" spans="1:14" s="5" customFormat="1" hidden="1">
      <c r="A380" s="87"/>
      <c r="B380" s="97"/>
      <c r="C380" s="116"/>
      <c r="D380" s="94"/>
      <c r="E380" s="369"/>
      <c r="F380" s="381"/>
      <c r="G380" s="381"/>
      <c r="H380" s="381"/>
      <c r="I380" s="381"/>
      <c r="J380" s="383"/>
      <c r="K380" s="95"/>
      <c r="L380" s="96"/>
      <c r="M380" s="96"/>
      <c r="N380" s="27"/>
    </row>
    <row r="381" spans="1:14" s="5" customFormat="1" ht="20.25" customHeight="1">
      <c r="A381" s="87"/>
      <c r="B381" s="93" t="s">
        <v>425</v>
      </c>
      <c r="C381" s="116"/>
      <c r="D381" s="94" t="s">
        <v>426</v>
      </c>
      <c r="E381" s="369">
        <f t="shared" ref="E381:E395" si="107">G381+H381+I381+J381</f>
        <v>425</v>
      </c>
      <c r="F381" s="381"/>
      <c r="G381" s="381">
        <f t="shared" ref="G381:M381" si="108">G391</f>
        <v>100</v>
      </c>
      <c r="H381" s="381">
        <f t="shared" si="108"/>
        <v>110</v>
      </c>
      <c r="I381" s="381">
        <f t="shared" si="108"/>
        <v>110</v>
      </c>
      <c r="J381" s="381">
        <f t="shared" si="108"/>
        <v>105</v>
      </c>
      <c r="K381" s="381">
        <f t="shared" si="108"/>
        <v>425</v>
      </c>
      <c r="L381" s="381">
        <f t="shared" si="108"/>
        <v>425</v>
      </c>
      <c r="M381" s="381">
        <f t="shared" si="108"/>
        <v>425</v>
      </c>
      <c r="N381" s="27"/>
    </row>
    <row r="382" spans="1:14" s="5" customFormat="1">
      <c r="A382" s="87"/>
      <c r="B382" s="93" t="s">
        <v>427</v>
      </c>
      <c r="C382" s="116"/>
      <c r="D382" s="94" t="s">
        <v>428</v>
      </c>
      <c r="E382" s="369">
        <f t="shared" si="107"/>
        <v>0</v>
      </c>
      <c r="F382" s="381"/>
      <c r="G382" s="381"/>
      <c r="H382" s="381"/>
      <c r="I382" s="381"/>
      <c r="J382" s="383"/>
      <c r="K382" s="95"/>
      <c r="L382" s="96"/>
      <c r="M382" s="96"/>
      <c r="N382" s="27"/>
    </row>
    <row r="383" spans="1:14" s="5" customFormat="1">
      <c r="A383" s="87"/>
      <c r="B383" s="93" t="s">
        <v>429</v>
      </c>
      <c r="C383" s="116"/>
      <c r="D383" s="117" t="s">
        <v>430</v>
      </c>
      <c r="E383" s="369">
        <f t="shared" si="107"/>
        <v>0</v>
      </c>
      <c r="F383" s="381"/>
      <c r="G383" s="381"/>
      <c r="H383" s="381"/>
      <c r="I383" s="381"/>
      <c r="J383" s="383"/>
      <c r="K383" s="95"/>
      <c r="L383" s="96"/>
      <c r="M383" s="96"/>
      <c r="N383" s="27"/>
    </row>
    <row r="384" spans="1:14" s="5" customFormat="1">
      <c r="A384" s="87"/>
      <c r="B384" s="126" t="s">
        <v>431</v>
      </c>
      <c r="C384" s="192"/>
      <c r="D384" s="92" t="s">
        <v>432</v>
      </c>
      <c r="E384" s="369">
        <f t="shared" si="107"/>
        <v>0</v>
      </c>
      <c r="F384" s="381"/>
      <c r="G384" s="381"/>
      <c r="H384" s="381"/>
      <c r="I384" s="381"/>
      <c r="J384" s="383"/>
      <c r="K384" s="95"/>
      <c r="L384" s="96"/>
      <c r="M384" s="96"/>
      <c r="N384" s="27"/>
    </row>
    <row r="385" spans="1:14" s="5" customFormat="1">
      <c r="A385" s="87"/>
      <c r="B385" s="91" t="s">
        <v>433</v>
      </c>
      <c r="C385" s="102"/>
      <c r="D385" s="94" t="s">
        <v>434</v>
      </c>
      <c r="E385" s="369">
        <f t="shared" si="107"/>
        <v>0</v>
      </c>
      <c r="F385" s="381"/>
      <c r="G385" s="381"/>
      <c r="H385" s="381"/>
      <c r="I385" s="381"/>
      <c r="J385" s="383"/>
      <c r="K385" s="95"/>
      <c r="L385" s="96"/>
      <c r="M385" s="96"/>
      <c r="N385" s="27"/>
    </row>
    <row r="386" spans="1:14" s="5" customFormat="1">
      <c r="A386" s="87"/>
      <c r="B386" s="109" t="s">
        <v>435</v>
      </c>
      <c r="C386" s="102"/>
      <c r="D386" s="94" t="s">
        <v>436</v>
      </c>
      <c r="E386" s="369">
        <f t="shared" si="107"/>
        <v>0</v>
      </c>
      <c r="F386" s="381"/>
      <c r="G386" s="381"/>
      <c r="H386" s="381"/>
      <c r="I386" s="381"/>
      <c r="J386" s="383"/>
      <c r="K386" s="95"/>
      <c r="L386" s="96"/>
      <c r="M386" s="96"/>
      <c r="N386" s="27"/>
    </row>
    <row r="387" spans="1:14" s="5" customFormat="1">
      <c r="A387" s="87"/>
      <c r="B387" s="193" t="s">
        <v>437</v>
      </c>
      <c r="C387" s="194"/>
      <c r="D387" s="94" t="s">
        <v>438</v>
      </c>
      <c r="E387" s="369">
        <f t="shared" si="107"/>
        <v>0</v>
      </c>
      <c r="F387" s="381"/>
      <c r="G387" s="381"/>
      <c r="H387" s="381"/>
      <c r="I387" s="381"/>
      <c r="J387" s="383"/>
      <c r="K387" s="95"/>
      <c r="L387" s="96"/>
      <c r="M387" s="96"/>
      <c r="N387" s="27"/>
    </row>
    <row r="388" spans="1:14" s="5" customFormat="1">
      <c r="A388" s="87"/>
      <c r="B388" s="193" t="s">
        <v>439</v>
      </c>
      <c r="C388" s="194"/>
      <c r="D388" s="94" t="s">
        <v>440</v>
      </c>
      <c r="E388" s="369">
        <f t="shared" si="107"/>
        <v>0</v>
      </c>
      <c r="F388" s="381"/>
      <c r="G388" s="381"/>
      <c r="H388" s="381"/>
      <c r="I388" s="381"/>
      <c r="J388" s="383"/>
      <c r="K388" s="95"/>
      <c r="L388" s="96"/>
      <c r="M388" s="96"/>
      <c r="N388" s="27"/>
    </row>
    <row r="389" spans="1:14" s="5" customFormat="1">
      <c r="A389" s="87"/>
      <c r="B389" s="109" t="s">
        <v>441</v>
      </c>
      <c r="C389" s="102"/>
      <c r="D389" s="94" t="s">
        <v>442</v>
      </c>
      <c r="E389" s="369">
        <f t="shared" si="107"/>
        <v>0</v>
      </c>
      <c r="F389" s="381"/>
      <c r="G389" s="381"/>
      <c r="H389" s="381"/>
      <c r="I389" s="381"/>
      <c r="J389" s="383"/>
      <c r="K389" s="95"/>
      <c r="L389" s="96"/>
      <c r="M389" s="96"/>
      <c r="N389" s="27"/>
    </row>
    <row r="390" spans="1:14" s="5" customFormat="1">
      <c r="A390" s="87"/>
      <c r="B390" s="109" t="s">
        <v>443</v>
      </c>
      <c r="C390" s="102"/>
      <c r="D390" s="94" t="s">
        <v>444</v>
      </c>
      <c r="E390" s="369">
        <f t="shared" si="107"/>
        <v>0</v>
      </c>
      <c r="F390" s="381"/>
      <c r="G390" s="381"/>
      <c r="H390" s="381"/>
      <c r="I390" s="381"/>
      <c r="J390" s="383"/>
      <c r="K390" s="95"/>
      <c r="L390" s="96"/>
      <c r="M390" s="96"/>
      <c r="N390" s="27"/>
    </row>
    <row r="391" spans="1:14" s="5" customFormat="1" ht="28.5" customHeight="1">
      <c r="A391" s="87"/>
      <c r="B391" s="657" t="s">
        <v>634</v>
      </c>
      <c r="C391" s="658"/>
      <c r="D391" s="94" t="s">
        <v>635</v>
      </c>
      <c r="E391" s="369">
        <f t="shared" si="107"/>
        <v>425</v>
      </c>
      <c r="F391" s="381"/>
      <c r="G391" s="381">
        <v>100</v>
      </c>
      <c r="H391" s="381">
        <v>110</v>
      </c>
      <c r="I391" s="381">
        <v>110</v>
      </c>
      <c r="J391" s="383">
        <v>105</v>
      </c>
      <c r="K391" s="95">
        <v>425</v>
      </c>
      <c r="L391" s="96">
        <v>425</v>
      </c>
      <c r="M391" s="96">
        <v>425</v>
      </c>
      <c r="N391" s="27"/>
    </row>
    <row r="392" spans="1:14" s="5" customFormat="1" hidden="1">
      <c r="A392" s="87"/>
      <c r="B392" s="119" t="s">
        <v>445</v>
      </c>
      <c r="C392" s="99"/>
      <c r="D392" s="100" t="s">
        <v>446</v>
      </c>
      <c r="E392" s="369">
        <f t="shared" si="107"/>
        <v>0</v>
      </c>
      <c r="F392" s="381">
        <f>F393+F397</f>
        <v>0</v>
      </c>
      <c r="G392" s="381">
        <f>G393+G397</f>
        <v>0</v>
      </c>
      <c r="H392" s="381">
        <f>H393+H397</f>
        <v>0</v>
      </c>
      <c r="I392" s="381">
        <f>I393+I397</f>
        <v>0</v>
      </c>
      <c r="J392" s="382">
        <f>J393+J397</f>
        <v>0</v>
      </c>
      <c r="K392" s="191"/>
      <c r="L392" s="96"/>
      <c r="M392" s="96"/>
      <c r="N392" s="27"/>
    </row>
    <row r="393" spans="1:14" s="5" customFormat="1" hidden="1">
      <c r="A393" s="87"/>
      <c r="B393" s="109" t="s">
        <v>447</v>
      </c>
      <c r="C393" s="119"/>
      <c r="D393" s="100" t="s">
        <v>448</v>
      </c>
      <c r="E393" s="369">
        <f t="shared" si="107"/>
        <v>0</v>
      </c>
      <c r="F393" s="381">
        <f t="shared" ref="F393:M393" si="109">F394+F395</f>
        <v>0</v>
      </c>
      <c r="G393" s="381">
        <f t="shared" si="109"/>
        <v>0</v>
      </c>
      <c r="H393" s="381">
        <f t="shared" si="109"/>
        <v>0</v>
      </c>
      <c r="I393" s="381">
        <f t="shared" si="109"/>
        <v>0</v>
      </c>
      <c r="J393" s="382">
        <f t="shared" si="109"/>
        <v>0</v>
      </c>
      <c r="K393" s="191">
        <f t="shared" si="109"/>
        <v>0</v>
      </c>
      <c r="L393" s="191">
        <f t="shared" si="109"/>
        <v>0</v>
      </c>
      <c r="M393" s="191">
        <f t="shared" si="109"/>
        <v>0</v>
      </c>
      <c r="N393" s="27"/>
    </row>
    <row r="394" spans="1:14" s="5" customFormat="1" ht="38.25" hidden="1">
      <c r="A394" s="87"/>
      <c r="B394" s="114"/>
      <c r="C394" s="113" t="s">
        <v>449</v>
      </c>
      <c r="D394" s="100" t="s">
        <v>450</v>
      </c>
      <c r="E394" s="369">
        <f t="shared" si="107"/>
        <v>0</v>
      </c>
      <c r="F394" s="381"/>
      <c r="G394" s="381"/>
      <c r="H394" s="381"/>
      <c r="I394" s="381"/>
      <c r="J394" s="383"/>
      <c r="K394" s="95"/>
      <c r="L394" s="96"/>
      <c r="M394" s="96"/>
      <c r="N394" s="27"/>
    </row>
    <row r="395" spans="1:14" s="5" customFormat="1" hidden="1">
      <c r="A395" s="87"/>
      <c r="B395" s="122" t="s">
        <v>451</v>
      </c>
      <c r="C395" s="123"/>
      <c r="D395" s="94" t="s">
        <v>452</v>
      </c>
      <c r="E395" s="369">
        <f t="shared" si="107"/>
        <v>0</v>
      </c>
      <c r="F395" s="381"/>
      <c r="G395" s="381"/>
      <c r="H395" s="381"/>
      <c r="I395" s="381"/>
      <c r="J395" s="383"/>
      <c r="K395" s="95"/>
      <c r="L395" s="96"/>
      <c r="M395" s="96"/>
      <c r="N395" s="27"/>
    </row>
    <row r="396" spans="1:14" s="5" customFormat="1" ht="13.5" hidden="1">
      <c r="A396" s="87"/>
      <c r="B396" s="124"/>
      <c r="C396" s="89"/>
      <c r="D396" s="90"/>
      <c r="E396" s="369"/>
      <c r="F396" s="381"/>
      <c r="G396" s="381"/>
      <c r="H396" s="381"/>
      <c r="I396" s="381"/>
      <c r="J396" s="383"/>
      <c r="K396" s="95"/>
      <c r="L396" s="96"/>
      <c r="M396" s="96"/>
      <c r="N396" s="27"/>
    </row>
    <row r="397" spans="1:14" s="5" customFormat="1" hidden="1">
      <c r="A397" s="87"/>
      <c r="B397" s="94" t="s">
        <v>453</v>
      </c>
      <c r="C397" s="125"/>
      <c r="D397" s="100" t="s">
        <v>454</v>
      </c>
      <c r="E397" s="369">
        <f>G397+H397+I397+J397</f>
        <v>0</v>
      </c>
      <c r="F397" s="381">
        <f t="shared" ref="F397:M397" si="110">F398+F399</f>
        <v>0</v>
      </c>
      <c r="G397" s="381">
        <f t="shared" si="110"/>
        <v>0</v>
      </c>
      <c r="H397" s="381">
        <f t="shared" si="110"/>
        <v>0</v>
      </c>
      <c r="I397" s="381">
        <f t="shared" si="110"/>
        <v>0</v>
      </c>
      <c r="J397" s="382">
        <f t="shared" si="110"/>
        <v>0</v>
      </c>
      <c r="K397" s="191">
        <f t="shared" si="110"/>
        <v>0</v>
      </c>
      <c r="L397" s="191">
        <f t="shared" si="110"/>
        <v>0</v>
      </c>
      <c r="M397" s="191">
        <f t="shared" si="110"/>
        <v>0</v>
      </c>
      <c r="N397" s="27"/>
    </row>
    <row r="398" spans="1:14" s="5" customFormat="1" ht="0.75" hidden="1" customHeight="1">
      <c r="A398" s="87"/>
      <c r="B398" s="119" t="s">
        <v>455</v>
      </c>
      <c r="C398" s="99"/>
      <c r="D398" s="100" t="s">
        <v>456</v>
      </c>
      <c r="E398" s="369">
        <f>G398+H398+I398+J398</f>
        <v>0</v>
      </c>
      <c r="F398" s="381"/>
      <c r="G398" s="381"/>
      <c r="H398" s="381"/>
      <c r="I398" s="381"/>
      <c r="J398" s="383"/>
      <c r="K398" s="95"/>
      <c r="L398" s="96"/>
      <c r="M398" s="96"/>
      <c r="N398" s="27"/>
    </row>
    <row r="399" spans="1:14" s="5" customFormat="1" hidden="1">
      <c r="A399" s="87"/>
      <c r="B399" s="98" t="s">
        <v>457</v>
      </c>
      <c r="C399" s="101"/>
      <c r="D399" s="94" t="s">
        <v>458</v>
      </c>
      <c r="E399" s="369">
        <f>G399+H399+I399+J399</f>
        <v>0</v>
      </c>
      <c r="F399" s="381"/>
      <c r="G399" s="381"/>
      <c r="H399" s="381"/>
      <c r="I399" s="381"/>
      <c r="J399" s="383"/>
      <c r="K399" s="95"/>
      <c r="L399" s="96"/>
      <c r="M399" s="96"/>
      <c r="N399" s="27"/>
    </row>
    <row r="400" spans="1:14" s="5" customFormat="1">
      <c r="A400" s="87"/>
      <c r="B400" s="91" t="s">
        <v>717</v>
      </c>
      <c r="C400" s="102"/>
      <c r="D400" s="94" t="s">
        <v>459</v>
      </c>
      <c r="E400" s="369">
        <f>G400+H400+I400+J400</f>
        <v>0</v>
      </c>
      <c r="F400" s="381">
        <f>F401</f>
        <v>0</v>
      </c>
      <c r="G400" s="381">
        <v>0</v>
      </c>
      <c r="H400" s="381">
        <f>H401</f>
        <v>0</v>
      </c>
      <c r="I400" s="381">
        <f>I401</f>
        <v>0</v>
      </c>
      <c r="J400" s="381">
        <f>J401</f>
        <v>0</v>
      </c>
      <c r="K400" s="191"/>
      <c r="L400" s="96"/>
      <c r="M400" s="96"/>
      <c r="N400" s="27"/>
    </row>
    <row r="401" spans="1:14" s="5" customFormat="1">
      <c r="A401" s="87"/>
      <c r="B401" s="98" t="s">
        <v>460</v>
      </c>
      <c r="C401" s="102"/>
      <c r="D401" s="94" t="s">
        <v>461</v>
      </c>
      <c r="E401" s="369">
        <f>G401+H401+I401+J401</f>
        <v>0</v>
      </c>
      <c r="F401" s="381"/>
      <c r="G401" s="381"/>
      <c r="H401" s="381"/>
      <c r="I401" s="381"/>
      <c r="J401" s="383"/>
      <c r="K401" s="95"/>
      <c r="L401" s="96"/>
      <c r="M401" s="96"/>
      <c r="N401" s="27"/>
    </row>
    <row r="402" spans="1:14" s="17" customFormat="1">
      <c r="A402" s="639" t="s">
        <v>462</v>
      </c>
      <c r="B402" s="640"/>
      <c r="C402" s="640"/>
      <c r="D402" s="86"/>
      <c r="E402" s="376">
        <f t="shared" ref="E402:M402" si="111">E403</f>
        <v>65293.000000000007</v>
      </c>
      <c r="F402" s="376">
        <f t="shared" si="111"/>
        <v>0</v>
      </c>
      <c r="G402" s="376">
        <f t="shared" si="111"/>
        <v>63374.000000000007</v>
      </c>
      <c r="H402" s="376">
        <f t="shared" si="111"/>
        <v>31</v>
      </c>
      <c r="I402" s="376">
        <f t="shared" si="111"/>
        <v>1188</v>
      </c>
      <c r="J402" s="376">
        <f t="shared" si="111"/>
        <v>700</v>
      </c>
      <c r="K402" s="376">
        <f t="shared" si="111"/>
        <v>180</v>
      </c>
      <c r="L402" s="376">
        <f t="shared" si="111"/>
        <v>180</v>
      </c>
      <c r="M402" s="376">
        <f t="shared" si="111"/>
        <v>180</v>
      </c>
      <c r="N402" s="28"/>
    </row>
    <row r="403" spans="1:14" s="17" customFormat="1" ht="24" customHeight="1">
      <c r="A403" s="526"/>
      <c r="B403" s="679" t="s">
        <v>672</v>
      </c>
      <c r="C403" s="680"/>
      <c r="D403" s="86"/>
      <c r="E403" s="376">
        <f>E428+E450+E446</f>
        <v>65293.000000000007</v>
      </c>
      <c r="F403" s="376">
        <f>F428+F450+F446</f>
        <v>0</v>
      </c>
      <c r="G403" s="376">
        <f>G428+G450+G446</f>
        <v>63374.000000000007</v>
      </c>
      <c r="H403" s="376">
        <f t="shared" ref="H403:M403" si="112">H428+H450+H446</f>
        <v>31</v>
      </c>
      <c r="I403" s="376">
        <f t="shared" si="112"/>
        <v>1188</v>
      </c>
      <c r="J403" s="376">
        <f t="shared" si="112"/>
        <v>700</v>
      </c>
      <c r="K403" s="376">
        <f t="shared" si="112"/>
        <v>180</v>
      </c>
      <c r="L403" s="376">
        <f t="shared" si="112"/>
        <v>180</v>
      </c>
      <c r="M403" s="376">
        <f t="shared" si="112"/>
        <v>180</v>
      </c>
      <c r="N403" s="28"/>
    </row>
    <row r="404" spans="1:14" s="5" customFormat="1" ht="12.75" hidden="1" customHeight="1">
      <c r="A404" s="87"/>
      <c r="B404" s="126" t="s">
        <v>463</v>
      </c>
      <c r="C404" s="118"/>
      <c r="D404" s="90" t="s">
        <v>464</v>
      </c>
      <c r="E404" s="369">
        <f t="shared" ref="E404:E426" si="113">G404+H404+I404+J404</f>
        <v>0</v>
      </c>
      <c r="F404" s="381">
        <f t="shared" ref="F404:M404" si="114">F405</f>
        <v>0</v>
      </c>
      <c r="G404" s="381">
        <f t="shared" si="114"/>
        <v>0</v>
      </c>
      <c r="H404" s="381">
        <f t="shared" si="114"/>
        <v>0</v>
      </c>
      <c r="I404" s="381">
        <f t="shared" si="114"/>
        <v>0</v>
      </c>
      <c r="J404" s="382">
        <f t="shared" si="114"/>
        <v>0</v>
      </c>
      <c r="K404" s="191">
        <f t="shared" si="114"/>
        <v>0</v>
      </c>
      <c r="L404" s="191">
        <f t="shared" si="114"/>
        <v>0</v>
      </c>
      <c r="M404" s="191">
        <f t="shared" si="114"/>
        <v>0</v>
      </c>
      <c r="N404" s="27"/>
    </row>
    <row r="405" spans="1:14" s="5" customFormat="1" ht="12.75" hidden="1" customHeight="1">
      <c r="A405" s="87"/>
      <c r="B405" s="98" t="s">
        <v>465</v>
      </c>
      <c r="C405" s="102"/>
      <c r="D405" s="100" t="s">
        <v>466</v>
      </c>
      <c r="E405" s="369">
        <f t="shared" si="113"/>
        <v>0</v>
      </c>
      <c r="F405" s="381">
        <f>F406+F407+F408+F409+F410+F411+F412+F413</f>
        <v>0</v>
      </c>
      <c r="G405" s="381">
        <f>G406+G407+G408+G409+G410+G411+G412+G413</f>
        <v>0</v>
      </c>
      <c r="H405" s="381">
        <f>H406+H407+H408+H409+H410+H411+H412+H413</f>
        <v>0</v>
      </c>
      <c r="I405" s="381">
        <f>I406+I407+I408+I409+I410+I411+I412+I413</f>
        <v>0</v>
      </c>
      <c r="J405" s="382">
        <f>J406+J407+J408+J409+J410+J411+J412+J413</f>
        <v>0</v>
      </c>
      <c r="K405" s="191"/>
      <c r="L405" s="96"/>
      <c r="M405" s="96"/>
      <c r="N405" s="27"/>
    </row>
    <row r="406" spans="1:14" s="5" customFormat="1" ht="12.75" hidden="1" customHeight="1">
      <c r="A406" s="87"/>
      <c r="B406" s="118"/>
      <c r="C406" s="127" t="s">
        <v>467</v>
      </c>
      <c r="D406" s="90" t="s">
        <v>468</v>
      </c>
      <c r="E406" s="369">
        <f t="shared" si="113"/>
        <v>0</v>
      </c>
      <c r="F406" s="381"/>
      <c r="G406" s="381"/>
      <c r="H406" s="381"/>
      <c r="I406" s="381"/>
      <c r="J406" s="383"/>
      <c r="K406" s="95"/>
      <c r="L406" s="96"/>
      <c r="M406" s="96"/>
      <c r="N406" s="27"/>
    </row>
    <row r="407" spans="1:14" s="5" customFormat="1" ht="29.25" hidden="1" customHeight="1">
      <c r="A407" s="87"/>
      <c r="B407" s="118"/>
      <c r="C407" s="128" t="s">
        <v>469</v>
      </c>
      <c r="D407" s="129" t="s">
        <v>470</v>
      </c>
      <c r="E407" s="369">
        <f t="shared" si="113"/>
        <v>0</v>
      </c>
      <c r="F407" s="381"/>
      <c r="G407" s="381"/>
      <c r="H407" s="381"/>
      <c r="I407" s="381"/>
      <c r="J407" s="383"/>
      <c r="K407" s="95"/>
      <c r="L407" s="96"/>
      <c r="M407" s="96"/>
      <c r="N407" s="27"/>
    </row>
    <row r="408" spans="1:14" s="5" customFormat="1" ht="29.25" hidden="1" customHeight="1">
      <c r="A408" s="87"/>
      <c r="B408" s="118"/>
      <c r="C408" s="128" t="s">
        <v>471</v>
      </c>
      <c r="D408" s="129" t="s">
        <v>472</v>
      </c>
      <c r="E408" s="369">
        <f t="shared" si="113"/>
        <v>0</v>
      </c>
      <c r="F408" s="381"/>
      <c r="G408" s="381"/>
      <c r="H408" s="381"/>
      <c r="I408" s="381"/>
      <c r="J408" s="383"/>
      <c r="K408" s="95"/>
      <c r="L408" s="96"/>
      <c r="M408" s="96"/>
      <c r="N408" s="27"/>
    </row>
    <row r="409" spans="1:14" s="5" customFormat="1" ht="28.5" hidden="1" customHeight="1">
      <c r="A409" s="87"/>
      <c r="B409" s="118"/>
      <c r="C409" s="127" t="s">
        <v>473</v>
      </c>
      <c r="D409" s="90" t="s">
        <v>474</v>
      </c>
      <c r="E409" s="369">
        <f t="shared" si="113"/>
        <v>0</v>
      </c>
      <c r="F409" s="381"/>
      <c r="G409" s="381"/>
      <c r="H409" s="381"/>
      <c r="I409" s="381"/>
      <c r="J409" s="383"/>
      <c r="K409" s="95"/>
      <c r="L409" s="96"/>
      <c r="M409" s="96"/>
      <c r="N409" s="27"/>
    </row>
    <row r="410" spans="1:14" s="5" customFormat="1" ht="44.25" hidden="1" customHeight="1">
      <c r="A410" s="87"/>
      <c r="B410" s="114"/>
      <c r="C410" s="130" t="s">
        <v>475</v>
      </c>
      <c r="D410" s="117" t="s">
        <v>476</v>
      </c>
      <c r="E410" s="369">
        <f t="shared" si="113"/>
        <v>0</v>
      </c>
      <c r="F410" s="381"/>
      <c r="G410" s="381"/>
      <c r="H410" s="381"/>
      <c r="I410" s="381"/>
      <c r="J410" s="383"/>
      <c r="K410" s="95"/>
      <c r="L410" s="96"/>
      <c r="M410" s="96"/>
      <c r="N410" s="27"/>
    </row>
    <row r="411" spans="1:14" s="5" customFormat="1" ht="29.25" hidden="1" customHeight="1">
      <c r="A411" s="87"/>
      <c r="B411" s="131"/>
      <c r="C411" s="132" t="s">
        <v>477</v>
      </c>
      <c r="D411" s="133" t="s">
        <v>478</v>
      </c>
      <c r="E411" s="369">
        <f t="shared" si="113"/>
        <v>0</v>
      </c>
      <c r="F411" s="381"/>
      <c r="G411" s="381"/>
      <c r="H411" s="381"/>
      <c r="I411" s="381"/>
      <c r="J411" s="383"/>
      <c r="K411" s="95"/>
      <c r="L411" s="96"/>
      <c r="M411" s="96"/>
      <c r="N411" s="27"/>
    </row>
    <row r="412" spans="1:14" s="5" customFormat="1" ht="29.25" hidden="1" customHeight="1">
      <c r="A412" s="87"/>
      <c r="B412" s="134"/>
      <c r="C412" s="135" t="s">
        <v>479</v>
      </c>
      <c r="D412" s="136" t="s">
        <v>480</v>
      </c>
      <c r="E412" s="369">
        <f t="shared" si="113"/>
        <v>0</v>
      </c>
      <c r="F412" s="381"/>
      <c r="G412" s="381"/>
      <c r="H412" s="381"/>
      <c r="I412" s="381"/>
      <c r="J412" s="383"/>
      <c r="K412" s="95"/>
      <c r="L412" s="96"/>
      <c r="M412" s="96"/>
      <c r="N412" s="27"/>
    </row>
    <row r="413" spans="1:14" s="5" customFormat="1" ht="18.75" hidden="1" customHeight="1">
      <c r="A413" s="87"/>
      <c r="B413" s="137"/>
      <c r="C413" s="138" t="s">
        <v>481</v>
      </c>
      <c r="D413" s="139" t="s">
        <v>482</v>
      </c>
      <c r="E413" s="369">
        <f t="shared" si="113"/>
        <v>0</v>
      </c>
      <c r="F413" s="381"/>
      <c r="G413" s="381"/>
      <c r="H413" s="381"/>
      <c r="I413" s="381"/>
      <c r="J413" s="383"/>
      <c r="K413" s="95"/>
      <c r="L413" s="96"/>
      <c r="M413" s="96"/>
      <c r="N413" s="27"/>
    </row>
    <row r="414" spans="1:14" s="5" customFormat="1" ht="12.75" hidden="1" customHeight="1">
      <c r="A414" s="87"/>
      <c r="B414" s="140"/>
      <c r="C414" s="141"/>
      <c r="D414" s="142"/>
      <c r="E414" s="369">
        <f t="shared" si="113"/>
        <v>0</v>
      </c>
      <c r="F414" s="381"/>
      <c r="G414" s="381"/>
      <c r="H414" s="381"/>
      <c r="I414" s="381"/>
      <c r="J414" s="383"/>
      <c r="K414" s="95"/>
      <c r="L414" s="96"/>
      <c r="M414" s="96"/>
      <c r="N414" s="27"/>
    </row>
    <row r="415" spans="1:14" s="5" customFormat="1" ht="15" hidden="1" customHeight="1">
      <c r="A415" s="87"/>
      <c r="B415" s="91" t="s">
        <v>483</v>
      </c>
      <c r="C415" s="98"/>
      <c r="D415" s="100" t="s">
        <v>484</v>
      </c>
      <c r="E415" s="369">
        <f t="shared" si="113"/>
        <v>0</v>
      </c>
      <c r="F415" s="381">
        <f t="shared" ref="F415:M415" si="115">F416</f>
        <v>0</v>
      </c>
      <c r="G415" s="381">
        <f t="shared" si="115"/>
        <v>0</v>
      </c>
      <c r="H415" s="381">
        <f t="shared" si="115"/>
        <v>0</v>
      </c>
      <c r="I415" s="381">
        <f t="shared" si="115"/>
        <v>0</v>
      </c>
      <c r="J415" s="382">
        <f t="shared" si="115"/>
        <v>0</v>
      </c>
      <c r="K415" s="191">
        <f t="shared" si="115"/>
        <v>0</v>
      </c>
      <c r="L415" s="191">
        <f t="shared" si="115"/>
        <v>0</v>
      </c>
      <c r="M415" s="191">
        <f t="shared" si="115"/>
        <v>0</v>
      </c>
      <c r="N415" s="27"/>
    </row>
    <row r="416" spans="1:14" s="5" customFormat="1" ht="12.75" hidden="1" customHeight="1">
      <c r="A416" s="87"/>
      <c r="B416" s="102" t="s">
        <v>485</v>
      </c>
      <c r="C416" s="109"/>
      <c r="D416" s="94" t="s">
        <v>407</v>
      </c>
      <c r="E416" s="369">
        <f t="shared" si="113"/>
        <v>0</v>
      </c>
      <c r="F416" s="381">
        <f>F420+F421+F422+F423+F424+F425+F426</f>
        <v>0</v>
      </c>
      <c r="G416" s="381">
        <f>G420+G421+G422+G423+G424+G425+G426</f>
        <v>0</v>
      </c>
      <c r="H416" s="381">
        <f>H420+H421+H422+H423+H424+H425+H426</f>
        <v>0</v>
      </c>
      <c r="I416" s="381">
        <f>I420+I421+I422+I423+I424+I425+I426</f>
        <v>0</v>
      </c>
      <c r="J416" s="382">
        <f>J420+J421+J422+J423+J424+J425+J426</f>
        <v>0</v>
      </c>
      <c r="K416" s="191"/>
      <c r="L416" s="96"/>
      <c r="M416" s="96"/>
      <c r="N416" s="27"/>
    </row>
    <row r="417" spans="1:14" s="5" customFormat="1" ht="12.75" hidden="1" customHeight="1">
      <c r="A417" s="87"/>
      <c r="B417" s="143"/>
      <c r="C417" s="144" t="s">
        <v>486</v>
      </c>
      <c r="D417" s="145" t="s">
        <v>487</v>
      </c>
      <c r="E417" s="369">
        <f t="shared" si="113"/>
        <v>0</v>
      </c>
      <c r="F417" s="381"/>
      <c r="G417" s="381"/>
      <c r="H417" s="381"/>
      <c r="I417" s="381"/>
      <c r="J417" s="383"/>
      <c r="K417" s="95"/>
      <c r="L417" s="96"/>
      <c r="M417" s="96"/>
      <c r="N417" s="27"/>
    </row>
    <row r="418" spans="1:14" s="5" customFormat="1" ht="12.75" hidden="1" customHeight="1">
      <c r="A418" s="87"/>
      <c r="B418" s="143"/>
      <c r="C418" s="144" t="s">
        <v>488</v>
      </c>
      <c r="D418" s="145" t="s">
        <v>489</v>
      </c>
      <c r="E418" s="369">
        <f t="shared" si="113"/>
        <v>0</v>
      </c>
      <c r="F418" s="381"/>
      <c r="G418" s="381"/>
      <c r="H418" s="381"/>
      <c r="I418" s="381"/>
      <c r="J418" s="383"/>
      <c r="K418" s="95"/>
      <c r="L418" s="96"/>
      <c r="M418" s="96"/>
      <c r="N418" s="27"/>
    </row>
    <row r="419" spans="1:14" s="5" customFormat="1" ht="12.75" hidden="1" customHeight="1">
      <c r="A419" s="87"/>
      <c r="B419" s="143"/>
      <c r="C419" s="144" t="s">
        <v>490</v>
      </c>
      <c r="D419" s="145" t="s">
        <v>491</v>
      </c>
      <c r="E419" s="369">
        <f t="shared" si="113"/>
        <v>0</v>
      </c>
      <c r="F419" s="381"/>
      <c r="G419" s="381"/>
      <c r="H419" s="381"/>
      <c r="I419" s="381"/>
      <c r="J419" s="383"/>
      <c r="K419" s="95"/>
      <c r="L419" s="96"/>
      <c r="M419" s="96"/>
      <c r="N419" s="27"/>
    </row>
    <row r="420" spans="1:14" s="5" customFormat="1" ht="12.75" hidden="1" customHeight="1">
      <c r="A420" s="87"/>
      <c r="B420" s="99"/>
      <c r="C420" s="102" t="s">
        <v>492</v>
      </c>
      <c r="D420" s="94" t="s">
        <v>493</v>
      </c>
      <c r="E420" s="369">
        <f t="shared" si="113"/>
        <v>0</v>
      </c>
      <c r="F420" s="381"/>
      <c r="G420" s="381"/>
      <c r="H420" s="381"/>
      <c r="I420" s="381"/>
      <c r="J420" s="383"/>
      <c r="K420" s="95"/>
      <c r="L420" s="96"/>
      <c r="M420" s="96"/>
      <c r="N420" s="27"/>
    </row>
    <row r="421" spans="1:14" s="5" customFormat="1" ht="12.75" hidden="1" customHeight="1">
      <c r="A421" s="87"/>
      <c r="B421" s="99"/>
      <c r="C421" s="102" t="s">
        <v>494</v>
      </c>
      <c r="D421" s="94" t="s">
        <v>495</v>
      </c>
      <c r="E421" s="369">
        <f t="shared" si="113"/>
        <v>0</v>
      </c>
      <c r="F421" s="381"/>
      <c r="G421" s="381"/>
      <c r="H421" s="381"/>
      <c r="I421" s="381"/>
      <c r="J421" s="383"/>
      <c r="K421" s="95"/>
      <c r="L421" s="96"/>
      <c r="M421" s="96"/>
      <c r="N421" s="27"/>
    </row>
    <row r="422" spans="1:14" s="5" customFormat="1" ht="12.75" hidden="1" customHeight="1">
      <c r="A422" s="87"/>
      <c r="B422" s="99"/>
      <c r="C422" s="102" t="s">
        <v>496</v>
      </c>
      <c r="D422" s="94" t="s">
        <v>497</v>
      </c>
      <c r="E422" s="369">
        <f t="shared" si="113"/>
        <v>0</v>
      </c>
      <c r="F422" s="381"/>
      <c r="G422" s="381"/>
      <c r="H422" s="381"/>
      <c r="I422" s="381"/>
      <c r="J422" s="383"/>
      <c r="K422" s="95"/>
      <c r="L422" s="96"/>
      <c r="M422" s="96"/>
      <c r="N422" s="27"/>
    </row>
    <row r="423" spans="1:14" s="5" customFormat="1" ht="12.75" hidden="1" customHeight="1">
      <c r="A423" s="87"/>
      <c r="B423" s="99"/>
      <c r="C423" s="102" t="s">
        <v>498</v>
      </c>
      <c r="D423" s="94" t="s">
        <v>499</v>
      </c>
      <c r="E423" s="369">
        <f t="shared" si="113"/>
        <v>0</v>
      </c>
      <c r="F423" s="381"/>
      <c r="G423" s="381"/>
      <c r="H423" s="381"/>
      <c r="I423" s="381"/>
      <c r="J423" s="383"/>
      <c r="K423" s="95"/>
      <c r="L423" s="96"/>
      <c r="M423" s="96"/>
      <c r="N423" s="27"/>
    </row>
    <row r="424" spans="1:14" s="5" customFormat="1" ht="12.75" hidden="1" customHeight="1">
      <c r="A424" s="87"/>
      <c r="B424" s="99"/>
      <c r="C424" s="102"/>
      <c r="D424" s="94"/>
      <c r="E424" s="369">
        <f t="shared" si="113"/>
        <v>0</v>
      </c>
      <c r="F424" s="381"/>
      <c r="G424" s="381"/>
      <c r="H424" s="381"/>
      <c r="I424" s="381"/>
      <c r="J424" s="383"/>
      <c r="K424" s="95"/>
      <c r="L424" s="96"/>
      <c r="M424" s="96"/>
      <c r="N424" s="27"/>
    </row>
    <row r="425" spans="1:14" s="5" customFormat="1" ht="12.75" hidden="1" customHeight="1">
      <c r="A425" s="87"/>
      <c r="B425" s="99"/>
      <c r="C425" s="102" t="s">
        <v>502</v>
      </c>
      <c r="D425" s="94" t="s">
        <v>503</v>
      </c>
      <c r="E425" s="369">
        <f t="shared" si="113"/>
        <v>0</v>
      </c>
      <c r="F425" s="381"/>
      <c r="G425" s="381"/>
      <c r="H425" s="381"/>
      <c r="I425" s="381"/>
      <c r="J425" s="383"/>
      <c r="K425" s="95"/>
      <c r="L425" s="96"/>
      <c r="M425" s="96"/>
      <c r="N425" s="27"/>
    </row>
    <row r="426" spans="1:14" s="5" customFormat="1" ht="12.75" hidden="1" customHeight="1">
      <c r="A426" s="87"/>
      <c r="B426" s="99"/>
      <c r="C426" s="102" t="s">
        <v>504</v>
      </c>
      <c r="D426" s="94" t="s">
        <v>505</v>
      </c>
      <c r="E426" s="369">
        <f t="shared" si="113"/>
        <v>0</v>
      </c>
      <c r="F426" s="381"/>
      <c r="G426" s="381"/>
      <c r="H426" s="381"/>
      <c r="I426" s="381"/>
      <c r="J426" s="383"/>
      <c r="K426" s="95"/>
      <c r="L426" s="96"/>
      <c r="M426" s="96"/>
      <c r="N426" s="27"/>
    </row>
    <row r="427" spans="1:14" s="5" customFormat="1" ht="12.75" hidden="1" customHeight="1">
      <c r="A427" s="87"/>
      <c r="B427" s="98"/>
      <c r="C427" s="91"/>
      <c r="D427" s="94"/>
      <c r="E427" s="369"/>
      <c r="F427" s="381"/>
      <c r="G427" s="381"/>
      <c r="H427" s="381"/>
      <c r="I427" s="381"/>
      <c r="J427" s="383"/>
      <c r="K427" s="95"/>
      <c r="L427" s="96"/>
      <c r="M427" s="96"/>
      <c r="N427" s="27"/>
    </row>
    <row r="428" spans="1:14" s="5" customFormat="1" ht="56.25" hidden="1" customHeight="1">
      <c r="A428" s="87"/>
      <c r="B428" s="637" t="s">
        <v>506</v>
      </c>
      <c r="C428" s="638"/>
      <c r="D428" s="180" t="s">
        <v>507</v>
      </c>
      <c r="E428" s="369">
        <f t="shared" ref="E428:M428" si="116">E441+E444</f>
        <v>0</v>
      </c>
      <c r="F428" s="369">
        <f t="shared" si="116"/>
        <v>0</v>
      </c>
      <c r="G428" s="369">
        <f t="shared" si="116"/>
        <v>0</v>
      </c>
      <c r="H428" s="369">
        <f t="shared" si="116"/>
        <v>0</v>
      </c>
      <c r="I428" s="369">
        <f t="shared" si="116"/>
        <v>0</v>
      </c>
      <c r="J428" s="369">
        <f t="shared" si="116"/>
        <v>0</v>
      </c>
      <c r="K428" s="369">
        <f t="shared" si="116"/>
        <v>0</v>
      </c>
      <c r="L428" s="369">
        <f t="shared" si="116"/>
        <v>0</v>
      </c>
      <c r="M428" s="369">
        <f t="shared" si="116"/>
        <v>0</v>
      </c>
      <c r="N428" s="27"/>
    </row>
    <row r="429" spans="1:14" s="5" customFormat="1" ht="12.75" hidden="1" customHeight="1">
      <c r="A429" s="87"/>
      <c r="B429" s="98" t="s">
        <v>508</v>
      </c>
      <c r="C429" s="91"/>
      <c r="D429" s="94" t="s">
        <v>509</v>
      </c>
      <c r="E429" s="369">
        <f t="shared" ref="E429:E459" si="117">G429+H429+I429+J429</f>
        <v>0</v>
      </c>
      <c r="F429" s="381"/>
      <c r="G429" s="381"/>
      <c r="H429" s="381"/>
      <c r="I429" s="381"/>
      <c r="J429" s="383"/>
      <c r="K429" s="95"/>
      <c r="L429" s="96"/>
      <c r="M429" s="96"/>
      <c r="N429" s="27"/>
    </row>
    <row r="430" spans="1:14" s="5" customFormat="1" ht="12.75" hidden="1" customHeight="1">
      <c r="A430" s="87"/>
      <c r="B430" s="98" t="s">
        <v>510</v>
      </c>
      <c r="C430" s="102"/>
      <c r="D430" s="94" t="s">
        <v>511</v>
      </c>
      <c r="E430" s="369">
        <f t="shared" si="117"/>
        <v>0</v>
      </c>
      <c r="F430" s="381"/>
      <c r="G430" s="381"/>
      <c r="H430" s="381"/>
      <c r="I430" s="381"/>
      <c r="J430" s="383"/>
      <c r="K430" s="95"/>
      <c r="L430" s="96"/>
      <c r="M430" s="96"/>
      <c r="N430" s="27"/>
    </row>
    <row r="431" spans="1:14" s="5" customFormat="1" ht="12.75" hidden="1" customHeight="1">
      <c r="A431" s="87"/>
      <c r="B431" s="98" t="s">
        <v>512</v>
      </c>
      <c r="C431" s="91"/>
      <c r="D431" s="94" t="s">
        <v>513</v>
      </c>
      <c r="E431" s="369">
        <f t="shared" si="117"/>
        <v>0</v>
      </c>
      <c r="F431" s="381"/>
      <c r="G431" s="381"/>
      <c r="H431" s="381"/>
      <c r="I431" s="381"/>
      <c r="J431" s="383"/>
      <c r="K431" s="95"/>
      <c r="L431" s="96"/>
      <c r="M431" s="96"/>
      <c r="N431" s="27"/>
    </row>
    <row r="432" spans="1:14" s="5" customFormat="1" ht="12.75" hidden="1" customHeight="1">
      <c r="A432" s="87"/>
      <c r="B432" s="98" t="s">
        <v>514</v>
      </c>
      <c r="C432" s="93"/>
      <c r="D432" s="94" t="s">
        <v>515</v>
      </c>
      <c r="E432" s="369">
        <f t="shared" si="117"/>
        <v>0</v>
      </c>
      <c r="F432" s="381"/>
      <c r="G432" s="381"/>
      <c r="H432" s="381"/>
      <c r="I432" s="381"/>
      <c r="J432" s="383"/>
      <c r="K432" s="95"/>
      <c r="L432" s="96"/>
      <c r="M432" s="96"/>
      <c r="N432" s="27"/>
    </row>
    <row r="433" spans="1:14" s="5" customFormat="1" ht="12.75" hidden="1" customHeight="1">
      <c r="A433" s="87"/>
      <c r="B433" s="97" t="s">
        <v>516</v>
      </c>
      <c r="C433" s="537"/>
      <c r="D433" s="94" t="s">
        <v>517</v>
      </c>
      <c r="E433" s="369">
        <f t="shared" si="117"/>
        <v>0</v>
      </c>
      <c r="F433" s="381"/>
      <c r="G433" s="381"/>
      <c r="H433" s="381"/>
      <c r="I433" s="381"/>
      <c r="J433" s="383"/>
      <c r="K433" s="95"/>
      <c r="L433" s="96"/>
      <c r="M433" s="96"/>
      <c r="N433" s="27"/>
    </row>
    <row r="434" spans="1:14" s="5" customFormat="1" ht="12.75" hidden="1" customHeight="1">
      <c r="A434" s="87"/>
      <c r="B434" s="146" t="s">
        <v>518</v>
      </c>
      <c r="C434" s="102"/>
      <c r="D434" s="100" t="s">
        <v>519</v>
      </c>
      <c r="E434" s="369">
        <f t="shared" si="117"/>
        <v>0</v>
      </c>
      <c r="F434" s="381"/>
      <c r="G434" s="381"/>
      <c r="H434" s="381"/>
      <c r="I434" s="381"/>
      <c r="J434" s="383"/>
      <c r="K434" s="95"/>
      <c r="L434" s="96"/>
      <c r="M434" s="96"/>
      <c r="N434" s="27"/>
    </row>
    <row r="435" spans="1:14" s="5" customFormat="1" ht="12.75" hidden="1" customHeight="1">
      <c r="A435" s="87"/>
      <c r="B435" s="97" t="s">
        <v>520</v>
      </c>
      <c r="C435" s="91"/>
      <c r="D435" s="94" t="s">
        <v>521</v>
      </c>
      <c r="E435" s="369">
        <f t="shared" si="117"/>
        <v>0</v>
      </c>
      <c r="F435" s="381"/>
      <c r="G435" s="381"/>
      <c r="H435" s="381"/>
      <c r="I435" s="381"/>
      <c r="J435" s="383"/>
      <c r="K435" s="95"/>
      <c r="L435" s="96"/>
      <c r="M435" s="96"/>
      <c r="N435" s="27"/>
    </row>
    <row r="436" spans="1:14" s="5" customFormat="1" ht="12.75" hidden="1" customHeight="1">
      <c r="A436" s="87"/>
      <c r="B436" s="97" t="s">
        <v>522</v>
      </c>
      <c r="C436" s="91"/>
      <c r="D436" s="94" t="s">
        <v>523</v>
      </c>
      <c r="E436" s="369">
        <f t="shared" si="117"/>
        <v>0</v>
      </c>
      <c r="F436" s="381"/>
      <c r="G436" s="381"/>
      <c r="H436" s="381"/>
      <c r="I436" s="381"/>
      <c r="J436" s="383"/>
      <c r="K436" s="95"/>
      <c r="L436" s="96"/>
      <c r="M436" s="96"/>
      <c r="N436" s="27"/>
    </row>
    <row r="437" spans="1:14" s="5" customFormat="1" ht="12.75" hidden="1" customHeight="1">
      <c r="A437" s="87"/>
      <c r="B437" s="98" t="s">
        <v>524</v>
      </c>
      <c r="C437" s="99"/>
      <c r="D437" s="100" t="s">
        <v>525</v>
      </c>
      <c r="E437" s="369">
        <f t="shared" si="117"/>
        <v>0</v>
      </c>
      <c r="F437" s="381"/>
      <c r="G437" s="381"/>
      <c r="H437" s="381"/>
      <c r="I437" s="381"/>
      <c r="J437" s="383"/>
      <c r="K437" s="95"/>
      <c r="L437" s="96"/>
      <c r="M437" s="96"/>
      <c r="N437" s="27"/>
    </row>
    <row r="438" spans="1:14" s="5" customFormat="1" ht="12.75" hidden="1" customHeight="1">
      <c r="A438" s="87"/>
      <c r="B438" s="97" t="s">
        <v>526</v>
      </c>
      <c r="C438" s="91"/>
      <c r="D438" s="94" t="s">
        <v>527</v>
      </c>
      <c r="E438" s="369">
        <f t="shared" si="117"/>
        <v>0</v>
      </c>
      <c r="F438" s="381"/>
      <c r="G438" s="381"/>
      <c r="H438" s="381"/>
      <c r="I438" s="381"/>
      <c r="J438" s="383"/>
      <c r="K438" s="95"/>
      <c r="L438" s="96"/>
      <c r="M438" s="96"/>
      <c r="N438" s="27"/>
    </row>
    <row r="439" spans="1:14" s="5" customFormat="1" ht="12.75" hidden="1" customHeight="1">
      <c r="A439" s="87"/>
      <c r="B439" s="147" t="s">
        <v>528</v>
      </c>
      <c r="C439" s="99"/>
      <c r="D439" s="100" t="s">
        <v>529</v>
      </c>
      <c r="E439" s="369">
        <f t="shared" si="117"/>
        <v>0</v>
      </c>
      <c r="F439" s="381"/>
      <c r="G439" s="381"/>
      <c r="H439" s="381"/>
      <c r="I439" s="381"/>
      <c r="J439" s="383"/>
      <c r="K439" s="95"/>
      <c r="L439" s="96"/>
      <c r="M439" s="96"/>
      <c r="N439" s="27"/>
    </row>
    <row r="440" spans="1:14" s="5" customFormat="1" ht="12.75" hidden="1" customHeight="1">
      <c r="A440" s="87"/>
      <c r="B440" s="97"/>
      <c r="C440" s="91"/>
      <c r="D440" s="94"/>
      <c r="E440" s="369">
        <f t="shared" si="117"/>
        <v>0</v>
      </c>
      <c r="F440" s="381"/>
      <c r="G440" s="381"/>
      <c r="H440" s="381"/>
      <c r="I440" s="381"/>
      <c r="J440" s="383"/>
      <c r="K440" s="95"/>
      <c r="L440" s="96"/>
      <c r="M440" s="96"/>
      <c r="N440" s="27"/>
    </row>
    <row r="441" spans="1:14" s="5" customFormat="1" ht="12.75" hidden="1" customHeight="1">
      <c r="A441" s="87"/>
      <c r="B441" s="676" t="s">
        <v>524</v>
      </c>
      <c r="C441" s="677"/>
      <c r="D441" s="180" t="s">
        <v>525</v>
      </c>
      <c r="E441" s="369">
        <f>E442+E443</f>
        <v>0</v>
      </c>
      <c r="F441" s="369">
        <f>F443</f>
        <v>0</v>
      </c>
      <c r="G441" s="369">
        <f>G442+G443</f>
        <v>0</v>
      </c>
      <c r="H441" s="369">
        <f t="shared" ref="H441:M441" si="118">H442+H443</f>
        <v>0</v>
      </c>
      <c r="I441" s="369">
        <f t="shared" si="118"/>
        <v>0</v>
      </c>
      <c r="J441" s="369">
        <f t="shared" si="118"/>
        <v>0</v>
      </c>
      <c r="K441" s="369">
        <f t="shared" si="118"/>
        <v>0</v>
      </c>
      <c r="L441" s="369">
        <f t="shared" si="118"/>
        <v>0</v>
      </c>
      <c r="M441" s="369">
        <f t="shared" si="118"/>
        <v>0</v>
      </c>
      <c r="N441" s="27"/>
    </row>
    <row r="442" spans="1:14" s="5" customFormat="1" ht="12.75" hidden="1" customHeight="1">
      <c r="A442" s="87"/>
      <c r="B442" s="97"/>
      <c r="C442" s="91" t="s">
        <v>602</v>
      </c>
      <c r="D442" s="94" t="s">
        <v>595</v>
      </c>
      <c r="E442" s="369">
        <f>G442+H442+I442+J442</f>
        <v>0</v>
      </c>
      <c r="F442" s="369"/>
      <c r="G442" s="370"/>
      <c r="H442" s="370"/>
      <c r="I442" s="370"/>
      <c r="J442" s="400"/>
      <c r="K442" s="95"/>
      <c r="L442" s="96"/>
      <c r="M442" s="96"/>
      <c r="N442" s="27"/>
    </row>
    <row r="443" spans="1:14" s="5" customFormat="1" ht="12.75" hidden="1" customHeight="1">
      <c r="A443" s="87"/>
      <c r="B443" s="97"/>
      <c r="C443" s="91" t="s">
        <v>593</v>
      </c>
      <c r="D443" s="94" t="s">
        <v>594</v>
      </c>
      <c r="E443" s="369">
        <f>G443+H443+I443+J443</f>
        <v>0</v>
      </c>
      <c r="F443" s="381"/>
      <c r="G443" s="381"/>
      <c r="H443" s="381"/>
      <c r="I443" s="381"/>
      <c r="J443" s="383"/>
      <c r="K443" s="95"/>
      <c r="L443" s="96"/>
      <c r="M443" s="96"/>
      <c r="N443" s="27"/>
    </row>
    <row r="444" spans="1:14" s="5" customFormat="1" ht="12.75" hidden="1" customHeight="1">
      <c r="A444" s="87"/>
      <c r="B444" s="97"/>
      <c r="C444" s="91" t="s">
        <v>603</v>
      </c>
      <c r="D444" s="94" t="s">
        <v>527</v>
      </c>
      <c r="E444" s="369">
        <f>E445</f>
        <v>0</v>
      </c>
      <c r="F444" s="381"/>
      <c r="G444" s="381">
        <f>G445</f>
        <v>0</v>
      </c>
      <c r="H444" s="381">
        <f>H445</f>
        <v>0</v>
      </c>
      <c r="I444" s="381">
        <f>I445</f>
        <v>0</v>
      </c>
      <c r="J444" s="383"/>
      <c r="K444" s="95"/>
      <c r="L444" s="96"/>
      <c r="M444" s="96"/>
      <c r="N444" s="27"/>
    </row>
    <row r="445" spans="1:14" s="5" customFormat="1" ht="12.75" hidden="1" customHeight="1">
      <c r="A445" s="87"/>
      <c r="B445" s="97"/>
      <c r="C445" s="91" t="s">
        <v>593</v>
      </c>
      <c r="D445" s="94" t="s">
        <v>601</v>
      </c>
      <c r="E445" s="369">
        <f>G445+H445+I445+J445</f>
        <v>0</v>
      </c>
      <c r="F445" s="381"/>
      <c r="G445" s="381"/>
      <c r="H445" s="381"/>
      <c r="I445" s="381"/>
      <c r="J445" s="383"/>
      <c r="K445" s="95"/>
      <c r="L445" s="96"/>
      <c r="M445" s="96"/>
      <c r="N445" s="27"/>
    </row>
    <row r="446" spans="1:14" s="5" customFormat="1" ht="59.25" customHeight="1">
      <c r="A446" s="87"/>
      <c r="B446" s="681" t="s">
        <v>670</v>
      </c>
      <c r="C446" s="682"/>
      <c r="D446" s="180" t="s">
        <v>644</v>
      </c>
      <c r="E446" s="369">
        <f>E447</f>
        <v>0</v>
      </c>
      <c r="F446" s="369">
        <f>F447</f>
        <v>0</v>
      </c>
      <c r="G446" s="369">
        <f>G447</f>
        <v>0</v>
      </c>
      <c r="H446" s="369">
        <f t="shared" ref="H446:M446" si="119">H447</f>
        <v>0</v>
      </c>
      <c r="I446" s="369">
        <f t="shared" si="119"/>
        <v>0</v>
      </c>
      <c r="J446" s="369">
        <f t="shared" si="119"/>
        <v>0</v>
      </c>
      <c r="K446" s="369">
        <f t="shared" si="119"/>
        <v>0</v>
      </c>
      <c r="L446" s="369">
        <f t="shared" si="119"/>
        <v>0</v>
      </c>
      <c r="M446" s="369">
        <f t="shared" si="119"/>
        <v>0</v>
      </c>
      <c r="N446" s="27"/>
    </row>
    <row r="447" spans="1:14" s="5" customFormat="1" ht="12.75" customHeight="1">
      <c r="A447" s="87"/>
      <c r="B447" s="683" t="s">
        <v>524</v>
      </c>
      <c r="C447" s="684"/>
      <c r="D447" s="181" t="s">
        <v>671</v>
      </c>
      <c r="E447" s="369">
        <f>E448+E449</f>
        <v>0</v>
      </c>
      <c r="F447" s="369">
        <f>F448+F449</f>
        <v>0</v>
      </c>
      <c r="G447" s="369">
        <f>G448+G449</f>
        <v>0</v>
      </c>
      <c r="H447" s="369">
        <f t="shared" ref="H447:M447" si="120">H448+H449</f>
        <v>0</v>
      </c>
      <c r="I447" s="369">
        <f t="shared" si="120"/>
        <v>0</v>
      </c>
      <c r="J447" s="369">
        <f t="shared" si="120"/>
        <v>0</v>
      </c>
      <c r="K447" s="369">
        <f t="shared" si="120"/>
        <v>0</v>
      </c>
      <c r="L447" s="369">
        <f t="shared" si="120"/>
        <v>0</v>
      </c>
      <c r="M447" s="369">
        <f t="shared" si="120"/>
        <v>0</v>
      </c>
      <c r="N447" s="27"/>
    </row>
    <row r="448" spans="1:14" s="5" customFormat="1" ht="12.75" customHeight="1">
      <c r="A448" s="87"/>
      <c r="B448" s="525"/>
      <c r="C448" s="91" t="s">
        <v>602</v>
      </c>
      <c r="D448" s="94" t="s">
        <v>668</v>
      </c>
      <c r="E448" s="369">
        <f>G448+H448+I448+J448</f>
        <v>0</v>
      </c>
      <c r="F448" s="381"/>
      <c r="G448" s="381"/>
      <c r="H448" s="381">
        <v>0</v>
      </c>
      <c r="I448" s="381"/>
      <c r="J448" s="383">
        <v>0</v>
      </c>
      <c r="K448" s="95"/>
      <c r="L448" s="96"/>
      <c r="M448" s="96"/>
      <c r="N448" s="27"/>
    </row>
    <row r="449" spans="1:14" s="5" customFormat="1" ht="12.75" customHeight="1">
      <c r="A449" s="87"/>
      <c r="B449" s="97"/>
      <c r="C449" s="91" t="s">
        <v>593</v>
      </c>
      <c r="D449" s="94" t="s">
        <v>669</v>
      </c>
      <c r="E449" s="369">
        <f>G449+H449+I449+J449</f>
        <v>0</v>
      </c>
      <c r="F449" s="381"/>
      <c r="G449" s="381"/>
      <c r="H449" s="381">
        <v>0</v>
      </c>
      <c r="I449" s="381">
        <v>0</v>
      </c>
      <c r="J449" s="383">
        <v>0</v>
      </c>
      <c r="K449" s="95">
        <v>0</v>
      </c>
      <c r="L449" s="96">
        <v>0</v>
      </c>
      <c r="M449" s="96">
        <v>0</v>
      </c>
      <c r="N449" s="27"/>
    </row>
    <row r="450" spans="1:14" s="5" customFormat="1" ht="12.75" customHeight="1">
      <c r="A450" s="87"/>
      <c r="B450" s="119" t="s">
        <v>530</v>
      </c>
      <c r="C450" s="99"/>
      <c r="D450" s="100" t="s">
        <v>531</v>
      </c>
      <c r="E450" s="369">
        <f t="shared" si="117"/>
        <v>65293.000000000007</v>
      </c>
      <c r="F450" s="381">
        <f>F451+F461</f>
        <v>0</v>
      </c>
      <c r="G450" s="381">
        <f>G451+G461</f>
        <v>63374.000000000007</v>
      </c>
      <c r="H450" s="381">
        <f>H451+H461</f>
        <v>31</v>
      </c>
      <c r="I450" s="381">
        <f>I451+I461</f>
        <v>1188</v>
      </c>
      <c r="J450" s="382">
        <f>J451+J461</f>
        <v>700</v>
      </c>
      <c r="K450" s="191">
        <v>180</v>
      </c>
      <c r="L450" s="191">
        <v>180</v>
      </c>
      <c r="M450" s="191">
        <v>180</v>
      </c>
      <c r="N450" s="27"/>
    </row>
    <row r="451" spans="1:14" s="5" customFormat="1" ht="12.75" customHeight="1">
      <c r="A451" s="87"/>
      <c r="B451" s="93" t="s">
        <v>532</v>
      </c>
      <c r="C451" s="91"/>
      <c r="D451" s="94" t="s">
        <v>533</v>
      </c>
      <c r="E451" s="369">
        <f t="shared" si="117"/>
        <v>65293.000000000007</v>
      </c>
      <c r="F451" s="381">
        <f>F452+F457+F459</f>
        <v>0</v>
      </c>
      <c r="G451" s="381">
        <f>G452+G457+G459</f>
        <v>63374.000000000007</v>
      </c>
      <c r="H451" s="381">
        <f>H452+H457+H459</f>
        <v>31</v>
      </c>
      <c r="I451" s="381">
        <f>I452+I457+I459</f>
        <v>1188</v>
      </c>
      <c r="J451" s="382">
        <f>J452+J457+J459</f>
        <v>700</v>
      </c>
      <c r="K451" s="191"/>
      <c r="L451" s="191"/>
      <c r="M451" s="191"/>
      <c r="N451" s="27"/>
    </row>
    <row r="452" spans="1:14" s="5" customFormat="1" ht="12.75" customHeight="1">
      <c r="A452" s="87"/>
      <c r="B452" s="97" t="s">
        <v>534</v>
      </c>
      <c r="C452" s="91"/>
      <c r="D452" s="94" t="s">
        <v>535</v>
      </c>
      <c r="E452" s="369">
        <f t="shared" si="117"/>
        <v>65141.000000000007</v>
      </c>
      <c r="F452" s="381">
        <f t="shared" ref="F452:M452" si="121">F453+F454+F455+F456</f>
        <v>0</v>
      </c>
      <c r="G452" s="381">
        <f t="shared" si="121"/>
        <v>63222.000000000007</v>
      </c>
      <c r="H452" s="381">
        <f t="shared" si="121"/>
        <v>31</v>
      </c>
      <c r="I452" s="381">
        <f t="shared" si="121"/>
        <v>1188</v>
      </c>
      <c r="J452" s="382">
        <f t="shared" si="121"/>
        <v>700</v>
      </c>
      <c r="K452" s="191">
        <f t="shared" si="121"/>
        <v>0</v>
      </c>
      <c r="L452" s="191">
        <f t="shared" si="121"/>
        <v>0</v>
      </c>
      <c r="M452" s="191">
        <f t="shared" si="121"/>
        <v>0</v>
      </c>
      <c r="N452" s="27"/>
    </row>
    <row r="453" spans="1:14" s="5" customFormat="1" ht="12.75" customHeight="1">
      <c r="A453" s="87"/>
      <c r="B453" s="98"/>
      <c r="C453" s="98" t="s">
        <v>536</v>
      </c>
      <c r="D453" s="100" t="s">
        <v>537</v>
      </c>
      <c r="E453" s="369">
        <f t="shared" si="117"/>
        <v>53793.120000000003</v>
      </c>
      <c r="F453" s="381"/>
      <c r="G453" s="381">
        <v>53793.120000000003</v>
      </c>
      <c r="H453" s="381"/>
      <c r="I453" s="381"/>
      <c r="J453" s="383"/>
      <c r="K453" s="95"/>
      <c r="L453" s="96"/>
      <c r="M453" s="96"/>
      <c r="N453" s="27"/>
    </row>
    <row r="454" spans="1:14" s="5" customFormat="1" ht="12.75" customHeight="1">
      <c r="A454" s="87"/>
      <c r="B454" s="98"/>
      <c r="C454" s="98" t="s">
        <v>538</v>
      </c>
      <c r="D454" s="100" t="s">
        <v>539</v>
      </c>
      <c r="E454" s="369">
        <f t="shared" si="117"/>
        <v>8847.08</v>
      </c>
      <c r="F454" s="381"/>
      <c r="G454" s="381">
        <v>8718.08</v>
      </c>
      <c r="H454" s="381">
        <v>31</v>
      </c>
      <c r="I454" s="383">
        <v>98</v>
      </c>
      <c r="J454" s="383"/>
      <c r="K454" s="95"/>
      <c r="L454" s="96"/>
      <c r="M454" s="96"/>
      <c r="N454" s="27"/>
    </row>
    <row r="455" spans="1:14" s="5" customFormat="1" ht="12.75" customHeight="1">
      <c r="A455" s="87"/>
      <c r="B455" s="98"/>
      <c r="C455" s="99" t="s">
        <v>540</v>
      </c>
      <c r="D455" s="100" t="s">
        <v>541</v>
      </c>
      <c r="E455" s="369">
        <f t="shared" si="117"/>
        <v>130</v>
      </c>
      <c r="F455" s="381"/>
      <c r="G455" s="381"/>
      <c r="H455" s="381"/>
      <c r="I455" s="383">
        <v>130</v>
      </c>
      <c r="J455" s="383"/>
      <c r="K455" s="95"/>
      <c r="L455" s="96"/>
      <c r="M455" s="96"/>
      <c r="N455" s="27"/>
    </row>
    <row r="456" spans="1:14" s="5" customFormat="1" ht="12.75" customHeight="1">
      <c r="A456" s="87"/>
      <c r="B456" s="98"/>
      <c r="C456" s="99" t="s">
        <v>542</v>
      </c>
      <c r="D456" s="100" t="s">
        <v>543</v>
      </c>
      <c r="E456" s="369">
        <f t="shared" si="117"/>
        <v>2370.8000000000002</v>
      </c>
      <c r="F456" s="381"/>
      <c r="G456" s="381">
        <v>710.8</v>
      </c>
      <c r="H456" s="381"/>
      <c r="I456" s="381">
        <v>960</v>
      </c>
      <c r="J456" s="383">
        <v>700</v>
      </c>
      <c r="K456" s="95"/>
      <c r="L456" s="96"/>
      <c r="M456" s="96"/>
      <c r="N456" s="27"/>
    </row>
    <row r="457" spans="1:14" s="5" customFormat="1" ht="12.75" customHeight="1">
      <c r="A457" s="87"/>
      <c r="B457" s="98" t="s">
        <v>544</v>
      </c>
      <c r="C457" s="99"/>
      <c r="D457" s="100" t="s">
        <v>545</v>
      </c>
      <c r="E457" s="369">
        <f t="shared" si="117"/>
        <v>0</v>
      </c>
      <c r="F457" s="381">
        <f t="shared" ref="F457:M457" si="122">F458</f>
        <v>0</v>
      </c>
      <c r="G457" s="381"/>
      <c r="H457" s="381"/>
      <c r="I457" s="381"/>
      <c r="J457" s="382"/>
      <c r="K457" s="191">
        <f t="shared" si="122"/>
        <v>0</v>
      </c>
      <c r="L457" s="191">
        <f t="shared" si="122"/>
        <v>0</v>
      </c>
      <c r="M457" s="191">
        <f t="shared" si="122"/>
        <v>0</v>
      </c>
      <c r="N457" s="27"/>
    </row>
    <row r="458" spans="1:14" s="5" customFormat="1" ht="12.75" customHeight="1">
      <c r="A458" s="87"/>
      <c r="B458" s="98"/>
      <c r="C458" s="99" t="s">
        <v>546</v>
      </c>
      <c r="D458" s="100" t="s">
        <v>547</v>
      </c>
      <c r="E458" s="369">
        <f t="shared" si="117"/>
        <v>0</v>
      </c>
      <c r="F458" s="381"/>
      <c r="G458" s="381"/>
      <c r="H458" s="381"/>
      <c r="I458" s="381"/>
      <c r="J458" s="383"/>
      <c r="K458" s="95"/>
      <c r="L458" s="96"/>
      <c r="M458" s="96"/>
      <c r="N458" s="27"/>
    </row>
    <row r="459" spans="1:14" s="5" customFormat="1" ht="12.75" customHeight="1">
      <c r="A459" s="87"/>
      <c r="B459" s="98" t="s">
        <v>548</v>
      </c>
      <c r="C459" s="99"/>
      <c r="D459" s="100" t="s">
        <v>549</v>
      </c>
      <c r="E459" s="369">
        <f t="shared" si="117"/>
        <v>152</v>
      </c>
      <c r="F459" s="381"/>
      <c r="G459" s="381">
        <v>152</v>
      </c>
      <c r="H459" s="381"/>
      <c r="I459" s="381"/>
      <c r="J459" s="383"/>
      <c r="K459" s="95"/>
      <c r="L459" s="96"/>
      <c r="M459" s="96"/>
      <c r="N459" s="27"/>
    </row>
    <row r="460" spans="1:14" s="5" customFormat="1" ht="12.75" hidden="1" customHeight="1">
      <c r="A460" s="87"/>
      <c r="B460" s="98"/>
      <c r="C460" s="99"/>
      <c r="D460" s="100"/>
      <c r="E460" s="369"/>
      <c r="F460" s="381"/>
      <c r="G460" s="381"/>
      <c r="H460" s="381"/>
      <c r="I460" s="381"/>
      <c r="J460" s="383"/>
      <c r="K460" s="95"/>
      <c r="L460" s="96"/>
      <c r="M460" s="96"/>
      <c r="N460" s="27"/>
    </row>
    <row r="461" spans="1:14" s="5" customFormat="1" ht="12.75" hidden="1" customHeight="1">
      <c r="A461" s="87"/>
      <c r="B461" s="91" t="s">
        <v>550</v>
      </c>
      <c r="C461" s="99"/>
      <c r="D461" s="100" t="s">
        <v>551</v>
      </c>
      <c r="E461" s="369">
        <f t="shared" ref="E461:E494" si="123">G461+H461+I461+J461</f>
        <v>0</v>
      </c>
      <c r="F461" s="381">
        <f t="shared" ref="F461:M462" si="124">F462</f>
        <v>0</v>
      </c>
      <c r="G461" s="381">
        <f t="shared" si="124"/>
        <v>0</v>
      </c>
      <c r="H461" s="381">
        <f t="shared" si="124"/>
        <v>0</v>
      </c>
      <c r="I461" s="381">
        <f t="shared" si="124"/>
        <v>0</v>
      </c>
      <c r="J461" s="382">
        <f t="shared" si="124"/>
        <v>0</v>
      </c>
      <c r="K461" s="191">
        <f t="shared" si="124"/>
        <v>0</v>
      </c>
      <c r="L461" s="191">
        <f t="shared" si="124"/>
        <v>0</v>
      </c>
      <c r="M461" s="191">
        <f t="shared" si="124"/>
        <v>0</v>
      </c>
      <c r="N461" s="27"/>
    </row>
    <row r="462" spans="1:14" s="5" customFormat="1" ht="12.75" hidden="1" customHeight="1">
      <c r="A462" s="87"/>
      <c r="B462" s="148" t="s">
        <v>552</v>
      </c>
      <c r="C462" s="149"/>
      <c r="D462" s="100" t="s">
        <v>553</v>
      </c>
      <c r="E462" s="369">
        <f t="shared" si="123"/>
        <v>0</v>
      </c>
      <c r="F462" s="381">
        <f t="shared" si="124"/>
        <v>0</v>
      </c>
      <c r="G462" s="381">
        <f t="shared" si="124"/>
        <v>0</v>
      </c>
      <c r="H462" s="381">
        <f t="shared" si="124"/>
        <v>0</v>
      </c>
      <c r="I462" s="381">
        <f t="shared" si="124"/>
        <v>0</v>
      </c>
      <c r="J462" s="382">
        <f t="shared" si="124"/>
        <v>0</v>
      </c>
      <c r="K462" s="191">
        <f t="shared" si="124"/>
        <v>0</v>
      </c>
      <c r="L462" s="191">
        <f t="shared" si="124"/>
        <v>0</v>
      </c>
      <c r="M462" s="191">
        <f t="shared" si="124"/>
        <v>0</v>
      </c>
      <c r="N462" s="27"/>
    </row>
    <row r="463" spans="1:14" s="5" customFormat="1" ht="12.75" hidden="1" customHeight="1">
      <c r="A463" s="87"/>
      <c r="B463" s="98"/>
      <c r="C463" s="99" t="s">
        <v>554</v>
      </c>
      <c r="D463" s="100" t="s">
        <v>555</v>
      </c>
      <c r="E463" s="369">
        <f t="shared" si="123"/>
        <v>0</v>
      </c>
      <c r="F463" s="381"/>
      <c r="G463" s="381"/>
      <c r="H463" s="381"/>
      <c r="I463" s="381"/>
      <c r="J463" s="383"/>
      <c r="K463" s="95"/>
      <c r="L463" s="96"/>
      <c r="M463" s="96"/>
      <c r="N463" s="27"/>
    </row>
    <row r="464" spans="1:14" s="5" customFormat="1" ht="12.75" customHeight="1">
      <c r="A464" s="87"/>
      <c r="B464" s="98"/>
      <c r="C464" s="99"/>
      <c r="D464" s="100"/>
      <c r="E464" s="369">
        <f t="shared" si="123"/>
        <v>0</v>
      </c>
      <c r="F464" s="381"/>
      <c r="G464" s="381"/>
      <c r="H464" s="381"/>
      <c r="I464" s="381"/>
      <c r="J464" s="383"/>
      <c r="K464" s="95"/>
      <c r="L464" s="96"/>
      <c r="M464" s="96"/>
      <c r="N464" s="27"/>
    </row>
    <row r="465" spans="1:14" s="5" customFormat="1" ht="12.75" hidden="1" customHeight="1">
      <c r="A465" s="87"/>
      <c r="B465" s="91" t="s">
        <v>556</v>
      </c>
      <c r="C465" s="99"/>
      <c r="D465" s="100" t="s">
        <v>459</v>
      </c>
      <c r="E465" s="369">
        <f t="shared" si="123"/>
        <v>0</v>
      </c>
      <c r="F465" s="381">
        <f t="shared" ref="F465:M465" si="125">F466</f>
        <v>0</v>
      </c>
      <c r="G465" s="381">
        <f t="shared" si="125"/>
        <v>0</v>
      </c>
      <c r="H465" s="381">
        <f t="shared" si="125"/>
        <v>0</v>
      </c>
      <c r="I465" s="381">
        <f t="shared" si="125"/>
        <v>0</v>
      </c>
      <c r="J465" s="382">
        <f t="shared" si="125"/>
        <v>0</v>
      </c>
      <c r="K465" s="191">
        <f t="shared" si="125"/>
        <v>0</v>
      </c>
      <c r="L465" s="191">
        <f t="shared" si="125"/>
        <v>0</v>
      </c>
      <c r="M465" s="191">
        <f t="shared" si="125"/>
        <v>0</v>
      </c>
      <c r="N465" s="27"/>
    </row>
    <row r="466" spans="1:14" s="5" customFormat="1" ht="27.75" hidden="1" customHeight="1">
      <c r="A466" s="87"/>
      <c r="B466" s="676" t="s">
        <v>460</v>
      </c>
      <c r="C466" s="677"/>
      <c r="D466" s="100" t="s">
        <v>461</v>
      </c>
      <c r="E466" s="369">
        <f t="shared" si="123"/>
        <v>0</v>
      </c>
      <c r="F466" s="381"/>
      <c r="G466" s="381"/>
      <c r="H466" s="381"/>
      <c r="I466" s="381"/>
      <c r="J466" s="383"/>
      <c r="K466" s="95"/>
      <c r="L466" s="96"/>
      <c r="M466" s="96"/>
      <c r="N466" s="27"/>
    </row>
    <row r="467" spans="1:14">
      <c r="A467" s="150" t="s">
        <v>204</v>
      </c>
      <c r="B467" s="150"/>
      <c r="C467" s="150"/>
      <c r="D467" s="182"/>
      <c r="E467" s="369">
        <f t="shared" si="123"/>
        <v>112653</v>
      </c>
      <c r="F467" s="388">
        <f t="shared" ref="F467:M467" si="126">F468+F483</f>
        <v>0</v>
      </c>
      <c r="G467" s="388">
        <f t="shared" si="126"/>
        <v>74444</v>
      </c>
      <c r="H467" s="388">
        <f t="shared" si="126"/>
        <v>11209</v>
      </c>
      <c r="I467" s="388">
        <f t="shared" si="126"/>
        <v>15599</v>
      </c>
      <c r="J467" s="383">
        <f t="shared" si="126"/>
        <v>11401</v>
      </c>
      <c r="K467" s="95">
        <f t="shared" si="126"/>
        <v>45340</v>
      </c>
      <c r="L467" s="95">
        <f t="shared" si="126"/>
        <v>44649</v>
      </c>
      <c r="M467" s="95">
        <f t="shared" si="126"/>
        <v>44755</v>
      </c>
    </row>
    <row r="468" spans="1:14" ht="59.25" customHeight="1">
      <c r="A468" s="153"/>
      <c r="B468" s="678" t="s">
        <v>731</v>
      </c>
      <c r="C468" s="678"/>
      <c r="D468" s="195" t="s">
        <v>259</v>
      </c>
      <c r="E468" s="369">
        <f t="shared" si="123"/>
        <v>112653</v>
      </c>
      <c r="F468" s="388">
        <f t="shared" ref="F468:M468" si="127">SUM(F469:F480)</f>
        <v>0</v>
      </c>
      <c r="G468" s="388">
        <f t="shared" si="127"/>
        <v>74444</v>
      </c>
      <c r="H468" s="388">
        <f t="shared" si="127"/>
        <v>11209</v>
      </c>
      <c r="I468" s="388">
        <f t="shared" si="127"/>
        <v>15599</v>
      </c>
      <c r="J468" s="383">
        <f t="shared" si="127"/>
        <v>11401</v>
      </c>
      <c r="K468" s="95">
        <f t="shared" si="127"/>
        <v>45340</v>
      </c>
      <c r="L468" s="95">
        <f t="shared" si="127"/>
        <v>44649</v>
      </c>
      <c r="M468" s="95">
        <f t="shared" si="127"/>
        <v>44755</v>
      </c>
    </row>
    <row r="469" spans="1:14">
      <c r="A469" s="153"/>
      <c r="B469" s="163"/>
      <c r="C469" s="196" t="s">
        <v>260</v>
      </c>
      <c r="D469" s="197" t="s">
        <v>261</v>
      </c>
      <c r="E469" s="369">
        <f t="shared" si="123"/>
        <v>24679</v>
      </c>
      <c r="F469" s="388">
        <v>0</v>
      </c>
      <c r="G469" s="388">
        <v>5193</v>
      </c>
      <c r="H469" s="388">
        <v>4612</v>
      </c>
      <c r="I469" s="388">
        <v>9299</v>
      </c>
      <c r="J469" s="383">
        <v>5575</v>
      </c>
      <c r="K469" s="95">
        <f>8642+11458</f>
        <v>20100</v>
      </c>
      <c r="L469" s="96">
        <f>8669+10650</f>
        <v>19319</v>
      </c>
      <c r="M469" s="96">
        <f>8695+10650</f>
        <v>19345</v>
      </c>
    </row>
    <row r="470" spans="1:14" ht="25.5">
      <c r="A470" s="153"/>
      <c r="B470" s="163"/>
      <c r="C470" s="196" t="s">
        <v>262</v>
      </c>
      <c r="D470" s="197" t="s">
        <v>263</v>
      </c>
      <c r="E470" s="369">
        <f t="shared" si="123"/>
        <v>87974</v>
      </c>
      <c r="F470" s="388"/>
      <c r="G470" s="388">
        <v>69251</v>
      </c>
      <c r="H470" s="388">
        <v>6597</v>
      </c>
      <c r="I470" s="388">
        <v>6300</v>
      </c>
      <c r="J470" s="383">
        <v>5826</v>
      </c>
      <c r="K470" s="95">
        <f>17250+7990</f>
        <v>25240</v>
      </c>
      <c r="L470" s="96">
        <f>17300+8030</f>
        <v>25330</v>
      </c>
      <c r="M470" s="96">
        <f>17350+8060</f>
        <v>25410</v>
      </c>
    </row>
    <row r="471" spans="1:14">
      <c r="A471" s="153"/>
      <c r="B471" s="163"/>
      <c r="C471" s="196" t="s">
        <v>264</v>
      </c>
      <c r="D471" s="198" t="s">
        <v>265</v>
      </c>
      <c r="E471" s="369">
        <f t="shared" si="123"/>
        <v>0</v>
      </c>
      <c r="F471" s="388"/>
      <c r="G471" s="388"/>
      <c r="H471" s="388"/>
      <c r="I471" s="388"/>
      <c r="J471" s="383"/>
      <c r="K471" s="95"/>
      <c r="L471" s="96"/>
      <c r="M471" s="96"/>
    </row>
    <row r="472" spans="1:14" ht="14.25" customHeight="1">
      <c r="A472" s="153"/>
      <c r="B472" s="163"/>
      <c r="C472" s="196" t="s">
        <v>266</v>
      </c>
      <c r="D472" s="198" t="s">
        <v>267</v>
      </c>
      <c r="E472" s="369">
        <f t="shared" si="123"/>
        <v>0</v>
      </c>
      <c r="F472" s="388"/>
      <c r="G472" s="388"/>
      <c r="H472" s="388"/>
      <c r="I472" s="388"/>
      <c r="J472" s="383"/>
      <c r="K472" s="95"/>
      <c r="L472" s="96"/>
      <c r="M472" s="96"/>
    </row>
    <row r="473" spans="1:14" ht="12" customHeight="1">
      <c r="A473" s="153"/>
      <c r="B473" s="163"/>
      <c r="C473" s="196" t="s">
        <v>268</v>
      </c>
      <c r="D473" s="198" t="s">
        <v>269</v>
      </c>
      <c r="E473" s="369">
        <f t="shared" si="123"/>
        <v>0</v>
      </c>
      <c r="F473" s="388"/>
      <c r="G473" s="388"/>
      <c r="H473" s="388"/>
      <c r="I473" s="388"/>
      <c r="J473" s="383"/>
      <c r="K473" s="95"/>
      <c r="L473" s="96"/>
      <c r="M473" s="96"/>
    </row>
    <row r="474" spans="1:14" ht="24.75" customHeight="1">
      <c r="A474" s="153"/>
      <c r="B474" s="163"/>
      <c r="C474" s="67" t="s">
        <v>733</v>
      </c>
      <c r="D474" s="198" t="s">
        <v>732</v>
      </c>
      <c r="E474" s="369">
        <f t="shared" si="123"/>
        <v>0</v>
      </c>
      <c r="F474" s="388"/>
      <c r="G474" s="388"/>
      <c r="H474" s="388"/>
      <c r="I474" s="388"/>
      <c r="J474" s="383"/>
      <c r="K474" s="95"/>
      <c r="L474" s="96"/>
      <c r="M474" s="96"/>
    </row>
    <row r="475" spans="1:14">
      <c r="A475" s="153"/>
      <c r="B475" s="163"/>
      <c r="C475" s="196" t="s">
        <v>270</v>
      </c>
      <c r="D475" s="198" t="s">
        <v>271</v>
      </c>
      <c r="E475" s="369">
        <f t="shared" si="123"/>
        <v>0</v>
      </c>
      <c r="F475" s="388"/>
      <c r="G475" s="388"/>
      <c r="H475" s="388"/>
      <c r="I475" s="388"/>
      <c r="J475" s="383"/>
      <c r="K475" s="95"/>
      <c r="L475" s="96"/>
      <c r="M475" s="96"/>
    </row>
    <row r="476" spans="1:14">
      <c r="A476" s="153"/>
      <c r="B476" s="163"/>
      <c r="C476" s="196" t="s">
        <v>272</v>
      </c>
      <c r="D476" s="198" t="s">
        <v>273</v>
      </c>
      <c r="E476" s="369">
        <f t="shared" si="123"/>
        <v>0</v>
      </c>
      <c r="F476" s="388"/>
      <c r="G476" s="388"/>
      <c r="H476" s="388"/>
      <c r="I476" s="388"/>
      <c r="J476" s="383"/>
      <c r="K476" s="95"/>
      <c r="L476" s="96"/>
      <c r="M476" s="96"/>
    </row>
    <row r="477" spans="1:14">
      <c r="A477" s="153"/>
      <c r="B477" s="163"/>
      <c r="C477" s="196" t="s">
        <v>274</v>
      </c>
      <c r="D477" s="198" t="s">
        <v>275</v>
      </c>
      <c r="E477" s="369">
        <f t="shared" si="123"/>
        <v>0</v>
      </c>
      <c r="F477" s="388"/>
      <c r="G477" s="388"/>
      <c r="H477" s="388"/>
      <c r="I477" s="388"/>
      <c r="J477" s="383"/>
      <c r="K477" s="95"/>
      <c r="L477" s="96"/>
      <c r="M477" s="96"/>
    </row>
    <row r="478" spans="1:14">
      <c r="A478" s="153"/>
      <c r="B478" s="163"/>
      <c r="C478" s="196" t="s">
        <v>735</v>
      </c>
      <c r="D478" s="198" t="s">
        <v>734</v>
      </c>
      <c r="E478" s="369">
        <f t="shared" si="123"/>
        <v>0</v>
      </c>
      <c r="F478" s="388"/>
      <c r="G478" s="388"/>
      <c r="H478" s="388"/>
      <c r="I478" s="388"/>
      <c r="J478" s="383"/>
      <c r="K478" s="95"/>
      <c r="L478" s="96"/>
      <c r="M478" s="96"/>
    </row>
    <row r="479" spans="1:14">
      <c r="A479" s="153"/>
      <c r="B479" s="163"/>
      <c r="C479" s="196" t="s">
        <v>276</v>
      </c>
      <c r="D479" s="197" t="s">
        <v>277</v>
      </c>
      <c r="E479" s="369">
        <f t="shared" si="123"/>
        <v>0</v>
      </c>
      <c r="F479" s="388"/>
      <c r="G479" s="388"/>
      <c r="H479" s="388"/>
      <c r="I479" s="388"/>
      <c r="J479" s="383"/>
      <c r="K479" s="95"/>
      <c r="L479" s="96"/>
      <c r="M479" s="96"/>
    </row>
    <row r="480" spans="1:14">
      <c r="A480" s="153"/>
      <c r="B480" s="163"/>
      <c r="C480" s="153" t="s">
        <v>278</v>
      </c>
      <c r="D480" s="198" t="s">
        <v>279</v>
      </c>
      <c r="E480" s="369">
        <f t="shared" si="123"/>
        <v>0</v>
      </c>
      <c r="F480" s="388"/>
      <c r="G480" s="388"/>
      <c r="H480" s="388"/>
      <c r="I480" s="388"/>
      <c r="J480" s="383"/>
      <c r="K480" s="95"/>
      <c r="L480" s="96"/>
      <c r="M480" s="96"/>
    </row>
    <row r="481" spans="1:14" ht="24" customHeight="1">
      <c r="A481" s="153"/>
      <c r="B481" s="666" t="s">
        <v>280</v>
      </c>
      <c r="C481" s="667"/>
      <c r="D481" s="199" t="s">
        <v>281</v>
      </c>
      <c r="E481" s="369">
        <f t="shared" si="123"/>
        <v>0</v>
      </c>
      <c r="F481" s="388">
        <f t="shared" ref="F481:M481" si="128">F482</f>
        <v>0</v>
      </c>
      <c r="G481" s="388">
        <f t="shared" si="128"/>
        <v>0</v>
      </c>
      <c r="H481" s="388">
        <f t="shared" si="128"/>
        <v>0</v>
      </c>
      <c r="I481" s="388">
        <f t="shared" si="128"/>
        <v>0</v>
      </c>
      <c r="J481" s="383">
        <f t="shared" si="128"/>
        <v>0</v>
      </c>
      <c r="K481" s="95">
        <f t="shared" si="128"/>
        <v>0</v>
      </c>
      <c r="L481" s="95">
        <f t="shared" si="128"/>
        <v>0</v>
      </c>
      <c r="M481" s="95">
        <f t="shared" si="128"/>
        <v>0</v>
      </c>
    </row>
    <row r="482" spans="1:14">
      <c r="A482" s="153"/>
      <c r="B482" s="163"/>
      <c r="C482" s="153" t="s">
        <v>282</v>
      </c>
      <c r="D482" s="200" t="s">
        <v>283</v>
      </c>
      <c r="E482" s="369">
        <f t="shared" si="123"/>
        <v>0</v>
      </c>
      <c r="F482" s="388"/>
      <c r="G482" s="388"/>
      <c r="H482" s="388"/>
      <c r="I482" s="388"/>
      <c r="J482" s="383"/>
      <c r="K482" s="95"/>
      <c r="L482" s="96"/>
      <c r="M482" s="96"/>
    </row>
    <row r="483" spans="1:14" ht="24.75" customHeight="1">
      <c r="A483" s="153"/>
      <c r="B483" s="666" t="s">
        <v>284</v>
      </c>
      <c r="C483" s="667"/>
      <c r="D483" s="199" t="s">
        <v>285</v>
      </c>
      <c r="E483" s="369">
        <f t="shared" si="123"/>
        <v>0</v>
      </c>
      <c r="F483" s="388"/>
      <c r="G483" s="388"/>
      <c r="H483" s="388"/>
      <c r="I483" s="388">
        <f>72.5-72.5</f>
        <v>0</v>
      </c>
      <c r="J483" s="383">
        <f>36.5-36.5</f>
        <v>0</v>
      </c>
      <c r="K483" s="95">
        <f>774-774</f>
        <v>0</v>
      </c>
      <c r="L483" s="96">
        <f>774-774</f>
        <v>0</v>
      </c>
      <c r="M483" s="96">
        <f>774-774</f>
        <v>0</v>
      </c>
    </row>
    <row r="484" spans="1:14" ht="50.25" customHeight="1">
      <c r="A484" s="610" t="s">
        <v>736</v>
      </c>
      <c r="B484" s="611"/>
      <c r="C484" s="612"/>
      <c r="D484" s="173" t="s">
        <v>286</v>
      </c>
      <c r="E484" s="186">
        <f t="shared" si="123"/>
        <v>26010</v>
      </c>
      <c r="F484" s="186">
        <f t="shared" ref="F484:M484" si="129">F605+F606+F608+F609+F610</f>
        <v>0</v>
      </c>
      <c r="G484" s="186">
        <f t="shared" si="129"/>
        <v>9169</v>
      </c>
      <c r="H484" s="186">
        <f t="shared" si="129"/>
        <v>5612</v>
      </c>
      <c r="I484" s="186">
        <f t="shared" si="129"/>
        <v>5674</v>
      </c>
      <c r="J484" s="375">
        <f t="shared" si="129"/>
        <v>5555</v>
      </c>
      <c r="K484" s="186">
        <f t="shared" si="129"/>
        <v>22315</v>
      </c>
      <c r="L484" s="186">
        <f t="shared" si="129"/>
        <v>22315</v>
      </c>
      <c r="M484" s="186">
        <f t="shared" si="129"/>
        <v>22315</v>
      </c>
    </row>
    <row r="485" spans="1:14" s="17" customFormat="1" ht="24.75" customHeight="1">
      <c r="A485" s="187"/>
      <c r="B485" s="685" t="s">
        <v>580</v>
      </c>
      <c r="C485" s="686"/>
      <c r="D485" s="188"/>
      <c r="E485" s="376">
        <f t="shared" si="123"/>
        <v>26010</v>
      </c>
      <c r="F485" s="398">
        <f>F487+F587</f>
        <v>0</v>
      </c>
      <c r="G485" s="398">
        <f>G487+G587</f>
        <v>9169</v>
      </c>
      <c r="H485" s="398">
        <f>H487+H587</f>
        <v>5612</v>
      </c>
      <c r="I485" s="398">
        <f>I487+I587</f>
        <v>5674</v>
      </c>
      <c r="J485" s="386">
        <f t="shared" ref="J485:M486" si="130">J487+J587+J546</f>
        <v>5555</v>
      </c>
      <c r="K485" s="385">
        <f t="shared" si="130"/>
        <v>22315</v>
      </c>
      <c r="L485" s="385">
        <f t="shared" si="130"/>
        <v>22315</v>
      </c>
      <c r="M485" s="385">
        <f t="shared" si="130"/>
        <v>22315</v>
      </c>
      <c r="N485" s="28"/>
    </row>
    <row r="486" spans="1:14" s="17" customFormat="1">
      <c r="A486" s="187"/>
      <c r="B486" s="655" t="s">
        <v>588</v>
      </c>
      <c r="C486" s="656"/>
      <c r="D486" s="188"/>
      <c r="E486" s="376">
        <f t="shared" si="123"/>
        <v>26010</v>
      </c>
      <c r="F486" s="398"/>
      <c r="G486" s="398">
        <f>G488+G588</f>
        <v>9169</v>
      </c>
      <c r="H486" s="398">
        <f>H488+H588</f>
        <v>5612</v>
      </c>
      <c r="I486" s="398">
        <f>I488+I588</f>
        <v>5674</v>
      </c>
      <c r="J486" s="386">
        <f t="shared" si="130"/>
        <v>5555</v>
      </c>
      <c r="K486" s="385">
        <f t="shared" si="130"/>
        <v>22315</v>
      </c>
      <c r="L486" s="385">
        <f t="shared" si="130"/>
        <v>22315</v>
      </c>
      <c r="M486" s="385">
        <f t="shared" si="130"/>
        <v>22315</v>
      </c>
      <c r="N486" s="28"/>
    </row>
    <row r="487" spans="1:14" s="8" customFormat="1" ht="15">
      <c r="A487" s="83"/>
      <c r="B487" s="83" t="s">
        <v>346</v>
      </c>
      <c r="C487" s="84"/>
      <c r="D487" s="86"/>
      <c r="E487" s="376">
        <f t="shared" si="123"/>
        <v>21631</v>
      </c>
      <c r="F487" s="380">
        <f t="shared" ref="F487:M487" si="131">F488</f>
        <v>0</v>
      </c>
      <c r="G487" s="380">
        <f t="shared" si="131"/>
        <v>5160</v>
      </c>
      <c r="H487" s="380">
        <f t="shared" si="131"/>
        <v>5342</v>
      </c>
      <c r="I487" s="380">
        <f t="shared" si="131"/>
        <v>5674</v>
      </c>
      <c r="J487" s="399">
        <f>J488+J546</f>
        <v>5455</v>
      </c>
      <c r="K487" s="190">
        <f t="shared" si="131"/>
        <v>22315</v>
      </c>
      <c r="L487" s="190">
        <f t="shared" si="131"/>
        <v>22315</v>
      </c>
      <c r="M487" s="190">
        <f t="shared" si="131"/>
        <v>22315</v>
      </c>
      <c r="N487" s="29"/>
    </row>
    <row r="488" spans="1:14" s="5" customFormat="1" ht="29.25" customHeight="1">
      <c r="A488" s="87"/>
      <c r="B488" s="687" t="s">
        <v>353</v>
      </c>
      <c r="C488" s="688"/>
      <c r="D488" s="90" t="s">
        <v>354</v>
      </c>
      <c r="E488" s="369">
        <f t="shared" si="123"/>
        <v>21631</v>
      </c>
      <c r="F488" s="381">
        <f t="shared" ref="F488:M488" si="132">F489+F490+F491+F496+F500+F502+F514+F520+F527</f>
        <v>0</v>
      </c>
      <c r="G488" s="381">
        <f>G489+G490+G491+G496+G500+G502+G514+G520+G527+G546</f>
        <v>5160</v>
      </c>
      <c r="H488" s="381">
        <f>H489+H490+H491+H496+H500+H502+H514+H520+H527+H546</f>
        <v>5342</v>
      </c>
      <c r="I488" s="381">
        <f>I489+I490+I491+I496+I500+I502+I514+I520+I527+I546</f>
        <v>5674</v>
      </c>
      <c r="J488" s="381">
        <f>J489+J490+J491+J496+J500+J502+J514+J520+J527</f>
        <v>5455</v>
      </c>
      <c r="K488" s="191">
        <f t="shared" si="132"/>
        <v>22315</v>
      </c>
      <c r="L488" s="191">
        <f t="shared" si="132"/>
        <v>22315</v>
      </c>
      <c r="M488" s="191">
        <f t="shared" si="132"/>
        <v>22315</v>
      </c>
      <c r="N488" s="27"/>
    </row>
    <row r="489" spans="1:14" s="5" customFormat="1" ht="13.5">
      <c r="A489" s="87"/>
      <c r="B489" s="88"/>
      <c r="C489" s="91" t="s">
        <v>355</v>
      </c>
      <c r="D489" s="92" t="s">
        <v>356</v>
      </c>
      <c r="E489" s="369">
        <f t="shared" si="123"/>
        <v>14026</v>
      </c>
      <c r="F489" s="381"/>
      <c r="G489" s="381">
        <v>3500</v>
      </c>
      <c r="H489" s="381">
        <v>3500</v>
      </c>
      <c r="I489" s="381">
        <v>3520</v>
      </c>
      <c r="J489" s="383">
        <v>3506</v>
      </c>
      <c r="K489" s="95">
        <v>14100</v>
      </c>
      <c r="L489" s="96">
        <v>14100</v>
      </c>
      <c r="M489" s="96">
        <v>14100</v>
      </c>
      <c r="N489" s="27"/>
    </row>
    <row r="490" spans="1:14" s="5" customFormat="1">
      <c r="A490" s="87"/>
      <c r="B490" s="93"/>
      <c r="C490" s="537" t="s">
        <v>357</v>
      </c>
      <c r="D490" s="94" t="s">
        <v>358</v>
      </c>
      <c r="E490" s="369">
        <f t="shared" si="123"/>
        <v>7535</v>
      </c>
      <c r="F490" s="381"/>
      <c r="G490" s="381">
        <v>1640</v>
      </c>
      <c r="H490" s="381">
        <v>1827</v>
      </c>
      <c r="I490" s="381">
        <v>2137</v>
      </c>
      <c r="J490" s="383">
        <v>1931</v>
      </c>
      <c r="K490" s="95">
        <v>8145</v>
      </c>
      <c r="L490" s="96">
        <v>8145</v>
      </c>
      <c r="M490" s="96">
        <v>8145</v>
      </c>
      <c r="N490" s="27"/>
    </row>
    <row r="491" spans="1:14" s="5" customFormat="1">
      <c r="A491" s="87"/>
      <c r="B491" s="97" t="s">
        <v>359</v>
      </c>
      <c r="C491" s="91"/>
      <c r="D491" s="94" t="s">
        <v>360</v>
      </c>
      <c r="E491" s="369">
        <f t="shared" si="123"/>
        <v>0</v>
      </c>
      <c r="F491" s="381">
        <f t="shared" ref="F491:M491" si="133">F492+F493+F494</f>
        <v>0</v>
      </c>
      <c r="G491" s="381">
        <f t="shared" si="133"/>
        <v>0</v>
      </c>
      <c r="H491" s="381">
        <f t="shared" si="133"/>
        <v>0</v>
      </c>
      <c r="I491" s="381">
        <f t="shared" si="133"/>
        <v>0</v>
      </c>
      <c r="J491" s="382">
        <f t="shared" si="133"/>
        <v>0</v>
      </c>
      <c r="K491" s="191">
        <f t="shared" si="133"/>
        <v>0</v>
      </c>
      <c r="L491" s="191">
        <f t="shared" si="133"/>
        <v>0</v>
      </c>
      <c r="M491" s="191">
        <f t="shared" si="133"/>
        <v>0</v>
      </c>
      <c r="N491" s="27"/>
    </row>
    <row r="492" spans="1:14" s="5" customFormat="1" hidden="1">
      <c r="A492" s="87"/>
      <c r="B492" s="98" t="s">
        <v>361</v>
      </c>
      <c r="C492" s="91"/>
      <c r="D492" s="94" t="s">
        <v>362</v>
      </c>
      <c r="E492" s="369">
        <f t="shared" si="123"/>
        <v>0</v>
      </c>
      <c r="F492" s="381"/>
      <c r="G492" s="381"/>
      <c r="H492" s="381"/>
      <c r="I492" s="381"/>
      <c r="J492" s="383"/>
      <c r="K492" s="95"/>
      <c r="L492" s="96"/>
      <c r="M492" s="96"/>
      <c r="N492" s="27"/>
    </row>
    <row r="493" spans="1:14" s="5" customFormat="1" hidden="1">
      <c r="A493" s="87"/>
      <c r="B493" s="99" t="s">
        <v>363</v>
      </c>
      <c r="C493" s="99"/>
      <c r="D493" s="100" t="s">
        <v>364</v>
      </c>
      <c r="E493" s="369">
        <f t="shared" si="123"/>
        <v>0</v>
      </c>
      <c r="F493" s="381"/>
      <c r="G493" s="381"/>
      <c r="H493" s="381"/>
      <c r="I493" s="381"/>
      <c r="J493" s="383"/>
      <c r="K493" s="95"/>
      <c r="L493" s="96"/>
      <c r="M493" s="96"/>
      <c r="N493" s="27"/>
    </row>
    <row r="494" spans="1:14" s="5" customFormat="1" hidden="1">
      <c r="A494" s="87"/>
      <c r="B494" s="98" t="s">
        <v>365</v>
      </c>
      <c r="C494" s="101"/>
      <c r="D494" s="94" t="s">
        <v>366</v>
      </c>
      <c r="E494" s="369">
        <f t="shared" si="123"/>
        <v>0</v>
      </c>
      <c r="F494" s="381"/>
      <c r="G494" s="381"/>
      <c r="H494" s="381"/>
      <c r="I494" s="381"/>
      <c r="J494" s="383"/>
      <c r="K494" s="95"/>
      <c r="L494" s="96"/>
      <c r="M494" s="96"/>
      <c r="N494" s="27"/>
    </row>
    <row r="495" spans="1:14" s="5" customFormat="1" hidden="1">
      <c r="A495" s="87"/>
      <c r="B495" s="98"/>
      <c r="C495" s="101"/>
      <c r="D495" s="94"/>
      <c r="E495" s="369"/>
      <c r="F495" s="381"/>
      <c r="G495" s="381"/>
      <c r="H495" s="381"/>
      <c r="I495" s="381"/>
      <c r="J495" s="383"/>
      <c r="K495" s="95"/>
      <c r="L495" s="96"/>
      <c r="M495" s="96"/>
      <c r="N495" s="27"/>
    </row>
    <row r="496" spans="1:14" s="5" customFormat="1" ht="14.25" hidden="1" customHeight="1">
      <c r="A496" s="87"/>
      <c r="B496" s="98" t="s">
        <v>367</v>
      </c>
      <c r="C496" s="101"/>
      <c r="D496" s="94" t="s">
        <v>368</v>
      </c>
      <c r="E496" s="369">
        <f t="shared" ref="E496:E525" si="134">G496+H496+I496+J496</f>
        <v>0</v>
      </c>
      <c r="F496" s="381">
        <f t="shared" ref="F496:M496" si="135">F497+F498+F499</f>
        <v>0</v>
      </c>
      <c r="G496" s="381">
        <f t="shared" si="135"/>
        <v>0</v>
      </c>
      <c r="H496" s="381">
        <f t="shared" si="135"/>
        <v>0</v>
      </c>
      <c r="I496" s="381">
        <f t="shared" si="135"/>
        <v>0</v>
      </c>
      <c r="J496" s="382">
        <f t="shared" si="135"/>
        <v>0</v>
      </c>
      <c r="K496" s="191">
        <f t="shared" si="135"/>
        <v>0</v>
      </c>
      <c r="L496" s="191">
        <f t="shared" si="135"/>
        <v>0</v>
      </c>
      <c r="M496" s="191">
        <f t="shared" si="135"/>
        <v>0</v>
      </c>
      <c r="N496" s="27"/>
    </row>
    <row r="497" spans="1:14" s="5" customFormat="1" ht="25.5" hidden="1">
      <c r="A497" s="87"/>
      <c r="B497" s="98"/>
      <c r="C497" s="101" t="s">
        <v>369</v>
      </c>
      <c r="D497" s="94" t="s">
        <v>370</v>
      </c>
      <c r="E497" s="369">
        <f t="shared" si="134"/>
        <v>0</v>
      </c>
      <c r="F497" s="381"/>
      <c r="G497" s="381"/>
      <c r="H497" s="381"/>
      <c r="I497" s="381"/>
      <c r="J497" s="383"/>
      <c r="K497" s="95"/>
      <c r="L497" s="96"/>
      <c r="M497" s="96"/>
      <c r="N497" s="27"/>
    </row>
    <row r="498" spans="1:14" s="5" customFormat="1" hidden="1">
      <c r="A498" s="87"/>
      <c r="B498" s="98"/>
      <c r="C498" s="102" t="s">
        <v>371</v>
      </c>
      <c r="D498" s="103" t="s">
        <v>372</v>
      </c>
      <c r="E498" s="369">
        <f t="shared" si="134"/>
        <v>0</v>
      </c>
      <c r="F498" s="381"/>
      <c r="G498" s="381"/>
      <c r="H498" s="381"/>
      <c r="I498" s="381"/>
      <c r="J498" s="383"/>
      <c r="K498" s="95"/>
      <c r="L498" s="96"/>
      <c r="M498" s="96"/>
      <c r="N498" s="27"/>
    </row>
    <row r="499" spans="1:14" s="5" customFormat="1" ht="13.5" hidden="1">
      <c r="A499" s="87"/>
      <c r="B499" s="89"/>
      <c r="C499" s="91" t="s">
        <v>373</v>
      </c>
      <c r="D499" s="90" t="s">
        <v>374</v>
      </c>
      <c r="E499" s="369">
        <f t="shared" si="134"/>
        <v>0</v>
      </c>
      <c r="F499" s="381"/>
      <c r="G499" s="381"/>
      <c r="H499" s="381"/>
      <c r="I499" s="381"/>
      <c r="J499" s="383"/>
      <c r="K499" s="95"/>
      <c r="L499" s="96"/>
      <c r="M499" s="96"/>
      <c r="N499" s="27"/>
    </row>
    <row r="500" spans="1:14" s="5" customFormat="1" hidden="1">
      <c r="A500" s="87"/>
      <c r="B500" s="91" t="s">
        <v>375</v>
      </c>
      <c r="C500" s="104"/>
      <c r="D500" s="66" t="s">
        <v>376</v>
      </c>
      <c r="E500" s="369">
        <f t="shared" si="134"/>
        <v>0</v>
      </c>
      <c r="F500" s="381">
        <f t="shared" ref="F500:M500" si="136">F501</f>
        <v>0</v>
      </c>
      <c r="G500" s="381">
        <f t="shared" si="136"/>
        <v>0</v>
      </c>
      <c r="H500" s="381">
        <f t="shared" si="136"/>
        <v>0</v>
      </c>
      <c r="I500" s="381">
        <f t="shared" si="136"/>
        <v>0</v>
      </c>
      <c r="J500" s="382">
        <f t="shared" si="136"/>
        <v>0</v>
      </c>
      <c r="K500" s="191">
        <f t="shared" si="136"/>
        <v>0</v>
      </c>
      <c r="L500" s="191">
        <f t="shared" si="136"/>
        <v>0</v>
      </c>
      <c r="M500" s="191">
        <f t="shared" si="136"/>
        <v>0</v>
      </c>
      <c r="N500" s="27"/>
    </row>
    <row r="501" spans="1:14" s="5" customFormat="1" hidden="1">
      <c r="A501" s="87"/>
      <c r="B501" s="98" t="s">
        <v>377</v>
      </c>
      <c r="C501" s="105"/>
      <c r="D501" s="66" t="s">
        <v>378</v>
      </c>
      <c r="E501" s="369">
        <f t="shared" si="134"/>
        <v>0</v>
      </c>
      <c r="F501" s="381"/>
      <c r="G501" s="381"/>
      <c r="H501" s="381"/>
      <c r="I501" s="381"/>
      <c r="J501" s="383"/>
      <c r="K501" s="95"/>
      <c r="L501" s="96"/>
      <c r="M501" s="96"/>
      <c r="N501" s="27"/>
    </row>
    <row r="502" spans="1:14" s="5" customFormat="1" ht="14.25" hidden="1" customHeight="1">
      <c r="A502" s="87"/>
      <c r="B502" s="98"/>
      <c r="C502" s="101" t="s">
        <v>379</v>
      </c>
      <c r="D502" s="66" t="s">
        <v>380</v>
      </c>
      <c r="E502" s="369">
        <f t="shared" si="134"/>
        <v>0</v>
      </c>
      <c r="F502" s="381">
        <f t="shared" ref="F502:M502" si="137">F503</f>
        <v>0</v>
      </c>
      <c r="G502" s="381">
        <f t="shared" si="137"/>
        <v>0</v>
      </c>
      <c r="H502" s="381">
        <f t="shared" si="137"/>
        <v>0</v>
      </c>
      <c r="I502" s="381">
        <f t="shared" si="137"/>
        <v>0</v>
      </c>
      <c r="J502" s="382">
        <f t="shared" si="137"/>
        <v>0</v>
      </c>
      <c r="K502" s="191">
        <f t="shared" si="137"/>
        <v>0</v>
      </c>
      <c r="L502" s="191">
        <f t="shared" si="137"/>
        <v>0</v>
      </c>
      <c r="M502" s="191">
        <f t="shared" si="137"/>
        <v>0</v>
      </c>
      <c r="N502" s="27"/>
    </row>
    <row r="503" spans="1:14" s="5" customFormat="1" ht="46.5" hidden="1" customHeight="1">
      <c r="A503" s="87"/>
      <c r="B503" s="635" t="s">
        <v>381</v>
      </c>
      <c r="C503" s="636"/>
      <c r="D503" s="100" t="s">
        <v>382</v>
      </c>
      <c r="E503" s="369">
        <f t="shared" si="134"/>
        <v>0</v>
      </c>
      <c r="F503" s="381">
        <f>F504+F505+F506+F507+F508+F509+F510+F511+F512+F513</f>
        <v>0</v>
      </c>
      <c r="G503" s="381">
        <f>G504+G505+G506+G507+G508+G509+G510+G511+G512+G513</f>
        <v>0</v>
      </c>
      <c r="H503" s="381">
        <f>H504+H505+H506+H507+H508+H509+H510+H511+H512+H513</f>
        <v>0</v>
      </c>
      <c r="I503" s="381">
        <f>I504+I505+I506+I507+I508+I509+I510+I511+I512+I513</f>
        <v>0</v>
      </c>
      <c r="J503" s="382">
        <f>J504+J505+J506+J507+J508+J509+J510+J511+J512+J513</f>
        <v>0</v>
      </c>
      <c r="K503" s="191"/>
      <c r="L503" s="96"/>
      <c r="M503" s="96"/>
      <c r="N503" s="27"/>
    </row>
    <row r="504" spans="1:14" s="5" customFormat="1" hidden="1">
      <c r="A504" s="87"/>
      <c r="B504" s="98"/>
      <c r="C504" s="102" t="s">
        <v>383</v>
      </c>
      <c r="D504" s="100" t="s">
        <v>384</v>
      </c>
      <c r="E504" s="369">
        <f t="shared" si="134"/>
        <v>0</v>
      </c>
      <c r="F504" s="381"/>
      <c r="G504" s="381"/>
      <c r="H504" s="381"/>
      <c r="I504" s="381"/>
      <c r="J504" s="383"/>
      <c r="K504" s="95"/>
      <c r="L504" s="96"/>
      <c r="M504" s="96"/>
      <c r="N504" s="27"/>
    </row>
    <row r="505" spans="1:14" s="5" customFormat="1" ht="13.5" hidden="1">
      <c r="A505" s="87"/>
      <c r="B505" s="106"/>
      <c r="C505" s="107" t="s">
        <v>385</v>
      </c>
      <c r="D505" s="90" t="s">
        <v>386</v>
      </c>
      <c r="E505" s="369">
        <f t="shared" si="134"/>
        <v>0</v>
      </c>
      <c r="F505" s="381"/>
      <c r="G505" s="381"/>
      <c r="H505" s="381"/>
      <c r="I505" s="381"/>
      <c r="J505" s="383"/>
      <c r="K505" s="95"/>
      <c r="L505" s="96"/>
      <c r="M505" s="96"/>
      <c r="N505" s="27"/>
    </row>
    <row r="506" spans="1:14" s="5" customFormat="1" hidden="1">
      <c r="A506" s="87"/>
      <c r="B506" s="530"/>
      <c r="C506" s="108" t="s">
        <v>387</v>
      </c>
      <c r="D506" s="100" t="s">
        <v>388</v>
      </c>
      <c r="E506" s="369">
        <f t="shared" si="134"/>
        <v>0</v>
      </c>
      <c r="F506" s="381"/>
      <c r="G506" s="381"/>
      <c r="H506" s="381"/>
      <c r="I506" s="381"/>
      <c r="J506" s="383"/>
      <c r="K506" s="95"/>
      <c r="L506" s="96"/>
      <c r="M506" s="96"/>
      <c r="N506" s="27"/>
    </row>
    <row r="507" spans="1:14" s="5" customFormat="1" hidden="1">
      <c r="A507" s="87"/>
      <c r="B507" s="98"/>
      <c r="C507" s="91" t="s">
        <v>389</v>
      </c>
      <c r="D507" s="94" t="s">
        <v>390</v>
      </c>
      <c r="E507" s="369">
        <f t="shared" si="134"/>
        <v>0</v>
      </c>
      <c r="F507" s="381"/>
      <c r="G507" s="381"/>
      <c r="H507" s="381"/>
      <c r="I507" s="381"/>
      <c r="J507" s="383"/>
      <c r="K507" s="95"/>
      <c r="L507" s="96"/>
      <c r="M507" s="96"/>
      <c r="N507" s="27"/>
    </row>
    <row r="508" spans="1:14" s="5" customFormat="1" hidden="1">
      <c r="A508" s="87"/>
      <c r="B508" s="98"/>
      <c r="C508" s="109" t="s">
        <v>391</v>
      </c>
      <c r="D508" s="94" t="s">
        <v>392</v>
      </c>
      <c r="E508" s="369">
        <f t="shared" si="134"/>
        <v>0</v>
      </c>
      <c r="F508" s="381"/>
      <c r="G508" s="381"/>
      <c r="H508" s="381"/>
      <c r="I508" s="381"/>
      <c r="J508" s="383"/>
      <c r="K508" s="95"/>
      <c r="L508" s="96"/>
      <c r="M508" s="96"/>
      <c r="N508" s="27"/>
    </row>
    <row r="509" spans="1:14" s="5" customFormat="1" ht="51" hidden="1">
      <c r="A509" s="87"/>
      <c r="B509" s="98"/>
      <c r="C509" s="101" t="s">
        <v>393</v>
      </c>
      <c r="D509" s="94" t="s">
        <v>394</v>
      </c>
      <c r="E509" s="369">
        <f t="shared" si="134"/>
        <v>0</v>
      </c>
      <c r="F509" s="381"/>
      <c r="G509" s="381"/>
      <c r="H509" s="381"/>
      <c r="I509" s="381"/>
      <c r="J509" s="383"/>
      <c r="K509" s="95"/>
      <c r="L509" s="96"/>
      <c r="M509" s="96"/>
      <c r="N509" s="27"/>
    </row>
    <row r="510" spans="1:14" s="5" customFormat="1" ht="38.25" hidden="1">
      <c r="A510" s="87"/>
      <c r="B510" s="98"/>
      <c r="C510" s="101" t="s">
        <v>395</v>
      </c>
      <c r="D510" s="94" t="s">
        <v>396</v>
      </c>
      <c r="E510" s="369">
        <f t="shared" si="134"/>
        <v>0</v>
      </c>
      <c r="F510" s="381"/>
      <c r="G510" s="381"/>
      <c r="H510" s="381"/>
      <c r="I510" s="381"/>
      <c r="J510" s="383"/>
      <c r="K510" s="95"/>
      <c r="L510" s="96"/>
      <c r="M510" s="96"/>
      <c r="N510" s="27"/>
    </row>
    <row r="511" spans="1:14" s="5" customFormat="1" ht="38.25" hidden="1">
      <c r="A511" s="87"/>
      <c r="B511" s="102"/>
      <c r="C511" s="101" t="s">
        <v>397</v>
      </c>
      <c r="D511" s="94" t="s">
        <v>398</v>
      </c>
      <c r="E511" s="369">
        <f t="shared" si="134"/>
        <v>0</v>
      </c>
      <c r="F511" s="381"/>
      <c r="G511" s="381"/>
      <c r="H511" s="381"/>
      <c r="I511" s="381"/>
      <c r="J511" s="383"/>
      <c r="K511" s="95"/>
      <c r="L511" s="96"/>
      <c r="M511" s="96"/>
      <c r="N511" s="27"/>
    </row>
    <row r="512" spans="1:14" s="5" customFormat="1" ht="38.25" hidden="1">
      <c r="A512" s="87"/>
      <c r="B512" s="102"/>
      <c r="C512" s="101" t="s">
        <v>399</v>
      </c>
      <c r="D512" s="94" t="s">
        <v>400</v>
      </c>
      <c r="E512" s="369">
        <f t="shared" si="134"/>
        <v>0</v>
      </c>
      <c r="F512" s="381"/>
      <c r="G512" s="381"/>
      <c r="H512" s="381"/>
      <c r="I512" s="381"/>
      <c r="J512" s="383"/>
      <c r="K512" s="95"/>
      <c r="L512" s="96"/>
      <c r="M512" s="96"/>
      <c r="N512" s="27"/>
    </row>
    <row r="513" spans="1:14" s="5" customFormat="1" ht="25.5" hidden="1">
      <c r="A513" s="87"/>
      <c r="B513" s="102"/>
      <c r="C513" s="101" t="s">
        <v>401</v>
      </c>
      <c r="D513" s="94" t="s">
        <v>402</v>
      </c>
      <c r="E513" s="369">
        <f t="shared" si="134"/>
        <v>0</v>
      </c>
      <c r="F513" s="381"/>
      <c r="G513" s="381"/>
      <c r="H513" s="381"/>
      <c r="I513" s="381"/>
      <c r="J513" s="383"/>
      <c r="K513" s="95"/>
      <c r="L513" s="96"/>
      <c r="M513" s="96"/>
      <c r="N513" s="27"/>
    </row>
    <row r="514" spans="1:14" s="5" customFormat="1" hidden="1">
      <c r="A514" s="87"/>
      <c r="B514" s="102"/>
      <c r="C514" s="110" t="s">
        <v>403</v>
      </c>
      <c r="D514" s="111" t="s">
        <v>404</v>
      </c>
      <c r="E514" s="369">
        <f t="shared" si="134"/>
        <v>0</v>
      </c>
      <c r="F514" s="381">
        <f t="shared" ref="F514:M514" si="138">F515+F517</f>
        <v>0</v>
      </c>
      <c r="G514" s="381">
        <f t="shared" si="138"/>
        <v>0</v>
      </c>
      <c r="H514" s="381">
        <f t="shared" si="138"/>
        <v>0</v>
      </c>
      <c r="I514" s="381">
        <f t="shared" si="138"/>
        <v>0</v>
      </c>
      <c r="J514" s="382">
        <f t="shared" si="138"/>
        <v>0</v>
      </c>
      <c r="K514" s="191">
        <f t="shared" si="138"/>
        <v>0</v>
      </c>
      <c r="L514" s="191">
        <f t="shared" si="138"/>
        <v>0</v>
      </c>
      <c r="M514" s="191">
        <f t="shared" si="138"/>
        <v>0</v>
      </c>
      <c r="N514" s="27"/>
    </row>
    <row r="515" spans="1:14" s="5" customFormat="1" ht="1.5" hidden="1" customHeight="1">
      <c r="A515" s="87"/>
      <c r="B515" s="102" t="s">
        <v>405</v>
      </c>
      <c r="C515" s="101" t="s">
        <v>406</v>
      </c>
      <c r="D515" s="94" t="s">
        <v>407</v>
      </c>
      <c r="E515" s="369">
        <f t="shared" si="134"/>
        <v>0</v>
      </c>
      <c r="F515" s="381">
        <f>F516</f>
        <v>0</v>
      </c>
      <c r="G515" s="381">
        <f>G516</f>
        <v>0</v>
      </c>
      <c r="H515" s="381">
        <f>H516</f>
        <v>0</v>
      </c>
      <c r="I515" s="381">
        <f>I516</f>
        <v>0</v>
      </c>
      <c r="J515" s="382">
        <f>J516</f>
        <v>0</v>
      </c>
      <c r="K515" s="191"/>
      <c r="L515" s="96"/>
      <c r="M515" s="96"/>
      <c r="N515" s="27"/>
    </row>
    <row r="516" spans="1:14" s="5" customFormat="1" hidden="1">
      <c r="A516" s="87"/>
      <c r="B516" s="102"/>
      <c r="C516" s="110" t="s">
        <v>500</v>
      </c>
      <c r="D516" s="94" t="s">
        <v>501</v>
      </c>
      <c r="E516" s="369">
        <f t="shared" si="134"/>
        <v>0</v>
      </c>
      <c r="F516" s="381"/>
      <c r="G516" s="381"/>
      <c r="H516" s="381"/>
      <c r="I516" s="381"/>
      <c r="J516" s="383"/>
      <c r="K516" s="95"/>
      <c r="L516" s="96"/>
      <c r="M516" s="96"/>
      <c r="N516" s="27"/>
    </row>
    <row r="517" spans="1:14" s="5" customFormat="1" hidden="1">
      <c r="A517" s="87"/>
      <c r="B517" s="112" t="s">
        <v>408</v>
      </c>
      <c r="C517" s="113"/>
      <c r="D517" s="92" t="s">
        <v>409</v>
      </c>
      <c r="E517" s="369">
        <f t="shared" si="134"/>
        <v>0</v>
      </c>
      <c r="F517" s="381">
        <f>F518+F519</f>
        <v>0</v>
      </c>
      <c r="G517" s="381">
        <f>G518+G519</f>
        <v>0</v>
      </c>
      <c r="H517" s="381">
        <f>H518+H519</f>
        <v>0</v>
      </c>
      <c r="I517" s="381">
        <f>I518+I519</f>
        <v>0</v>
      </c>
      <c r="J517" s="382">
        <f>J518+J519</f>
        <v>0</v>
      </c>
      <c r="K517" s="191"/>
      <c r="L517" s="96"/>
      <c r="M517" s="96"/>
      <c r="N517" s="27"/>
    </row>
    <row r="518" spans="1:14" s="5" customFormat="1" ht="25.5" hidden="1">
      <c r="A518" s="87"/>
      <c r="B518" s="112"/>
      <c r="C518" s="113" t="s">
        <v>410</v>
      </c>
      <c r="D518" s="92" t="s">
        <v>411</v>
      </c>
      <c r="E518" s="369">
        <f t="shared" si="134"/>
        <v>0</v>
      </c>
      <c r="F518" s="381"/>
      <c r="G518" s="381"/>
      <c r="H518" s="381"/>
      <c r="I518" s="381"/>
      <c r="J518" s="383"/>
      <c r="K518" s="95"/>
      <c r="L518" s="96"/>
      <c r="M518" s="96"/>
      <c r="N518" s="27"/>
    </row>
    <row r="519" spans="1:14" s="5" customFormat="1" ht="13.5" hidden="1">
      <c r="A519" s="87"/>
      <c r="B519" s="89"/>
      <c r="C519" s="89" t="s">
        <v>412</v>
      </c>
      <c r="D519" s="90" t="s">
        <v>413</v>
      </c>
      <c r="E519" s="369">
        <f t="shared" si="134"/>
        <v>0</v>
      </c>
      <c r="F519" s="381"/>
      <c r="G519" s="381"/>
      <c r="H519" s="381"/>
      <c r="I519" s="381"/>
      <c r="J519" s="383"/>
      <c r="K519" s="95"/>
      <c r="L519" s="96"/>
      <c r="M519" s="96"/>
      <c r="N519" s="27"/>
    </row>
    <row r="520" spans="1:14" s="5" customFormat="1" hidden="1">
      <c r="A520" s="87"/>
      <c r="B520" s="91" t="s">
        <v>716</v>
      </c>
      <c r="C520" s="98"/>
      <c r="D520" s="100" t="s">
        <v>414</v>
      </c>
      <c r="E520" s="369">
        <f t="shared" si="134"/>
        <v>0</v>
      </c>
      <c r="F520" s="381">
        <f t="shared" ref="F520:M520" si="139">F521</f>
        <v>0</v>
      </c>
      <c r="G520" s="381">
        <f t="shared" si="139"/>
        <v>0</v>
      </c>
      <c r="H520" s="381">
        <f t="shared" si="139"/>
        <v>0</v>
      </c>
      <c r="I520" s="381">
        <f t="shared" si="139"/>
        <v>0</v>
      </c>
      <c r="J520" s="382">
        <f t="shared" si="139"/>
        <v>0</v>
      </c>
      <c r="K520" s="191">
        <f t="shared" si="139"/>
        <v>0</v>
      </c>
      <c r="L520" s="191">
        <f t="shared" si="139"/>
        <v>0</v>
      </c>
      <c r="M520" s="191">
        <f t="shared" si="139"/>
        <v>0</v>
      </c>
      <c r="N520" s="27"/>
    </row>
    <row r="521" spans="1:14" s="5" customFormat="1" hidden="1">
      <c r="A521" s="87"/>
      <c r="B521" s="114" t="s">
        <v>415</v>
      </c>
      <c r="C521" s="91"/>
      <c r="D521" s="94" t="s">
        <v>416</v>
      </c>
      <c r="E521" s="369">
        <f t="shared" si="134"/>
        <v>0</v>
      </c>
      <c r="F521" s="381">
        <f>F522+F523+F524+F525</f>
        <v>0</v>
      </c>
      <c r="G521" s="381">
        <f>G522+G523+G524+G525</f>
        <v>0</v>
      </c>
      <c r="H521" s="381">
        <f>H522+H523+H524+H525</f>
        <v>0</v>
      </c>
      <c r="I521" s="381">
        <f>I522+I523+I524+I525</f>
        <v>0</v>
      </c>
      <c r="J521" s="382">
        <f>J522+J523+J524+J525</f>
        <v>0</v>
      </c>
      <c r="K521" s="191"/>
      <c r="L521" s="96"/>
      <c r="M521" s="96"/>
      <c r="N521" s="27"/>
    </row>
    <row r="522" spans="1:14" s="5" customFormat="1" hidden="1">
      <c r="A522" s="87"/>
      <c r="B522" s="114"/>
      <c r="C522" s="91" t="s">
        <v>417</v>
      </c>
      <c r="D522" s="94" t="s">
        <v>418</v>
      </c>
      <c r="E522" s="369">
        <f t="shared" si="134"/>
        <v>0</v>
      </c>
      <c r="F522" s="381"/>
      <c r="G522" s="381"/>
      <c r="H522" s="381"/>
      <c r="I522" s="381"/>
      <c r="J522" s="383"/>
      <c r="K522" s="95"/>
      <c r="L522" s="96"/>
      <c r="M522" s="96"/>
      <c r="N522" s="27"/>
    </row>
    <row r="523" spans="1:14" s="5" customFormat="1" hidden="1">
      <c r="A523" s="87"/>
      <c r="B523" s="98"/>
      <c r="C523" s="102" t="s">
        <v>419</v>
      </c>
      <c r="D523" s="100" t="s">
        <v>420</v>
      </c>
      <c r="E523" s="369">
        <f t="shared" si="134"/>
        <v>0</v>
      </c>
      <c r="F523" s="381"/>
      <c r="G523" s="381"/>
      <c r="H523" s="381"/>
      <c r="I523" s="381"/>
      <c r="J523" s="383"/>
      <c r="K523" s="95"/>
      <c r="L523" s="96"/>
      <c r="M523" s="96"/>
      <c r="N523" s="27"/>
    </row>
    <row r="524" spans="1:14" s="5" customFormat="1" hidden="1">
      <c r="A524" s="87"/>
      <c r="B524" s="115"/>
      <c r="C524" s="102" t="s">
        <v>421</v>
      </c>
      <c r="D524" s="100" t="s">
        <v>422</v>
      </c>
      <c r="E524" s="369">
        <f t="shared" si="134"/>
        <v>0</v>
      </c>
      <c r="F524" s="381"/>
      <c r="G524" s="381"/>
      <c r="H524" s="381"/>
      <c r="I524" s="381"/>
      <c r="J524" s="383"/>
      <c r="K524" s="95"/>
      <c r="L524" s="96"/>
      <c r="M524" s="96"/>
      <c r="N524" s="27"/>
    </row>
    <row r="525" spans="1:14" s="5" customFormat="1" hidden="1">
      <c r="A525" s="87"/>
      <c r="B525" s="98"/>
      <c r="C525" s="116" t="s">
        <v>423</v>
      </c>
      <c r="D525" s="94" t="s">
        <v>424</v>
      </c>
      <c r="E525" s="369">
        <f t="shared" si="134"/>
        <v>0</v>
      </c>
      <c r="F525" s="381"/>
      <c r="G525" s="381"/>
      <c r="H525" s="381"/>
      <c r="I525" s="381"/>
      <c r="J525" s="383"/>
      <c r="K525" s="95"/>
      <c r="L525" s="96"/>
      <c r="M525" s="96"/>
      <c r="N525" s="27"/>
    </row>
    <row r="526" spans="1:14" s="5" customFormat="1">
      <c r="A526" s="87"/>
      <c r="B526" s="97"/>
      <c r="C526" s="116"/>
      <c r="D526" s="94"/>
      <c r="E526" s="369"/>
      <c r="F526" s="381"/>
      <c r="G526" s="381"/>
      <c r="H526" s="381"/>
      <c r="I526" s="381"/>
      <c r="J526" s="383"/>
      <c r="K526" s="95"/>
      <c r="L526" s="96"/>
      <c r="M526" s="96"/>
      <c r="N526" s="27"/>
    </row>
    <row r="527" spans="1:14" s="5" customFormat="1" ht="20.25" customHeight="1">
      <c r="A527" s="87"/>
      <c r="B527" s="97" t="s">
        <v>425</v>
      </c>
      <c r="C527" s="115"/>
      <c r="D527" s="100" t="s">
        <v>426</v>
      </c>
      <c r="E527" s="369">
        <f t="shared" ref="E527:E541" si="140">G527+H527+I527+J527</f>
        <v>70</v>
      </c>
      <c r="F527" s="381"/>
      <c r="G527" s="381">
        <f t="shared" ref="G527:M527" si="141">G537</f>
        <v>20</v>
      </c>
      <c r="H527" s="381">
        <f t="shared" si="141"/>
        <v>15</v>
      </c>
      <c r="I527" s="381">
        <f t="shared" si="141"/>
        <v>17</v>
      </c>
      <c r="J527" s="381">
        <f t="shared" si="141"/>
        <v>18</v>
      </c>
      <c r="K527" s="381">
        <f t="shared" si="141"/>
        <v>70</v>
      </c>
      <c r="L527" s="381">
        <f t="shared" si="141"/>
        <v>70</v>
      </c>
      <c r="M527" s="381">
        <f t="shared" si="141"/>
        <v>70</v>
      </c>
      <c r="N527" s="27"/>
    </row>
    <row r="528" spans="1:14" s="5" customFormat="1">
      <c r="A528" s="87"/>
      <c r="B528" s="93" t="s">
        <v>427</v>
      </c>
      <c r="C528" s="116"/>
      <c r="D528" s="94" t="s">
        <v>428</v>
      </c>
      <c r="E528" s="369">
        <f t="shared" si="140"/>
        <v>0</v>
      </c>
      <c r="F528" s="381"/>
      <c r="G528" s="381"/>
      <c r="H528" s="381"/>
      <c r="I528" s="381"/>
      <c r="J528" s="383"/>
      <c r="K528" s="95"/>
      <c r="L528" s="96"/>
      <c r="M528" s="96"/>
      <c r="N528" s="27"/>
    </row>
    <row r="529" spans="1:14" s="5" customFormat="1">
      <c r="A529" s="87"/>
      <c r="B529" s="93" t="s">
        <v>429</v>
      </c>
      <c r="C529" s="116"/>
      <c r="D529" s="117" t="s">
        <v>430</v>
      </c>
      <c r="E529" s="369">
        <f t="shared" si="140"/>
        <v>0</v>
      </c>
      <c r="F529" s="381"/>
      <c r="G529" s="381"/>
      <c r="H529" s="381"/>
      <c r="I529" s="381"/>
      <c r="J529" s="383"/>
      <c r="K529" s="95"/>
      <c r="L529" s="96"/>
      <c r="M529" s="96"/>
      <c r="N529" s="27"/>
    </row>
    <row r="530" spans="1:14" s="5" customFormat="1">
      <c r="A530" s="87"/>
      <c r="B530" s="126" t="s">
        <v>431</v>
      </c>
      <c r="C530" s="192"/>
      <c r="D530" s="92" t="s">
        <v>432</v>
      </c>
      <c r="E530" s="369">
        <f t="shared" si="140"/>
        <v>0</v>
      </c>
      <c r="F530" s="381"/>
      <c r="G530" s="381"/>
      <c r="H530" s="381"/>
      <c r="I530" s="381"/>
      <c r="J530" s="383"/>
      <c r="K530" s="95"/>
      <c r="L530" s="96"/>
      <c r="M530" s="96"/>
      <c r="N530" s="27"/>
    </row>
    <row r="531" spans="1:14" s="5" customFormat="1">
      <c r="A531" s="87"/>
      <c r="B531" s="91" t="s">
        <v>433</v>
      </c>
      <c r="C531" s="102"/>
      <c r="D531" s="94" t="s">
        <v>434</v>
      </c>
      <c r="E531" s="369">
        <f t="shared" si="140"/>
        <v>0</v>
      </c>
      <c r="F531" s="381"/>
      <c r="G531" s="381"/>
      <c r="H531" s="381"/>
      <c r="I531" s="381"/>
      <c r="J531" s="383"/>
      <c r="K531" s="95"/>
      <c r="L531" s="96"/>
      <c r="M531" s="96"/>
      <c r="N531" s="27"/>
    </row>
    <row r="532" spans="1:14" s="5" customFormat="1">
      <c r="A532" s="87"/>
      <c r="B532" s="109" t="s">
        <v>435</v>
      </c>
      <c r="C532" s="102"/>
      <c r="D532" s="94" t="s">
        <v>436</v>
      </c>
      <c r="E532" s="369">
        <f t="shared" si="140"/>
        <v>0</v>
      </c>
      <c r="F532" s="381"/>
      <c r="G532" s="381"/>
      <c r="H532" s="381"/>
      <c r="I532" s="381"/>
      <c r="J532" s="383"/>
      <c r="K532" s="95"/>
      <c r="L532" s="96"/>
      <c r="M532" s="96"/>
      <c r="N532" s="27"/>
    </row>
    <row r="533" spans="1:14" s="5" customFormat="1">
      <c r="A533" s="87"/>
      <c r="B533" s="193" t="s">
        <v>437</v>
      </c>
      <c r="C533" s="194"/>
      <c r="D533" s="94" t="s">
        <v>438</v>
      </c>
      <c r="E533" s="369">
        <f t="shared" si="140"/>
        <v>0</v>
      </c>
      <c r="F533" s="381"/>
      <c r="G533" s="381"/>
      <c r="H533" s="381"/>
      <c r="I533" s="381"/>
      <c r="J533" s="383"/>
      <c r="K533" s="95"/>
      <c r="L533" s="96"/>
      <c r="M533" s="96"/>
      <c r="N533" s="27"/>
    </row>
    <row r="534" spans="1:14" s="5" customFormat="1">
      <c r="A534" s="87"/>
      <c r="B534" s="193" t="s">
        <v>439</v>
      </c>
      <c r="C534" s="194"/>
      <c r="D534" s="94" t="s">
        <v>440</v>
      </c>
      <c r="E534" s="369">
        <f t="shared" si="140"/>
        <v>0</v>
      </c>
      <c r="F534" s="381"/>
      <c r="G534" s="381"/>
      <c r="H534" s="381"/>
      <c r="I534" s="381"/>
      <c r="J534" s="383"/>
      <c r="K534" s="95"/>
      <c r="L534" s="96"/>
      <c r="M534" s="96"/>
      <c r="N534" s="27"/>
    </row>
    <row r="535" spans="1:14" s="5" customFormat="1">
      <c r="A535" s="87"/>
      <c r="B535" s="109" t="s">
        <v>441</v>
      </c>
      <c r="C535" s="102"/>
      <c r="D535" s="94" t="s">
        <v>442</v>
      </c>
      <c r="E535" s="369">
        <f t="shared" si="140"/>
        <v>0</v>
      </c>
      <c r="F535" s="381"/>
      <c r="G535" s="381"/>
      <c r="H535" s="381"/>
      <c r="I535" s="381"/>
      <c r="J535" s="383"/>
      <c r="K535" s="95"/>
      <c r="L535" s="96"/>
      <c r="M535" s="96"/>
      <c r="N535" s="27"/>
    </row>
    <row r="536" spans="1:14" s="5" customFormat="1">
      <c r="A536" s="87"/>
      <c r="B536" s="109" t="s">
        <v>443</v>
      </c>
      <c r="C536" s="102"/>
      <c r="D536" s="94" t="s">
        <v>444</v>
      </c>
      <c r="E536" s="369">
        <f t="shared" si="140"/>
        <v>0</v>
      </c>
      <c r="F536" s="381"/>
      <c r="G536" s="381"/>
      <c r="H536" s="381"/>
      <c r="I536" s="381"/>
      <c r="J536" s="383"/>
      <c r="K536" s="95"/>
      <c r="L536" s="96"/>
      <c r="M536" s="96"/>
      <c r="N536" s="27"/>
    </row>
    <row r="537" spans="1:14" s="5" customFormat="1" ht="28.5" customHeight="1">
      <c r="A537" s="87"/>
      <c r="B537" s="657" t="s">
        <v>634</v>
      </c>
      <c r="C537" s="658"/>
      <c r="D537" s="94" t="s">
        <v>635</v>
      </c>
      <c r="E537" s="369">
        <f t="shared" si="140"/>
        <v>70</v>
      </c>
      <c r="F537" s="381"/>
      <c r="G537" s="381">
        <v>20</v>
      </c>
      <c r="H537" s="381">
        <v>15</v>
      </c>
      <c r="I537" s="381">
        <v>17</v>
      </c>
      <c r="J537" s="383">
        <v>18</v>
      </c>
      <c r="K537" s="95">
        <v>70</v>
      </c>
      <c r="L537" s="96">
        <v>70</v>
      </c>
      <c r="M537" s="96">
        <v>70</v>
      </c>
      <c r="N537" s="27"/>
    </row>
    <row r="538" spans="1:14" s="5" customFormat="1">
      <c r="A538" s="87"/>
      <c r="B538" s="119" t="s">
        <v>445</v>
      </c>
      <c r="C538" s="99"/>
      <c r="D538" s="100" t="s">
        <v>446</v>
      </c>
      <c r="E538" s="369">
        <f t="shared" si="140"/>
        <v>0</v>
      </c>
      <c r="F538" s="381">
        <f>F539+F543</f>
        <v>0</v>
      </c>
      <c r="G538" s="381">
        <f>G539+G543</f>
        <v>0</v>
      </c>
      <c r="H538" s="381">
        <f>H539+H543</f>
        <v>0</v>
      </c>
      <c r="I538" s="381">
        <f>I539+I543</f>
        <v>0</v>
      </c>
      <c r="J538" s="382">
        <f>J539+J543</f>
        <v>0</v>
      </c>
      <c r="K538" s="191"/>
      <c r="L538" s="96"/>
      <c r="M538" s="96"/>
      <c r="N538" s="27"/>
    </row>
    <row r="539" spans="1:14" s="5" customFormat="1">
      <c r="A539" s="87"/>
      <c r="B539" s="109" t="s">
        <v>447</v>
      </c>
      <c r="C539" s="119"/>
      <c r="D539" s="100" t="s">
        <v>448</v>
      </c>
      <c r="E539" s="369">
        <f t="shared" si="140"/>
        <v>0</v>
      </c>
      <c r="F539" s="381">
        <f t="shared" ref="F539:M539" si="142">F540+F541</f>
        <v>0</v>
      </c>
      <c r="G539" s="381">
        <f t="shared" si="142"/>
        <v>0</v>
      </c>
      <c r="H539" s="381">
        <f t="shared" si="142"/>
        <v>0</v>
      </c>
      <c r="I539" s="381">
        <f t="shared" si="142"/>
        <v>0</v>
      </c>
      <c r="J539" s="382">
        <f t="shared" si="142"/>
        <v>0</v>
      </c>
      <c r="K539" s="191">
        <f t="shared" si="142"/>
        <v>0</v>
      </c>
      <c r="L539" s="191">
        <f t="shared" si="142"/>
        <v>0</v>
      </c>
      <c r="M539" s="191">
        <f t="shared" si="142"/>
        <v>0</v>
      </c>
      <c r="N539" s="27"/>
    </row>
    <row r="540" spans="1:14" s="5" customFormat="1" ht="38.25">
      <c r="A540" s="87"/>
      <c r="B540" s="114"/>
      <c r="C540" s="113" t="s">
        <v>449</v>
      </c>
      <c r="D540" s="100" t="s">
        <v>450</v>
      </c>
      <c r="E540" s="369">
        <f t="shared" si="140"/>
        <v>0</v>
      </c>
      <c r="F540" s="381"/>
      <c r="G540" s="381"/>
      <c r="H540" s="381"/>
      <c r="I540" s="381"/>
      <c r="J540" s="383"/>
      <c r="K540" s="95"/>
      <c r="L540" s="96"/>
      <c r="M540" s="96"/>
      <c r="N540" s="27"/>
    </row>
    <row r="541" spans="1:14" s="5" customFormat="1">
      <c r="A541" s="87"/>
      <c r="B541" s="122" t="s">
        <v>451</v>
      </c>
      <c r="C541" s="123"/>
      <c r="D541" s="94" t="s">
        <v>452</v>
      </c>
      <c r="E541" s="369">
        <f t="shared" si="140"/>
        <v>0</v>
      </c>
      <c r="F541" s="381"/>
      <c r="G541" s="381"/>
      <c r="H541" s="381"/>
      <c r="I541" s="381"/>
      <c r="J541" s="383"/>
      <c r="K541" s="95"/>
      <c r="L541" s="96"/>
      <c r="M541" s="96"/>
      <c r="N541" s="27"/>
    </row>
    <row r="542" spans="1:14" s="5" customFormat="1" ht="13.5">
      <c r="A542" s="87"/>
      <c r="B542" s="124"/>
      <c r="C542" s="89"/>
      <c r="D542" s="90"/>
      <c r="E542" s="369"/>
      <c r="F542" s="381"/>
      <c r="G542" s="381"/>
      <c r="H542" s="381"/>
      <c r="I542" s="381"/>
      <c r="J542" s="383"/>
      <c r="K542" s="95"/>
      <c r="L542" s="96"/>
      <c r="M542" s="96"/>
      <c r="N542" s="27"/>
    </row>
    <row r="543" spans="1:14" s="5" customFormat="1" ht="14.25" customHeight="1">
      <c r="A543" s="87"/>
      <c r="B543" s="94" t="s">
        <v>453</v>
      </c>
      <c r="C543" s="125"/>
      <c r="D543" s="100" t="s">
        <v>454</v>
      </c>
      <c r="E543" s="369">
        <f t="shared" ref="E543:E548" si="143">G543+H543+I543+J543</f>
        <v>0</v>
      </c>
      <c r="F543" s="381">
        <f t="shared" ref="F543:M543" si="144">F544+F545</f>
        <v>0</v>
      </c>
      <c r="G543" s="381">
        <f t="shared" si="144"/>
        <v>0</v>
      </c>
      <c r="H543" s="381">
        <f t="shared" si="144"/>
        <v>0</v>
      </c>
      <c r="I543" s="381">
        <f t="shared" si="144"/>
        <v>0</v>
      </c>
      <c r="J543" s="382">
        <f t="shared" si="144"/>
        <v>0</v>
      </c>
      <c r="K543" s="191">
        <f t="shared" si="144"/>
        <v>0</v>
      </c>
      <c r="L543" s="191">
        <f t="shared" si="144"/>
        <v>0</v>
      </c>
      <c r="M543" s="191">
        <f t="shared" si="144"/>
        <v>0</v>
      </c>
      <c r="N543" s="27"/>
    </row>
    <row r="544" spans="1:14" s="5" customFormat="1">
      <c r="A544" s="87"/>
      <c r="B544" s="119" t="s">
        <v>455</v>
      </c>
      <c r="C544" s="99"/>
      <c r="D544" s="100" t="s">
        <v>456</v>
      </c>
      <c r="E544" s="369">
        <f t="shared" si="143"/>
        <v>0</v>
      </c>
      <c r="F544" s="381"/>
      <c r="G544" s="381"/>
      <c r="H544" s="381"/>
      <c r="I544" s="381"/>
      <c r="J544" s="383"/>
      <c r="K544" s="95"/>
      <c r="L544" s="96"/>
      <c r="M544" s="96"/>
      <c r="N544" s="27"/>
    </row>
    <row r="545" spans="1:14" s="5" customFormat="1">
      <c r="A545" s="87"/>
      <c r="B545" s="98" t="s">
        <v>457</v>
      </c>
      <c r="C545" s="101"/>
      <c r="D545" s="94" t="s">
        <v>458</v>
      </c>
      <c r="E545" s="369">
        <f t="shared" si="143"/>
        <v>0</v>
      </c>
      <c r="F545" s="381"/>
      <c r="G545" s="381"/>
      <c r="H545" s="381"/>
      <c r="I545" s="381"/>
      <c r="J545" s="383"/>
      <c r="K545" s="95"/>
      <c r="L545" s="96"/>
      <c r="M545" s="96"/>
      <c r="N545" s="27"/>
    </row>
    <row r="546" spans="1:14" s="5" customFormat="1" ht="18" customHeight="1">
      <c r="A546" s="87"/>
      <c r="B546" s="91" t="s">
        <v>717</v>
      </c>
      <c r="C546" s="102"/>
      <c r="D546" s="94" t="s">
        <v>459</v>
      </c>
      <c r="E546" s="369">
        <f t="shared" si="143"/>
        <v>0</v>
      </c>
      <c r="F546" s="381">
        <f t="shared" ref="F546:M546" si="145">F547</f>
        <v>0</v>
      </c>
      <c r="G546" s="381">
        <f t="shared" si="145"/>
        <v>0</v>
      </c>
      <c r="H546" s="381">
        <f t="shared" si="145"/>
        <v>0</v>
      </c>
      <c r="I546" s="381">
        <f t="shared" si="145"/>
        <v>0</v>
      </c>
      <c r="J546" s="382">
        <f t="shared" si="145"/>
        <v>0</v>
      </c>
      <c r="K546" s="191">
        <f t="shared" si="145"/>
        <v>0</v>
      </c>
      <c r="L546" s="191">
        <f t="shared" si="145"/>
        <v>0</v>
      </c>
      <c r="M546" s="191">
        <f t="shared" si="145"/>
        <v>0</v>
      </c>
      <c r="N546" s="27"/>
    </row>
    <row r="547" spans="1:14" s="5" customFormat="1" ht="17.25" customHeight="1">
      <c r="A547" s="87"/>
      <c r="B547" s="98" t="s">
        <v>460</v>
      </c>
      <c r="C547" s="102"/>
      <c r="D547" s="94" t="s">
        <v>461</v>
      </c>
      <c r="E547" s="369">
        <f t="shared" si="143"/>
        <v>0</v>
      </c>
      <c r="F547" s="381"/>
      <c r="G547" s="381"/>
      <c r="H547" s="381"/>
      <c r="I547" s="381"/>
      <c r="J547" s="383"/>
      <c r="K547" s="95"/>
      <c r="L547" s="96"/>
      <c r="M547" s="96"/>
      <c r="N547" s="27"/>
    </row>
    <row r="548" spans="1:14" s="17" customFormat="1">
      <c r="A548" s="639" t="s">
        <v>462</v>
      </c>
      <c r="B548" s="640"/>
      <c r="C548" s="640"/>
      <c r="D548" s="86"/>
      <c r="E548" s="376">
        <f t="shared" si="143"/>
        <v>4379</v>
      </c>
      <c r="F548" s="384">
        <f t="shared" ref="F548:M548" si="146">F587</f>
        <v>0</v>
      </c>
      <c r="G548" s="384">
        <f t="shared" si="146"/>
        <v>4009</v>
      </c>
      <c r="H548" s="384">
        <f t="shared" si="146"/>
        <v>270</v>
      </c>
      <c r="I548" s="384">
        <f t="shared" si="146"/>
        <v>0</v>
      </c>
      <c r="J548" s="401">
        <f t="shared" si="146"/>
        <v>100</v>
      </c>
      <c r="K548" s="402">
        <f t="shared" si="146"/>
        <v>0</v>
      </c>
      <c r="L548" s="402">
        <f t="shared" si="146"/>
        <v>0</v>
      </c>
      <c r="M548" s="402">
        <f t="shared" si="146"/>
        <v>0</v>
      </c>
      <c r="N548" s="28"/>
    </row>
    <row r="549" spans="1:14" s="17" customFormat="1" hidden="1">
      <c r="A549" s="526"/>
      <c r="B549" s="641" t="s">
        <v>591</v>
      </c>
      <c r="C549" s="642"/>
      <c r="D549" s="86"/>
      <c r="E549" s="376"/>
      <c r="F549" s="384"/>
      <c r="G549" s="384"/>
      <c r="H549" s="384"/>
      <c r="I549" s="384"/>
      <c r="J549" s="401"/>
      <c r="K549" s="402"/>
      <c r="L549" s="387"/>
      <c r="M549" s="387"/>
      <c r="N549" s="28"/>
    </row>
    <row r="550" spans="1:14" s="5" customFormat="1" ht="17.25" hidden="1" customHeight="1">
      <c r="A550" s="87"/>
      <c r="B550" s="126" t="s">
        <v>463</v>
      </c>
      <c r="C550" s="118"/>
      <c r="D550" s="90" t="s">
        <v>464</v>
      </c>
      <c r="E550" s="369">
        <f t="shared" ref="E550:E559" si="147">G550+H550+I550+J550</f>
        <v>0</v>
      </c>
      <c r="F550" s="381">
        <f t="shared" ref="F550:M550" si="148">F551</f>
        <v>0</v>
      </c>
      <c r="G550" s="381">
        <f t="shared" si="148"/>
        <v>0</v>
      </c>
      <c r="H550" s="381">
        <f t="shared" si="148"/>
        <v>0</v>
      </c>
      <c r="I550" s="381">
        <f t="shared" si="148"/>
        <v>0</v>
      </c>
      <c r="J550" s="382">
        <f t="shared" si="148"/>
        <v>0</v>
      </c>
      <c r="K550" s="191">
        <f t="shared" si="148"/>
        <v>0</v>
      </c>
      <c r="L550" s="191">
        <f t="shared" si="148"/>
        <v>0</v>
      </c>
      <c r="M550" s="191">
        <f t="shared" si="148"/>
        <v>0</v>
      </c>
      <c r="N550" s="27"/>
    </row>
    <row r="551" spans="1:14" s="5" customFormat="1" ht="5.25" hidden="1" customHeight="1">
      <c r="A551" s="87"/>
      <c r="B551" s="98" t="s">
        <v>465</v>
      </c>
      <c r="C551" s="102"/>
      <c r="D551" s="100" t="s">
        <v>466</v>
      </c>
      <c r="E551" s="369">
        <f t="shared" si="147"/>
        <v>0</v>
      </c>
      <c r="F551" s="381">
        <f>F552+F553+F554+F555+F556+F557+F558+F559</f>
        <v>0</v>
      </c>
      <c r="G551" s="381">
        <f>G552+G553+G554+G555+G556+G557+G558+G559</f>
        <v>0</v>
      </c>
      <c r="H551" s="381">
        <f>H552+H553+H554+H555+H556+H557+H558+H559</f>
        <v>0</v>
      </c>
      <c r="I551" s="381">
        <f>I552+I553+I554+I555+I556+I557+I558+I559</f>
        <v>0</v>
      </c>
      <c r="J551" s="382">
        <f>J552+J553+J554+J555+J556+J557+J558+J559</f>
        <v>0</v>
      </c>
      <c r="K551" s="191"/>
      <c r="L551" s="96"/>
      <c r="M551" s="96"/>
      <c r="N551" s="27"/>
    </row>
    <row r="552" spans="1:14" s="5" customFormat="1" ht="12.75" hidden="1" customHeight="1">
      <c r="A552" s="87"/>
      <c r="B552" s="118"/>
      <c r="C552" s="127" t="s">
        <v>467</v>
      </c>
      <c r="D552" s="90" t="s">
        <v>468</v>
      </c>
      <c r="E552" s="369">
        <f t="shared" si="147"/>
        <v>0</v>
      </c>
      <c r="F552" s="381"/>
      <c r="G552" s="381"/>
      <c r="H552" s="381"/>
      <c r="I552" s="381"/>
      <c r="J552" s="383"/>
      <c r="K552" s="95"/>
      <c r="L552" s="96"/>
      <c r="M552" s="96"/>
      <c r="N552" s="27"/>
    </row>
    <row r="553" spans="1:14" s="5" customFormat="1" ht="29.25" hidden="1" customHeight="1">
      <c r="A553" s="87"/>
      <c r="B553" s="118"/>
      <c r="C553" s="128" t="s">
        <v>469</v>
      </c>
      <c r="D553" s="129" t="s">
        <v>470</v>
      </c>
      <c r="E553" s="369">
        <f t="shared" si="147"/>
        <v>0</v>
      </c>
      <c r="F553" s="381"/>
      <c r="G553" s="381"/>
      <c r="H553" s="381"/>
      <c r="I553" s="381"/>
      <c r="J553" s="383"/>
      <c r="K553" s="95"/>
      <c r="L553" s="96"/>
      <c r="M553" s="96"/>
      <c r="N553" s="27"/>
    </row>
    <row r="554" spans="1:14" s="5" customFormat="1" ht="29.25" hidden="1" customHeight="1">
      <c r="A554" s="87"/>
      <c r="B554" s="118"/>
      <c r="C554" s="128" t="s">
        <v>471</v>
      </c>
      <c r="D554" s="129" t="s">
        <v>472</v>
      </c>
      <c r="E554" s="369">
        <f t="shared" si="147"/>
        <v>0</v>
      </c>
      <c r="F554" s="381"/>
      <c r="G554" s="381"/>
      <c r="H554" s="381"/>
      <c r="I554" s="381"/>
      <c r="J554" s="383"/>
      <c r="K554" s="95"/>
      <c r="L554" s="96"/>
      <c r="M554" s="96"/>
      <c r="N554" s="27"/>
    </row>
    <row r="555" spans="1:14" s="5" customFormat="1" ht="28.5" hidden="1" customHeight="1">
      <c r="A555" s="87"/>
      <c r="B555" s="118"/>
      <c r="C555" s="127" t="s">
        <v>473</v>
      </c>
      <c r="D555" s="90" t="s">
        <v>474</v>
      </c>
      <c r="E555" s="369">
        <f t="shared" si="147"/>
        <v>0</v>
      </c>
      <c r="F555" s="381"/>
      <c r="G555" s="381"/>
      <c r="H555" s="381"/>
      <c r="I555" s="381"/>
      <c r="J555" s="383"/>
      <c r="K555" s="95"/>
      <c r="L555" s="96"/>
      <c r="M555" s="96"/>
      <c r="N555" s="27"/>
    </row>
    <row r="556" spans="1:14" s="5" customFormat="1" ht="44.25" hidden="1" customHeight="1">
      <c r="A556" s="87"/>
      <c r="B556" s="114"/>
      <c r="C556" s="130" t="s">
        <v>475</v>
      </c>
      <c r="D556" s="117" t="s">
        <v>476</v>
      </c>
      <c r="E556" s="369">
        <f t="shared" si="147"/>
        <v>0</v>
      </c>
      <c r="F556" s="381"/>
      <c r="G556" s="381"/>
      <c r="H556" s="381"/>
      <c r="I556" s="381"/>
      <c r="J556" s="383"/>
      <c r="K556" s="95"/>
      <c r="L556" s="96"/>
      <c r="M556" s="96"/>
      <c r="N556" s="27"/>
    </row>
    <row r="557" spans="1:14" s="5" customFormat="1" ht="29.25" hidden="1" customHeight="1">
      <c r="A557" s="87"/>
      <c r="B557" s="133"/>
      <c r="C557" s="135" t="s">
        <v>477</v>
      </c>
      <c r="D557" s="133" t="s">
        <v>478</v>
      </c>
      <c r="E557" s="369">
        <f t="shared" si="147"/>
        <v>0</v>
      </c>
      <c r="F557" s="381"/>
      <c r="G557" s="381"/>
      <c r="H557" s="381"/>
      <c r="I557" s="381"/>
      <c r="J557" s="383"/>
      <c r="K557" s="95"/>
      <c r="L557" s="96"/>
      <c r="M557" s="96"/>
      <c r="N557" s="27"/>
    </row>
    <row r="558" spans="1:14" s="5" customFormat="1" ht="29.25" hidden="1" customHeight="1">
      <c r="A558" s="87"/>
      <c r="B558" s="65"/>
      <c r="C558" s="135" t="s">
        <v>479</v>
      </c>
      <c r="D558" s="133" t="s">
        <v>480</v>
      </c>
      <c r="E558" s="369">
        <f t="shared" si="147"/>
        <v>0</v>
      </c>
      <c r="F558" s="381"/>
      <c r="G558" s="381"/>
      <c r="H558" s="381"/>
      <c r="I558" s="381"/>
      <c r="J558" s="383"/>
      <c r="K558" s="95"/>
      <c r="L558" s="96"/>
      <c r="M558" s="96"/>
      <c r="N558" s="27"/>
    </row>
    <row r="559" spans="1:14" s="5" customFormat="1" ht="18.75" hidden="1" customHeight="1">
      <c r="A559" s="87"/>
      <c r="B559" s="201"/>
      <c r="C559" s="193" t="s">
        <v>481</v>
      </c>
      <c r="D559" s="100" t="s">
        <v>482</v>
      </c>
      <c r="E559" s="369">
        <f t="shared" si="147"/>
        <v>0</v>
      </c>
      <c r="F559" s="381"/>
      <c r="G559" s="381"/>
      <c r="H559" s="381"/>
      <c r="I559" s="381"/>
      <c r="J559" s="383"/>
      <c r="K559" s="95"/>
      <c r="L559" s="96"/>
      <c r="M559" s="96"/>
      <c r="N559" s="27"/>
    </row>
    <row r="560" spans="1:14" s="5" customFormat="1" ht="12.75" hidden="1" customHeight="1">
      <c r="A560" s="87"/>
      <c r="B560" s="88"/>
      <c r="C560" s="89"/>
      <c r="D560" s="90"/>
      <c r="E560" s="369"/>
      <c r="F560" s="381"/>
      <c r="G560" s="381"/>
      <c r="H560" s="381"/>
      <c r="I560" s="381"/>
      <c r="J560" s="383"/>
      <c r="K560" s="95"/>
      <c r="L560" s="96"/>
      <c r="M560" s="96"/>
      <c r="N560" s="27"/>
    </row>
    <row r="561" spans="1:14" s="5" customFormat="1" ht="13.5" hidden="1" customHeight="1">
      <c r="A561" s="87"/>
      <c r="B561" s="91" t="s">
        <v>483</v>
      </c>
      <c r="C561" s="98"/>
      <c r="D561" s="100" t="s">
        <v>484</v>
      </c>
      <c r="E561" s="369">
        <f t="shared" ref="E561:E572" si="149">G561+H561+I561+J561</f>
        <v>0</v>
      </c>
      <c r="F561" s="381">
        <f t="shared" ref="F561:M561" si="150">F562</f>
        <v>0</v>
      </c>
      <c r="G561" s="381">
        <f t="shared" si="150"/>
        <v>0</v>
      </c>
      <c r="H561" s="381">
        <f t="shared" si="150"/>
        <v>0</v>
      </c>
      <c r="I561" s="381">
        <f t="shared" si="150"/>
        <v>0</v>
      </c>
      <c r="J561" s="382">
        <f t="shared" si="150"/>
        <v>0</v>
      </c>
      <c r="K561" s="191">
        <f t="shared" si="150"/>
        <v>0</v>
      </c>
      <c r="L561" s="191">
        <f t="shared" si="150"/>
        <v>0</v>
      </c>
      <c r="M561" s="191">
        <f t="shared" si="150"/>
        <v>0</v>
      </c>
      <c r="N561" s="27"/>
    </row>
    <row r="562" spans="1:14" s="5" customFormat="1" ht="12.75" hidden="1" customHeight="1">
      <c r="A562" s="87"/>
      <c r="B562" s="102" t="s">
        <v>485</v>
      </c>
      <c r="C562" s="109"/>
      <c r="D562" s="94" t="s">
        <v>407</v>
      </c>
      <c r="E562" s="369">
        <f t="shared" si="149"/>
        <v>0</v>
      </c>
      <c r="F562" s="381">
        <f>F566+F567+F568+F569+F570+F571+F572</f>
        <v>0</v>
      </c>
      <c r="G562" s="381">
        <f>G566+G567+G568+G569+G570+G571+G572</f>
        <v>0</v>
      </c>
      <c r="H562" s="381">
        <f>H566+H567+H568+H569+H570+H571+H572</f>
        <v>0</v>
      </c>
      <c r="I562" s="381">
        <f>I566+I567+I568+I569+I570+I571+I572</f>
        <v>0</v>
      </c>
      <c r="J562" s="382">
        <f>J566+J567+J568+J569+J570+J571+J572</f>
        <v>0</v>
      </c>
      <c r="K562" s="191"/>
      <c r="L562" s="96"/>
      <c r="M562" s="96"/>
      <c r="N562" s="27"/>
    </row>
    <row r="563" spans="1:14" s="5" customFormat="1" ht="12.75" hidden="1" customHeight="1">
      <c r="A563" s="87"/>
      <c r="B563" s="143"/>
      <c r="C563" s="144" t="s">
        <v>486</v>
      </c>
      <c r="D563" s="145" t="s">
        <v>487</v>
      </c>
      <c r="E563" s="369">
        <f t="shared" si="149"/>
        <v>0</v>
      </c>
      <c r="F563" s="381"/>
      <c r="G563" s="381"/>
      <c r="H563" s="381"/>
      <c r="I563" s="381"/>
      <c r="J563" s="383"/>
      <c r="K563" s="95"/>
      <c r="L563" s="96"/>
      <c r="M563" s="96"/>
      <c r="N563" s="27"/>
    </row>
    <row r="564" spans="1:14" s="5" customFormat="1" ht="12.75" hidden="1" customHeight="1">
      <c r="A564" s="87"/>
      <c r="B564" s="143"/>
      <c r="C564" s="144" t="s">
        <v>488</v>
      </c>
      <c r="D564" s="145" t="s">
        <v>489</v>
      </c>
      <c r="E564" s="369">
        <f t="shared" si="149"/>
        <v>0</v>
      </c>
      <c r="F564" s="381"/>
      <c r="G564" s="381"/>
      <c r="H564" s="381"/>
      <c r="I564" s="381"/>
      <c r="J564" s="383"/>
      <c r="K564" s="95"/>
      <c r="L564" s="96"/>
      <c r="M564" s="96"/>
      <c r="N564" s="27"/>
    </row>
    <row r="565" spans="1:14" s="5" customFormat="1" ht="12.75" hidden="1" customHeight="1">
      <c r="A565" s="87"/>
      <c r="B565" s="143"/>
      <c r="C565" s="144" t="s">
        <v>490</v>
      </c>
      <c r="D565" s="145" t="s">
        <v>491</v>
      </c>
      <c r="E565" s="369">
        <f t="shared" si="149"/>
        <v>0</v>
      </c>
      <c r="F565" s="381"/>
      <c r="G565" s="381"/>
      <c r="H565" s="381"/>
      <c r="I565" s="381"/>
      <c r="J565" s="383"/>
      <c r="K565" s="95"/>
      <c r="L565" s="96"/>
      <c r="M565" s="96"/>
      <c r="N565" s="27"/>
    </row>
    <row r="566" spans="1:14" s="5" customFormat="1" ht="12.75" hidden="1" customHeight="1">
      <c r="A566" s="87"/>
      <c r="B566" s="99"/>
      <c r="C566" s="102" t="s">
        <v>492</v>
      </c>
      <c r="D566" s="94" t="s">
        <v>493</v>
      </c>
      <c r="E566" s="369">
        <f t="shared" si="149"/>
        <v>0</v>
      </c>
      <c r="F566" s="381"/>
      <c r="G566" s="381"/>
      <c r="H566" s="381"/>
      <c r="I566" s="381"/>
      <c r="J566" s="383"/>
      <c r="K566" s="95"/>
      <c r="L566" s="96"/>
      <c r="M566" s="96"/>
      <c r="N566" s="27"/>
    </row>
    <row r="567" spans="1:14" s="5" customFormat="1" ht="12.75" hidden="1" customHeight="1">
      <c r="A567" s="87"/>
      <c r="B567" s="99"/>
      <c r="C567" s="102" t="s">
        <v>494</v>
      </c>
      <c r="D567" s="94" t="s">
        <v>495</v>
      </c>
      <c r="E567" s="369">
        <f t="shared" si="149"/>
        <v>0</v>
      </c>
      <c r="F567" s="381"/>
      <c r="G567" s="381"/>
      <c r="H567" s="381"/>
      <c r="I567" s="381"/>
      <c r="J567" s="383"/>
      <c r="K567" s="95"/>
      <c r="L567" s="96"/>
      <c r="M567" s="96"/>
      <c r="N567" s="27"/>
    </row>
    <row r="568" spans="1:14" s="5" customFormat="1" ht="12.75" hidden="1" customHeight="1">
      <c r="A568" s="87"/>
      <c r="B568" s="99"/>
      <c r="C568" s="102" t="s">
        <v>496</v>
      </c>
      <c r="D568" s="94" t="s">
        <v>497</v>
      </c>
      <c r="E568" s="369">
        <f t="shared" si="149"/>
        <v>0</v>
      </c>
      <c r="F568" s="381"/>
      <c r="G568" s="381"/>
      <c r="H568" s="381"/>
      <c r="I568" s="381"/>
      <c r="J568" s="383"/>
      <c r="K568" s="95"/>
      <c r="L568" s="96"/>
      <c r="M568" s="96"/>
      <c r="N568" s="27"/>
    </row>
    <row r="569" spans="1:14" s="5" customFormat="1" ht="12.75" hidden="1" customHeight="1">
      <c r="A569" s="87"/>
      <c r="B569" s="99"/>
      <c r="C569" s="102" t="s">
        <v>498</v>
      </c>
      <c r="D569" s="94" t="s">
        <v>499</v>
      </c>
      <c r="E569" s="369">
        <f t="shared" si="149"/>
        <v>0</v>
      </c>
      <c r="F569" s="381"/>
      <c r="G569" s="381"/>
      <c r="H569" s="381"/>
      <c r="I569" s="381"/>
      <c r="J569" s="383"/>
      <c r="K569" s="95"/>
      <c r="L569" s="96"/>
      <c r="M569" s="96"/>
      <c r="N569" s="27"/>
    </row>
    <row r="570" spans="1:14" s="5" customFormat="1" ht="12.75" hidden="1" customHeight="1">
      <c r="A570" s="87"/>
      <c r="B570" s="99"/>
      <c r="C570" s="102"/>
      <c r="D570" s="94"/>
      <c r="E570" s="369">
        <f t="shared" si="149"/>
        <v>0</v>
      </c>
      <c r="F570" s="381"/>
      <c r="G570" s="381"/>
      <c r="H570" s="381"/>
      <c r="I570" s="381"/>
      <c r="J570" s="383"/>
      <c r="K570" s="95"/>
      <c r="L570" s="96"/>
      <c r="M570" s="96"/>
      <c r="N570" s="27"/>
    </row>
    <row r="571" spans="1:14" s="5" customFormat="1" ht="12.75" hidden="1" customHeight="1">
      <c r="A571" s="87"/>
      <c r="B571" s="99"/>
      <c r="C571" s="102" t="s">
        <v>502</v>
      </c>
      <c r="D571" s="94" t="s">
        <v>503</v>
      </c>
      <c r="E571" s="369">
        <f t="shared" si="149"/>
        <v>0</v>
      </c>
      <c r="F571" s="381"/>
      <c r="G571" s="381"/>
      <c r="H571" s="381"/>
      <c r="I571" s="381"/>
      <c r="J571" s="383"/>
      <c r="K571" s="95"/>
      <c r="L571" s="96"/>
      <c r="M571" s="96"/>
      <c r="N571" s="27"/>
    </row>
    <row r="572" spans="1:14" s="5" customFormat="1" ht="12.75" hidden="1" customHeight="1">
      <c r="A572" s="87"/>
      <c r="B572" s="99"/>
      <c r="C572" s="102" t="s">
        <v>504</v>
      </c>
      <c r="D572" s="94" t="s">
        <v>505</v>
      </c>
      <c r="E572" s="369">
        <f t="shared" si="149"/>
        <v>0</v>
      </c>
      <c r="F572" s="381"/>
      <c r="G572" s="381"/>
      <c r="H572" s="381"/>
      <c r="I572" s="381"/>
      <c r="J572" s="383"/>
      <c r="K572" s="95"/>
      <c r="L572" s="96"/>
      <c r="M572" s="96"/>
      <c r="N572" s="27"/>
    </row>
    <row r="573" spans="1:14" s="5" customFormat="1" ht="12.75" hidden="1" customHeight="1">
      <c r="A573" s="87"/>
      <c r="B573" s="98"/>
      <c r="C573" s="91"/>
      <c r="D573" s="94"/>
      <c r="E573" s="369"/>
      <c r="F573" s="381"/>
      <c r="G573" s="381"/>
      <c r="H573" s="381"/>
      <c r="I573" s="381"/>
      <c r="J573" s="383"/>
      <c r="K573" s="95"/>
      <c r="L573" s="96"/>
      <c r="M573" s="96"/>
      <c r="N573" s="27"/>
    </row>
    <row r="574" spans="1:14" s="5" customFormat="1" ht="15.75" hidden="1" customHeight="1">
      <c r="A574" s="87"/>
      <c r="B574" s="91" t="s">
        <v>506</v>
      </c>
      <c r="C574" s="91"/>
      <c r="D574" s="94" t="s">
        <v>507</v>
      </c>
      <c r="E574" s="369">
        <f t="shared" ref="E574:E585" si="151">G574+H574+I574+J574</f>
        <v>0</v>
      </c>
      <c r="F574" s="381">
        <f t="shared" ref="F574:M574" si="152">F575+F576+F577+F578+F579+F580+F581+F582+F583+F584+F585</f>
        <v>0</v>
      </c>
      <c r="G574" s="381">
        <f t="shared" si="152"/>
        <v>0</v>
      </c>
      <c r="H574" s="381">
        <f t="shared" si="152"/>
        <v>0</v>
      </c>
      <c r="I574" s="381">
        <f t="shared" si="152"/>
        <v>0</v>
      </c>
      <c r="J574" s="382">
        <f t="shared" si="152"/>
        <v>0</v>
      </c>
      <c r="K574" s="191">
        <f t="shared" si="152"/>
        <v>0</v>
      </c>
      <c r="L574" s="191">
        <f t="shared" si="152"/>
        <v>0</v>
      </c>
      <c r="M574" s="191">
        <f t="shared" si="152"/>
        <v>0</v>
      </c>
      <c r="N574" s="27"/>
    </row>
    <row r="575" spans="1:14" s="5" customFormat="1" ht="12.75" hidden="1" customHeight="1">
      <c r="A575" s="87"/>
      <c r="B575" s="98" t="s">
        <v>508</v>
      </c>
      <c r="C575" s="91"/>
      <c r="D575" s="94" t="s">
        <v>509</v>
      </c>
      <c r="E575" s="369">
        <f t="shared" si="151"/>
        <v>0</v>
      </c>
      <c r="F575" s="381"/>
      <c r="G575" s="381"/>
      <c r="H575" s="381"/>
      <c r="I575" s="381"/>
      <c r="J575" s="383"/>
      <c r="K575" s="95"/>
      <c r="L575" s="96"/>
      <c r="M575" s="96"/>
      <c r="N575" s="27"/>
    </row>
    <row r="576" spans="1:14" s="5" customFormat="1" ht="12.75" hidden="1" customHeight="1">
      <c r="A576" s="87"/>
      <c r="B576" s="98" t="s">
        <v>510</v>
      </c>
      <c r="C576" s="102"/>
      <c r="D576" s="94" t="s">
        <v>511</v>
      </c>
      <c r="E576" s="369">
        <f t="shared" si="151"/>
        <v>0</v>
      </c>
      <c r="F576" s="381"/>
      <c r="G576" s="381"/>
      <c r="H576" s="381"/>
      <c r="I576" s="381"/>
      <c r="J576" s="383"/>
      <c r="K576" s="95"/>
      <c r="L576" s="96"/>
      <c r="M576" s="96"/>
      <c r="N576" s="27"/>
    </row>
    <row r="577" spans="1:14" s="5" customFormat="1" ht="12.75" hidden="1" customHeight="1">
      <c r="A577" s="87"/>
      <c r="B577" s="98" t="s">
        <v>512</v>
      </c>
      <c r="C577" s="91"/>
      <c r="D577" s="94" t="s">
        <v>513</v>
      </c>
      <c r="E577" s="369">
        <f t="shared" si="151"/>
        <v>0</v>
      </c>
      <c r="F577" s="381"/>
      <c r="G577" s="381"/>
      <c r="H577" s="381"/>
      <c r="I577" s="381"/>
      <c r="J577" s="383"/>
      <c r="K577" s="95"/>
      <c r="L577" s="96"/>
      <c r="M577" s="96"/>
      <c r="N577" s="27"/>
    </row>
    <row r="578" spans="1:14" s="5" customFormat="1" ht="12.75" hidden="1" customHeight="1">
      <c r="A578" s="87"/>
      <c r="B578" s="98" t="s">
        <v>514</v>
      </c>
      <c r="C578" s="93"/>
      <c r="D578" s="94" t="s">
        <v>515</v>
      </c>
      <c r="E578" s="369">
        <f t="shared" si="151"/>
        <v>0</v>
      </c>
      <c r="F578" s="381"/>
      <c r="G578" s="381"/>
      <c r="H578" s="381"/>
      <c r="I578" s="381"/>
      <c r="J578" s="383"/>
      <c r="K578" s="95"/>
      <c r="L578" s="96"/>
      <c r="M578" s="96"/>
      <c r="N578" s="27"/>
    </row>
    <row r="579" spans="1:14" s="5" customFormat="1" ht="12.75" hidden="1" customHeight="1">
      <c r="A579" s="87"/>
      <c r="B579" s="97" t="s">
        <v>516</v>
      </c>
      <c r="C579" s="537"/>
      <c r="D579" s="94" t="s">
        <v>517</v>
      </c>
      <c r="E579" s="369">
        <f t="shared" si="151"/>
        <v>0</v>
      </c>
      <c r="F579" s="381"/>
      <c r="G579" s="381"/>
      <c r="H579" s="381"/>
      <c r="I579" s="381"/>
      <c r="J579" s="383"/>
      <c r="K579" s="95"/>
      <c r="L579" s="96"/>
      <c r="M579" s="96"/>
      <c r="N579" s="27"/>
    </row>
    <row r="580" spans="1:14" s="5" customFormat="1" ht="12.75" hidden="1" customHeight="1">
      <c r="A580" s="87"/>
      <c r="B580" s="146" t="s">
        <v>518</v>
      </c>
      <c r="C580" s="102"/>
      <c r="D580" s="100" t="s">
        <v>519</v>
      </c>
      <c r="E580" s="369">
        <f t="shared" si="151"/>
        <v>0</v>
      </c>
      <c r="F580" s="381"/>
      <c r="G580" s="381"/>
      <c r="H580" s="381"/>
      <c r="I580" s="381"/>
      <c r="J580" s="383"/>
      <c r="K580" s="95"/>
      <c r="L580" s="96"/>
      <c r="M580" s="96"/>
      <c r="N580" s="27"/>
    </row>
    <row r="581" spans="1:14" s="5" customFormat="1" ht="12.75" hidden="1" customHeight="1">
      <c r="A581" s="87"/>
      <c r="B581" s="97" t="s">
        <v>520</v>
      </c>
      <c r="C581" s="91"/>
      <c r="D581" s="94" t="s">
        <v>521</v>
      </c>
      <c r="E581" s="369">
        <f t="shared" si="151"/>
        <v>0</v>
      </c>
      <c r="F581" s="381"/>
      <c r="G581" s="381"/>
      <c r="H581" s="381"/>
      <c r="I581" s="381"/>
      <c r="J581" s="383"/>
      <c r="K581" s="95"/>
      <c r="L581" s="96"/>
      <c r="M581" s="96"/>
      <c r="N581" s="27"/>
    </row>
    <row r="582" spans="1:14" s="5" customFormat="1" ht="12.75" hidden="1" customHeight="1">
      <c r="A582" s="87"/>
      <c r="B582" s="97" t="s">
        <v>522</v>
      </c>
      <c r="C582" s="91"/>
      <c r="D582" s="94" t="s">
        <v>523</v>
      </c>
      <c r="E582" s="369">
        <f t="shared" si="151"/>
        <v>0</v>
      </c>
      <c r="F582" s="381"/>
      <c r="G582" s="381"/>
      <c r="H582" s="381"/>
      <c r="I582" s="381"/>
      <c r="J582" s="383"/>
      <c r="K582" s="95"/>
      <c r="L582" s="96"/>
      <c r="M582" s="96"/>
      <c r="N582" s="27"/>
    </row>
    <row r="583" spans="1:14" s="5" customFormat="1" ht="12.75" hidden="1" customHeight="1">
      <c r="A583" s="87"/>
      <c r="B583" s="98" t="s">
        <v>524</v>
      </c>
      <c r="C583" s="99"/>
      <c r="D583" s="100" t="s">
        <v>525</v>
      </c>
      <c r="E583" s="369">
        <f t="shared" si="151"/>
        <v>0</v>
      </c>
      <c r="F583" s="381"/>
      <c r="G583" s="381"/>
      <c r="H583" s="381"/>
      <c r="I583" s="381"/>
      <c r="J583" s="383"/>
      <c r="K583" s="95"/>
      <c r="L583" s="96"/>
      <c r="M583" s="96"/>
      <c r="N583" s="27"/>
    </row>
    <row r="584" spans="1:14" s="5" customFormat="1" ht="12.75" hidden="1" customHeight="1">
      <c r="A584" s="87"/>
      <c r="B584" s="97" t="s">
        <v>526</v>
      </c>
      <c r="C584" s="91"/>
      <c r="D584" s="94" t="s">
        <v>527</v>
      </c>
      <c r="E584" s="369">
        <f t="shared" si="151"/>
        <v>0</v>
      </c>
      <c r="F584" s="381"/>
      <c r="G584" s="381"/>
      <c r="H584" s="381"/>
      <c r="I584" s="381"/>
      <c r="J584" s="383"/>
      <c r="K584" s="95"/>
      <c r="L584" s="96"/>
      <c r="M584" s="96"/>
      <c r="N584" s="27"/>
    </row>
    <row r="585" spans="1:14" s="5" customFormat="1" ht="12.75" hidden="1" customHeight="1">
      <c r="A585" s="87"/>
      <c r="B585" s="147" t="s">
        <v>528</v>
      </c>
      <c r="C585" s="99"/>
      <c r="D585" s="100" t="s">
        <v>529</v>
      </c>
      <c r="E585" s="369">
        <f t="shared" si="151"/>
        <v>0</v>
      </c>
      <c r="F585" s="381"/>
      <c r="G585" s="381"/>
      <c r="H585" s="381"/>
      <c r="I585" s="381"/>
      <c r="J585" s="383"/>
      <c r="K585" s="95"/>
      <c r="L585" s="96"/>
      <c r="M585" s="96"/>
      <c r="N585" s="27"/>
    </row>
    <row r="586" spans="1:14" s="5" customFormat="1" ht="12.75" customHeight="1">
      <c r="A586" s="87"/>
      <c r="B586" s="97"/>
      <c r="C586" s="91"/>
      <c r="D586" s="94"/>
      <c r="E586" s="369"/>
      <c r="F586" s="381"/>
      <c r="G586" s="381"/>
      <c r="H586" s="381"/>
      <c r="I586" s="381"/>
      <c r="J586" s="383"/>
      <c r="K586" s="95"/>
      <c r="L586" s="96"/>
      <c r="M586" s="96"/>
      <c r="N586" s="27"/>
    </row>
    <row r="587" spans="1:14" s="5" customFormat="1" ht="12.75" customHeight="1">
      <c r="A587" s="87"/>
      <c r="B587" s="119" t="s">
        <v>530</v>
      </c>
      <c r="C587" s="99"/>
      <c r="D587" s="100" t="s">
        <v>531</v>
      </c>
      <c r="E587" s="369">
        <f t="shared" ref="E587:E596" si="153">G587+H587+I587+J587</f>
        <v>4379</v>
      </c>
      <c r="F587" s="381">
        <f>F588+F598</f>
        <v>0</v>
      </c>
      <c r="G587" s="381">
        <f>G588+G598</f>
        <v>4009</v>
      </c>
      <c r="H587" s="381">
        <f>H588+H598</f>
        <v>270</v>
      </c>
      <c r="I587" s="381">
        <f>I588+I598</f>
        <v>0</v>
      </c>
      <c r="J587" s="382">
        <f>J588+J598</f>
        <v>100</v>
      </c>
      <c r="K587" s="191"/>
      <c r="L587" s="191"/>
      <c r="M587" s="191"/>
      <c r="N587" s="27"/>
    </row>
    <row r="588" spans="1:14" s="5" customFormat="1" ht="12.75" customHeight="1">
      <c r="A588" s="87"/>
      <c r="B588" s="93" t="s">
        <v>532</v>
      </c>
      <c r="C588" s="91"/>
      <c r="D588" s="94" t="s">
        <v>533</v>
      </c>
      <c r="E588" s="369">
        <f t="shared" si="153"/>
        <v>4379</v>
      </c>
      <c r="F588" s="381">
        <f t="shared" ref="F588:M588" si="154">F589+F594+F596</f>
        <v>0</v>
      </c>
      <c r="G588" s="381">
        <f t="shared" si="154"/>
        <v>4009</v>
      </c>
      <c r="H588" s="381">
        <f t="shared" si="154"/>
        <v>270</v>
      </c>
      <c r="I588" s="381">
        <f t="shared" si="154"/>
        <v>0</v>
      </c>
      <c r="J588" s="382">
        <f t="shared" si="154"/>
        <v>100</v>
      </c>
      <c r="K588" s="191">
        <f t="shared" si="154"/>
        <v>0</v>
      </c>
      <c r="L588" s="191">
        <f t="shared" si="154"/>
        <v>0</v>
      </c>
      <c r="M588" s="191">
        <f t="shared" si="154"/>
        <v>0</v>
      </c>
      <c r="N588" s="27"/>
    </row>
    <row r="589" spans="1:14" s="5" customFormat="1" ht="12.75" customHeight="1">
      <c r="A589" s="87"/>
      <c r="B589" s="97" t="s">
        <v>534</v>
      </c>
      <c r="C589" s="91"/>
      <c r="D589" s="94" t="s">
        <v>535</v>
      </c>
      <c r="E589" s="369">
        <f t="shared" si="153"/>
        <v>4379</v>
      </c>
      <c r="F589" s="381">
        <f>F590+F591+F592+F593</f>
        <v>0</v>
      </c>
      <c r="G589" s="381">
        <f>G590+G591+G592+G593</f>
        <v>4009</v>
      </c>
      <c r="H589" s="381">
        <f>H590+H591+H592+H593</f>
        <v>270</v>
      </c>
      <c r="I589" s="381">
        <f>I590+I591+I592+I593</f>
        <v>0</v>
      </c>
      <c r="J589" s="381">
        <f>J590+J591+J592+J593</f>
        <v>100</v>
      </c>
      <c r="K589" s="191"/>
      <c r="L589" s="191">
        <f>L590+L591+L592+L593</f>
        <v>0</v>
      </c>
      <c r="M589" s="191">
        <f>M590+M591+M592+M593</f>
        <v>0</v>
      </c>
      <c r="N589" s="27"/>
    </row>
    <row r="590" spans="1:14" s="5" customFormat="1" ht="12.75" customHeight="1">
      <c r="A590" s="87"/>
      <c r="B590" s="98"/>
      <c r="C590" s="98" t="s">
        <v>536</v>
      </c>
      <c r="D590" s="100" t="s">
        <v>537</v>
      </c>
      <c r="E590" s="369">
        <f t="shared" si="153"/>
        <v>3660</v>
      </c>
      <c r="F590" s="381"/>
      <c r="G590" s="381">
        <v>3660</v>
      </c>
      <c r="H590" s="381"/>
      <c r="I590" s="381"/>
      <c r="J590" s="383"/>
      <c r="K590" s="95"/>
      <c r="L590" s="96"/>
      <c r="M590" s="96"/>
      <c r="N590" s="27"/>
    </row>
    <row r="591" spans="1:14" s="5" customFormat="1" ht="12.75" customHeight="1">
      <c r="A591" s="87"/>
      <c r="B591" s="98"/>
      <c r="C591" s="98" t="s">
        <v>538</v>
      </c>
      <c r="D591" s="100" t="s">
        <v>539</v>
      </c>
      <c r="E591" s="369">
        <f t="shared" si="153"/>
        <v>132</v>
      </c>
      <c r="F591" s="381"/>
      <c r="G591" s="381">
        <v>32</v>
      </c>
      <c r="H591" s="381">
        <v>100</v>
      </c>
      <c r="I591" s="381"/>
      <c r="J591" s="383"/>
      <c r="K591" s="95"/>
      <c r="L591" s="96"/>
      <c r="M591" s="96"/>
      <c r="N591" s="27"/>
    </row>
    <row r="592" spans="1:14" s="5" customFormat="1" ht="12.75" customHeight="1">
      <c r="A592" s="87"/>
      <c r="B592" s="98"/>
      <c r="C592" s="99" t="s">
        <v>540</v>
      </c>
      <c r="D592" s="100" t="s">
        <v>541</v>
      </c>
      <c r="E592" s="369">
        <f t="shared" si="153"/>
        <v>0</v>
      </c>
      <c r="F592" s="381"/>
      <c r="G592" s="381"/>
      <c r="H592" s="381"/>
      <c r="I592" s="381"/>
      <c r="J592" s="383"/>
      <c r="K592" s="95"/>
      <c r="L592" s="96"/>
      <c r="M592" s="96"/>
      <c r="N592" s="27"/>
    </row>
    <row r="593" spans="1:14" s="5" customFormat="1" ht="12.75" customHeight="1">
      <c r="A593" s="87"/>
      <c r="B593" s="98"/>
      <c r="C593" s="99" t="s">
        <v>542</v>
      </c>
      <c r="D593" s="100" t="s">
        <v>543</v>
      </c>
      <c r="E593" s="369">
        <f t="shared" si="153"/>
        <v>587</v>
      </c>
      <c r="F593" s="381"/>
      <c r="G593" s="381">
        <v>317</v>
      </c>
      <c r="H593" s="381">
        <v>170</v>
      </c>
      <c r="I593" s="381"/>
      <c r="J593" s="383">
        <v>100</v>
      </c>
      <c r="K593" s="95"/>
      <c r="L593" s="96"/>
      <c r="M593" s="96"/>
      <c r="N593" s="27"/>
    </row>
    <row r="594" spans="1:14" s="5" customFormat="1" ht="12.75" customHeight="1">
      <c r="A594" s="87"/>
      <c r="B594" s="98" t="s">
        <v>544</v>
      </c>
      <c r="C594" s="99"/>
      <c r="D594" s="100" t="s">
        <v>545</v>
      </c>
      <c r="E594" s="369">
        <f t="shared" si="153"/>
        <v>0</v>
      </c>
      <c r="F594" s="381">
        <f t="shared" ref="F594:M594" si="155">F595</f>
        <v>0</v>
      </c>
      <c r="G594" s="381"/>
      <c r="H594" s="381"/>
      <c r="I594" s="381"/>
      <c r="J594" s="382"/>
      <c r="K594" s="191">
        <f t="shared" si="155"/>
        <v>0</v>
      </c>
      <c r="L594" s="191">
        <f t="shared" si="155"/>
        <v>0</v>
      </c>
      <c r="M594" s="191">
        <f t="shared" si="155"/>
        <v>0</v>
      </c>
      <c r="N594" s="27"/>
    </row>
    <row r="595" spans="1:14" s="5" customFormat="1" ht="12.75" customHeight="1">
      <c r="A595" s="87"/>
      <c r="B595" s="98"/>
      <c r="C595" s="99" t="s">
        <v>546</v>
      </c>
      <c r="D595" s="100" t="s">
        <v>547</v>
      </c>
      <c r="E595" s="369">
        <f t="shared" si="153"/>
        <v>0</v>
      </c>
      <c r="F595" s="381"/>
      <c r="G595" s="381"/>
      <c r="H595" s="381"/>
      <c r="I595" s="381"/>
      <c r="J595" s="383"/>
      <c r="K595" s="95"/>
      <c r="L595" s="96"/>
      <c r="M595" s="96"/>
      <c r="N595" s="27"/>
    </row>
    <row r="596" spans="1:14" s="5" customFormat="1" ht="12.75" customHeight="1">
      <c r="A596" s="87"/>
      <c r="B596" s="98" t="s">
        <v>548</v>
      </c>
      <c r="C596" s="99"/>
      <c r="D596" s="100" t="s">
        <v>549</v>
      </c>
      <c r="E596" s="369">
        <f t="shared" si="153"/>
        <v>0</v>
      </c>
      <c r="F596" s="381"/>
      <c r="G596" s="381"/>
      <c r="H596" s="381"/>
      <c r="I596" s="381"/>
      <c r="J596" s="383"/>
      <c r="K596" s="95"/>
      <c r="L596" s="96"/>
      <c r="M596" s="96"/>
      <c r="N596" s="27"/>
    </row>
    <row r="597" spans="1:14" s="5" customFormat="1" ht="12.75" customHeight="1">
      <c r="A597" s="87"/>
      <c r="B597" s="98"/>
      <c r="C597" s="99"/>
      <c r="D597" s="100"/>
      <c r="E597" s="369"/>
      <c r="F597" s="381"/>
      <c r="G597" s="381"/>
      <c r="H597" s="381"/>
      <c r="I597" s="381"/>
      <c r="J597" s="383"/>
      <c r="K597" s="95"/>
      <c r="L597" s="96"/>
      <c r="M597" s="96"/>
      <c r="N597" s="27"/>
    </row>
    <row r="598" spans="1:14" s="5" customFormat="1" ht="12.75" hidden="1" customHeight="1">
      <c r="A598" s="87"/>
      <c r="B598" s="91" t="s">
        <v>550</v>
      </c>
      <c r="C598" s="99"/>
      <c r="D598" s="100" t="s">
        <v>551</v>
      </c>
      <c r="E598" s="369">
        <f t="shared" ref="E598:E620" si="156">G598+H598+I598+J598</f>
        <v>0</v>
      </c>
      <c r="F598" s="381">
        <f t="shared" ref="F598:M599" si="157">F599</f>
        <v>0</v>
      </c>
      <c r="G598" s="381">
        <f t="shared" si="157"/>
        <v>0</v>
      </c>
      <c r="H598" s="381">
        <f t="shared" si="157"/>
        <v>0</v>
      </c>
      <c r="I598" s="381">
        <f t="shared" si="157"/>
        <v>0</v>
      </c>
      <c r="J598" s="382">
        <f t="shared" si="157"/>
        <v>0</v>
      </c>
      <c r="K598" s="191">
        <f t="shared" si="157"/>
        <v>0</v>
      </c>
      <c r="L598" s="191">
        <f t="shared" si="157"/>
        <v>0</v>
      </c>
      <c r="M598" s="191">
        <f t="shared" si="157"/>
        <v>0</v>
      </c>
      <c r="N598" s="27"/>
    </row>
    <row r="599" spans="1:14" s="5" customFormat="1" ht="12.75" hidden="1" customHeight="1">
      <c r="A599" s="87"/>
      <c r="B599" s="148" t="s">
        <v>552</v>
      </c>
      <c r="C599" s="149"/>
      <c r="D599" s="100" t="s">
        <v>553</v>
      </c>
      <c r="E599" s="369">
        <f t="shared" si="156"/>
        <v>0</v>
      </c>
      <c r="F599" s="381">
        <f t="shared" si="157"/>
        <v>0</v>
      </c>
      <c r="G599" s="381">
        <f t="shared" si="157"/>
        <v>0</v>
      </c>
      <c r="H599" s="381">
        <f t="shared" si="157"/>
        <v>0</v>
      </c>
      <c r="I599" s="381">
        <f t="shared" si="157"/>
        <v>0</v>
      </c>
      <c r="J599" s="382">
        <f t="shared" si="157"/>
        <v>0</v>
      </c>
      <c r="K599" s="191">
        <f t="shared" si="157"/>
        <v>0</v>
      </c>
      <c r="L599" s="191">
        <f t="shared" si="157"/>
        <v>0</v>
      </c>
      <c r="M599" s="191">
        <f t="shared" si="157"/>
        <v>0</v>
      </c>
      <c r="N599" s="27"/>
    </row>
    <row r="600" spans="1:14" s="5" customFormat="1" ht="12.75" hidden="1" customHeight="1">
      <c r="A600" s="87"/>
      <c r="B600" s="98"/>
      <c r="C600" s="99" t="s">
        <v>554</v>
      </c>
      <c r="D600" s="100" t="s">
        <v>555</v>
      </c>
      <c r="E600" s="369">
        <f t="shared" si="156"/>
        <v>0</v>
      </c>
      <c r="F600" s="381"/>
      <c r="G600" s="381"/>
      <c r="H600" s="381"/>
      <c r="I600" s="381"/>
      <c r="J600" s="383"/>
      <c r="K600" s="95"/>
      <c r="L600" s="96"/>
      <c r="M600" s="96"/>
      <c r="N600" s="27"/>
    </row>
    <row r="601" spans="1:14" s="5" customFormat="1" ht="12.75" hidden="1" customHeight="1">
      <c r="A601" s="87"/>
      <c r="B601" s="98"/>
      <c r="C601" s="99"/>
      <c r="D601" s="100"/>
      <c r="E601" s="369">
        <f t="shared" si="156"/>
        <v>0</v>
      </c>
      <c r="F601" s="381"/>
      <c r="G601" s="381"/>
      <c r="H601" s="381"/>
      <c r="I601" s="381"/>
      <c r="J601" s="383"/>
      <c r="K601" s="95"/>
      <c r="L601" s="96"/>
      <c r="M601" s="96"/>
      <c r="N601" s="27"/>
    </row>
    <row r="602" spans="1:14" s="5" customFormat="1" ht="12.75" hidden="1" customHeight="1">
      <c r="A602" s="87"/>
      <c r="B602" s="91" t="s">
        <v>556</v>
      </c>
      <c r="C602" s="99"/>
      <c r="D602" s="100" t="s">
        <v>459</v>
      </c>
      <c r="E602" s="369">
        <f t="shared" si="156"/>
        <v>0</v>
      </c>
      <c r="F602" s="381">
        <f t="shared" ref="F602:M602" si="158">F603</f>
        <v>0</v>
      </c>
      <c r="G602" s="381">
        <f t="shared" si="158"/>
        <v>0</v>
      </c>
      <c r="H602" s="381">
        <f t="shared" si="158"/>
        <v>0</v>
      </c>
      <c r="I602" s="381">
        <f t="shared" si="158"/>
        <v>0</v>
      </c>
      <c r="J602" s="382">
        <f t="shared" si="158"/>
        <v>0</v>
      </c>
      <c r="K602" s="191">
        <f t="shared" si="158"/>
        <v>0</v>
      </c>
      <c r="L602" s="191">
        <f t="shared" si="158"/>
        <v>0</v>
      </c>
      <c r="M602" s="191">
        <f t="shared" si="158"/>
        <v>0</v>
      </c>
      <c r="N602" s="27"/>
    </row>
    <row r="603" spans="1:14" s="5" customFormat="1" ht="12.75" hidden="1" customHeight="1">
      <c r="A603" s="87"/>
      <c r="B603" s="98" t="s">
        <v>460</v>
      </c>
      <c r="C603" s="99"/>
      <c r="D603" s="100" t="s">
        <v>461</v>
      </c>
      <c r="E603" s="369">
        <f t="shared" si="156"/>
        <v>0</v>
      </c>
      <c r="F603" s="381"/>
      <c r="G603" s="381"/>
      <c r="H603" s="381"/>
      <c r="I603" s="381"/>
      <c r="J603" s="383"/>
      <c r="K603" s="95"/>
      <c r="L603" s="96"/>
      <c r="M603" s="96"/>
      <c r="N603" s="27"/>
    </row>
    <row r="604" spans="1:14">
      <c r="A604" s="150" t="s">
        <v>204</v>
      </c>
      <c r="B604" s="150"/>
      <c r="C604" s="150"/>
      <c r="D604" s="182"/>
      <c r="E604" s="369">
        <f t="shared" si="156"/>
        <v>26010</v>
      </c>
      <c r="F604" s="388"/>
      <c r="G604" s="388">
        <f>G605+G606+G609+G610</f>
        <v>9169</v>
      </c>
      <c r="H604" s="388">
        <f>H605+H606+H609+H610</f>
        <v>5612</v>
      </c>
      <c r="I604" s="388">
        <f>I605+I606+I609+I610</f>
        <v>5674</v>
      </c>
      <c r="J604" s="383">
        <f>J605+J606+J609+J610</f>
        <v>5555</v>
      </c>
      <c r="K604" s="95">
        <f>K605+K606+K609</f>
        <v>22315</v>
      </c>
      <c r="L604" s="95">
        <f>L605+L606+L609</f>
        <v>22315</v>
      </c>
      <c r="M604" s="95">
        <f>M605+M606+M609</f>
        <v>22315</v>
      </c>
    </row>
    <row r="605" spans="1:14">
      <c r="A605" s="161"/>
      <c r="B605" s="163" t="s">
        <v>287</v>
      </c>
      <c r="C605" s="163"/>
      <c r="D605" s="182" t="s">
        <v>288</v>
      </c>
      <c r="E605" s="369">
        <f t="shared" si="156"/>
        <v>0</v>
      </c>
      <c r="F605" s="388"/>
      <c r="G605" s="388"/>
      <c r="H605" s="388">
        <f>50-50</f>
        <v>0</v>
      </c>
      <c r="I605" s="388">
        <f>50-50</f>
        <v>0</v>
      </c>
      <c r="J605" s="383">
        <f>45-45</f>
        <v>0</v>
      </c>
      <c r="K605" s="95">
        <f>232-232</f>
        <v>0</v>
      </c>
      <c r="L605" s="96">
        <f>232-232</f>
        <v>0</v>
      </c>
      <c r="M605" s="96">
        <f>232-232</f>
        <v>0</v>
      </c>
    </row>
    <row r="606" spans="1:14" ht="27.75" customHeight="1">
      <c r="A606" s="161"/>
      <c r="B606" s="666" t="s">
        <v>737</v>
      </c>
      <c r="C606" s="667"/>
      <c r="D606" s="182" t="s">
        <v>290</v>
      </c>
      <c r="E606" s="369">
        <f t="shared" si="156"/>
        <v>0</v>
      </c>
      <c r="F606" s="388">
        <f>F607</f>
        <v>0</v>
      </c>
      <c r="G606" s="388">
        <f t="shared" ref="G606:M606" si="159">G607</f>
        <v>0</v>
      </c>
      <c r="H606" s="388">
        <f t="shared" si="159"/>
        <v>0</v>
      </c>
      <c r="I606" s="388">
        <f t="shared" si="159"/>
        <v>0</v>
      </c>
      <c r="J606" s="388">
        <f t="shared" si="159"/>
        <v>0</v>
      </c>
      <c r="K606" s="95">
        <f t="shared" si="159"/>
        <v>0</v>
      </c>
      <c r="L606" s="95">
        <f t="shared" si="159"/>
        <v>0</v>
      </c>
      <c r="M606" s="95">
        <f t="shared" si="159"/>
        <v>0</v>
      </c>
    </row>
    <row r="607" spans="1:14">
      <c r="A607" s="161"/>
      <c r="B607" s="153"/>
      <c r="C607" s="163" t="s">
        <v>291</v>
      </c>
      <c r="D607" s="183" t="s">
        <v>292</v>
      </c>
      <c r="E607" s="369">
        <f t="shared" si="156"/>
        <v>0</v>
      </c>
      <c r="F607" s="388"/>
      <c r="G607" s="388"/>
      <c r="H607" s="388"/>
      <c r="I607" s="388"/>
      <c r="J607" s="383"/>
      <c r="K607" s="95"/>
      <c r="L607" s="96"/>
      <c r="M607" s="96"/>
    </row>
    <row r="608" spans="1:14" ht="18.75" hidden="1" customHeight="1">
      <c r="A608" s="161"/>
      <c r="B608" s="153"/>
      <c r="C608" s="163"/>
      <c r="D608" s="182"/>
      <c r="E608" s="369">
        <f t="shared" si="156"/>
        <v>0</v>
      </c>
      <c r="F608" s="388"/>
      <c r="G608" s="388"/>
      <c r="H608" s="388"/>
      <c r="I608" s="388"/>
      <c r="J608" s="383"/>
      <c r="K608" s="95"/>
      <c r="L608" s="96"/>
      <c r="M608" s="96"/>
    </row>
    <row r="609" spans="1:14">
      <c r="A609" s="161"/>
      <c r="B609" s="153" t="s">
        <v>293</v>
      </c>
      <c r="C609" s="163"/>
      <c r="D609" s="182" t="s">
        <v>294</v>
      </c>
      <c r="E609" s="369">
        <f t="shared" si="156"/>
        <v>26010</v>
      </c>
      <c r="F609" s="388"/>
      <c r="G609" s="388">
        <v>9169</v>
      </c>
      <c r="H609" s="388">
        <v>5612</v>
      </c>
      <c r="I609" s="388">
        <v>5674</v>
      </c>
      <c r="J609" s="383">
        <v>5555</v>
      </c>
      <c r="K609" s="95">
        <v>22315</v>
      </c>
      <c r="L609" s="96">
        <v>22315</v>
      </c>
      <c r="M609" s="96">
        <v>22315</v>
      </c>
    </row>
    <row r="610" spans="1:14" ht="29.25" customHeight="1">
      <c r="A610" s="161"/>
      <c r="B610" s="666" t="s">
        <v>738</v>
      </c>
      <c r="C610" s="667"/>
      <c r="D610" s="168" t="s">
        <v>296</v>
      </c>
      <c r="E610" s="369">
        <f t="shared" si="156"/>
        <v>0</v>
      </c>
      <c r="F610" s="388"/>
      <c r="G610" s="388"/>
      <c r="H610" s="388"/>
      <c r="I610" s="388"/>
      <c r="J610" s="383"/>
      <c r="K610" s="95"/>
      <c r="L610" s="96"/>
      <c r="M610" s="96"/>
    </row>
    <row r="611" spans="1:14" ht="29.25" customHeight="1">
      <c r="A611" s="161"/>
      <c r="B611" s="522"/>
      <c r="C611" s="523" t="s">
        <v>739</v>
      </c>
      <c r="D611" s="168" t="s">
        <v>740</v>
      </c>
      <c r="E611" s="369">
        <f t="shared" si="156"/>
        <v>0</v>
      </c>
      <c r="F611" s="388"/>
      <c r="G611" s="388"/>
      <c r="H611" s="388"/>
      <c r="I611" s="388"/>
      <c r="J611" s="383"/>
      <c r="K611" s="95"/>
      <c r="L611" s="96"/>
      <c r="M611" s="96"/>
    </row>
    <row r="612" spans="1:14" s="4" customFormat="1" ht="54" customHeight="1">
      <c r="A612" s="691" t="s">
        <v>297</v>
      </c>
      <c r="B612" s="691"/>
      <c r="C612" s="691"/>
      <c r="D612" s="202" t="s">
        <v>298</v>
      </c>
      <c r="E612" s="466">
        <f t="shared" si="156"/>
        <v>0</v>
      </c>
      <c r="F612" s="462">
        <f t="shared" ref="F612:M612" si="160">F615+F618+F619</f>
        <v>0</v>
      </c>
      <c r="G612" s="462">
        <f t="shared" si="160"/>
        <v>0</v>
      </c>
      <c r="H612" s="462">
        <f t="shared" si="160"/>
        <v>0</v>
      </c>
      <c r="I612" s="462">
        <f t="shared" si="160"/>
        <v>0</v>
      </c>
      <c r="J612" s="464">
        <f t="shared" si="160"/>
        <v>0</v>
      </c>
      <c r="K612" s="465">
        <f t="shared" si="160"/>
        <v>0</v>
      </c>
      <c r="L612" s="465">
        <f t="shared" si="160"/>
        <v>0</v>
      </c>
      <c r="M612" s="465">
        <f t="shared" si="160"/>
        <v>0</v>
      </c>
      <c r="N612" s="24"/>
    </row>
    <row r="613" spans="1:14" ht="13.5" hidden="1">
      <c r="A613" s="473" t="s">
        <v>299</v>
      </c>
      <c r="B613" s="473"/>
      <c r="C613" s="473"/>
      <c r="D613" s="475" t="s">
        <v>300</v>
      </c>
      <c r="E613" s="476">
        <f t="shared" si="156"/>
        <v>0</v>
      </c>
      <c r="F613" s="477">
        <f t="shared" ref="F613:M613" si="161">F615+F618+F619</f>
        <v>0</v>
      </c>
      <c r="G613" s="477">
        <f t="shared" si="161"/>
        <v>0</v>
      </c>
      <c r="H613" s="477">
        <f t="shared" si="161"/>
        <v>0</v>
      </c>
      <c r="I613" s="477">
        <f t="shared" si="161"/>
        <v>0</v>
      </c>
      <c r="J613" s="478">
        <f t="shared" si="161"/>
        <v>0</v>
      </c>
      <c r="K613" s="479">
        <f t="shared" si="161"/>
        <v>0</v>
      </c>
      <c r="L613" s="479">
        <f t="shared" si="161"/>
        <v>0</v>
      </c>
      <c r="M613" s="479">
        <f t="shared" si="161"/>
        <v>0</v>
      </c>
    </row>
    <row r="614" spans="1:14" ht="13.5" hidden="1">
      <c r="A614" s="474" t="s">
        <v>204</v>
      </c>
      <c r="B614" s="474"/>
      <c r="C614" s="474"/>
      <c r="D614" s="474"/>
      <c r="E614" s="476">
        <f t="shared" si="156"/>
        <v>0</v>
      </c>
      <c r="F614" s="477"/>
      <c r="G614" s="477"/>
      <c r="H614" s="477"/>
      <c r="I614" s="477"/>
      <c r="J614" s="478"/>
      <c r="K614" s="479"/>
      <c r="L614" s="479"/>
      <c r="M614" s="479"/>
    </row>
    <row r="615" spans="1:14" ht="13.5" hidden="1">
      <c r="A615" s="473"/>
      <c r="B615" s="473" t="s">
        <v>301</v>
      </c>
      <c r="C615" s="473"/>
      <c r="D615" s="475" t="s">
        <v>302</v>
      </c>
      <c r="E615" s="476">
        <f t="shared" si="156"/>
        <v>0</v>
      </c>
      <c r="F615" s="477">
        <f>F616+F617</f>
        <v>0</v>
      </c>
      <c r="G615" s="477">
        <f>G616+G617</f>
        <v>0</v>
      </c>
      <c r="H615" s="477">
        <f>H616+H617</f>
        <v>0</v>
      </c>
      <c r="I615" s="477">
        <f>I616+I617</f>
        <v>0</v>
      </c>
      <c r="J615" s="478">
        <f>J616+J617</f>
        <v>0</v>
      </c>
      <c r="K615" s="479"/>
      <c r="L615" s="479"/>
      <c r="M615" s="479"/>
    </row>
    <row r="616" spans="1:14" ht="13.5" hidden="1">
      <c r="A616" s="473"/>
      <c r="B616" s="473"/>
      <c r="C616" s="473" t="s">
        <v>303</v>
      </c>
      <c r="D616" s="475" t="s">
        <v>304</v>
      </c>
      <c r="E616" s="476">
        <f t="shared" si="156"/>
        <v>0</v>
      </c>
      <c r="F616" s="477"/>
      <c r="G616" s="477"/>
      <c r="H616" s="477"/>
      <c r="I616" s="477"/>
      <c r="J616" s="478"/>
      <c r="K616" s="479"/>
      <c r="L616" s="479"/>
      <c r="M616" s="479"/>
    </row>
    <row r="617" spans="1:14" ht="13.5" hidden="1">
      <c r="A617" s="473"/>
      <c r="B617" s="473"/>
      <c r="C617" s="473" t="s">
        <v>305</v>
      </c>
      <c r="D617" s="475" t="s">
        <v>306</v>
      </c>
      <c r="E617" s="476">
        <f t="shared" si="156"/>
        <v>0</v>
      </c>
      <c r="F617" s="477"/>
      <c r="G617" s="477"/>
      <c r="H617" s="477"/>
      <c r="I617" s="477"/>
      <c r="J617" s="478"/>
      <c r="K617" s="479"/>
      <c r="L617" s="479"/>
      <c r="M617" s="479"/>
    </row>
    <row r="618" spans="1:14" ht="13.5" hidden="1">
      <c r="A618" s="473"/>
      <c r="B618" s="473" t="s">
        <v>307</v>
      </c>
      <c r="C618" s="480"/>
      <c r="D618" s="475" t="s">
        <v>308</v>
      </c>
      <c r="E618" s="476">
        <f t="shared" si="156"/>
        <v>0</v>
      </c>
      <c r="F618" s="477"/>
      <c r="G618" s="477"/>
      <c r="H618" s="477"/>
      <c r="I618" s="477"/>
      <c r="J618" s="478"/>
      <c r="K618" s="479"/>
      <c r="L618" s="479"/>
      <c r="M618" s="479"/>
    </row>
    <row r="619" spans="1:14" ht="13.5" hidden="1">
      <c r="A619" s="473"/>
      <c r="B619" s="473" t="s">
        <v>309</v>
      </c>
      <c r="C619" s="473"/>
      <c r="D619" s="475" t="s">
        <v>310</v>
      </c>
      <c r="E619" s="476">
        <f t="shared" si="156"/>
        <v>0</v>
      </c>
      <c r="F619" s="477"/>
      <c r="G619" s="477"/>
      <c r="H619" s="477"/>
      <c r="I619" s="477"/>
      <c r="J619" s="478"/>
      <c r="K619" s="479"/>
      <c r="L619" s="479"/>
      <c r="M619" s="479"/>
    </row>
    <row r="620" spans="1:14" ht="13.5" hidden="1">
      <c r="A620" s="473" t="s">
        <v>311</v>
      </c>
      <c r="B620" s="473"/>
      <c r="C620" s="473"/>
      <c r="D620" s="475" t="s">
        <v>312</v>
      </c>
      <c r="E620" s="476">
        <f t="shared" si="156"/>
        <v>0</v>
      </c>
      <c r="F620" s="477">
        <f t="shared" ref="F620:M620" si="162">SUM(F622:F624)</f>
        <v>0</v>
      </c>
      <c r="G620" s="477">
        <f t="shared" si="162"/>
        <v>0</v>
      </c>
      <c r="H620" s="477">
        <f t="shared" si="162"/>
        <v>0</v>
      </c>
      <c r="I620" s="477">
        <f t="shared" si="162"/>
        <v>0</v>
      </c>
      <c r="J620" s="478">
        <f t="shared" si="162"/>
        <v>0</v>
      </c>
      <c r="K620" s="479">
        <f t="shared" si="162"/>
        <v>0</v>
      </c>
      <c r="L620" s="479">
        <f t="shared" si="162"/>
        <v>0</v>
      </c>
      <c r="M620" s="479">
        <f t="shared" si="162"/>
        <v>0</v>
      </c>
    </row>
    <row r="621" spans="1:14" ht="0.75" hidden="1" customHeight="1">
      <c r="A621" s="474" t="s">
        <v>204</v>
      </c>
      <c r="B621" s="474"/>
      <c r="C621" s="474"/>
      <c r="D621" s="475"/>
      <c r="E621" s="476"/>
      <c r="F621" s="477"/>
      <c r="G621" s="477"/>
      <c r="H621" s="477"/>
      <c r="I621" s="477"/>
      <c r="J621" s="478"/>
      <c r="K621" s="479"/>
      <c r="L621" s="479"/>
      <c r="M621" s="479"/>
    </row>
    <row r="622" spans="1:14" ht="13.5" hidden="1">
      <c r="A622" s="473"/>
      <c r="B622" s="473" t="s">
        <v>313</v>
      </c>
      <c r="C622" s="473"/>
      <c r="D622" s="475" t="s">
        <v>314</v>
      </c>
      <c r="E622" s="476">
        <f t="shared" ref="E622:E633" si="163">G622+H622+I622+J622</f>
        <v>0</v>
      </c>
      <c r="F622" s="477"/>
      <c r="G622" s="477"/>
      <c r="H622" s="477"/>
      <c r="I622" s="477"/>
      <c r="J622" s="478"/>
      <c r="K622" s="479"/>
      <c r="L622" s="479"/>
      <c r="M622" s="479"/>
    </row>
    <row r="623" spans="1:14" ht="12.75" hidden="1" customHeight="1">
      <c r="A623" s="473"/>
      <c r="B623" s="473" t="s">
        <v>315</v>
      </c>
      <c r="C623" s="473"/>
      <c r="D623" s="475" t="s">
        <v>316</v>
      </c>
      <c r="E623" s="476">
        <f t="shared" si="163"/>
        <v>0</v>
      </c>
      <c r="F623" s="477"/>
      <c r="G623" s="477"/>
      <c r="H623" s="477"/>
      <c r="I623" s="477"/>
      <c r="J623" s="478"/>
      <c r="K623" s="479"/>
      <c r="L623" s="479"/>
      <c r="M623" s="479"/>
    </row>
    <row r="624" spans="1:14" ht="13.5" hidden="1">
      <c r="A624" s="473"/>
      <c r="B624" s="473" t="s">
        <v>317</v>
      </c>
      <c r="C624" s="473"/>
      <c r="D624" s="475" t="s">
        <v>318</v>
      </c>
      <c r="E624" s="476">
        <f t="shared" si="163"/>
        <v>0</v>
      </c>
      <c r="F624" s="477">
        <f>SUM(F625:F626)</f>
        <v>0</v>
      </c>
      <c r="G624" s="477">
        <f>SUM(G625:G626)</f>
        <v>0</v>
      </c>
      <c r="H624" s="477">
        <f>SUM(H625:H626)</f>
        <v>0</v>
      </c>
      <c r="I624" s="477">
        <f>SUM(I625:I626)</f>
        <v>0</v>
      </c>
      <c r="J624" s="478">
        <f>SUM(J625:J626)</f>
        <v>0</v>
      </c>
      <c r="K624" s="479"/>
      <c r="L624" s="479"/>
      <c r="M624" s="479"/>
    </row>
    <row r="625" spans="1:14" ht="13.5" hidden="1">
      <c r="A625" s="473"/>
      <c r="B625" s="473"/>
      <c r="C625" s="473" t="s">
        <v>319</v>
      </c>
      <c r="D625" s="475" t="s">
        <v>320</v>
      </c>
      <c r="E625" s="476">
        <f t="shared" si="163"/>
        <v>0</v>
      </c>
      <c r="F625" s="477"/>
      <c r="G625" s="477"/>
      <c r="H625" s="477"/>
      <c r="I625" s="477"/>
      <c r="J625" s="478"/>
      <c r="K625" s="479"/>
      <c r="L625" s="479"/>
      <c r="M625" s="479"/>
    </row>
    <row r="626" spans="1:14" ht="13.5" hidden="1">
      <c r="A626" s="473"/>
      <c r="B626" s="473"/>
      <c r="C626" s="473" t="s">
        <v>321</v>
      </c>
      <c r="D626" s="475" t="s">
        <v>322</v>
      </c>
      <c r="E626" s="476">
        <f t="shared" si="163"/>
        <v>0</v>
      </c>
      <c r="F626" s="477"/>
      <c r="G626" s="477"/>
      <c r="H626" s="477"/>
      <c r="I626" s="477"/>
      <c r="J626" s="478"/>
      <c r="K626" s="479"/>
      <c r="L626" s="479"/>
      <c r="M626" s="479"/>
    </row>
    <row r="627" spans="1:14" s="4" customFormat="1" ht="44.25" customHeight="1">
      <c r="A627" s="603" t="s">
        <v>323</v>
      </c>
      <c r="B627" s="604"/>
      <c r="C627" s="605"/>
      <c r="D627" s="421" t="s">
        <v>324</v>
      </c>
      <c r="E627" s="466">
        <f t="shared" si="163"/>
        <v>0</v>
      </c>
      <c r="F627" s="462">
        <f t="shared" ref="F627:M627" si="164">F628+F632+F754+F757</f>
        <v>0</v>
      </c>
      <c r="G627" s="462">
        <f t="shared" si="164"/>
        <v>0</v>
      </c>
      <c r="H627" s="462">
        <f t="shared" si="164"/>
        <v>0</v>
      </c>
      <c r="I627" s="462">
        <f t="shared" si="164"/>
        <v>0</v>
      </c>
      <c r="J627" s="464">
        <f t="shared" si="164"/>
        <v>0</v>
      </c>
      <c r="K627" s="465">
        <f t="shared" si="164"/>
        <v>0</v>
      </c>
      <c r="L627" s="465">
        <f t="shared" si="164"/>
        <v>0</v>
      </c>
      <c r="M627" s="465">
        <f t="shared" si="164"/>
        <v>0</v>
      </c>
      <c r="N627" s="24"/>
    </row>
    <row r="628" spans="1:14" ht="15" hidden="1" customHeight="1">
      <c r="A628" s="152" t="s">
        <v>325</v>
      </c>
      <c r="B628" s="203"/>
      <c r="C628" s="153"/>
      <c r="D628" s="159" t="s">
        <v>326</v>
      </c>
      <c r="E628" s="369">
        <f t="shared" si="163"/>
        <v>0</v>
      </c>
      <c r="F628" s="388">
        <f t="shared" ref="F628:M628" si="165">F630</f>
        <v>0</v>
      </c>
      <c r="G628" s="388">
        <f t="shared" si="165"/>
        <v>0</v>
      </c>
      <c r="H628" s="388">
        <f t="shared" si="165"/>
        <v>0</v>
      </c>
      <c r="I628" s="388">
        <f t="shared" si="165"/>
        <v>0</v>
      </c>
      <c r="J628" s="383">
        <f t="shared" si="165"/>
        <v>0</v>
      </c>
      <c r="K628" s="95">
        <f t="shared" si="165"/>
        <v>0</v>
      </c>
      <c r="L628" s="95">
        <f t="shared" si="165"/>
        <v>0</v>
      </c>
      <c r="M628" s="95">
        <f t="shared" si="165"/>
        <v>0</v>
      </c>
    </row>
    <row r="629" spans="1:14" s="9" customFormat="1" ht="12.75" hidden="1" customHeight="1">
      <c r="A629" s="692" t="s">
        <v>557</v>
      </c>
      <c r="B629" s="693"/>
      <c r="C629" s="693"/>
      <c r="D629" s="94"/>
      <c r="E629" s="369">
        <f t="shared" si="163"/>
        <v>0</v>
      </c>
      <c r="F629" s="381"/>
      <c r="G629" s="381"/>
      <c r="H629" s="381"/>
      <c r="I629" s="381"/>
      <c r="J629" s="403"/>
      <c r="K629" s="371"/>
      <c r="L629" s="301"/>
      <c r="M629" s="301"/>
      <c r="N629" s="30"/>
    </row>
    <row r="630" spans="1:14" s="9" customFormat="1" ht="12.75" hidden="1" customHeight="1">
      <c r="A630" s="536"/>
      <c r="B630" s="91" t="s">
        <v>558</v>
      </c>
      <c r="C630" s="102"/>
      <c r="D630" s="94" t="s">
        <v>327</v>
      </c>
      <c r="E630" s="369">
        <f t="shared" si="163"/>
        <v>0</v>
      </c>
      <c r="F630" s="381"/>
      <c r="G630" s="381"/>
      <c r="H630" s="381"/>
      <c r="I630" s="381"/>
      <c r="J630" s="403"/>
      <c r="K630" s="371"/>
      <c r="L630" s="301"/>
      <c r="M630" s="301"/>
      <c r="N630" s="30"/>
    </row>
    <row r="631" spans="1:14" s="9" customFormat="1" ht="12.75" hidden="1" customHeight="1">
      <c r="A631" s="536"/>
      <c r="B631" s="91" t="s">
        <v>328</v>
      </c>
      <c r="C631" s="102"/>
      <c r="D631" s="94" t="s">
        <v>329</v>
      </c>
      <c r="E631" s="369">
        <f t="shared" si="163"/>
        <v>0</v>
      </c>
      <c r="F631" s="381"/>
      <c r="G631" s="381"/>
      <c r="H631" s="381"/>
      <c r="I631" s="381"/>
      <c r="J631" s="403"/>
      <c r="K631" s="371"/>
      <c r="L631" s="301"/>
      <c r="M631" s="301"/>
      <c r="N631" s="30"/>
    </row>
    <row r="632" spans="1:14" s="10" customFormat="1" ht="16.5" hidden="1" customHeight="1">
      <c r="A632" s="689" t="s">
        <v>559</v>
      </c>
      <c r="B632" s="690"/>
      <c r="C632" s="690"/>
      <c r="D632" s="100" t="s">
        <v>330</v>
      </c>
      <c r="E632" s="369">
        <f t="shared" si="163"/>
        <v>0</v>
      </c>
      <c r="F632" s="381">
        <f t="shared" ref="F632:M632" si="166">F635+F695</f>
        <v>0</v>
      </c>
      <c r="G632" s="381">
        <f t="shared" si="166"/>
        <v>0</v>
      </c>
      <c r="H632" s="381">
        <f t="shared" si="166"/>
        <v>0</v>
      </c>
      <c r="I632" s="381">
        <f t="shared" si="166"/>
        <v>0</v>
      </c>
      <c r="J632" s="382">
        <f t="shared" si="166"/>
        <v>0</v>
      </c>
      <c r="K632" s="191">
        <f t="shared" si="166"/>
        <v>0</v>
      </c>
      <c r="L632" s="191">
        <f t="shared" si="166"/>
        <v>0</v>
      </c>
      <c r="M632" s="191">
        <f t="shared" si="166"/>
        <v>0</v>
      </c>
      <c r="N632" s="31"/>
    </row>
    <row r="633" spans="1:14" s="18" customFormat="1" ht="16.5" hidden="1" customHeight="1">
      <c r="A633" s="526"/>
      <c r="B633" s="83" t="s">
        <v>580</v>
      </c>
      <c r="C633" s="84"/>
      <c r="D633" s="205"/>
      <c r="E633" s="376">
        <f t="shared" si="163"/>
        <v>0</v>
      </c>
      <c r="F633" s="384"/>
      <c r="G633" s="384">
        <f t="shared" ref="G633:M633" si="167">G635</f>
        <v>0</v>
      </c>
      <c r="H633" s="384">
        <f t="shared" si="167"/>
        <v>0</v>
      </c>
      <c r="I633" s="384">
        <f t="shared" si="167"/>
        <v>0</v>
      </c>
      <c r="J633" s="401">
        <f t="shared" si="167"/>
        <v>0</v>
      </c>
      <c r="K633" s="402">
        <f t="shared" si="167"/>
        <v>0</v>
      </c>
      <c r="L633" s="402">
        <f t="shared" si="167"/>
        <v>0</v>
      </c>
      <c r="M633" s="402">
        <f t="shared" si="167"/>
        <v>0</v>
      </c>
      <c r="N633" s="32"/>
    </row>
    <row r="634" spans="1:14" s="18" customFormat="1" ht="16.5" hidden="1" customHeight="1">
      <c r="A634" s="526"/>
      <c r="B634" s="655" t="s">
        <v>588</v>
      </c>
      <c r="C634" s="656"/>
      <c r="D634" s="205"/>
      <c r="E634" s="376"/>
      <c r="F634" s="384"/>
      <c r="G634" s="384"/>
      <c r="H634" s="384"/>
      <c r="I634" s="384"/>
      <c r="J634" s="401"/>
      <c r="K634" s="402"/>
      <c r="L634" s="404"/>
      <c r="M634" s="404"/>
      <c r="N634" s="32"/>
    </row>
    <row r="635" spans="1:14" s="8" customFormat="1" ht="15" hidden="1">
      <c r="A635" s="83"/>
      <c r="B635" s="83" t="s">
        <v>346</v>
      </c>
      <c r="C635" s="84"/>
      <c r="D635" s="86"/>
      <c r="E635" s="376">
        <f t="shared" ref="E635:E695" si="168">G635+H635+I635+J635</f>
        <v>0</v>
      </c>
      <c r="F635" s="380">
        <f t="shared" ref="F635:M635" si="169">F636+F685</f>
        <v>0</v>
      </c>
      <c r="G635" s="380">
        <f t="shared" si="169"/>
        <v>0</v>
      </c>
      <c r="H635" s="380">
        <f t="shared" si="169"/>
        <v>0</v>
      </c>
      <c r="I635" s="380">
        <f t="shared" si="169"/>
        <v>0</v>
      </c>
      <c r="J635" s="399">
        <f t="shared" si="169"/>
        <v>0</v>
      </c>
      <c r="K635" s="190">
        <f t="shared" si="169"/>
        <v>0</v>
      </c>
      <c r="L635" s="190">
        <f t="shared" si="169"/>
        <v>0</v>
      </c>
      <c r="M635" s="190">
        <f t="shared" si="169"/>
        <v>0</v>
      </c>
      <c r="N635" s="29"/>
    </row>
    <row r="636" spans="1:14" s="5" customFormat="1" ht="13.5" hidden="1">
      <c r="A636" s="87"/>
      <c r="B636" s="88" t="s">
        <v>353</v>
      </c>
      <c r="C636" s="89"/>
      <c r="D636" s="90" t="s">
        <v>354</v>
      </c>
      <c r="E636" s="369">
        <f t="shared" si="168"/>
        <v>0</v>
      </c>
      <c r="F636" s="381">
        <f t="shared" ref="F636:M636" si="170">F637+F638+F639+F644+F648+F650+F662+F668+F675</f>
        <v>0</v>
      </c>
      <c r="G636" s="381">
        <f t="shared" si="170"/>
        <v>0</v>
      </c>
      <c r="H636" s="381">
        <f t="shared" si="170"/>
        <v>0</v>
      </c>
      <c r="I636" s="381">
        <f t="shared" si="170"/>
        <v>0</v>
      </c>
      <c r="J636" s="382">
        <f t="shared" si="170"/>
        <v>0</v>
      </c>
      <c r="K636" s="191">
        <f t="shared" si="170"/>
        <v>0</v>
      </c>
      <c r="L636" s="191">
        <f t="shared" si="170"/>
        <v>0</v>
      </c>
      <c r="M636" s="191">
        <f t="shared" si="170"/>
        <v>0</v>
      </c>
      <c r="N636" s="27"/>
    </row>
    <row r="637" spans="1:14" s="5" customFormat="1" ht="13.5" hidden="1">
      <c r="A637" s="87"/>
      <c r="B637" s="88"/>
      <c r="C637" s="91" t="s">
        <v>355</v>
      </c>
      <c r="D637" s="92" t="s">
        <v>356</v>
      </c>
      <c r="E637" s="369">
        <f t="shared" si="168"/>
        <v>0</v>
      </c>
      <c r="F637" s="381"/>
      <c r="G637" s="381"/>
      <c r="H637" s="381"/>
      <c r="I637" s="381"/>
      <c r="J637" s="383"/>
      <c r="K637" s="95"/>
      <c r="L637" s="96"/>
      <c r="M637" s="96"/>
      <c r="N637" s="27"/>
    </row>
    <row r="638" spans="1:14" s="5" customFormat="1" hidden="1">
      <c r="A638" s="87"/>
      <c r="B638" s="93"/>
      <c r="C638" s="537" t="s">
        <v>357</v>
      </c>
      <c r="D638" s="94" t="s">
        <v>358</v>
      </c>
      <c r="E638" s="369">
        <f t="shared" si="168"/>
        <v>0</v>
      </c>
      <c r="F638" s="381"/>
      <c r="G638" s="381"/>
      <c r="H638" s="381"/>
      <c r="I638" s="381"/>
      <c r="J638" s="383"/>
      <c r="K638" s="95"/>
      <c r="L638" s="96"/>
      <c r="M638" s="96"/>
      <c r="N638" s="27"/>
    </row>
    <row r="639" spans="1:14" s="5" customFormat="1" hidden="1">
      <c r="A639" s="87"/>
      <c r="B639" s="97" t="s">
        <v>359</v>
      </c>
      <c r="C639" s="91"/>
      <c r="D639" s="94" t="s">
        <v>360</v>
      </c>
      <c r="E639" s="369">
        <f t="shared" si="168"/>
        <v>0</v>
      </c>
      <c r="F639" s="381">
        <f t="shared" ref="F639:M639" si="171">F640+F641+F642</f>
        <v>0</v>
      </c>
      <c r="G639" s="381">
        <f t="shared" si="171"/>
        <v>0</v>
      </c>
      <c r="H639" s="381">
        <f t="shared" si="171"/>
        <v>0</v>
      </c>
      <c r="I639" s="381">
        <f t="shared" si="171"/>
        <v>0</v>
      </c>
      <c r="J639" s="382">
        <f t="shared" si="171"/>
        <v>0</v>
      </c>
      <c r="K639" s="191">
        <f t="shared" si="171"/>
        <v>0</v>
      </c>
      <c r="L639" s="191">
        <f t="shared" si="171"/>
        <v>0</v>
      </c>
      <c r="M639" s="191">
        <f t="shared" si="171"/>
        <v>0</v>
      </c>
      <c r="N639" s="27"/>
    </row>
    <row r="640" spans="1:14" s="5" customFormat="1" hidden="1">
      <c r="A640" s="87"/>
      <c r="B640" s="98" t="s">
        <v>361</v>
      </c>
      <c r="C640" s="91"/>
      <c r="D640" s="94" t="s">
        <v>362</v>
      </c>
      <c r="E640" s="369">
        <f t="shared" si="168"/>
        <v>0</v>
      </c>
      <c r="F640" s="381"/>
      <c r="G640" s="381"/>
      <c r="H640" s="381"/>
      <c r="I640" s="381"/>
      <c r="J640" s="383"/>
      <c r="K640" s="95"/>
      <c r="L640" s="96"/>
      <c r="M640" s="96"/>
      <c r="N640" s="27"/>
    </row>
    <row r="641" spans="1:14" s="5" customFormat="1" hidden="1">
      <c r="A641" s="87"/>
      <c r="B641" s="99" t="s">
        <v>363</v>
      </c>
      <c r="C641" s="99"/>
      <c r="D641" s="100" t="s">
        <v>364</v>
      </c>
      <c r="E641" s="369">
        <f t="shared" si="168"/>
        <v>0</v>
      </c>
      <c r="F641" s="381"/>
      <c r="G641" s="381"/>
      <c r="H641" s="381"/>
      <c r="I641" s="381"/>
      <c r="J641" s="383"/>
      <c r="K641" s="95"/>
      <c r="L641" s="96"/>
      <c r="M641" s="96"/>
      <c r="N641" s="27"/>
    </row>
    <row r="642" spans="1:14" s="5" customFormat="1" hidden="1">
      <c r="A642" s="87"/>
      <c r="B642" s="98" t="s">
        <v>365</v>
      </c>
      <c r="C642" s="101"/>
      <c r="D642" s="94" t="s">
        <v>366</v>
      </c>
      <c r="E642" s="369">
        <f t="shared" si="168"/>
        <v>0</v>
      </c>
      <c r="F642" s="381"/>
      <c r="G642" s="381"/>
      <c r="H642" s="381"/>
      <c r="I642" s="381"/>
      <c r="J642" s="383"/>
      <c r="K642" s="95"/>
      <c r="L642" s="96"/>
      <c r="M642" s="96"/>
      <c r="N642" s="27"/>
    </row>
    <row r="643" spans="1:14" s="5" customFormat="1" hidden="1">
      <c r="A643" s="87"/>
      <c r="B643" s="98"/>
      <c r="C643" s="101"/>
      <c r="D643" s="94"/>
      <c r="E643" s="369">
        <f t="shared" si="168"/>
        <v>0</v>
      </c>
      <c r="F643" s="381"/>
      <c r="G643" s="381"/>
      <c r="H643" s="381"/>
      <c r="I643" s="381"/>
      <c r="J643" s="383"/>
      <c r="K643" s="95"/>
      <c r="L643" s="96"/>
      <c r="M643" s="96"/>
      <c r="N643" s="27"/>
    </row>
    <row r="644" spans="1:14" s="5" customFormat="1" ht="14.25" hidden="1" customHeight="1">
      <c r="A644" s="87"/>
      <c r="B644" s="98" t="s">
        <v>367</v>
      </c>
      <c r="C644" s="101"/>
      <c r="D644" s="94" t="s">
        <v>368</v>
      </c>
      <c r="E644" s="369">
        <f t="shared" si="168"/>
        <v>0</v>
      </c>
      <c r="F644" s="381">
        <f t="shared" ref="F644:M644" si="172">F645+F646+F647</f>
        <v>0</v>
      </c>
      <c r="G644" s="381">
        <f t="shared" si="172"/>
        <v>0</v>
      </c>
      <c r="H644" s="381">
        <f t="shared" si="172"/>
        <v>0</v>
      </c>
      <c r="I644" s="381">
        <f t="shared" si="172"/>
        <v>0</v>
      </c>
      <c r="J644" s="382">
        <f t="shared" si="172"/>
        <v>0</v>
      </c>
      <c r="K644" s="191">
        <f t="shared" si="172"/>
        <v>0</v>
      </c>
      <c r="L644" s="191">
        <f t="shared" si="172"/>
        <v>0</v>
      </c>
      <c r="M644" s="191">
        <f t="shared" si="172"/>
        <v>0</v>
      </c>
      <c r="N644" s="27"/>
    </row>
    <row r="645" spans="1:14" s="5" customFormat="1" ht="25.5" hidden="1">
      <c r="A645" s="87"/>
      <c r="B645" s="98"/>
      <c r="C645" s="101" t="s">
        <v>369</v>
      </c>
      <c r="D645" s="94" t="s">
        <v>370</v>
      </c>
      <c r="E645" s="369">
        <f t="shared" si="168"/>
        <v>0</v>
      </c>
      <c r="F645" s="381"/>
      <c r="G645" s="381"/>
      <c r="H645" s="381"/>
      <c r="I645" s="381"/>
      <c r="J645" s="383"/>
      <c r="K645" s="95"/>
      <c r="L645" s="96"/>
      <c r="M645" s="96"/>
      <c r="N645" s="27"/>
    </row>
    <row r="646" spans="1:14" s="5" customFormat="1" hidden="1">
      <c r="A646" s="87"/>
      <c r="B646" s="98"/>
      <c r="C646" s="102" t="s">
        <v>371</v>
      </c>
      <c r="D646" s="103" t="s">
        <v>372</v>
      </c>
      <c r="E646" s="369">
        <f t="shared" si="168"/>
        <v>0</v>
      </c>
      <c r="F646" s="381"/>
      <c r="G646" s="381"/>
      <c r="H646" s="381"/>
      <c r="I646" s="381"/>
      <c r="J646" s="383"/>
      <c r="K646" s="95"/>
      <c r="L646" s="96"/>
      <c r="M646" s="96"/>
      <c r="N646" s="27"/>
    </row>
    <row r="647" spans="1:14" s="5" customFormat="1" ht="13.5" hidden="1">
      <c r="A647" s="87"/>
      <c r="B647" s="89"/>
      <c r="C647" s="91" t="s">
        <v>373</v>
      </c>
      <c r="D647" s="90" t="s">
        <v>374</v>
      </c>
      <c r="E647" s="369">
        <f t="shared" si="168"/>
        <v>0</v>
      </c>
      <c r="F647" s="381"/>
      <c r="G647" s="381"/>
      <c r="H647" s="381"/>
      <c r="I647" s="381"/>
      <c r="J647" s="383"/>
      <c r="K647" s="95"/>
      <c r="L647" s="96"/>
      <c r="M647" s="96"/>
      <c r="N647" s="27"/>
    </row>
    <row r="648" spans="1:14" s="5" customFormat="1" hidden="1">
      <c r="A648" s="87"/>
      <c r="B648" s="91" t="s">
        <v>375</v>
      </c>
      <c r="C648" s="104"/>
      <c r="D648" s="66" t="s">
        <v>376</v>
      </c>
      <c r="E648" s="369">
        <f t="shared" si="168"/>
        <v>0</v>
      </c>
      <c r="F648" s="381">
        <f>F649</f>
        <v>0</v>
      </c>
      <c r="G648" s="381">
        <f>G649</f>
        <v>0</v>
      </c>
      <c r="H648" s="381">
        <f>H649</f>
        <v>0</v>
      </c>
      <c r="I648" s="381">
        <f>I649</f>
        <v>0</v>
      </c>
      <c r="J648" s="382">
        <f>J649</f>
        <v>0</v>
      </c>
      <c r="K648" s="191"/>
      <c r="L648" s="96"/>
      <c r="M648" s="96"/>
      <c r="N648" s="27"/>
    </row>
    <row r="649" spans="1:14" s="5" customFormat="1" hidden="1">
      <c r="A649" s="87"/>
      <c r="B649" s="98" t="s">
        <v>377</v>
      </c>
      <c r="C649" s="105"/>
      <c r="D649" s="66" t="s">
        <v>378</v>
      </c>
      <c r="E649" s="369">
        <f t="shared" si="168"/>
        <v>0</v>
      </c>
      <c r="F649" s="381"/>
      <c r="G649" s="381"/>
      <c r="H649" s="381"/>
      <c r="I649" s="381"/>
      <c r="J649" s="383"/>
      <c r="K649" s="95"/>
      <c r="L649" s="96"/>
      <c r="M649" s="96"/>
      <c r="N649" s="27"/>
    </row>
    <row r="650" spans="1:14" s="5" customFormat="1" ht="14.25" hidden="1" customHeight="1">
      <c r="A650" s="87"/>
      <c r="B650" s="98"/>
      <c r="C650" s="101" t="s">
        <v>379</v>
      </c>
      <c r="D650" s="66" t="s">
        <v>380</v>
      </c>
      <c r="E650" s="369">
        <f t="shared" si="168"/>
        <v>0</v>
      </c>
      <c r="F650" s="381">
        <f t="shared" ref="F650:M650" si="173">F651</f>
        <v>0</v>
      </c>
      <c r="G650" s="381">
        <f t="shared" si="173"/>
        <v>0</v>
      </c>
      <c r="H650" s="381">
        <f t="shared" si="173"/>
        <v>0</v>
      </c>
      <c r="I650" s="381">
        <f t="shared" si="173"/>
        <v>0</v>
      </c>
      <c r="J650" s="382">
        <f t="shared" si="173"/>
        <v>0</v>
      </c>
      <c r="K650" s="191">
        <f t="shared" si="173"/>
        <v>0</v>
      </c>
      <c r="L650" s="191">
        <f t="shared" si="173"/>
        <v>0</v>
      </c>
      <c r="M650" s="191">
        <f t="shared" si="173"/>
        <v>0</v>
      </c>
      <c r="N650" s="27"/>
    </row>
    <row r="651" spans="1:14" s="5" customFormat="1" ht="46.5" hidden="1" customHeight="1">
      <c r="A651" s="87"/>
      <c r="B651" s="635" t="s">
        <v>381</v>
      </c>
      <c r="C651" s="636"/>
      <c r="D651" s="100" t="s">
        <v>382</v>
      </c>
      <c r="E651" s="369">
        <f t="shared" si="168"/>
        <v>0</v>
      </c>
      <c r="F651" s="381">
        <f>F652+F653+F654+F655+F656+F657+F658+F659+F660+F661</f>
        <v>0</v>
      </c>
      <c r="G651" s="381">
        <f>G652+G653+G654+G655+G656+G657+G658+G659+G660+G661</f>
        <v>0</v>
      </c>
      <c r="H651" s="381">
        <f>H652+H653+H654+H655+H656+H657+H658+H659+H660+H661</f>
        <v>0</v>
      </c>
      <c r="I651" s="381">
        <f>I652+I653+I654+I655+I656+I657+I658+I659+I660+I661</f>
        <v>0</v>
      </c>
      <c r="J651" s="382">
        <f>J652+J653+J654+J655+J656+J657+J658+J659+J660+J661</f>
        <v>0</v>
      </c>
      <c r="K651" s="191"/>
      <c r="L651" s="96"/>
      <c r="M651" s="96"/>
      <c r="N651" s="27"/>
    </row>
    <row r="652" spans="1:14" s="5" customFormat="1" hidden="1">
      <c r="A652" s="87"/>
      <c r="B652" s="98"/>
      <c r="C652" s="102" t="s">
        <v>383</v>
      </c>
      <c r="D652" s="100" t="s">
        <v>384</v>
      </c>
      <c r="E652" s="369">
        <f t="shared" si="168"/>
        <v>0</v>
      </c>
      <c r="F652" s="381"/>
      <c r="G652" s="381"/>
      <c r="H652" s="381"/>
      <c r="I652" s="381"/>
      <c r="J652" s="383"/>
      <c r="K652" s="95"/>
      <c r="L652" s="96"/>
      <c r="M652" s="96"/>
      <c r="N652" s="27"/>
    </row>
    <row r="653" spans="1:14" s="5" customFormat="1" ht="13.5" hidden="1">
      <c r="A653" s="87"/>
      <c r="B653" s="106"/>
      <c r="C653" s="107" t="s">
        <v>385</v>
      </c>
      <c r="D653" s="90" t="s">
        <v>386</v>
      </c>
      <c r="E653" s="369">
        <f t="shared" si="168"/>
        <v>0</v>
      </c>
      <c r="F653" s="381"/>
      <c r="G653" s="381"/>
      <c r="H653" s="381"/>
      <c r="I653" s="381"/>
      <c r="J653" s="383"/>
      <c r="K653" s="95"/>
      <c r="L653" s="96"/>
      <c r="M653" s="96"/>
      <c r="N653" s="27"/>
    </row>
    <row r="654" spans="1:14" s="5" customFormat="1" hidden="1">
      <c r="A654" s="87"/>
      <c r="B654" s="530"/>
      <c r="C654" s="108" t="s">
        <v>387</v>
      </c>
      <c r="D654" s="100" t="s">
        <v>388</v>
      </c>
      <c r="E654" s="369">
        <f t="shared" si="168"/>
        <v>0</v>
      </c>
      <c r="F654" s="381"/>
      <c r="G654" s="381"/>
      <c r="H654" s="381"/>
      <c r="I654" s="381"/>
      <c r="J654" s="383"/>
      <c r="K654" s="95"/>
      <c r="L654" s="96"/>
      <c r="M654" s="96"/>
      <c r="N654" s="27"/>
    </row>
    <row r="655" spans="1:14" s="5" customFormat="1" hidden="1">
      <c r="A655" s="87"/>
      <c r="B655" s="98"/>
      <c r="C655" s="91" t="s">
        <v>389</v>
      </c>
      <c r="D655" s="94" t="s">
        <v>390</v>
      </c>
      <c r="E655" s="369">
        <f t="shared" si="168"/>
        <v>0</v>
      </c>
      <c r="F655" s="381"/>
      <c r="G655" s="381"/>
      <c r="H655" s="381"/>
      <c r="I655" s="381"/>
      <c r="J655" s="383"/>
      <c r="K655" s="95"/>
      <c r="L655" s="96"/>
      <c r="M655" s="96"/>
      <c r="N655" s="27"/>
    </row>
    <row r="656" spans="1:14" s="5" customFormat="1" hidden="1">
      <c r="A656" s="87"/>
      <c r="B656" s="98"/>
      <c r="C656" s="109" t="s">
        <v>391</v>
      </c>
      <c r="D656" s="94" t="s">
        <v>392</v>
      </c>
      <c r="E656" s="369">
        <f t="shared" si="168"/>
        <v>0</v>
      </c>
      <c r="F656" s="381"/>
      <c r="G656" s="381"/>
      <c r="H656" s="381"/>
      <c r="I656" s="381"/>
      <c r="J656" s="383"/>
      <c r="K656" s="95"/>
      <c r="L656" s="96"/>
      <c r="M656" s="96"/>
      <c r="N656" s="27"/>
    </row>
    <row r="657" spans="1:14" s="5" customFormat="1" ht="51" hidden="1">
      <c r="A657" s="87"/>
      <c r="B657" s="98"/>
      <c r="C657" s="101" t="s">
        <v>393</v>
      </c>
      <c r="D657" s="94" t="s">
        <v>394</v>
      </c>
      <c r="E657" s="369">
        <f t="shared" si="168"/>
        <v>0</v>
      </c>
      <c r="F657" s="381"/>
      <c r="G657" s="381"/>
      <c r="H657" s="381"/>
      <c r="I657" s="381"/>
      <c r="J657" s="383"/>
      <c r="K657" s="95"/>
      <c r="L657" s="96"/>
      <c r="M657" s="96"/>
      <c r="N657" s="27"/>
    </row>
    <row r="658" spans="1:14" s="5" customFormat="1" ht="38.25" hidden="1">
      <c r="A658" s="87"/>
      <c r="B658" s="98"/>
      <c r="C658" s="101" t="s">
        <v>395</v>
      </c>
      <c r="D658" s="94" t="s">
        <v>396</v>
      </c>
      <c r="E658" s="369">
        <f t="shared" si="168"/>
        <v>0</v>
      </c>
      <c r="F658" s="381"/>
      <c r="G658" s="381"/>
      <c r="H658" s="381"/>
      <c r="I658" s="381"/>
      <c r="J658" s="383"/>
      <c r="K658" s="95"/>
      <c r="L658" s="96"/>
      <c r="M658" s="96"/>
      <c r="N658" s="27"/>
    </row>
    <row r="659" spans="1:14" s="5" customFormat="1" ht="38.25" hidden="1">
      <c r="A659" s="87"/>
      <c r="B659" s="102"/>
      <c r="C659" s="101" t="s">
        <v>397</v>
      </c>
      <c r="D659" s="94" t="s">
        <v>398</v>
      </c>
      <c r="E659" s="369">
        <f t="shared" si="168"/>
        <v>0</v>
      </c>
      <c r="F659" s="381"/>
      <c r="G659" s="381"/>
      <c r="H659" s="381"/>
      <c r="I659" s="381"/>
      <c r="J659" s="383"/>
      <c r="K659" s="95"/>
      <c r="L659" s="96"/>
      <c r="M659" s="96"/>
      <c r="N659" s="27"/>
    </row>
    <row r="660" spans="1:14" s="5" customFormat="1" ht="38.25" hidden="1">
      <c r="A660" s="87"/>
      <c r="B660" s="102"/>
      <c r="C660" s="101" t="s">
        <v>399</v>
      </c>
      <c r="D660" s="94" t="s">
        <v>400</v>
      </c>
      <c r="E660" s="369">
        <f t="shared" si="168"/>
        <v>0</v>
      </c>
      <c r="F660" s="381"/>
      <c r="G660" s="381"/>
      <c r="H660" s="381"/>
      <c r="I660" s="381"/>
      <c r="J660" s="383"/>
      <c r="K660" s="95"/>
      <c r="L660" s="96"/>
      <c r="M660" s="96"/>
      <c r="N660" s="27"/>
    </row>
    <row r="661" spans="1:14" s="5" customFormat="1" ht="25.5" hidden="1">
      <c r="A661" s="87"/>
      <c r="B661" s="102"/>
      <c r="C661" s="101" t="s">
        <v>401</v>
      </c>
      <c r="D661" s="94" t="s">
        <v>402</v>
      </c>
      <c r="E661" s="369">
        <f t="shared" si="168"/>
        <v>0</v>
      </c>
      <c r="F661" s="381"/>
      <c r="G661" s="381"/>
      <c r="H661" s="381"/>
      <c r="I661" s="381"/>
      <c r="J661" s="383"/>
      <c r="K661" s="95"/>
      <c r="L661" s="96"/>
      <c r="M661" s="96"/>
      <c r="N661" s="27"/>
    </row>
    <row r="662" spans="1:14" s="5" customFormat="1" hidden="1">
      <c r="A662" s="87"/>
      <c r="B662" s="102"/>
      <c r="C662" s="102" t="s">
        <v>403</v>
      </c>
      <c r="D662" s="94" t="s">
        <v>404</v>
      </c>
      <c r="E662" s="369">
        <f t="shared" si="168"/>
        <v>0</v>
      </c>
      <c r="F662" s="381">
        <f t="shared" ref="F662:M662" si="174">F663+F665</f>
        <v>0</v>
      </c>
      <c r="G662" s="381">
        <f t="shared" si="174"/>
        <v>0</v>
      </c>
      <c r="H662" s="381">
        <f t="shared" si="174"/>
        <v>0</v>
      </c>
      <c r="I662" s="381">
        <f t="shared" si="174"/>
        <v>0</v>
      </c>
      <c r="J662" s="382">
        <f t="shared" si="174"/>
        <v>0</v>
      </c>
      <c r="K662" s="191">
        <f t="shared" si="174"/>
        <v>0</v>
      </c>
      <c r="L662" s="191">
        <f t="shared" si="174"/>
        <v>0</v>
      </c>
      <c r="M662" s="191">
        <f t="shared" si="174"/>
        <v>0</v>
      </c>
      <c r="N662" s="27"/>
    </row>
    <row r="663" spans="1:14" s="5" customFormat="1" hidden="1">
      <c r="A663" s="87"/>
      <c r="B663" s="102" t="s">
        <v>405</v>
      </c>
      <c r="C663" s="101" t="s">
        <v>406</v>
      </c>
      <c r="D663" s="94" t="s">
        <v>407</v>
      </c>
      <c r="E663" s="369">
        <f t="shared" si="168"/>
        <v>0</v>
      </c>
      <c r="F663" s="381">
        <f>F664</f>
        <v>0</v>
      </c>
      <c r="G663" s="381">
        <f>G664</f>
        <v>0</v>
      </c>
      <c r="H663" s="381">
        <f>H664</f>
        <v>0</v>
      </c>
      <c r="I663" s="381">
        <f>I664</f>
        <v>0</v>
      </c>
      <c r="J663" s="382">
        <f>J664</f>
        <v>0</v>
      </c>
      <c r="K663" s="191"/>
      <c r="L663" s="96"/>
      <c r="M663" s="96"/>
      <c r="N663" s="27"/>
    </row>
    <row r="664" spans="1:14" s="5" customFormat="1" ht="0.75" hidden="1" customHeight="1">
      <c r="A664" s="87"/>
      <c r="B664" s="102"/>
      <c r="C664" s="102" t="s">
        <v>500</v>
      </c>
      <c r="D664" s="94" t="s">
        <v>501</v>
      </c>
      <c r="E664" s="369">
        <f t="shared" si="168"/>
        <v>0</v>
      </c>
      <c r="F664" s="381"/>
      <c r="G664" s="381"/>
      <c r="H664" s="381"/>
      <c r="I664" s="381"/>
      <c r="J664" s="383"/>
      <c r="K664" s="95"/>
      <c r="L664" s="96"/>
      <c r="M664" s="96"/>
      <c r="N664" s="27"/>
    </row>
    <row r="665" spans="1:14" s="5" customFormat="1" hidden="1">
      <c r="A665" s="87"/>
      <c r="B665" s="112" t="s">
        <v>408</v>
      </c>
      <c r="C665" s="113"/>
      <c r="D665" s="92" t="s">
        <v>409</v>
      </c>
      <c r="E665" s="369">
        <f t="shared" si="168"/>
        <v>0</v>
      </c>
      <c r="F665" s="381">
        <f>F666+F667</f>
        <v>0</v>
      </c>
      <c r="G665" s="381">
        <f>G666+G667</f>
        <v>0</v>
      </c>
      <c r="H665" s="381">
        <f>H666+H667</f>
        <v>0</v>
      </c>
      <c r="I665" s="381">
        <f>I666+I667</f>
        <v>0</v>
      </c>
      <c r="J665" s="382">
        <f>J666+J667</f>
        <v>0</v>
      </c>
      <c r="K665" s="191"/>
      <c r="L665" s="96"/>
      <c r="M665" s="96"/>
      <c r="N665" s="27"/>
    </row>
    <row r="666" spans="1:14" s="5" customFormat="1" ht="25.5" hidden="1">
      <c r="A666" s="87"/>
      <c r="B666" s="112"/>
      <c r="C666" s="113" t="s">
        <v>410</v>
      </c>
      <c r="D666" s="92" t="s">
        <v>411</v>
      </c>
      <c r="E666" s="369">
        <f t="shared" si="168"/>
        <v>0</v>
      </c>
      <c r="F666" s="381"/>
      <c r="G666" s="381"/>
      <c r="H666" s="381"/>
      <c r="I666" s="381"/>
      <c r="J666" s="383"/>
      <c r="K666" s="95"/>
      <c r="L666" s="96"/>
      <c r="M666" s="96"/>
      <c r="N666" s="27"/>
    </row>
    <row r="667" spans="1:14" s="5" customFormat="1" ht="13.5" hidden="1">
      <c r="A667" s="87"/>
      <c r="B667" s="89"/>
      <c r="C667" s="89" t="s">
        <v>412</v>
      </c>
      <c r="D667" s="90" t="s">
        <v>413</v>
      </c>
      <c r="E667" s="369">
        <f t="shared" si="168"/>
        <v>0</v>
      </c>
      <c r="F667" s="381"/>
      <c r="G667" s="381"/>
      <c r="H667" s="381"/>
      <c r="I667" s="381"/>
      <c r="J667" s="383"/>
      <c r="K667" s="95"/>
      <c r="L667" s="96"/>
      <c r="M667" s="96"/>
      <c r="N667" s="27"/>
    </row>
    <row r="668" spans="1:14" s="5" customFormat="1" hidden="1">
      <c r="A668" s="87"/>
      <c r="B668" s="91" t="s">
        <v>716</v>
      </c>
      <c r="C668" s="98"/>
      <c r="D668" s="100" t="s">
        <v>414</v>
      </c>
      <c r="E668" s="369">
        <f t="shared" si="168"/>
        <v>0</v>
      </c>
      <c r="F668" s="381">
        <f t="shared" ref="F668:M668" si="175">F669</f>
        <v>0</v>
      </c>
      <c r="G668" s="381">
        <f t="shared" si="175"/>
        <v>0</v>
      </c>
      <c r="H668" s="381">
        <f t="shared" si="175"/>
        <v>0</v>
      </c>
      <c r="I668" s="381">
        <f t="shared" si="175"/>
        <v>0</v>
      </c>
      <c r="J668" s="382">
        <f t="shared" si="175"/>
        <v>0</v>
      </c>
      <c r="K668" s="191">
        <f t="shared" si="175"/>
        <v>0</v>
      </c>
      <c r="L668" s="191">
        <f t="shared" si="175"/>
        <v>0</v>
      </c>
      <c r="M668" s="191">
        <f t="shared" si="175"/>
        <v>0</v>
      </c>
      <c r="N668" s="27"/>
    </row>
    <row r="669" spans="1:14" s="5" customFormat="1" ht="0.75" hidden="1" customHeight="1">
      <c r="A669" s="87"/>
      <c r="B669" s="114" t="s">
        <v>415</v>
      </c>
      <c r="C669" s="91"/>
      <c r="D669" s="94" t="s">
        <v>416</v>
      </c>
      <c r="E669" s="369">
        <f t="shared" si="168"/>
        <v>0</v>
      </c>
      <c r="F669" s="381">
        <f>F670+F671+F672+F673</f>
        <v>0</v>
      </c>
      <c r="G669" s="381">
        <f>G670+G671+G672+G673</f>
        <v>0</v>
      </c>
      <c r="H669" s="381">
        <f>H670+H671+H672+H673</f>
        <v>0</v>
      </c>
      <c r="I669" s="381">
        <f>I670+I671+I672+I673</f>
        <v>0</v>
      </c>
      <c r="J669" s="382">
        <f>J670+J671+J672+J673</f>
        <v>0</v>
      </c>
      <c r="K669" s="191"/>
      <c r="L669" s="96"/>
      <c r="M669" s="96"/>
      <c r="N669" s="27"/>
    </row>
    <row r="670" spans="1:14" s="5" customFormat="1" hidden="1">
      <c r="A670" s="87"/>
      <c r="B670" s="114"/>
      <c r="C670" s="91" t="s">
        <v>417</v>
      </c>
      <c r="D670" s="94" t="s">
        <v>418</v>
      </c>
      <c r="E670" s="369">
        <f t="shared" si="168"/>
        <v>0</v>
      </c>
      <c r="F670" s="381"/>
      <c r="G670" s="381"/>
      <c r="H670" s="381"/>
      <c r="I670" s="381"/>
      <c r="J670" s="383"/>
      <c r="K670" s="95"/>
      <c r="L670" s="96"/>
      <c r="M670" s="96"/>
      <c r="N670" s="27"/>
    </row>
    <row r="671" spans="1:14" s="5" customFormat="1" hidden="1">
      <c r="A671" s="87"/>
      <c r="B671" s="98"/>
      <c r="C671" s="102" t="s">
        <v>419</v>
      </c>
      <c r="D671" s="100" t="s">
        <v>420</v>
      </c>
      <c r="E671" s="369">
        <f t="shared" si="168"/>
        <v>0</v>
      </c>
      <c r="F671" s="381"/>
      <c r="G671" s="381"/>
      <c r="H671" s="381"/>
      <c r="I671" s="381"/>
      <c r="J671" s="383"/>
      <c r="K671" s="95"/>
      <c r="L671" s="96"/>
      <c r="M671" s="96"/>
      <c r="N671" s="27"/>
    </row>
    <row r="672" spans="1:14" s="5" customFormat="1" hidden="1">
      <c r="A672" s="87"/>
      <c r="B672" s="115"/>
      <c r="C672" s="102" t="s">
        <v>421</v>
      </c>
      <c r="D672" s="100" t="s">
        <v>422</v>
      </c>
      <c r="E672" s="369">
        <f t="shared" si="168"/>
        <v>0</v>
      </c>
      <c r="F672" s="381"/>
      <c r="G672" s="381"/>
      <c r="H672" s="381"/>
      <c r="I672" s="381"/>
      <c r="J672" s="383"/>
      <c r="K672" s="95"/>
      <c r="L672" s="96"/>
      <c r="M672" s="96"/>
      <c r="N672" s="27"/>
    </row>
    <row r="673" spans="1:14" s="5" customFormat="1" hidden="1">
      <c r="A673" s="87"/>
      <c r="B673" s="98"/>
      <c r="C673" s="116" t="s">
        <v>423</v>
      </c>
      <c r="D673" s="94" t="s">
        <v>424</v>
      </c>
      <c r="E673" s="369">
        <f t="shared" si="168"/>
        <v>0</v>
      </c>
      <c r="F673" s="381"/>
      <c r="G673" s="381"/>
      <c r="H673" s="381"/>
      <c r="I673" s="381"/>
      <c r="J673" s="383"/>
      <c r="K673" s="95"/>
      <c r="L673" s="96"/>
      <c r="M673" s="96"/>
      <c r="N673" s="27"/>
    </row>
    <row r="674" spans="1:14" s="5" customFormat="1" hidden="1">
      <c r="A674" s="87"/>
      <c r="B674" s="97"/>
      <c r="C674" s="116"/>
      <c r="D674" s="94"/>
      <c r="E674" s="369">
        <f t="shared" si="168"/>
        <v>0</v>
      </c>
      <c r="F674" s="381"/>
      <c r="G674" s="381"/>
      <c r="H674" s="381"/>
      <c r="I674" s="381"/>
      <c r="J674" s="383"/>
      <c r="K674" s="95"/>
      <c r="L674" s="96"/>
      <c r="M674" s="96"/>
      <c r="N674" s="27"/>
    </row>
    <row r="675" spans="1:14" s="5" customFormat="1" ht="20.25" hidden="1" customHeight="1">
      <c r="A675" s="87"/>
      <c r="B675" s="93" t="s">
        <v>425</v>
      </c>
      <c r="C675" s="116"/>
      <c r="D675" s="94" t="s">
        <v>426</v>
      </c>
      <c r="E675" s="369">
        <f t="shared" si="168"/>
        <v>0</v>
      </c>
      <c r="F675" s="381"/>
      <c r="G675" s="381"/>
      <c r="H675" s="381"/>
      <c r="I675" s="381"/>
      <c r="J675" s="383"/>
      <c r="K675" s="95"/>
      <c r="L675" s="96"/>
      <c r="M675" s="96"/>
      <c r="N675" s="27"/>
    </row>
    <row r="676" spans="1:14" s="5" customFormat="1" hidden="1">
      <c r="A676" s="87"/>
      <c r="B676" s="97" t="s">
        <v>427</v>
      </c>
      <c r="C676" s="116"/>
      <c r="D676" s="94" t="s">
        <v>428</v>
      </c>
      <c r="E676" s="369">
        <f t="shared" si="168"/>
        <v>0</v>
      </c>
      <c r="F676" s="381"/>
      <c r="G676" s="381"/>
      <c r="H676" s="381"/>
      <c r="I676" s="381"/>
      <c r="J676" s="383"/>
      <c r="K676" s="95"/>
      <c r="L676" s="96"/>
      <c r="M676" s="96"/>
      <c r="N676" s="27"/>
    </row>
    <row r="677" spans="1:14" s="5" customFormat="1" hidden="1">
      <c r="A677" s="87"/>
      <c r="B677" s="97" t="s">
        <v>429</v>
      </c>
      <c r="C677" s="116"/>
      <c r="D677" s="117" t="s">
        <v>430</v>
      </c>
      <c r="E677" s="369">
        <f t="shared" si="168"/>
        <v>0</v>
      </c>
      <c r="F677" s="381"/>
      <c r="G677" s="381"/>
      <c r="H677" s="381"/>
      <c r="I677" s="381"/>
      <c r="J677" s="383"/>
      <c r="K677" s="95"/>
      <c r="L677" s="96"/>
      <c r="M677" s="96"/>
      <c r="N677" s="27"/>
    </row>
    <row r="678" spans="1:14" s="5" customFormat="1" ht="13.5" hidden="1">
      <c r="A678" s="87"/>
      <c r="B678" s="88" t="s">
        <v>431</v>
      </c>
      <c r="C678" s="118"/>
      <c r="D678" s="90" t="s">
        <v>432</v>
      </c>
      <c r="E678" s="369">
        <f t="shared" si="168"/>
        <v>0</v>
      </c>
      <c r="F678" s="381"/>
      <c r="G678" s="381"/>
      <c r="H678" s="381"/>
      <c r="I678" s="381"/>
      <c r="J678" s="383"/>
      <c r="K678" s="95"/>
      <c r="L678" s="96"/>
      <c r="M678" s="96"/>
      <c r="N678" s="27"/>
    </row>
    <row r="679" spans="1:14" s="5" customFormat="1" hidden="1">
      <c r="A679" s="87"/>
      <c r="B679" s="98" t="s">
        <v>433</v>
      </c>
      <c r="C679" s="99"/>
      <c r="D679" s="100" t="s">
        <v>434</v>
      </c>
      <c r="E679" s="369">
        <f t="shared" si="168"/>
        <v>0</v>
      </c>
      <c r="F679" s="381"/>
      <c r="G679" s="381"/>
      <c r="H679" s="381"/>
      <c r="I679" s="381"/>
      <c r="J679" s="383"/>
      <c r="K679" s="95"/>
      <c r="L679" s="96"/>
      <c r="M679" s="96"/>
      <c r="N679" s="27"/>
    </row>
    <row r="680" spans="1:14" s="5" customFormat="1" hidden="1">
      <c r="A680" s="87"/>
      <c r="B680" s="119" t="s">
        <v>435</v>
      </c>
      <c r="C680" s="99"/>
      <c r="D680" s="100" t="s">
        <v>436</v>
      </c>
      <c r="E680" s="369">
        <f t="shared" si="168"/>
        <v>0</v>
      </c>
      <c r="F680" s="381"/>
      <c r="G680" s="381"/>
      <c r="H680" s="381"/>
      <c r="I680" s="381"/>
      <c r="J680" s="383"/>
      <c r="K680" s="95"/>
      <c r="L680" s="96"/>
      <c r="M680" s="96"/>
      <c r="N680" s="27"/>
    </row>
    <row r="681" spans="1:14" s="5" customFormat="1" hidden="1">
      <c r="A681" s="87"/>
      <c r="B681" s="120" t="s">
        <v>437</v>
      </c>
      <c r="C681" s="121"/>
      <c r="D681" s="100" t="s">
        <v>438</v>
      </c>
      <c r="E681" s="369">
        <f t="shared" si="168"/>
        <v>0</v>
      </c>
      <c r="F681" s="381"/>
      <c r="G681" s="381"/>
      <c r="H681" s="381"/>
      <c r="I681" s="381"/>
      <c r="J681" s="383"/>
      <c r="K681" s="95"/>
      <c r="L681" s="96"/>
      <c r="M681" s="96"/>
      <c r="N681" s="27"/>
    </row>
    <row r="682" spans="1:14" s="5" customFormat="1" hidden="1">
      <c r="A682" s="87"/>
      <c r="B682" s="120" t="s">
        <v>439</v>
      </c>
      <c r="C682" s="121"/>
      <c r="D682" s="100" t="s">
        <v>440</v>
      </c>
      <c r="E682" s="369">
        <f t="shared" si="168"/>
        <v>0</v>
      </c>
      <c r="F682" s="381"/>
      <c r="G682" s="381"/>
      <c r="H682" s="381"/>
      <c r="I682" s="381"/>
      <c r="J682" s="383"/>
      <c r="K682" s="95"/>
      <c r="L682" s="96"/>
      <c r="M682" s="96"/>
      <c r="N682" s="27"/>
    </row>
    <row r="683" spans="1:14" s="5" customFormat="1" hidden="1">
      <c r="A683" s="87"/>
      <c r="B683" s="119" t="s">
        <v>441</v>
      </c>
      <c r="C683" s="99"/>
      <c r="D683" s="100" t="s">
        <v>442</v>
      </c>
      <c r="E683" s="369">
        <f t="shared" si="168"/>
        <v>0</v>
      </c>
      <c r="F683" s="381"/>
      <c r="G683" s="381"/>
      <c r="H683" s="381"/>
      <c r="I683" s="381"/>
      <c r="J683" s="383"/>
      <c r="K683" s="95"/>
      <c r="L683" s="96"/>
      <c r="M683" s="96"/>
      <c r="N683" s="27"/>
    </row>
    <row r="684" spans="1:14" s="5" customFormat="1" hidden="1">
      <c r="A684" s="87"/>
      <c r="B684" s="119" t="s">
        <v>443</v>
      </c>
      <c r="C684" s="99"/>
      <c r="D684" s="100" t="s">
        <v>444</v>
      </c>
      <c r="E684" s="369">
        <f t="shared" si="168"/>
        <v>0</v>
      </c>
      <c r="F684" s="381"/>
      <c r="G684" s="381"/>
      <c r="H684" s="381"/>
      <c r="I684" s="381"/>
      <c r="J684" s="383"/>
      <c r="K684" s="95"/>
      <c r="L684" s="96"/>
      <c r="M684" s="96"/>
      <c r="N684" s="27"/>
    </row>
    <row r="685" spans="1:14" s="5" customFormat="1" hidden="1">
      <c r="A685" s="87"/>
      <c r="B685" s="119" t="s">
        <v>445</v>
      </c>
      <c r="C685" s="99"/>
      <c r="D685" s="100" t="s">
        <v>446</v>
      </c>
      <c r="E685" s="369">
        <f t="shared" si="168"/>
        <v>0</v>
      </c>
      <c r="F685" s="381">
        <f>F686+F690</f>
        <v>0</v>
      </c>
      <c r="G685" s="381">
        <f>G686+G690</f>
        <v>0</v>
      </c>
      <c r="H685" s="381">
        <f>H686+H690</f>
        <v>0</v>
      </c>
      <c r="I685" s="381">
        <f>I686+I690</f>
        <v>0</v>
      </c>
      <c r="J685" s="382">
        <f>J686+J690</f>
        <v>0</v>
      </c>
      <c r="K685" s="191"/>
      <c r="L685" s="96"/>
      <c r="M685" s="96"/>
      <c r="N685" s="27"/>
    </row>
    <row r="686" spans="1:14" s="5" customFormat="1" ht="14.25" hidden="1" customHeight="1">
      <c r="A686" s="87"/>
      <c r="B686" s="109" t="s">
        <v>447</v>
      </c>
      <c r="C686" s="119"/>
      <c r="D686" s="100" t="s">
        <v>448</v>
      </c>
      <c r="E686" s="369">
        <f t="shared" si="168"/>
        <v>0</v>
      </c>
      <c r="F686" s="381">
        <f t="shared" ref="F686:M686" si="176">F687+F688</f>
        <v>0</v>
      </c>
      <c r="G686" s="381">
        <f t="shared" si="176"/>
        <v>0</v>
      </c>
      <c r="H686" s="381">
        <f t="shared" si="176"/>
        <v>0</v>
      </c>
      <c r="I686" s="381">
        <f t="shared" si="176"/>
        <v>0</v>
      </c>
      <c r="J686" s="382">
        <f t="shared" si="176"/>
        <v>0</v>
      </c>
      <c r="K686" s="191">
        <f t="shared" si="176"/>
        <v>0</v>
      </c>
      <c r="L686" s="191">
        <f t="shared" si="176"/>
        <v>0</v>
      </c>
      <c r="M686" s="191">
        <f t="shared" si="176"/>
        <v>0</v>
      </c>
      <c r="N686" s="27"/>
    </row>
    <row r="687" spans="1:14" s="5" customFormat="1" ht="38.25" hidden="1">
      <c r="A687" s="87"/>
      <c r="B687" s="114"/>
      <c r="C687" s="113" t="s">
        <v>449</v>
      </c>
      <c r="D687" s="100" t="s">
        <v>450</v>
      </c>
      <c r="E687" s="369">
        <f t="shared" si="168"/>
        <v>0</v>
      </c>
      <c r="F687" s="381"/>
      <c r="G687" s="381"/>
      <c r="H687" s="381"/>
      <c r="I687" s="381"/>
      <c r="J687" s="383"/>
      <c r="K687" s="95"/>
      <c r="L687" s="96"/>
      <c r="M687" s="96"/>
      <c r="N687" s="27"/>
    </row>
    <row r="688" spans="1:14" s="5" customFormat="1" hidden="1">
      <c r="A688" s="87"/>
      <c r="B688" s="122" t="s">
        <v>451</v>
      </c>
      <c r="C688" s="123"/>
      <c r="D688" s="94" t="s">
        <v>452</v>
      </c>
      <c r="E688" s="369">
        <f t="shared" si="168"/>
        <v>0</v>
      </c>
      <c r="F688" s="381"/>
      <c r="G688" s="381"/>
      <c r="H688" s="381"/>
      <c r="I688" s="381"/>
      <c r="J688" s="383"/>
      <c r="K688" s="95"/>
      <c r="L688" s="96"/>
      <c r="M688" s="96"/>
      <c r="N688" s="27"/>
    </row>
    <row r="689" spans="1:14" s="5" customFormat="1" ht="13.5" hidden="1">
      <c r="A689" s="87"/>
      <c r="B689" s="124"/>
      <c r="C689" s="89"/>
      <c r="D689" s="90"/>
      <c r="E689" s="369">
        <f t="shared" si="168"/>
        <v>0</v>
      </c>
      <c r="F689" s="381"/>
      <c r="G689" s="381"/>
      <c r="H689" s="381"/>
      <c r="I689" s="381"/>
      <c r="J689" s="383"/>
      <c r="K689" s="95"/>
      <c r="L689" s="96"/>
      <c r="M689" s="96"/>
      <c r="N689" s="27"/>
    </row>
    <row r="690" spans="1:14" s="5" customFormat="1" hidden="1">
      <c r="A690" s="87"/>
      <c r="B690" s="94" t="s">
        <v>453</v>
      </c>
      <c r="C690" s="125"/>
      <c r="D690" s="100" t="s">
        <v>454</v>
      </c>
      <c r="E690" s="369">
        <f t="shared" si="168"/>
        <v>0</v>
      </c>
      <c r="F690" s="381">
        <f t="shared" ref="F690:M690" si="177">F691+F692</f>
        <v>0</v>
      </c>
      <c r="G690" s="381">
        <f t="shared" si="177"/>
        <v>0</v>
      </c>
      <c r="H690" s="381">
        <f t="shared" si="177"/>
        <v>0</v>
      </c>
      <c r="I690" s="381">
        <f t="shared" si="177"/>
        <v>0</v>
      </c>
      <c r="J690" s="382">
        <f t="shared" si="177"/>
        <v>0</v>
      </c>
      <c r="K690" s="191">
        <f t="shared" si="177"/>
        <v>0</v>
      </c>
      <c r="L690" s="191">
        <f t="shared" si="177"/>
        <v>0</v>
      </c>
      <c r="M690" s="191">
        <f t="shared" si="177"/>
        <v>0</v>
      </c>
      <c r="N690" s="27"/>
    </row>
    <row r="691" spans="1:14" s="5" customFormat="1" ht="0.75" hidden="1" customHeight="1">
      <c r="A691" s="87"/>
      <c r="B691" s="119" t="s">
        <v>455</v>
      </c>
      <c r="C691" s="99"/>
      <c r="D691" s="100" t="s">
        <v>456</v>
      </c>
      <c r="E691" s="369">
        <f t="shared" si="168"/>
        <v>0</v>
      </c>
      <c r="F691" s="381"/>
      <c r="G691" s="381"/>
      <c r="H691" s="381"/>
      <c r="I691" s="381"/>
      <c r="J691" s="383"/>
      <c r="K691" s="95"/>
      <c r="L691" s="96"/>
      <c r="M691" s="96"/>
      <c r="N691" s="27"/>
    </row>
    <row r="692" spans="1:14" s="5" customFormat="1" hidden="1">
      <c r="A692" s="87"/>
      <c r="B692" s="98" t="s">
        <v>457</v>
      </c>
      <c r="C692" s="101"/>
      <c r="D692" s="94" t="s">
        <v>458</v>
      </c>
      <c r="E692" s="369">
        <f t="shared" si="168"/>
        <v>0</v>
      </c>
      <c r="F692" s="381"/>
      <c r="G692" s="381"/>
      <c r="H692" s="381"/>
      <c r="I692" s="381"/>
      <c r="J692" s="383"/>
      <c r="K692" s="95"/>
      <c r="L692" s="96"/>
      <c r="M692" s="96"/>
      <c r="N692" s="27"/>
    </row>
    <row r="693" spans="1:14" s="5" customFormat="1" hidden="1">
      <c r="A693" s="87"/>
      <c r="B693" s="91" t="s">
        <v>717</v>
      </c>
      <c r="C693" s="102"/>
      <c r="D693" s="94" t="s">
        <v>459</v>
      </c>
      <c r="E693" s="369">
        <f t="shared" si="168"/>
        <v>0</v>
      </c>
      <c r="F693" s="381">
        <f t="shared" ref="F693:M693" si="178">F694</f>
        <v>0</v>
      </c>
      <c r="G693" s="381">
        <f t="shared" si="178"/>
        <v>0</v>
      </c>
      <c r="H693" s="381">
        <f t="shared" si="178"/>
        <v>0</v>
      </c>
      <c r="I693" s="381">
        <f t="shared" si="178"/>
        <v>0</v>
      </c>
      <c r="J693" s="382">
        <f t="shared" si="178"/>
        <v>0</v>
      </c>
      <c r="K693" s="191">
        <f t="shared" si="178"/>
        <v>0</v>
      </c>
      <c r="L693" s="191">
        <f t="shared" si="178"/>
        <v>0</v>
      </c>
      <c r="M693" s="191">
        <f t="shared" si="178"/>
        <v>0</v>
      </c>
      <c r="N693" s="27"/>
    </row>
    <row r="694" spans="1:14" s="5" customFormat="1" hidden="1">
      <c r="A694" s="87"/>
      <c r="B694" s="98" t="s">
        <v>460</v>
      </c>
      <c r="C694" s="102"/>
      <c r="D694" s="94" t="s">
        <v>461</v>
      </c>
      <c r="E694" s="369">
        <f t="shared" si="168"/>
        <v>0</v>
      </c>
      <c r="F694" s="381"/>
      <c r="G694" s="381"/>
      <c r="H694" s="381"/>
      <c r="I694" s="381"/>
      <c r="J694" s="383"/>
      <c r="K694" s="95"/>
      <c r="L694" s="96"/>
      <c r="M694" s="96"/>
      <c r="N694" s="27"/>
    </row>
    <row r="695" spans="1:14" s="17" customFormat="1" hidden="1">
      <c r="A695" s="639" t="s">
        <v>462</v>
      </c>
      <c r="B695" s="640"/>
      <c r="C695" s="640"/>
      <c r="D695" s="86"/>
      <c r="E695" s="376">
        <f t="shared" si="168"/>
        <v>0</v>
      </c>
      <c r="F695" s="384">
        <f t="shared" ref="F695:M695" si="179">F697+F708+F721+F734+F749</f>
        <v>0</v>
      </c>
      <c r="G695" s="384">
        <f t="shared" si="179"/>
        <v>0</v>
      </c>
      <c r="H695" s="384">
        <f t="shared" si="179"/>
        <v>0</v>
      </c>
      <c r="I695" s="384">
        <f t="shared" si="179"/>
        <v>0</v>
      </c>
      <c r="J695" s="401">
        <f t="shared" si="179"/>
        <v>0</v>
      </c>
      <c r="K695" s="402">
        <f t="shared" si="179"/>
        <v>0</v>
      </c>
      <c r="L695" s="402">
        <f t="shared" si="179"/>
        <v>0</v>
      </c>
      <c r="M695" s="402">
        <f t="shared" si="179"/>
        <v>0</v>
      </c>
      <c r="N695" s="28"/>
    </row>
    <row r="696" spans="1:14" s="17" customFormat="1" hidden="1">
      <c r="A696" s="526"/>
      <c r="B696" s="641" t="s">
        <v>591</v>
      </c>
      <c r="C696" s="642"/>
      <c r="D696" s="86"/>
      <c r="E696" s="376"/>
      <c r="F696" s="384"/>
      <c r="G696" s="384"/>
      <c r="H696" s="384"/>
      <c r="I696" s="384"/>
      <c r="J696" s="401"/>
      <c r="K696" s="402"/>
      <c r="L696" s="387"/>
      <c r="M696" s="387"/>
      <c r="N696" s="28"/>
    </row>
    <row r="697" spans="1:14" s="5" customFormat="1" ht="12.75" hidden="1" customHeight="1">
      <c r="A697" s="87"/>
      <c r="B697" s="126" t="s">
        <v>463</v>
      </c>
      <c r="C697" s="118"/>
      <c r="D697" s="90" t="s">
        <v>464</v>
      </c>
      <c r="E697" s="369">
        <f t="shared" ref="E697:E758" si="180">G697+H697+I697+J697</f>
        <v>0</v>
      </c>
      <c r="F697" s="381">
        <f t="shared" ref="F697:M697" si="181">F698</f>
        <v>0</v>
      </c>
      <c r="G697" s="381">
        <f t="shared" si="181"/>
        <v>0</v>
      </c>
      <c r="H697" s="381">
        <f t="shared" si="181"/>
        <v>0</v>
      </c>
      <c r="I697" s="381">
        <f t="shared" si="181"/>
        <v>0</v>
      </c>
      <c r="J697" s="382">
        <f t="shared" si="181"/>
        <v>0</v>
      </c>
      <c r="K697" s="191">
        <f t="shared" si="181"/>
        <v>0</v>
      </c>
      <c r="L697" s="191">
        <f t="shared" si="181"/>
        <v>0</v>
      </c>
      <c r="M697" s="191">
        <f t="shared" si="181"/>
        <v>0</v>
      </c>
      <c r="N697" s="27"/>
    </row>
    <row r="698" spans="1:14" s="5" customFormat="1" ht="12.75" hidden="1" customHeight="1">
      <c r="A698" s="87"/>
      <c r="B698" s="98" t="s">
        <v>465</v>
      </c>
      <c r="C698" s="102"/>
      <c r="D698" s="100" t="s">
        <v>466</v>
      </c>
      <c r="E698" s="369">
        <f t="shared" si="180"/>
        <v>0</v>
      </c>
      <c r="F698" s="381">
        <f>F699+F700+F701+F702+F703+F704+F705+F706</f>
        <v>0</v>
      </c>
      <c r="G698" s="381">
        <f>G699+G700+G701+G702+G703+G704+G705+G706</f>
        <v>0</v>
      </c>
      <c r="H698" s="381">
        <f>H699+H700+H701+H702+H703+H704+H705+H706</f>
        <v>0</v>
      </c>
      <c r="I698" s="381">
        <f>I699+I700+I701+I702+I703+I704+I705+I706</f>
        <v>0</v>
      </c>
      <c r="J698" s="382">
        <f>J699+J700+J701+J702+J703+J704+J705+J706</f>
        <v>0</v>
      </c>
      <c r="K698" s="191"/>
      <c r="L698" s="96"/>
      <c r="M698" s="96"/>
      <c r="N698" s="27"/>
    </row>
    <row r="699" spans="1:14" s="5" customFormat="1" ht="12.75" hidden="1" customHeight="1">
      <c r="A699" s="87"/>
      <c r="B699" s="118"/>
      <c r="C699" s="127" t="s">
        <v>467</v>
      </c>
      <c r="D699" s="90" t="s">
        <v>468</v>
      </c>
      <c r="E699" s="369">
        <f t="shared" si="180"/>
        <v>0</v>
      </c>
      <c r="F699" s="381"/>
      <c r="G699" s="381"/>
      <c r="H699" s="381"/>
      <c r="I699" s="381"/>
      <c r="J699" s="383"/>
      <c r="K699" s="95"/>
      <c r="L699" s="96"/>
      <c r="M699" s="96"/>
      <c r="N699" s="27"/>
    </row>
    <row r="700" spans="1:14" s="5" customFormat="1" ht="29.25" hidden="1" customHeight="1">
      <c r="A700" s="87"/>
      <c r="B700" s="118"/>
      <c r="C700" s="128" t="s">
        <v>469</v>
      </c>
      <c r="D700" s="129" t="s">
        <v>470</v>
      </c>
      <c r="E700" s="369">
        <f t="shared" si="180"/>
        <v>0</v>
      </c>
      <c r="F700" s="381"/>
      <c r="G700" s="381"/>
      <c r="H700" s="381"/>
      <c r="I700" s="381"/>
      <c r="J700" s="383"/>
      <c r="K700" s="95"/>
      <c r="L700" s="96"/>
      <c r="M700" s="96"/>
      <c r="N700" s="27"/>
    </row>
    <row r="701" spans="1:14" s="5" customFormat="1" ht="29.25" hidden="1" customHeight="1">
      <c r="A701" s="87"/>
      <c r="B701" s="118"/>
      <c r="C701" s="128" t="s">
        <v>471</v>
      </c>
      <c r="D701" s="129" t="s">
        <v>472</v>
      </c>
      <c r="E701" s="369">
        <f t="shared" si="180"/>
        <v>0</v>
      </c>
      <c r="F701" s="381"/>
      <c r="G701" s="381"/>
      <c r="H701" s="381"/>
      <c r="I701" s="381"/>
      <c r="J701" s="383"/>
      <c r="K701" s="95"/>
      <c r="L701" s="96"/>
      <c r="M701" s="96"/>
      <c r="N701" s="27"/>
    </row>
    <row r="702" spans="1:14" s="5" customFormat="1" ht="28.5" hidden="1" customHeight="1">
      <c r="A702" s="87"/>
      <c r="B702" s="118"/>
      <c r="C702" s="127" t="s">
        <v>473</v>
      </c>
      <c r="D702" s="90" t="s">
        <v>474</v>
      </c>
      <c r="E702" s="369">
        <f t="shared" si="180"/>
        <v>0</v>
      </c>
      <c r="F702" s="381"/>
      <c r="G702" s="381"/>
      <c r="H702" s="381"/>
      <c r="I702" s="381"/>
      <c r="J702" s="383"/>
      <c r="K702" s="95"/>
      <c r="L702" s="96"/>
      <c r="M702" s="96"/>
      <c r="N702" s="27"/>
    </row>
    <row r="703" spans="1:14" s="5" customFormat="1" ht="44.25" hidden="1" customHeight="1">
      <c r="A703" s="87"/>
      <c r="B703" s="114"/>
      <c r="C703" s="130" t="s">
        <v>475</v>
      </c>
      <c r="D703" s="117" t="s">
        <v>476</v>
      </c>
      <c r="E703" s="369">
        <f t="shared" si="180"/>
        <v>0</v>
      </c>
      <c r="F703" s="381"/>
      <c r="G703" s="381"/>
      <c r="H703" s="381"/>
      <c r="I703" s="381"/>
      <c r="J703" s="383"/>
      <c r="K703" s="95"/>
      <c r="L703" s="96"/>
      <c r="M703" s="96"/>
      <c r="N703" s="27"/>
    </row>
    <row r="704" spans="1:14" s="5" customFormat="1" ht="29.25" hidden="1" customHeight="1">
      <c r="A704" s="87"/>
      <c r="B704" s="131"/>
      <c r="C704" s="132" t="s">
        <v>477</v>
      </c>
      <c r="D704" s="133" t="s">
        <v>478</v>
      </c>
      <c r="E704" s="369">
        <f t="shared" si="180"/>
        <v>0</v>
      </c>
      <c r="F704" s="381"/>
      <c r="G704" s="381"/>
      <c r="H704" s="381"/>
      <c r="I704" s="381"/>
      <c r="J704" s="383"/>
      <c r="K704" s="95"/>
      <c r="L704" s="96"/>
      <c r="M704" s="96"/>
      <c r="N704" s="27"/>
    </row>
    <row r="705" spans="1:14" s="5" customFormat="1" ht="29.25" hidden="1" customHeight="1">
      <c r="A705" s="87"/>
      <c r="B705" s="134"/>
      <c r="C705" s="135" t="s">
        <v>479</v>
      </c>
      <c r="D705" s="136" t="s">
        <v>480</v>
      </c>
      <c r="E705" s="369">
        <f t="shared" si="180"/>
        <v>0</v>
      </c>
      <c r="F705" s="381"/>
      <c r="G705" s="381"/>
      <c r="H705" s="381"/>
      <c r="I705" s="381"/>
      <c r="J705" s="383"/>
      <c r="K705" s="95"/>
      <c r="L705" s="96"/>
      <c r="M705" s="96"/>
      <c r="N705" s="27"/>
    </row>
    <row r="706" spans="1:14" s="5" customFormat="1" ht="18.75" hidden="1" customHeight="1">
      <c r="A706" s="87"/>
      <c r="B706" s="137"/>
      <c r="C706" s="138" t="s">
        <v>481</v>
      </c>
      <c r="D706" s="139" t="s">
        <v>482</v>
      </c>
      <c r="E706" s="369">
        <f t="shared" si="180"/>
        <v>0</v>
      </c>
      <c r="F706" s="381"/>
      <c r="G706" s="381"/>
      <c r="H706" s="381"/>
      <c r="I706" s="381"/>
      <c r="J706" s="383"/>
      <c r="K706" s="95"/>
      <c r="L706" s="96"/>
      <c r="M706" s="96"/>
      <c r="N706" s="27"/>
    </row>
    <row r="707" spans="1:14" s="5" customFormat="1" ht="12.75" hidden="1" customHeight="1">
      <c r="A707" s="87"/>
      <c r="B707" s="140"/>
      <c r="C707" s="141"/>
      <c r="D707" s="142"/>
      <c r="E707" s="369">
        <f t="shared" si="180"/>
        <v>0</v>
      </c>
      <c r="F707" s="381"/>
      <c r="G707" s="381"/>
      <c r="H707" s="381"/>
      <c r="I707" s="381"/>
      <c r="J707" s="383"/>
      <c r="K707" s="95"/>
      <c r="L707" s="96"/>
      <c r="M707" s="96"/>
      <c r="N707" s="27"/>
    </row>
    <row r="708" spans="1:14" s="5" customFormat="1" ht="15.75" hidden="1" customHeight="1">
      <c r="A708" s="87"/>
      <c r="B708" s="91" t="s">
        <v>483</v>
      </c>
      <c r="C708" s="98"/>
      <c r="D708" s="100" t="s">
        <v>484</v>
      </c>
      <c r="E708" s="369">
        <f t="shared" si="180"/>
        <v>0</v>
      </c>
      <c r="F708" s="381">
        <f t="shared" ref="F708:M708" si="182">F709</f>
        <v>0</v>
      </c>
      <c r="G708" s="381">
        <f t="shared" si="182"/>
        <v>0</v>
      </c>
      <c r="H708" s="381">
        <f t="shared" si="182"/>
        <v>0</v>
      </c>
      <c r="I708" s="381">
        <f t="shared" si="182"/>
        <v>0</v>
      </c>
      <c r="J708" s="382">
        <f t="shared" si="182"/>
        <v>0</v>
      </c>
      <c r="K708" s="191">
        <f t="shared" si="182"/>
        <v>0</v>
      </c>
      <c r="L708" s="191">
        <f t="shared" si="182"/>
        <v>0</v>
      </c>
      <c r="M708" s="191">
        <f t="shared" si="182"/>
        <v>0</v>
      </c>
      <c r="N708" s="27"/>
    </row>
    <row r="709" spans="1:14" s="5" customFormat="1" ht="12.75" hidden="1" customHeight="1">
      <c r="A709" s="87"/>
      <c r="B709" s="102" t="s">
        <v>485</v>
      </c>
      <c r="C709" s="109"/>
      <c r="D709" s="94" t="s">
        <v>407</v>
      </c>
      <c r="E709" s="369">
        <f t="shared" si="180"/>
        <v>0</v>
      </c>
      <c r="F709" s="381">
        <f>F713+F714+F715+F716+F717+F718+F719</f>
        <v>0</v>
      </c>
      <c r="G709" s="381">
        <f>G713+G714+G715+G716+G717+G718+G719</f>
        <v>0</v>
      </c>
      <c r="H709" s="381">
        <f>H713+H714+H715+H716+H717+H718+H719</f>
        <v>0</v>
      </c>
      <c r="I709" s="381">
        <f>I713+I714+I715+I716+I717+I718+I719</f>
        <v>0</v>
      </c>
      <c r="J709" s="382">
        <f>J713+J714+J715+J716+J717+J718+J719</f>
        <v>0</v>
      </c>
      <c r="K709" s="191"/>
      <c r="L709" s="96"/>
      <c r="M709" s="96"/>
      <c r="N709" s="27"/>
    </row>
    <row r="710" spans="1:14" s="5" customFormat="1" ht="12.75" hidden="1" customHeight="1">
      <c r="A710" s="87"/>
      <c r="B710" s="143"/>
      <c r="C710" s="144" t="s">
        <v>486</v>
      </c>
      <c r="D710" s="145" t="s">
        <v>487</v>
      </c>
      <c r="E710" s="369">
        <f t="shared" si="180"/>
        <v>0</v>
      </c>
      <c r="F710" s="381"/>
      <c r="G710" s="381"/>
      <c r="H710" s="381"/>
      <c r="I710" s="381"/>
      <c r="J710" s="383"/>
      <c r="K710" s="95"/>
      <c r="L710" s="96"/>
      <c r="M710" s="96"/>
      <c r="N710" s="27"/>
    </row>
    <row r="711" spans="1:14" s="5" customFormat="1" ht="12.75" hidden="1" customHeight="1">
      <c r="A711" s="87"/>
      <c r="B711" s="143"/>
      <c r="C711" s="144" t="s">
        <v>488</v>
      </c>
      <c r="D711" s="145" t="s">
        <v>489</v>
      </c>
      <c r="E711" s="369">
        <f t="shared" si="180"/>
        <v>0</v>
      </c>
      <c r="F711" s="381"/>
      <c r="G711" s="381"/>
      <c r="H711" s="381"/>
      <c r="I711" s="381"/>
      <c r="J711" s="383"/>
      <c r="K711" s="95"/>
      <c r="L711" s="96"/>
      <c r="M711" s="96"/>
      <c r="N711" s="27"/>
    </row>
    <row r="712" spans="1:14" s="5" customFormat="1" ht="12.75" hidden="1" customHeight="1">
      <c r="A712" s="87"/>
      <c r="B712" s="143"/>
      <c r="C712" s="144" t="s">
        <v>490</v>
      </c>
      <c r="D712" s="145" t="s">
        <v>491</v>
      </c>
      <c r="E712" s="369">
        <f t="shared" si="180"/>
        <v>0</v>
      </c>
      <c r="F712" s="381"/>
      <c r="G712" s="381"/>
      <c r="H712" s="381"/>
      <c r="I712" s="381"/>
      <c r="J712" s="383"/>
      <c r="K712" s="95"/>
      <c r="L712" s="96"/>
      <c r="M712" s="96"/>
      <c r="N712" s="27"/>
    </row>
    <row r="713" spans="1:14" s="5" customFormat="1" ht="12.75" hidden="1" customHeight="1">
      <c r="A713" s="87"/>
      <c r="B713" s="99"/>
      <c r="C713" s="102" t="s">
        <v>492</v>
      </c>
      <c r="D713" s="94" t="s">
        <v>493</v>
      </c>
      <c r="E713" s="369">
        <f t="shared" si="180"/>
        <v>0</v>
      </c>
      <c r="F713" s="381"/>
      <c r="G713" s="381"/>
      <c r="H713" s="381"/>
      <c r="I713" s="381"/>
      <c r="J713" s="383"/>
      <c r="K713" s="95"/>
      <c r="L713" s="96"/>
      <c r="M713" s="96"/>
      <c r="N713" s="27"/>
    </row>
    <row r="714" spans="1:14" s="5" customFormat="1" ht="12.75" hidden="1" customHeight="1">
      <c r="A714" s="87"/>
      <c r="B714" s="99"/>
      <c r="C714" s="102" t="s">
        <v>494</v>
      </c>
      <c r="D714" s="94" t="s">
        <v>495</v>
      </c>
      <c r="E714" s="369">
        <f t="shared" si="180"/>
        <v>0</v>
      </c>
      <c r="F714" s="381"/>
      <c r="G714" s="381"/>
      <c r="H714" s="381"/>
      <c r="I714" s="381"/>
      <c r="J714" s="383"/>
      <c r="K714" s="95"/>
      <c r="L714" s="96"/>
      <c r="M714" s="96"/>
      <c r="N714" s="27"/>
    </row>
    <row r="715" spans="1:14" s="5" customFormat="1" ht="12.75" hidden="1" customHeight="1">
      <c r="A715" s="87"/>
      <c r="B715" s="99"/>
      <c r="C715" s="102" t="s">
        <v>496</v>
      </c>
      <c r="D715" s="94" t="s">
        <v>497</v>
      </c>
      <c r="E715" s="369">
        <f t="shared" si="180"/>
        <v>0</v>
      </c>
      <c r="F715" s="381"/>
      <c r="G715" s="381"/>
      <c r="H715" s="381"/>
      <c r="I715" s="381"/>
      <c r="J715" s="383"/>
      <c r="K715" s="95"/>
      <c r="L715" s="96"/>
      <c r="M715" s="96"/>
      <c r="N715" s="27"/>
    </row>
    <row r="716" spans="1:14" s="5" customFormat="1" ht="12.75" hidden="1" customHeight="1">
      <c r="A716" s="87"/>
      <c r="B716" s="99"/>
      <c r="C716" s="102" t="s">
        <v>498</v>
      </c>
      <c r="D716" s="94" t="s">
        <v>499</v>
      </c>
      <c r="E716" s="369">
        <f t="shared" si="180"/>
        <v>0</v>
      </c>
      <c r="F716" s="381"/>
      <c r="G716" s="381"/>
      <c r="H716" s="381"/>
      <c r="I716" s="381"/>
      <c r="J716" s="383"/>
      <c r="K716" s="95"/>
      <c r="L716" s="96"/>
      <c r="M716" s="96"/>
      <c r="N716" s="27"/>
    </row>
    <row r="717" spans="1:14" s="5" customFormat="1" ht="12.75" hidden="1" customHeight="1">
      <c r="A717" s="87"/>
      <c r="B717" s="99"/>
      <c r="C717" s="102"/>
      <c r="D717" s="94"/>
      <c r="E717" s="369">
        <f t="shared" si="180"/>
        <v>0</v>
      </c>
      <c r="F717" s="381"/>
      <c r="G717" s="381"/>
      <c r="H717" s="381"/>
      <c r="I717" s="381"/>
      <c r="J717" s="383"/>
      <c r="K717" s="95"/>
      <c r="L717" s="96"/>
      <c r="M717" s="96"/>
      <c r="N717" s="27"/>
    </row>
    <row r="718" spans="1:14" s="5" customFormat="1" ht="12.75" hidden="1" customHeight="1">
      <c r="A718" s="87"/>
      <c r="B718" s="99"/>
      <c r="C718" s="102" t="s">
        <v>502</v>
      </c>
      <c r="D718" s="94" t="s">
        <v>503</v>
      </c>
      <c r="E718" s="369">
        <f t="shared" si="180"/>
        <v>0</v>
      </c>
      <c r="F718" s="381"/>
      <c r="G718" s="381"/>
      <c r="H718" s="381"/>
      <c r="I718" s="381"/>
      <c r="J718" s="383"/>
      <c r="K718" s="95"/>
      <c r="L718" s="96"/>
      <c r="M718" s="96"/>
      <c r="N718" s="27"/>
    </row>
    <row r="719" spans="1:14" s="5" customFormat="1" ht="12.75" hidden="1" customHeight="1">
      <c r="A719" s="87"/>
      <c r="B719" s="99"/>
      <c r="C719" s="102" t="s">
        <v>504</v>
      </c>
      <c r="D719" s="94" t="s">
        <v>505</v>
      </c>
      <c r="E719" s="369">
        <f t="shared" si="180"/>
        <v>0</v>
      </c>
      <c r="F719" s="381"/>
      <c r="G719" s="381"/>
      <c r="H719" s="381"/>
      <c r="I719" s="381"/>
      <c r="J719" s="383"/>
      <c r="K719" s="95"/>
      <c r="L719" s="96"/>
      <c r="M719" s="96"/>
      <c r="N719" s="27"/>
    </row>
    <row r="720" spans="1:14" s="5" customFormat="1" ht="0.75" hidden="1" customHeight="1">
      <c r="A720" s="87"/>
      <c r="B720" s="98"/>
      <c r="C720" s="91"/>
      <c r="D720" s="94"/>
      <c r="E720" s="369">
        <f t="shared" si="180"/>
        <v>0</v>
      </c>
      <c r="F720" s="381"/>
      <c r="G720" s="381"/>
      <c r="H720" s="381"/>
      <c r="I720" s="381"/>
      <c r="J720" s="383"/>
      <c r="K720" s="95"/>
      <c r="L720" s="96"/>
      <c r="M720" s="96"/>
      <c r="N720" s="27"/>
    </row>
    <row r="721" spans="1:14" s="5" customFormat="1" ht="14.25" hidden="1" customHeight="1">
      <c r="A721" s="87"/>
      <c r="B721" s="91" t="s">
        <v>506</v>
      </c>
      <c r="C721" s="91"/>
      <c r="D721" s="94" t="s">
        <v>507</v>
      </c>
      <c r="E721" s="369">
        <f t="shared" si="180"/>
        <v>0</v>
      </c>
      <c r="F721" s="381">
        <f t="shared" ref="F721:M721" si="183">F722+F723+F724+F725+F726+F727+F728+F729+F730+F731+F732</f>
        <v>0</v>
      </c>
      <c r="G721" s="381">
        <f t="shared" si="183"/>
        <v>0</v>
      </c>
      <c r="H721" s="381">
        <f t="shared" si="183"/>
        <v>0</v>
      </c>
      <c r="I721" s="381">
        <f t="shared" si="183"/>
        <v>0</v>
      </c>
      <c r="J721" s="382">
        <f t="shared" si="183"/>
        <v>0</v>
      </c>
      <c r="K721" s="191">
        <f t="shared" si="183"/>
        <v>0</v>
      </c>
      <c r="L721" s="191">
        <f t="shared" si="183"/>
        <v>0</v>
      </c>
      <c r="M721" s="191">
        <f t="shared" si="183"/>
        <v>0</v>
      </c>
      <c r="N721" s="27"/>
    </row>
    <row r="722" spans="1:14" s="5" customFormat="1" ht="12.75" hidden="1" customHeight="1">
      <c r="A722" s="87"/>
      <c r="B722" s="98" t="s">
        <v>508</v>
      </c>
      <c r="C722" s="91"/>
      <c r="D722" s="94" t="s">
        <v>509</v>
      </c>
      <c r="E722" s="369">
        <f t="shared" si="180"/>
        <v>0</v>
      </c>
      <c r="F722" s="381"/>
      <c r="G722" s="381"/>
      <c r="H722" s="381"/>
      <c r="I722" s="381"/>
      <c r="J722" s="383"/>
      <c r="K722" s="95"/>
      <c r="L722" s="96"/>
      <c r="M722" s="96"/>
      <c r="N722" s="27"/>
    </row>
    <row r="723" spans="1:14" s="5" customFormat="1" ht="12.75" hidden="1" customHeight="1">
      <c r="A723" s="87"/>
      <c r="B723" s="98" t="s">
        <v>510</v>
      </c>
      <c r="C723" s="102"/>
      <c r="D723" s="94" t="s">
        <v>511</v>
      </c>
      <c r="E723" s="369">
        <f t="shared" si="180"/>
        <v>0</v>
      </c>
      <c r="F723" s="381"/>
      <c r="G723" s="381"/>
      <c r="H723" s="381"/>
      <c r="I723" s="381"/>
      <c r="J723" s="383"/>
      <c r="K723" s="95"/>
      <c r="L723" s="96"/>
      <c r="M723" s="96"/>
      <c r="N723" s="27"/>
    </row>
    <row r="724" spans="1:14" s="5" customFormat="1" ht="12.75" hidden="1" customHeight="1">
      <c r="A724" s="87"/>
      <c r="B724" s="98" t="s">
        <v>512</v>
      </c>
      <c r="C724" s="91"/>
      <c r="D724" s="94" t="s">
        <v>513</v>
      </c>
      <c r="E724" s="369">
        <f t="shared" si="180"/>
        <v>0</v>
      </c>
      <c r="F724" s="381"/>
      <c r="G724" s="381"/>
      <c r="H724" s="381"/>
      <c r="I724" s="381"/>
      <c r="J724" s="383"/>
      <c r="K724" s="95"/>
      <c r="L724" s="96"/>
      <c r="M724" s="96"/>
      <c r="N724" s="27"/>
    </row>
    <row r="725" spans="1:14" s="5" customFormat="1" ht="12.75" hidden="1" customHeight="1">
      <c r="A725" s="87"/>
      <c r="B725" s="98" t="s">
        <v>514</v>
      </c>
      <c r="C725" s="93"/>
      <c r="D725" s="94" t="s">
        <v>515</v>
      </c>
      <c r="E725" s="369">
        <f t="shared" si="180"/>
        <v>0</v>
      </c>
      <c r="F725" s="381"/>
      <c r="G725" s="381"/>
      <c r="H725" s="381"/>
      <c r="I725" s="381"/>
      <c r="J725" s="383"/>
      <c r="K725" s="95"/>
      <c r="L725" s="96"/>
      <c r="M725" s="96"/>
      <c r="N725" s="27"/>
    </row>
    <row r="726" spans="1:14" s="5" customFormat="1" ht="12.75" hidden="1" customHeight="1">
      <c r="A726" s="87"/>
      <c r="B726" s="97" t="s">
        <v>516</v>
      </c>
      <c r="C726" s="537"/>
      <c r="D726" s="94" t="s">
        <v>517</v>
      </c>
      <c r="E726" s="369">
        <f t="shared" si="180"/>
        <v>0</v>
      </c>
      <c r="F726" s="381"/>
      <c r="G726" s="381"/>
      <c r="H726" s="381"/>
      <c r="I726" s="381"/>
      <c r="J726" s="383"/>
      <c r="K726" s="95"/>
      <c r="L726" s="96"/>
      <c r="M726" s="96"/>
      <c r="N726" s="27"/>
    </row>
    <row r="727" spans="1:14" s="5" customFormat="1" ht="12.75" hidden="1" customHeight="1">
      <c r="A727" s="87"/>
      <c r="B727" s="146" t="s">
        <v>518</v>
      </c>
      <c r="C727" s="102"/>
      <c r="D727" s="100" t="s">
        <v>519</v>
      </c>
      <c r="E727" s="369">
        <f t="shared" si="180"/>
        <v>0</v>
      </c>
      <c r="F727" s="381"/>
      <c r="G727" s="381"/>
      <c r="H727" s="381"/>
      <c r="I727" s="381"/>
      <c r="J727" s="383"/>
      <c r="K727" s="95"/>
      <c r="L727" s="96"/>
      <c r="M727" s="96"/>
      <c r="N727" s="27"/>
    </row>
    <row r="728" spans="1:14" s="5" customFormat="1" ht="12.75" hidden="1" customHeight="1">
      <c r="A728" s="87"/>
      <c r="B728" s="97" t="s">
        <v>520</v>
      </c>
      <c r="C728" s="91"/>
      <c r="D728" s="94" t="s">
        <v>521</v>
      </c>
      <c r="E728" s="369">
        <f t="shared" si="180"/>
        <v>0</v>
      </c>
      <c r="F728" s="381"/>
      <c r="G728" s="381"/>
      <c r="H728" s="381"/>
      <c r="I728" s="381"/>
      <c r="J728" s="383"/>
      <c r="K728" s="95"/>
      <c r="L728" s="96"/>
      <c r="M728" s="96"/>
      <c r="N728" s="27"/>
    </row>
    <row r="729" spans="1:14" s="5" customFormat="1" ht="12.75" hidden="1" customHeight="1">
      <c r="A729" s="87"/>
      <c r="B729" s="97" t="s">
        <v>522</v>
      </c>
      <c r="C729" s="91"/>
      <c r="D729" s="94" t="s">
        <v>523</v>
      </c>
      <c r="E729" s="369">
        <f t="shared" si="180"/>
        <v>0</v>
      </c>
      <c r="F729" s="381"/>
      <c r="G729" s="381"/>
      <c r="H729" s="381"/>
      <c r="I729" s="381"/>
      <c r="J729" s="383"/>
      <c r="K729" s="95"/>
      <c r="L729" s="96"/>
      <c r="M729" s="96"/>
      <c r="N729" s="27"/>
    </row>
    <row r="730" spans="1:14" s="5" customFormat="1" ht="12.75" hidden="1" customHeight="1">
      <c r="A730" s="87"/>
      <c r="B730" s="98" t="s">
        <v>524</v>
      </c>
      <c r="C730" s="99"/>
      <c r="D730" s="100" t="s">
        <v>525</v>
      </c>
      <c r="E730" s="369">
        <f t="shared" si="180"/>
        <v>0</v>
      </c>
      <c r="F730" s="381"/>
      <c r="G730" s="381"/>
      <c r="H730" s="381"/>
      <c r="I730" s="381"/>
      <c r="J730" s="383"/>
      <c r="K730" s="95"/>
      <c r="L730" s="96"/>
      <c r="M730" s="96"/>
      <c r="N730" s="27"/>
    </row>
    <row r="731" spans="1:14" s="5" customFormat="1" ht="12.75" hidden="1" customHeight="1">
      <c r="A731" s="87"/>
      <c r="B731" s="97" t="s">
        <v>526</v>
      </c>
      <c r="C731" s="91"/>
      <c r="D731" s="94" t="s">
        <v>527</v>
      </c>
      <c r="E731" s="369">
        <f t="shared" si="180"/>
        <v>0</v>
      </c>
      <c r="F731" s="381"/>
      <c r="G731" s="381"/>
      <c r="H731" s="381"/>
      <c r="I731" s="381"/>
      <c r="J731" s="383"/>
      <c r="K731" s="95"/>
      <c r="L731" s="96"/>
      <c r="M731" s="96"/>
      <c r="N731" s="27"/>
    </row>
    <row r="732" spans="1:14" s="5" customFormat="1" ht="12.75" hidden="1" customHeight="1">
      <c r="A732" s="87"/>
      <c r="B732" s="147" t="s">
        <v>528</v>
      </c>
      <c r="C732" s="99"/>
      <c r="D732" s="100" t="s">
        <v>529</v>
      </c>
      <c r="E732" s="369">
        <f t="shared" si="180"/>
        <v>0</v>
      </c>
      <c r="F732" s="381"/>
      <c r="G732" s="381"/>
      <c r="H732" s="381"/>
      <c r="I732" s="381"/>
      <c r="J732" s="383"/>
      <c r="K732" s="95"/>
      <c r="L732" s="96"/>
      <c r="M732" s="96"/>
      <c r="N732" s="27"/>
    </row>
    <row r="733" spans="1:14" s="5" customFormat="1" ht="12.75" hidden="1" customHeight="1">
      <c r="A733" s="87"/>
      <c r="B733" s="97"/>
      <c r="C733" s="91"/>
      <c r="D733" s="94"/>
      <c r="E733" s="369">
        <f t="shared" si="180"/>
        <v>0</v>
      </c>
      <c r="F733" s="381"/>
      <c r="G733" s="381"/>
      <c r="H733" s="381"/>
      <c r="I733" s="381"/>
      <c r="J733" s="383"/>
      <c r="K733" s="95"/>
      <c r="L733" s="96"/>
      <c r="M733" s="96"/>
      <c r="N733" s="27"/>
    </row>
    <row r="734" spans="1:14" s="5" customFormat="1" ht="12.75" hidden="1" customHeight="1">
      <c r="A734" s="87"/>
      <c r="B734" s="119" t="s">
        <v>530</v>
      </c>
      <c r="C734" s="99"/>
      <c r="D734" s="100" t="s">
        <v>531</v>
      </c>
      <c r="E734" s="369">
        <f t="shared" si="180"/>
        <v>0</v>
      </c>
      <c r="F734" s="381">
        <f t="shared" ref="F734:M734" si="184">F735+F745</f>
        <v>0</v>
      </c>
      <c r="G734" s="381">
        <f t="shared" si="184"/>
        <v>0</v>
      </c>
      <c r="H734" s="381">
        <f t="shared" si="184"/>
        <v>0</v>
      </c>
      <c r="I734" s="381">
        <f t="shared" si="184"/>
        <v>0</v>
      </c>
      <c r="J734" s="382">
        <f t="shared" si="184"/>
        <v>0</v>
      </c>
      <c r="K734" s="191">
        <f t="shared" si="184"/>
        <v>0</v>
      </c>
      <c r="L734" s="191">
        <f t="shared" si="184"/>
        <v>0</v>
      </c>
      <c r="M734" s="191">
        <f t="shared" si="184"/>
        <v>0</v>
      </c>
      <c r="N734" s="27"/>
    </row>
    <row r="735" spans="1:14" s="5" customFormat="1" ht="12.75" hidden="1" customHeight="1">
      <c r="A735" s="87"/>
      <c r="B735" s="93" t="s">
        <v>532</v>
      </c>
      <c r="C735" s="91"/>
      <c r="D735" s="94" t="s">
        <v>533</v>
      </c>
      <c r="E735" s="369">
        <f t="shared" si="180"/>
        <v>0</v>
      </c>
      <c r="F735" s="381">
        <f t="shared" ref="F735:M735" si="185">F736+F741+F743</f>
        <v>0</v>
      </c>
      <c r="G735" s="381">
        <f t="shared" si="185"/>
        <v>0</v>
      </c>
      <c r="H735" s="381">
        <f t="shared" si="185"/>
        <v>0</v>
      </c>
      <c r="I735" s="381">
        <f t="shared" si="185"/>
        <v>0</v>
      </c>
      <c r="J735" s="382">
        <f t="shared" si="185"/>
        <v>0</v>
      </c>
      <c r="K735" s="191">
        <f t="shared" si="185"/>
        <v>0</v>
      </c>
      <c r="L735" s="191">
        <f t="shared" si="185"/>
        <v>0</v>
      </c>
      <c r="M735" s="191">
        <f t="shared" si="185"/>
        <v>0</v>
      </c>
      <c r="N735" s="27"/>
    </row>
    <row r="736" spans="1:14" s="5" customFormat="1" ht="12.75" hidden="1" customHeight="1">
      <c r="A736" s="87"/>
      <c r="B736" s="97" t="s">
        <v>534</v>
      </c>
      <c r="C736" s="91"/>
      <c r="D736" s="94" t="s">
        <v>535</v>
      </c>
      <c r="E736" s="369">
        <f t="shared" si="180"/>
        <v>0</v>
      </c>
      <c r="F736" s="381">
        <f t="shared" ref="F736:M736" si="186">F737+F738+F739+F740</f>
        <v>0</v>
      </c>
      <c r="G736" s="381">
        <f t="shared" si="186"/>
        <v>0</v>
      </c>
      <c r="H736" s="381">
        <f t="shared" si="186"/>
        <v>0</v>
      </c>
      <c r="I736" s="381">
        <f t="shared" si="186"/>
        <v>0</v>
      </c>
      <c r="J736" s="382">
        <f t="shared" si="186"/>
        <v>0</v>
      </c>
      <c r="K736" s="191">
        <f t="shared" si="186"/>
        <v>0</v>
      </c>
      <c r="L736" s="191">
        <f t="shared" si="186"/>
        <v>0</v>
      </c>
      <c r="M736" s="191">
        <f t="shared" si="186"/>
        <v>0</v>
      </c>
      <c r="N736" s="27"/>
    </row>
    <row r="737" spans="1:14" s="5" customFormat="1" ht="12.75" hidden="1" customHeight="1">
      <c r="A737" s="87"/>
      <c r="B737" s="98"/>
      <c r="C737" s="98" t="s">
        <v>536</v>
      </c>
      <c r="D737" s="100" t="s">
        <v>537</v>
      </c>
      <c r="E737" s="369">
        <f t="shared" si="180"/>
        <v>0</v>
      </c>
      <c r="F737" s="381"/>
      <c r="G737" s="381"/>
      <c r="H737" s="381"/>
      <c r="I737" s="381"/>
      <c r="J737" s="383"/>
      <c r="K737" s="95"/>
      <c r="L737" s="96"/>
      <c r="M737" s="96"/>
      <c r="N737" s="27"/>
    </row>
    <row r="738" spans="1:14" s="5" customFormat="1" ht="12.75" hidden="1" customHeight="1">
      <c r="A738" s="87"/>
      <c r="B738" s="98"/>
      <c r="C738" s="98" t="s">
        <v>538</v>
      </c>
      <c r="D738" s="100" t="s">
        <v>539</v>
      </c>
      <c r="E738" s="369">
        <f t="shared" si="180"/>
        <v>0</v>
      </c>
      <c r="F738" s="381"/>
      <c r="G738" s="381"/>
      <c r="H738" s="381"/>
      <c r="I738" s="381"/>
      <c r="J738" s="383"/>
      <c r="K738" s="95"/>
      <c r="L738" s="96"/>
      <c r="M738" s="96"/>
      <c r="N738" s="27"/>
    </row>
    <row r="739" spans="1:14" s="5" customFormat="1" ht="12.75" hidden="1" customHeight="1">
      <c r="A739" s="87"/>
      <c r="B739" s="98"/>
      <c r="C739" s="99" t="s">
        <v>540</v>
      </c>
      <c r="D739" s="100" t="s">
        <v>541</v>
      </c>
      <c r="E739" s="369">
        <f t="shared" si="180"/>
        <v>0</v>
      </c>
      <c r="F739" s="381"/>
      <c r="G739" s="381"/>
      <c r="H739" s="381"/>
      <c r="I739" s="381"/>
      <c r="J739" s="383"/>
      <c r="K739" s="95"/>
      <c r="L739" s="96"/>
      <c r="M739" s="96"/>
      <c r="N739" s="27"/>
    </row>
    <row r="740" spans="1:14" s="5" customFormat="1" ht="12.75" hidden="1" customHeight="1">
      <c r="A740" s="87"/>
      <c r="B740" s="98"/>
      <c r="C740" s="99" t="s">
        <v>542</v>
      </c>
      <c r="D740" s="100" t="s">
        <v>543</v>
      </c>
      <c r="E740" s="369">
        <f t="shared" si="180"/>
        <v>0</v>
      </c>
      <c r="F740" s="381"/>
      <c r="G740" s="381"/>
      <c r="H740" s="381"/>
      <c r="I740" s="381"/>
      <c r="J740" s="383"/>
      <c r="K740" s="95"/>
      <c r="L740" s="96"/>
      <c r="M740" s="96"/>
      <c r="N740" s="27"/>
    </row>
    <row r="741" spans="1:14" s="5" customFormat="1" ht="12.75" hidden="1" customHeight="1">
      <c r="A741" s="87"/>
      <c r="B741" s="98" t="s">
        <v>544</v>
      </c>
      <c r="C741" s="99"/>
      <c r="D741" s="100" t="s">
        <v>545</v>
      </c>
      <c r="E741" s="369">
        <f t="shared" si="180"/>
        <v>0</v>
      </c>
      <c r="F741" s="381">
        <f t="shared" ref="F741:M741" si="187">F742</f>
        <v>0</v>
      </c>
      <c r="G741" s="381">
        <f t="shared" si="187"/>
        <v>0</v>
      </c>
      <c r="H741" s="381">
        <f t="shared" si="187"/>
        <v>0</v>
      </c>
      <c r="I741" s="381">
        <f t="shared" si="187"/>
        <v>0</v>
      </c>
      <c r="J741" s="382">
        <f t="shared" si="187"/>
        <v>0</v>
      </c>
      <c r="K741" s="191">
        <f t="shared" si="187"/>
        <v>0</v>
      </c>
      <c r="L741" s="191">
        <f t="shared" si="187"/>
        <v>0</v>
      </c>
      <c r="M741" s="191">
        <f t="shared" si="187"/>
        <v>0</v>
      </c>
      <c r="N741" s="27"/>
    </row>
    <row r="742" spans="1:14" s="5" customFormat="1" ht="12.75" hidden="1" customHeight="1">
      <c r="A742" s="87"/>
      <c r="B742" s="98"/>
      <c r="C742" s="99" t="s">
        <v>546</v>
      </c>
      <c r="D742" s="100" t="s">
        <v>547</v>
      </c>
      <c r="E742" s="369">
        <f t="shared" si="180"/>
        <v>0</v>
      </c>
      <c r="F742" s="381"/>
      <c r="G742" s="381"/>
      <c r="H742" s="381"/>
      <c r="I742" s="381"/>
      <c r="J742" s="383"/>
      <c r="K742" s="95"/>
      <c r="L742" s="96"/>
      <c r="M742" s="96"/>
      <c r="N742" s="27"/>
    </row>
    <row r="743" spans="1:14" s="5" customFormat="1" ht="12.75" hidden="1" customHeight="1">
      <c r="A743" s="87"/>
      <c r="B743" s="98" t="s">
        <v>548</v>
      </c>
      <c r="C743" s="99"/>
      <c r="D743" s="100" t="s">
        <v>549</v>
      </c>
      <c r="E743" s="369">
        <f t="shared" si="180"/>
        <v>0</v>
      </c>
      <c r="F743" s="381"/>
      <c r="G743" s="381"/>
      <c r="H743" s="381"/>
      <c r="I743" s="381"/>
      <c r="J743" s="383"/>
      <c r="K743" s="95"/>
      <c r="L743" s="96"/>
      <c r="M743" s="96"/>
      <c r="N743" s="27"/>
    </row>
    <row r="744" spans="1:14" s="5" customFormat="1" ht="12.75" hidden="1" customHeight="1">
      <c r="A744" s="87"/>
      <c r="B744" s="98"/>
      <c r="C744" s="99"/>
      <c r="D744" s="100"/>
      <c r="E744" s="369">
        <f t="shared" si="180"/>
        <v>0</v>
      </c>
      <c r="F744" s="381"/>
      <c r="G744" s="381"/>
      <c r="H744" s="381"/>
      <c r="I744" s="381"/>
      <c r="J744" s="383"/>
      <c r="K744" s="95"/>
      <c r="L744" s="96"/>
      <c r="M744" s="96"/>
      <c r="N744" s="27"/>
    </row>
    <row r="745" spans="1:14" s="5" customFormat="1" ht="12.75" hidden="1" customHeight="1">
      <c r="A745" s="87"/>
      <c r="B745" s="91" t="s">
        <v>550</v>
      </c>
      <c r="C745" s="99"/>
      <c r="D745" s="100" t="s">
        <v>551</v>
      </c>
      <c r="E745" s="369">
        <f t="shared" si="180"/>
        <v>0</v>
      </c>
      <c r="F745" s="381">
        <f t="shared" ref="F745:M746" si="188">F746</f>
        <v>0</v>
      </c>
      <c r="G745" s="381">
        <f t="shared" si="188"/>
        <v>0</v>
      </c>
      <c r="H745" s="381">
        <f t="shared" si="188"/>
        <v>0</v>
      </c>
      <c r="I745" s="381">
        <f t="shared" si="188"/>
        <v>0</v>
      </c>
      <c r="J745" s="382">
        <f t="shared" si="188"/>
        <v>0</v>
      </c>
      <c r="K745" s="191">
        <f t="shared" si="188"/>
        <v>0</v>
      </c>
      <c r="L745" s="191">
        <f t="shared" si="188"/>
        <v>0</v>
      </c>
      <c r="M745" s="191">
        <f t="shared" si="188"/>
        <v>0</v>
      </c>
      <c r="N745" s="27"/>
    </row>
    <row r="746" spans="1:14" s="5" customFormat="1" ht="12.75" hidden="1" customHeight="1">
      <c r="A746" s="87"/>
      <c r="B746" s="148" t="s">
        <v>552</v>
      </c>
      <c r="C746" s="149"/>
      <c r="D746" s="100" t="s">
        <v>553</v>
      </c>
      <c r="E746" s="369">
        <f t="shared" si="180"/>
        <v>0</v>
      </c>
      <c r="F746" s="381">
        <f t="shared" si="188"/>
        <v>0</v>
      </c>
      <c r="G746" s="381">
        <f t="shared" si="188"/>
        <v>0</v>
      </c>
      <c r="H746" s="381">
        <f t="shared" si="188"/>
        <v>0</v>
      </c>
      <c r="I746" s="381">
        <f t="shared" si="188"/>
        <v>0</v>
      </c>
      <c r="J746" s="382">
        <f t="shared" si="188"/>
        <v>0</v>
      </c>
      <c r="K746" s="191">
        <f t="shared" si="188"/>
        <v>0</v>
      </c>
      <c r="L746" s="191">
        <f t="shared" si="188"/>
        <v>0</v>
      </c>
      <c r="M746" s="191">
        <f t="shared" si="188"/>
        <v>0</v>
      </c>
      <c r="N746" s="27"/>
    </row>
    <row r="747" spans="1:14" s="5" customFormat="1" ht="26.25" hidden="1" customHeight="1">
      <c r="A747" s="87"/>
      <c r="B747" s="98"/>
      <c r="C747" s="206" t="s">
        <v>554</v>
      </c>
      <c r="D747" s="100" t="s">
        <v>555</v>
      </c>
      <c r="E747" s="369">
        <f t="shared" si="180"/>
        <v>0</v>
      </c>
      <c r="F747" s="381"/>
      <c r="G747" s="381"/>
      <c r="H747" s="381"/>
      <c r="I747" s="381"/>
      <c r="J747" s="383"/>
      <c r="K747" s="95"/>
      <c r="L747" s="96"/>
      <c r="M747" s="96"/>
      <c r="N747" s="27"/>
    </row>
    <row r="748" spans="1:14" s="5" customFormat="1" ht="12.75" hidden="1" customHeight="1">
      <c r="A748" s="87"/>
      <c r="B748" s="98"/>
      <c r="C748" s="99"/>
      <c r="D748" s="100"/>
      <c r="E748" s="369">
        <f t="shared" si="180"/>
        <v>0</v>
      </c>
      <c r="F748" s="381"/>
      <c r="G748" s="381"/>
      <c r="H748" s="381"/>
      <c r="I748" s="381"/>
      <c r="J748" s="383"/>
      <c r="K748" s="95"/>
      <c r="L748" s="96"/>
      <c r="M748" s="96"/>
      <c r="N748" s="27"/>
    </row>
    <row r="749" spans="1:14" s="5" customFormat="1" ht="12.75" hidden="1" customHeight="1">
      <c r="A749" s="87"/>
      <c r="B749" s="91" t="s">
        <v>556</v>
      </c>
      <c r="C749" s="99"/>
      <c r="D749" s="100" t="s">
        <v>459</v>
      </c>
      <c r="E749" s="369">
        <f t="shared" si="180"/>
        <v>0</v>
      </c>
      <c r="F749" s="381">
        <f t="shared" ref="F749:M749" si="189">F750</f>
        <v>0</v>
      </c>
      <c r="G749" s="381">
        <f t="shared" si="189"/>
        <v>0</v>
      </c>
      <c r="H749" s="381">
        <f t="shared" si="189"/>
        <v>0</v>
      </c>
      <c r="I749" s="381">
        <f t="shared" si="189"/>
        <v>0</v>
      </c>
      <c r="J749" s="382">
        <f t="shared" si="189"/>
        <v>0</v>
      </c>
      <c r="K749" s="191">
        <f t="shared" si="189"/>
        <v>0</v>
      </c>
      <c r="L749" s="191">
        <f t="shared" si="189"/>
        <v>0</v>
      </c>
      <c r="M749" s="191">
        <f t="shared" si="189"/>
        <v>0</v>
      </c>
      <c r="N749" s="27"/>
    </row>
    <row r="750" spans="1:14" s="5" customFormat="1" ht="12.75" hidden="1" customHeight="1">
      <c r="A750" s="87"/>
      <c r="B750" s="98" t="s">
        <v>460</v>
      </c>
      <c r="C750" s="99"/>
      <c r="D750" s="100" t="s">
        <v>461</v>
      </c>
      <c r="E750" s="369">
        <f t="shared" si="180"/>
        <v>0</v>
      </c>
      <c r="F750" s="381"/>
      <c r="G750" s="381"/>
      <c r="H750" s="381"/>
      <c r="I750" s="381"/>
      <c r="J750" s="383"/>
      <c r="K750" s="95"/>
      <c r="L750" s="96"/>
      <c r="M750" s="96"/>
      <c r="N750" s="27"/>
    </row>
    <row r="751" spans="1:14" hidden="1">
      <c r="A751" s="150" t="s">
        <v>204</v>
      </c>
      <c r="B751" s="150"/>
      <c r="C751" s="150"/>
      <c r="D751" s="182"/>
      <c r="E751" s="369">
        <f t="shared" si="180"/>
        <v>0</v>
      </c>
      <c r="F751" s="388"/>
      <c r="G751" s="388">
        <f t="shared" ref="G751:M751" si="190">G753+G752</f>
        <v>0</v>
      </c>
      <c r="H751" s="388">
        <f t="shared" si="190"/>
        <v>0</v>
      </c>
      <c r="I751" s="388">
        <f t="shared" si="190"/>
        <v>0</v>
      </c>
      <c r="J751" s="383">
        <f t="shared" si="190"/>
        <v>0</v>
      </c>
      <c r="K751" s="95">
        <f t="shared" si="190"/>
        <v>0</v>
      </c>
      <c r="L751" s="95">
        <f t="shared" si="190"/>
        <v>0</v>
      </c>
      <c r="M751" s="95">
        <f t="shared" si="190"/>
        <v>0</v>
      </c>
    </row>
    <row r="752" spans="1:14" hidden="1">
      <c r="A752" s="150"/>
      <c r="B752" s="150"/>
      <c r="C752" s="184" t="s">
        <v>331</v>
      </c>
      <c r="D752" s="183" t="s">
        <v>332</v>
      </c>
      <c r="E752" s="369">
        <f t="shared" si="180"/>
        <v>0</v>
      </c>
      <c r="F752" s="388"/>
      <c r="G752" s="388"/>
      <c r="H752" s="388"/>
      <c r="I752" s="388"/>
      <c r="J752" s="383"/>
      <c r="K752" s="95"/>
      <c r="L752" s="371"/>
      <c r="M752" s="96"/>
    </row>
    <row r="753" spans="1:14" hidden="1">
      <c r="A753" s="153"/>
      <c r="B753" s="153"/>
      <c r="C753" s="153" t="s">
        <v>333</v>
      </c>
      <c r="D753" s="203" t="s">
        <v>334</v>
      </c>
      <c r="E753" s="369">
        <f t="shared" si="180"/>
        <v>0</v>
      </c>
      <c r="F753" s="388"/>
      <c r="G753" s="388"/>
      <c r="H753" s="388"/>
      <c r="I753" s="388"/>
      <c r="J753" s="383"/>
      <c r="K753" s="95"/>
      <c r="L753" s="96"/>
      <c r="M753" s="96"/>
    </row>
    <row r="754" spans="1:14" ht="13.5" hidden="1" customHeight="1">
      <c r="A754" s="152" t="s">
        <v>335</v>
      </c>
      <c r="B754" s="207"/>
      <c r="C754" s="208"/>
      <c r="D754" s="209" t="s">
        <v>336</v>
      </c>
      <c r="E754" s="369">
        <f t="shared" si="180"/>
        <v>0</v>
      </c>
      <c r="F754" s="388">
        <f t="shared" ref="F754:M754" si="191">F756</f>
        <v>0</v>
      </c>
      <c r="G754" s="388">
        <f t="shared" si="191"/>
        <v>0</v>
      </c>
      <c r="H754" s="388">
        <f t="shared" si="191"/>
        <v>0</v>
      </c>
      <c r="I754" s="388">
        <f t="shared" si="191"/>
        <v>0</v>
      </c>
      <c r="J754" s="383">
        <f t="shared" si="191"/>
        <v>0</v>
      </c>
      <c r="K754" s="95">
        <f t="shared" si="191"/>
        <v>0</v>
      </c>
      <c r="L754" s="95">
        <f t="shared" si="191"/>
        <v>0</v>
      </c>
      <c r="M754" s="95">
        <f t="shared" si="191"/>
        <v>0</v>
      </c>
    </row>
    <row r="755" spans="1:14" ht="13.5" hidden="1" customHeight="1">
      <c r="A755" s="150" t="s">
        <v>204</v>
      </c>
      <c r="B755" s="150"/>
      <c r="C755" s="150"/>
      <c r="D755" s="151"/>
      <c r="E755" s="369">
        <f t="shared" si="180"/>
        <v>0</v>
      </c>
      <c r="F755" s="388"/>
      <c r="G755" s="388"/>
      <c r="H755" s="388"/>
      <c r="I755" s="388"/>
      <c r="J755" s="383"/>
      <c r="K755" s="95"/>
      <c r="L755" s="96"/>
      <c r="M755" s="96"/>
    </row>
    <row r="756" spans="1:14" hidden="1">
      <c r="A756" s="210"/>
      <c r="B756" s="163" t="s">
        <v>337</v>
      </c>
      <c r="C756" s="211"/>
      <c r="D756" s="151" t="s">
        <v>338</v>
      </c>
      <c r="E756" s="369">
        <f t="shared" si="180"/>
        <v>0</v>
      </c>
      <c r="F756" s="388"/>
      <c r="G756" s="388"/>
      <c r="H756" s="388"/>
      <c r="I756" s="388"/>
      <c r="J756" s="383"/>
      <c r="K756" s="95"/>
      <c r="L756" s="96"/>
      <c r="M756" s="96"/>
    </row>
    <row r="757" spans="1:14" ht="33" customHeight="1">
      <c r="A757" s="595" t="s">
        <v>339</v>
      </c>
      <c r="B757" s="596"/>
      <c r="C757" s="597"/>
      <c r="D757" s="173" t="s">
        <v>340</v>
      </c>
      <c r="E757" s="186">
        <f>E758</f>
        <v>0</v>
      </c>
      <c r="F757" s="186">
        <f t="shared" ref="F757:M757" si="192">F758</f>
        <v>0</v>
      </c>
      <c r="G757" s="186">
        <f t="shared" si="192"/>
        <v>0</v>
      </c>
      <c r="H757" s="186">
        <f t="shared" si="192"/>
        <v>0</v>
      </c>
      <c r="I757" s="186">
        <f t="shared" si="192"/>
        <v>0</v>
      </c>
      <c r="J757" s="186">
        <f t="shared" si="192"/>
        <v>0</v>
      </c>
      <c r="K757" s="186">
        <f t="shared" si="192"/>
        <v>0</v>
      </c>
      <c r="L757" s="186">
        <f t="shared" si="192"/>
        <v>0</v>
      </c>
      <c r="M757" s="186">
        <f t="shared" si="192"/>
        <v>0</v>
      </c>
    </row>
    <row r="758" spans="1:14" s="17" customFormat="1">
      <c r="A758" s="187"/>
      <c r="B758" s="83" t="s">
        <v>580</v>
      </c>
      <c r="C758" s="84"/>
      <c r="D758" s="212"/>
      <c r="E758" s="376">
        <f t="shared" si="180"/>
        <v>0</v>
      </c>
      <c r="F758" s="398"/>
      <c r="G758" s="398">
        <f>G760+G821+G801</f>
        <v>0</v>
      </c>
      <c r="H758" s="398">
        <f>H760+H821+H801</f>
        <v>0</v>
      </c>
      <c r="I758" s="398">
        <f>I760+I821+I801</f>
        <v>0</v>
      </c>
      <c r="J758" s="398">
        <f>J760+J821+J801</f>
        <v>0</v>
      </c>
      <c r="K758" s="385">
        <f>K760+K821</f>
        <v>0</v>
      </c>
      <c r="L758" s="385">
        <f>L760+L821</f>
        <v>0</v>
      </c>
      <c r="M758" s="385">
        <f>M760+M821</f>
        <v>0</v>
      </c>
      <c r="N758" s="28"/>
    </row>
    <row r="759" spans="1:14" s="17" customFormat="1">
      <c r="A759" s="187"/>
      <c r="B759" s="655" t="s">
        <v>588</v>
      </c>
      <c r="C759" s="656"/>
      <c r="D759" s="212"/>
      <c r="E759" s="189">
        <f>E760+E821</f>
        <v>0</v>
      </c>
      <c r="F759" s="189">
        <f t="shared" ref="F759:M759" si="193">F760+F821</f>
        <v>0</v>
      </c>
      <c r="G759" s="189">
        <f t="shared" si="193"/>
        <v>0</v>
      </c>
      <c r="H759" s="189">
        <f t="shared" si="193"/>
        <v>0</v>
      </c>
      <c r="I759" s="189">
        <f>I760+I821</f>
        <v>0</v>
      </c>
      <c r="J759" s="189">
        <f t="shared" si="193"/>
        <v>0</v>
      </c>
      <c r="K759" s="189">
        <f t="shared" si="193"/>
        <v>0</v>
      </c>
      <c r="L759" s="189">
        <f t="shared" si="193"/>
        <v>0</v>
      </c>
      <c r="M759" s="189">
        <f t="shared" si="193"/>
        <v>0</v>
      </c>
      <c r="N759" s="28"/>
    </row>
    <row r="760" spans="1:14" s="17" customFormat="1">
      <c r="A760" s="83"/>
      <c r="B760" s="83" t="s">
        <v>346</v>
      </c>
      <c r="C760" s="84"/>
      <c r="D760" s="86"/>
      <c r="E760" s="376">
        <f t="shared" ref="E760:E821" si="194">G760+H760+I760+J760</f>
        <v>0</v>
      </c>
      <c r="F760" s="380">
        <f t="shared" ref="F760:M760" si="195">F761+F811</f>
        <v>0</v>
      </c>
      <c r="G760" s="380">
        <f t="shared" si="195"/>
        <v>0</v>
      </c>
      <c r="H760" s="380">
        <f t="shared" si="195"/>
        <v>0</v>
      </c>
      <c r="I760" s="380">
        <f>I761+I811+I819</f>
        <v>0</v>
      </c>
      <c r="J760" s="399">
        <f>J761+J811+J819</f>
        <v>0</v>
      </c>
      <c r="K760" s="190">
        <f t="shared" si="195"/>
        <v>0</v>
      </c>
      <c r="L760" s="190">
        <f t="shared" si="195"/>
        <v>0</v>
      </c>
      <c r="M760" s="190">
        <f t="shared" si="195"/>
        <v>0</v>
      </c>
      <c r="N760" s="28"/>
    </row>
    <row r="761" spans="1:14" ht="13.5">
      <c r="A761" s="87"/>
      <c r="B761" s="88" t="s">
        <v>353</v>
      </c>
      <c r="C761" s="89"/>
      <c r="D761" s="90" t="s">
        <v>354</v>
      </c>
      <c r="E761" s="369">
        <f t="shared" si="194"/>
        <v>0</v>
      </c>
      <c r="F761" s="381">
        <f t="shared" ref="F761:M761" si="196">F762+F763+F764+F769+F773+F775+F787+F793+F800</f>
        <v>0</v>
      </c>
      <c r="G761" s="381">
        <f t="shared" si="196"/>
        <v>0</v>
      </c>
      <c r="H761" s="381">
        <f t="shared" si="196"/>
        <v>0</v>
      </c>
      <c r="I761" s="381">
        <f t="shared" si="196"/>
        <v>0</v>
      </c>
      <c r="J761" s="382">
        <f t="shared" si="196"/>
        <v>0</v>
      </c>
      <c r="K761" s="191">
        <f t="shared" si="196"/>
        <v>0</v>
      </c>
      <c r="L761" s="191">
        <f t="shared" si="196"/>
        <v>0</v>
      </c>
      <c r="M761" s="191">
        <f t="shared" si="196"/>
        <v>0</v>
      </c>
    </row>
    <row r="762" spans="1:14" ht="13.5">
      <c r="A762" s="87"/>
      <c r="B762" s="88"/>
      <c r="C762" s="91" t="s">
        <v>355</v>
      </c>
      <c r="D762" s="92" t="s">
        <v>356</v>
      </c>
      <c r="E762" s="369">
        <f t="shared" si="194"/>
        <v>0</v>
      </c>
      <c r="F762" s="381"/>
      <c r="G762" s="381"/>
      <c r="H762" s="381"/>
      <c r="I762" s="381"/>
      <c r="J762" s="383"/>
      <c r="K762" s="95"/>
      <c r="L762" s="96"/>
      <c r="M762" s="96"/>
    </row>
    <row r="763" spans="1:14">
      <c r="A763" s="87"/>
      <c r="B763" s="93"/>
      <c r="C763" s="537" t="s">
        <v>357</v>
      </c>
      <c r="D763" s="94" t="s">
        <v>358</v>
      </c>
      <c r="E763" s="369">
        <f t="shared" si="194"/>
        <v>0</v>
      </c>
      <c r="F763" s="381"/>
      <c r="G763" s="381"/>
      <c r="H763" s="381"/>
      <c r="I763" s="381"/>
      <c r="J763" s="383"/>
      <c r="K763" s="95"/>
      <c r="L763" s="96"/>
      <c r="M763" s="96"/>
    </row>
    <row r="764" spans="1:14" hidden="1">
      <c r="A764" s="87"/>
      <c r="B764" s="97" t="s">
        <v>359</v>
      </c>
      <c r="C764" s="91"/>
      <c r="D764" s="94" t="s">
        <v>360</v>
      </c>
      <c r="E764" s="369">
        <f t="shared" si="194"/>
        <v>0</v>
      </c>
      <c r="F764" s="381">
        <f t="shared" ref="F764:M764" si="197">F765+F766+F767</f>
        <v>0</v>
      </c>
      <c r="G764" s="381">
        <f t="shared" si="197"/>
        <v>0</v>
      </c>
      <c r="H764" s="381">
        <f t="shared" si="197"/>
        <v>0</v>
      </c>
      <c r="I764" s="381">
        <f t="shared" si="197"/>
        <v>0</v>
      </c>
      <c r="J764" s="382">
        <f t="shared" si="197"/>
        <v>0</v>
      </c>
      <c r="K764" s="191">
        <f t="shared" si="197"/>
        <v>0</v>
      </c>
      <c r="L764" s="191">
        <f t="shared" si="197"/>
        <v>0</v>
      </c>
      <c r="M764" s="191">
        <f t="shared" si="197"/>
        <v>0</v>
      </c>
    </row>
    <row r="765" spans="1:14" hidden="1">
      <c r="A765" s="87"/>
      <c r="B765" s="98" t="s">
        <v>361</v>
      </c>
      <c r="C765" s="91"/>
      <c r="D765" s="94" t="s">
        <v>362</v>
      </c>
      <c r="E765" s="369">
        <f t="shared" si="194"/>
        <v>0</v>
      </c>
      <c r="F765" s="381"/>
      <c r="G765" s="381"/>
      <c r="H765" s="381"/>
      <c r="I765" s="381"/>
      <c r="J765" s="383"/>
      <c r="K765" s="95"/>
      <c r="L765" s="96"/>
      <c r="M765" s="96"/>
    </row>
    <row r="766" spans="1:14" hidden="1">
      <c r="A766" s="87"/>
      <c r="B766" s="99" t="s">
        <v>363</v>
      </c>
      <c r="C766" s="99"/>
      <c r="D766" s="100" t="s">
        <v>364</v>
      </c>
      <c r="E766" s="369">
        <f t="shared" si="194"/>
        <v>0</v>
      </c>
      <c r="F766" s="381"/>
      <c r="G766" s="381"/>
      <c r="H766" s="381"/>
      <c r="I766" s="381"/>
      <c r="J766" s="383"/>
      <c r="K766" s="95"/>
      <c r="L766" s="96"/>
      <c r="M766" s="96"/>
    </row>
    <row r="767" spans="1:14" hidden="1">
      <c r="A767" s="87"/>
      <c r="B767" s="98" t="s">
        <v>365</v>
      </c>
      <c r="C767" s="101"/>
      <c r="D767" s="94" t="s">
        <v>366</v>
      </c>
      <c r="E767" s="369">
        <f t="shared" si="194"/>
        <v>0</v>
      </c>
      <c r="F767" s="381"/>
      <c r="G767" s="381"/>
      <c r="H767" s="381"/>
      <c r="I767" s="381"/>
      <c r="J767" s="383"/>
      <c r="K767" s="95"/>
      <c r="L767" s="96"/>
      <c r="M767" s="96"/>
    </row>
    <row r="768" spans="1:14" s="23" customFormat="1" hidden="1">
      <c r="A768" s="87"/>
      <c r="B768" s="98"/>
      <c r="C768" s="101"/>
      <c r="D768" s="94"/>
      <c r="E768" s="369">
        <f t="shared" si="194"/>
        <v>0</v>
      </c>
      <c r="F768" s="381"/>
      <c r="G768" s="381"/>
      <c r="H768" s="381"/>
      <c r="I768" s="381"/>
      <c r="J768" s="383"/>
      <c r="K768" s="95"/>
      <c r="L768" s="96"/>
      <c r="M768" s="96"/>
    </row>
    <row r="769" spans="1:13" s="23" customFormat="1" hidden="1">
      <c r="A769" s="87"/>
      <c r="B769" s="98" t="s">
        <v>367</v>
      </c>
      <c r="C769" s="101"/>
      <c r="D769" s="94" t="s">
        <v>368</v>
      </c>
      <c r="E769" s="369">
        <f t="shared" si="194"/>
        <v>0</v>
      </c>
      <c r="F769" s="381">
        <f t="shared" ref="F769:M769" si="198">F770+F771+F772</f>
        <v>0</v>
      </c>
      <c r="G769" s="381">
        <f t="shared" si="198"/>
        <v>0</v>
      </c>
      <c r="H769" s="381">
        <f t="shared" si="198"/>
        <v>0</v>
      </c>
      <c r="I769" s="381">
        <f t="shared" si="198"/>
        <v>0</v>
      </c>
      <c r="J769" s="382">
        <f t="shared" si="198"/>
        <v>0</v>
      </c>
      <c r="K769" s="191">
        <f t="shared" si="198"/>
        <v>0</v>
      </c>
      <c r="L769" s="191">
        <f t="shared" si="198"/>
        <v>0</v>
      </c>
      <c r="M769" s="191">
        <f t="shared" si="198"/>
        <v>0</v>
      </c>
    </row>
    <row r="770" spans="1:13" s="23" customFormat="1" ht="25.5" hidden="1">
      <c r="A770" s="87"/>
      <c r="B770" s="98"/>
      <c r="C770" s="101" t="s">
        <v>369</v>
      </c>
      <c r="D770" s="94" t="s">
        <v>370</v>
      </c>
      <c r="E770" s="369">
        <f t="shared" si="194"/>
        <v>0</v>
      </c>
      <c r="F770" s="381"/>
      <c r="G770" s="381"/>
      <c r="H770" s="381"/>
      <c r="I770" s="381"/>
      <c r="J770" s="383"/>
      <c r="K770" s="95"/>
      <c r="L770" s="96"/>
      <c r="M770" s="96"/>
    </row>
    <row r="771" spans="1:13" s="23" customFormat="1" hidden="1">
      <c r="A771" s="87"/>
      <c r="B771" s="98"/>
      <c r="C771" s="102" t="s">
        <v>371</v>
      </c>
      <c r="D771" s="103" t="s">
        <v>372</v>
      </c>
      <c r="E771" s="369">
        <f t="shared" si="194"/>
        <v>0</v>
      </c>
      <c r="F771" s="381"/>
      <c r="G771" s="381"/>
      <c r="H771" s="381"/>
      <c r="I771" s="381"/>
      <c r="J771" s="383"/>
      <c r="K771" s="95"/>
      <c r="L771" s="96"/>
      <c r="M771" s="96"/>
    </row>
    <row r="772" spans="1:13" s="23" customFormat="1" ht="13.5" hidden="1">
      <c r="A772" s="87"/>
      <c r="B772" s="89"/>
      <c r="C772" s="91" t="s">
        <v>373</v>
      </c>
      <c r="D772" s="90" t="s">
        <v>374</v>
      </c>
      <c r="E772" s="369">
        <f t="shared" si="194"/>
        <v>0</v>
      </c>
      <c r="F772" s="381"/>
      <c r="G772" s="381"/>
      <c r="H772" s="381"/>
      <c r="I772" s="381"/>
      <c r="J772" s="383"/>
      <c r="K772" s="95"/>
      <c r="L772" s="96"/>
      <c r="M772" s="96"/>
    </row>
    <row r="773" spans="1:13" s="23" customFormat="1" ht="14.25" hidden="1" customHeight="1">
      <c r="A773" s="87"/>
      <c r="B773" s="91" t="s">
        <v>375</v>
      </c>
      <c r="C773" s="104"/>
      <c r="D773" s="66" t="s">
        <v>376</v>
      </c>
      <c r="E773" s="369">
        <f t="shared" si="194"/>
        <v>0</v>
      </c>
      <c r="F773" s="381">
        <f t="shared" ref="F773:M773" si="199">F774</f>
        <v>0</v>
      </c>
      <c r="G773" s="381">
        <f t="shared" si="199"/>
        <v>0</v>
      </c>
      <c r="H773" s="381">
        <f t="shared" si="199"/>
        <v>0</v>
      </c>
      <c r="I773" s="381">
        <f t="shared" si="199"/>
        <v>0</v>
      </c>
      <c r="J773" s="382">
        <f t="shared" si="199"/>
        <v>0</v>
      </c>
      <c r="K773" s="191">
        <f t="shared" si="199"/>
        <v>0</v>
      </c>
      <c r="L773" s="191">
        <f t="shared" si="199"/>
        <v>0</v>
      </c>
      <c r="M773" s="191">
        <f t="shared" si="199"/>
        <v>0</v>
      </c>
    </row>
    <row r="774" spans="1:13" s="23" customFormat="1" hidden="1">
      <c r="A774" s="87"/>
      <c r="B774" s="98" t="s">
        <v>377</v>
      </c>
      <c r="C774" s="105"/>
      <c r="D774" s="66" t="s">
        <v>378</v>
      </c>
      <c r="E774" s="369">
        <f t="shared" si="194"/>
        <v>0</v>
      </c>
      <c r="F774" s="381"/>
      <c r="G774" s="381"/>
      <c r="H774" s="381"/>
      <c r="I774" s="381"/>
      <c r="J774" s="383"/>
      <c r="K774" s="95"/>
      <c r="L774" s="96"/>
      <c r="M774" s="96"/>
    </row>
    <row r="775" spans="1:13" s="23" customFormat="1" ht="38.25" hidden="1">
      <c r="A775" s="87"/>
      <c r="B775" s="98"/>
      <c r="C775" s="101" t="s">
        <v>379</v>
      </c>
      <c r="D775" s="66" t="s">
        <v>380</v>
      </c>
      <c r="E775" s="369">
        <f t="shared" si="194"/>
        <v>0</v>
      </c>
      <c r="F775" s="381">
        <f t="shared" ref="F775:M775" si="200">F776</f>
        <v>0</v>
      </c>
      <c r="G775" s="381">
        <f t="shared" si="200"/>
        <v>0</v>
      </c>
      <c r="H775" s="381">
        <f t="shared" si="200"/>
        <v>0</v>
      </c>
      <c r="I775" s="381">
        <f t="shared" si="200"/>
        <v>0</v>
      </c>
      <c r="J775" s="382">
        <f t="shared" si="200"/>
        <v>0</v>
      </c>
      <c r="K775" s="191">
        <f t="shared" si="200"/>
        <v>0</v>
      </c>
      <c r="L775" s="191">
        <f t="shared" si="200"/>
        <v>0</v>
      </c>
      <c r="M775" s="191">
        <f t="shared" si="200"/>
        <v>0</v>
      </c>
    </row>
    <row r="776" spans="1:13" s="23" customFormat="1" hidden="1">
      <c r="A776" s="87"/>
      <c r="B776" s="635" t="s">
        <v>381</v>
      </c>
      <c r="C776" s="662"/>
      <c r="D776" s="100" t="s">
        <v>382</v>
      </c>
      <c r="E776" s="369">
        <f t="shared" si="194"/>
        <v>0</v>
      </c>
      <c r="F776" s="381">
        <f>F777+F778+F779+F780+F781+F782+F783+F784+F785+F786</f>
        <v>0</v>
      </c>
      <c r="G776" s="381">
        <f>G777+G778+G779+G780+G781+G782+G783+G784+G785+G786</f>
        <v>0</v>
      </c>
      <c r="H776" s="381">
        <f>H777+H778+H779+H780+H781+H782+H783+H784+H785+H786</f>
        <v>0</v>
      </c>
      <c r="I776" s="381">
        <f>I777+I778+I779+I780+I781+I782+I783+I784+I785+I786</f>
        <v>0</v>
      </c>
      <c r="J776" s="382">
        <f>J777+J778+J779+J780+J781+J782+J783+J784+J785+J786</f>
        <v>0</v>
      </c>
      <c r="K776" s="191"/>
      <c r="L776" s="96"/>
      <c r="M776" s="96"/>
    </row>
    <row r="777" spans="1:13" s="23" customFormat="1" hidden="1">
      <c r="A777" s="87"/>
      <c r="B777" s="98"/>
      <c r="C777" s="102" t="s">
        <v>383</v>
      </c>
      <c r="D777" s="100" t="s">
        <v>384</v>
      </c>
      <c r="E777" s="369">
        <f t="shared" si="194"/>
        <v>0</v>
      </c>
      <c r="F777" s="381"/>
      <c r="G777" s="381"/>
      <c r="H777" s="381"/>
      <c r="I777" s="381"/>
      <c r="J777" s="383"/>
      <c r="K777" s="95"/>
      <c r="L777" s="96"/>
      <c r="M777" s="96"/>
    </row>
    <row r="778" spans="1:13" s="23" customFormat="1" ht="13.5" hidden="1">
      <c r="A778" s="87"/>
      <c r="B778" s="106"/>
      <c r="C778" s="107" t="s">
        <v>385</v>
      </c>
      <c r="D778" s="90" t="s">
        <v>386</v>
      </c>
      <c r="E778" s="369">
        <f t="shared" si="194"/>
        <v>0</v>
      </c>
      <c r="F778" s="381"/>
      <c r="G778" s="381"/>
      <c r="H778" s="381"/>
      <c r="I778" s="381"/>
      <c r="J778" s="383"/>
      <c r="K778" s="95"/>
      <c r="L778" s="96"/>
      <c r="M778" s="96"/>
    </row>
    <row r="779" spans="1:13" s="23" customFormat="1" hidden="1">
      <c r="A779" s="87"/>
      <c r="B779" s="530"/>
      <c r="C779" s="108" t="s">
        <v>387</v>
      </c>
      <c r="D779" s="100" t="s">
        <v>388</v>
      </c>
      <c r="E779" s="369">
        <f t="shared" si="194"/>
        <v>0</v>
      </c>
      <c r="F779" s="381"/>
      <c r="G779" s="381"/>
      <c r="H779" s="381"/>
      <c r="I779" s="381"/>
      <c r="J779" s="383"/>
      <c r="K779" s="95"/>
      <c r="L779" s="96"/>
      <c r="M779" s="96"/>
    </row>
    <row r="780" spans="1:13" s="23" customFormat="1" hidden="1">
      <c r="A780" s="87"/>
      <c r="B780" s="98"/>
      <c r="C780" s="91" t="s">
        <v>389</v>
      </c>
      <c r="D780" s="94" t="s">
        <v>390</v>
      </c>
      <c r="E780" s="369">
        <f t="shared" si="194"/>
        <v>0</v>
      </c>
      <c r="F780" s="381"/>
      <c r="G780" s="381"/>
      <c r="H780" s="381"/>
      <c r="I780" s="381"/>
      <c r="J780" s="383"/>
      <c r="K780" s="95"/>
      <c r="L780" s="96"/>
      <c r="M780" s="96"/>
    </row>
    <row r="781" spans="1:13" s="23" customFormat="1" hidden="1">
      <c r="A781" s="87"/>
      <c r="B781" s="98"/>
      <c r="C781" s="109" t="s">
        <v>391</v>
      </c>
      <c r="D781" s="94" t="s">
        <v>392</v>
      </c>
      <c r="E781" s="369">
        <f t="shared" si="194"/>
        <v>0</v>
      </c>
      <c r="F781" s="381"/>
      <c r="G781" s="381"/>
      <c r="H781" s="381"/>
      <c r="I781" s="381"/>
      <c r="J781" s="383"/>
      <c r="K781" s="95"/>
      <c r="L781" s="96"/>
      <c r="M781" s="96"/>
    </row>
    <row r="782" spans="1:13" s="23" customFormat="1" ht="51" hidden="1">
      <c r="A782" s="87"/>
      <c r="B782" s="98"/>
      <c r="C782" s="101" t="s">
        <v>393</v>
      </c>
      <c r="D782" s="94" t="s">
        <v>394</v>
      </c>
      <c r="E782" s="369">
        <f t="shared" si="194"/>
        <v>0</v>
      </c>
      <c r="F782" s="381"/>
      <c r="G782" s="381"/>
      <c r="H782" s="381"/>
      <c r="I782" s="381"/>
      <c r="J782" s="383"/>
      <c r="K782" s="95"/>
      <c r="L782" s="96"/>
      <c r="M782" s="96"/>
    </row>
    <row r="783" spans="1:13" s="23" customFormat="1" ht="38.25" hidden="1">
      <c r="A783" s="87"/>
      <c r="B783" s="98"/>
      <c r="C783" s="101" t="s">
        <v>395</v>
      </c>
      <c r="D783" s="94" t="s">
        <v>396</v>
      </c>
      <c r="E783" s="369">
        <f t="shared" si="194"/>
        <v>0</v>
      </c>
      <c r="F783" s="381"/>
      <c r="G783" s="381"/>
      <c r="H783" s="381"/>
      <c r="I783" s="381"/>
      <c r="J783" s="383"/>
      <c r="K783" s="95"/>
      <c r="L783" s="96"/>
      <c r="M783" s="96"/>
    </row>
    <row r="784" spans="1:13" s="23" customFormat="1" ht="38.25" hidden="1">
      <c r="A784" s="87"/>
      <c r="B784" s="102"/>
      <c r="C784" s="101" t="s">
        <v>397</v>
      </c>
      <c r="D784" s="94" t="s">
        <v>398</v>
      </c>
      <c r="E784" s="369">
        <f t="shared" si="194"/>
        <v>0</v>
      </c>
      <c r="F784" s="381"/>
      <c r="G784" s="381"/>
      <c r="H784" s="381"/>
      <c r="I784" s="381"/>
      <c r="J784" s="383"/>
      <c r="K784" s="95"/>
      <c r="L784" s="96"/>
      <c r="M784" s="96"/>
    </row>
    <row r="785" spans="1:13" s="23" customFormat="1" ht="38.25" hidden="1">
      <c r="A785" s="87"/>
      <c r="B785" s="102"/>
      <c r="C785" s="101" t="s">
        <v>399</v>
      </c>
      <c r="D785" s="94" t="s">
        <v>400</v>
      </c>
      <c r="E785" s="369">
        <f t="shared" si="194"/>
        <v>0</v>
      </c>
      <c r="F785" s="381"/>
      <c r="G785" s="381"/>
      <c r="H785" s="381"/>
      <c r="I785" s="381"/>
      <c r="J785" s="383"/>
      <c r="K785" s="95"/>
      <c r="L785" s="96"/>
      <c r="M785" s="96"/>
    </row>
    <row r="786" spans="1:13" s="23" customFormat="1" ht="25.5" hidden="1">
      <c r="A786" s="87"/>
      <c r="B786" s="102"/>
      <c r="C786" s="101" t="s">
        <v>401</v>
      </c>
      <c r="D786" s="94" t="s">
        <v>402</v>
      </c>
      <c r="E786" s="369">
        <f t="shared" si="194"/>
        <v>0</v>
      </c>
      <c r="F786" s="381"/>
      <c r="G786" s="381"/>
      <c r="H786" s="381"/>
      <c r="I786" s="381"/>
      <c r="J786" s="383"/>
      <c r="K786" s="95"/>
      <c r="L786" s="96"/>
      <c r="M786" s="96"/>
    </row>
    <row r="787" spans="1:13" s="23" customFormat="1" hidden="1">
      <c r="A787" s="87"/>
      <c r="B787" s="102"/>
      <c r="C787" s="102" t="s">
        <v>403</v>
      </c>
      <c r="D787" s="94" t="s">
        <v>404</v>
      </c>
      <c r="E787" s="369">
        <f t="shared" si="194"/>
        <v>0</v>
      </c>
      <c r="F787" s="381">
        <f t="shared" ref="F787:M787" si="201">F788+F790</f>
        <v>0</v>
      </c>
      <c r="G787" s="381">
        <f t="shared" si="201"/>
        <v>0</v>
      </c>
      <c r="H787" s="381">
        <f t="shared" si="201"/>
        <v>0</v>
      </c>
      <c r="I787" s="381">
        <f t="shared" si="201"/>
        <v>0</v>
      </c>
      <c r="J787" s="382">
        <f t="shared" si="201"/>
        <v>0</v>
      </c>
      <c r="K787" s="191">
        <f t="shared" si="201"/>
        <v>0</v>
      </c>
      <c r="L787" s="191">
        <f t="shared" si="201"/>
        <v>0</v>
      </c>
      <c r="M787" s="191">
        <f t="shared" si="201"/>
        <v>0</v>
      </c>
    </row>
    <row r="788" spans="1:13" s="23" customFormat="1" ht="14.25" hidden="1" customHeight="1">
      <c r="A788" s="87"/>
      <c r="B788" s="102" t="s">
        <v>405</v>
      </c>
      <c r="C788" s="101" t="s">
        <v>406</v>
      </c>
      <c r="D788" s="94" t="s">
        <v>407</v>
      </c>
      <c r="E788" s="369">
        <f t="shared" si="194"/>
        <v>0</v>
      </c>
      <c r="F788" s="381">
        <f>F789</f>
        <v>0</v>
      </c>
      <c r="G788" s="381">
        <f>G789</f>
        <v>0</v>
      </c>
      <c r="H788" s="381">
        <f>H789</f>
        <v>0</v>
      </c>
      <c r="I788" s="381">
        <f>I789</f>
        <v>0</v>
      </c>
      <c r="J788" s="382"/>
      <c r="K788" s="191"/>
      <c r="L788" s="96"/>
      <c r="M788" s="96"/>
    </row>
    <row r="789" spans="1:13" s="23" customFormat="1" hidden="1">
      <c r="A789" s="87"/>
      <c r="B789" s="102"/>
      <c r="C789" s="102" t="s">
        <v>500</v>
      </c>
      <c r="D789" s="94" t="s">
        <v>501</v>
      </c>
      <c r="E789" s="369">
        <f t="shared" si="194"/>
        <v>0</v>
      </c>
      <c r="F789" s="381"/>
      <c r="G789" s="381"/>
      <c r="H789" s="381"/>
      <c r="I789" s="381"/>
      <c r="J789" s="383"/>
      <c r="K789" s="95"/>
      <c r="L789" s="96"/>
      <c r="M789" s="96"/>
    </row>
    <row r="790" spans="1:13" s="23" customFormat="1" hidden="1">
      <c r="A790" s="87"/>
      <c r="B790" s="112" t="s">
        <v>408</v>
      </c>
      <c r="C790" s="113"/>
      <c r="D790" s="92" t="s">
        <v>409</v>
      </c>
      <c r="E790" s="369">
        <f t="shared" si="194"/>
        <v>0</v>
      </c>
      <c r="F790" s="381">
        <f>F791+F792</f>
        <v>0</v>
      </c>
      <c r="G790" s="381">
        <f>G791+G792</f>
        <v>0</v>
      </c>
      <c r="H790" s="381">
        <f>H791+H792</f>
        <v>0</v>
      </c>
      <c r="I790" s="381">
        <f>I791+I792</f>
        <v>0</v>
      </c>
      <c r="J790" s="382">
        <f>J791+J792</f>
        <v>0</v>
      </c>
      <c r="K790" s="191"/>
      <c r="L790" s="96"/>
      <c r="M790" s="96"/>
    </row>
    <row r="791" spans="1:13" s="23" customFormat="1" ht="25.5" hidden="1">
      <c r="A791" s="87"/>
      <c r="B791" s="112"/>
      <c r="C791" s="113" t="s">
        <v>410</v>
      </c>
      <c r="D791" s="92" t="s">
        <v>411</v>
      </c>
      <c r="E791" s="369">
        <f t="shared" si="194"/>
        <v>0</v>
      </c>
      <c r="F791" s="381"/>
      <c r="G791" s="381"/>
      <c r="H791" s="381"/>
      <c r="I791" s="381"/>
      <c r="J791" s="383"/>
      <c r="K791" s="95"/>
      <c r="L791" s="96"/>
      <c r="M791" s="96"/>
    </row>
    <row r="792" spans="1:13" s="23" customFormat="1" ht="13.5" hidden="1">
      <c r="A792" s="87"/>
      <c r="B792" s="89"/>
      <c r="C792" s="89" t="s">
        <v>412</v>
      </c>
      <c r="D792" s="90" t="s">
        <v>413</v>
      </c>
      <c r="E792" s="369">
        <f t="shared" si="194"/>
        <v>0</v>
      </c>
      <c r="F792" s="381"/>
      <c r="G792" s="381"/>
      <c r="H792" s="381"/>
      <c r="I792" s="381"/>
      <c r="J792" s="383"/>
      <c r="K792" s="95"/>
      <c r="L792" s="96"/>
      <c r="M792" s="96"/>
    </row>
    <row r="793" spans="1:13" s="23" customFormat="1" hidden="1">
      <c r="A793" s="87"/>
      <c r="B793" s="91" t="s">
        <v>716</v>
      </c>
      <c r="C793" s="98"/>
      <c r="D793" s="100" t="s">
        <v>414</v>
      </c>
      <c r="E793" s="369">
        <f t="shared" ref="E793:J793" si="202">E794</f>
        <v>0</v>
      </c>
      <c r="F793" s="369">
        <f t="shared" si="202"/>
        <v>0</v>
      </c>
      <c r="G793" s="369">
        <f t="shared" si="202"/>
        <v>0</v>
      </c>
      <c r="H793" s="369">
        <f t="shared" si="202"/>
        <v>0</v>
      </c>
      <c r="I793" s="369">
        <f t="shared" si="202"/>
        <v>0</v>
      </c>
      <c r="J793" s="369">
        <f t="shared" si="202"/>
        <v>0</v>
      </c>
      <c r="K793" s="191"/>
      <c r="L793" s="96"/>
      <c r="M793" s="96"/>
    </row>
    <row r="794" spans="1:13" s="23" customFormat="1" ht="12.75" hidden="1" customHeight="1">
      <c r="A794" s="87"/>
      <c r="B794" s="114" t="s">
        <v>415</v>
      </c>
      <c r="C794" s="91"/>
      <c r="D794" s="94" t="s">
        <v>416</v>
      </c>
      <c r="E794" s="369">
        <f t="shared" si="194"/>
        <v>0</v>
      </c>
      <c r="F794" s="381">
        <f>F795+F796+F797+F798</f>
        <v>0</v>
      </c>
      <c r="G794" s="381">
        <f>G795+G796+G797+G798</f>
        <v>0</v>
      </c>
      <c r="H794" s="381">
        <f>H795+H796+H797+H798</f>
        <v>0</v>
      </c>
      <c r="I794" s="381">
        <f>I795+I796+I797+I798</f>
        <v>0</v>
      </c>
      <c r="J794" s="382">
        <f>J795+J796+J797+J798</f>
        <v>0</v>
      </c>
      <c r="K794" s="191"/>
      <c r="L794" s="96"/>
      <c r="M794" s="96"/>
    </row>
    <row r="795" spans="1:13" s="23" customFormat="1" hidden="1">
      <c r="A795" s="87"/>
      <c r="B795" s="114"/>
      <c r="C795" s="91" t="s">
        <v>417</v>
      </c>
      <c r="D795" s="94" t="s">
        <v>418</v>
      </c>
      <c r="E795" s="369">
        <f t="shared" si="194"/>
        <v>0</v>
      </c>
      <c r="F795" s="381"/>
      <c r="G795" s="381"/>
      <c r="H795" s="381"/>
      <c r="I795" s="381"/>
      <c r="J795" s="383"/>
      <c r="K795" s="95"/>
      <c r="L795" s="96"/>
      <c r="M795" s="96"/>
    </row>
    <row r="796" spans="1:13" s="23" customFormat="1" hidden="1">
      <c r="A796" s="87"/>
      <c r="B796" s="98"/>
      <c r="C796" s="102" t="s">
        <v>419</v>
      </c>
      <c r="D796" s="100" t="s">
        <v>420</v>
      </c>
      <c r="E796" s="369">
        <f t="shared" si="194"/>
        <v>0</v>
      </c>
      <c r="F796" s="381"/>
      <c r="G796" s="381"/>
      <c r="H796" s="381"/>
      <c r="I796" s="381"/>
      <c r="J796" s="383"/>
      <c r="K796" s="95"/>
      <c r="L796" s="96"/>
      <c r="M796" s="96"/>
    </row>
    <row r="797" spans="1:13" s="23" customFormat="1" hidden="1">
      <c r="A797" s="87"/>
      <c r="B797" s="115"/>
      <c r="C797" s="102" t="s">
        <v>421</v>
      </c>
      <c r="D797" s="100" t="s">
        <v>422</v>
      </c>
      <c r="E797" s="369">
        <f t="shared" si="194"/>
        <v>0</v>
      </c>
      <c r="F797" s="381"/>
      <c r="G797" s="381"/>
      <c r="H797" s="381"/>
      <c r="I797" s="381"/>
      <c r="J797" s="383"/>
      <c r="K797" s="95"/>
      <c r="L797" s="96"/>
      <c r="M797" s="96"/>
    </row>
    <row r="798" spans="1:13" s="23" customFormat="1" hidden="1">
      <c r="A798" s="87"/>
      <c r="B798" s="98"/>
      <c r="C798" s="116" t="s">
        <v>423</v>
      </c>
      <c r="D798" s="94" t="s">
        <v>424</v>
      </c>
      <c r="E798" s="369">
        <f t="shared" si="194"/>
        <v>0</v>
      </c>
      <c r="F798" s="381"/>
      <c r="G798" s="381"/>
      <c r="H798" s="381"/>
      <c r="I798" s="381"/>
      <c r="J798" s="383"/>
      <c r="K798" s="95"/>
      <c r="L798" s="96"/>
      <c r="M798" s="96"/>
    </row>
    <row r="799" spans="1:13" s="23" customFormat="1">
      <c r="A799" s="87"/>
      <c r="B799" s="97"/>
      <c r="C799" s="116"/>
      <c r="D799" s="94"/>
      <c r="E799" s="369">
        <f t="shared" si="194"/>
        <v>0</v>
      </c>
      <c r="F799" s="381"/>
      <c r="G799" s="381"/>
      <c r="H799" s="381"/>
      <c r="I799" s="381"/>
      <c r="J799" s="383"/>
      <c r="K799" s="95"/>
      <c r="L799" s="96"/>
      <c r="M799" s="96"/>
    </row>
    <row r="800" spans="1:13" s="23" customFormat="1">
      <c r="A800" s="87"/>
      <c r="B800" s="93" t="s">
        <v>425</v>
      </c>
      <c r="C800" s="116"/>
      <c r="D800" s="94" t="s">
        <v>426</v>
      </c>
      <c r="E800" s="369">
        <f t="shared" si="194"/>
        <v>0</v>
      </c>
      <c r="F800" s="381"/>
      <c r="G800" s="381">
        <f t="shared" ref="G800:M800" si="203">G810</f>
        <v>0</v>
      </c>
      <c r="H800" s="381">
        <f t="shared" si="203"/>
        <v>0</v>
      </c>
      <c r="I800" s="381">
        <f t="shared" si="203"/>
        <v>0</v>
      </c>
      <c r="J800" s="381">
        <f t="shared" si="203"/>
        <v>0</v>
      </c>
      <c r="K800" s="381">
        <f t="shared" si="203"/>
        <v>0</v>
      </c>
      <c r="L800" s="381">
        <f t="shared" si="203"/>
        <v>0</v>
      </c>
      <c r="M800" s="381">
        <f t="shared" si="203"/>
        <v>0</v>
      </c>
    </row>
    <row r="801" spans="1:13" s="23" customFormat="1">
      <c r="A801" s="87"/>
      <c r="B801" s="97" t="s">
        <v>427</v>
      </c>
      <c r="C801" s="116"/>
      <c r="D801" s="94" t="s">
        <v>428</v>
      </c>
      <c r="E801" s="369">
        <f t="shared" si="194"/>
        <v>0</v>
      </c>
      <c r="F801" s="381"/>
      <c r="G801" s="381"/>
      <c r="H801" s="381"/>
      <c r="I801" s="381"/>
      <c r="J801" s="381"/>
      <c r="K801" s="95"/>
      <c r="L801" s="96"/>
      <c r="M801" s="96"/>
    </row>
    <row r="802" spans="1:13" s="23" customFormat="1">
      <c r="A802" s="87"/>
      <c r="B802" s="93" t="s">
        <v>429</v>
      </c>
      <c r="C802" s="116"/>
      <c r="D802" s="117" t="s">
        <v>430</v>
      </c>
      <c r="E802" s="369">
        <f t="shared" si="194"/>
        <v>0</v>
      </c>
      <c r="F802" s="381"/>
      <c r="G802" s="381"/>
      <c r="H802" s="381"/>
      <c r="I802" s="381"/>
      <c r="J802" s="383"/>
      <c r="K802" s="95"/>
      <c r="L802" s="96"/>
      <c r="M802" s="96"/>
    </row>
    <row r="803" spans="1:13" s="23" customFormat="1">
      <c r="A803" s="87"/>
      <c r="B803" s="126" t="s">
        <v>431</v>
      </c>
      <c r="C803" s="192"/>
      <c r="D803" s="92" t="s">
        <v>432</v>
      </c>
      <c r="E803" s="369">
        <f t="shared" si="194"/>
        <v>0</v>
      </c>
      <c r="F803" s="381"/>
      <c r="G803" s="381"/>
      <c r="H803" s="381"/>
      <c r="I803" s="381"/>
      <c r="J803" s="383"/>
      <c r="K803" s="95"/>
      <c r="L803" s="96"/>
      <c r="M803" s="96"/>
    </row>
    <row r="804" spans="1:13" s="23" customFormat="1">
      <c r="A804" s="87"/>
      <c r="B804" s="91" t="s">
        <v>433</v>
      </c>
      <c r="C804" s="102"/>
      <c r="D804" s="94" t="s">
        <v>434</v>
      </c>
      <c r="E804" s="369">
        <f t="shared" si="194"/>
        <v>0</v>
      </c>
      <c r="F804" s="381"/>
      <c r="G804" s="381"/>
      <c r="H804" s="381"/>
      <c r="I804" s="381"/>
      <c r="J804" s="383"/>
      <c r="K804" s="95"/>
      <c r="L804" s="96"/>
      <c r="M804" s="96"/>
    </row>
    <row r="805" spans="1:13" s="23" customFormat="1">
      <c r="A805" s="87"/>
      <c r="B805" s="109" t="s">
        <v>435</v>
      </c>
      <c r="C805" s="102"/>
      <c r="D805" s="94" t="s">
        <v>436</v>
      </c>
      <c r="E805" s="369">
        <f t="shared" si="194"/>
        <v>0</v>
      </c>
      <c r="F805" s="381"/>
      <c r="G805" s="381"/>
      <c r="H805" s="381"/>
      <c r="I805" s="381"/>
      <c r="J805" s="383"/>
      <c r="K805" s="95"/>
      <c r="L805" s="96"/>
      <c r="M805" s="96"/>
    </row>
    <row r="806" spans="1:13" s="23" customFormat="1">
      <c r="A806" s="87"/>
      <c r="B806" s="193" t="s">
        <v>437</v>
      </c>
      <c r="C806" s="194"/>
      <c r="D806" s="94" t="s">
        <v>438</v>
      </c>
      <c r="E806" s="369">
        <f t="shared" si="194"/>
        <v>0</v>
      </c>
      <c r="F806" s="381"/>
      <c r="G806" s="381"/>
      <c r="H806" s="381"/>
      <c r="I806" s="381"/>
      <c r="J806" s="383"/>
      <c r="K806" s="95"/>
      <c r="L806" s="96"/>
      <c r="M806" s="96"/>
    </row>
    <row r="807" spans="1:13" s="23" customFormat="1">
      <c r="A807" s="87"/>
      <c r="B807" s="193" t="s">
        <v>439</v>
      </c>
      <c r="C807" s="194"/>
      <c r="D807" s="94" t="s">
        <v>440</v>
      </c>
      <c r="E807" s="369">
        <f t="shared" si="194"/>
        <v>0</v>
      </c>
      <c r="F807" s="381"/>
      <c r="G807" s="381"/>
      <c r="H807" s="381"/>
      <c r="I807" s="381"/>
      <c r="J807" s="383"/>
      <c r="K807" s="95"/>
      <c r="L807" s="96"/>
      <c r="M807" s="96"/>
    </row>
    <row r="808" spans="1:13" s="23" customFormat="1">
      <c r="A808" s="87"/>
      <c r="B808" s="109" t="s">
        <v>441</v>
      </c>
      <c r="C808" s="102"/>
      <c r="D808" s="94" t="s">
        <v>442</v>
      </c>
      <c r="E808" s="369">
        <f t="shared" si="194"/>
        <v>0</v>
      </c>
      <c r="F808" s="381"/>
      <c r="G808" s="381"/>
      <c r="H808" s="381"/>
      <c r="I808" s="381"/>
      <c r="J808" s="383"/>
      <c r="K808" s="95"/>
      <c r="L808" s="96"/>
      <c r="M808" s="96"/>
    </row>
    <row r="809" spans="1:13" s="23" customFormat="1">
      <c r="A809" s="87"/>
      <c r="B809" s="109" t="s">
        <v>443</v>
      </c>
      <c r="C809" s="102"/>
      <c r="D809" s="94" t="s">
        <v>444</v>
      </c>
      <c r="E809" s="369">
        <f t="shared" si="194"/>
        <v>0</v>
      </c>
      <c r="F809" s="381"/>
      <c r="G809" s="381"/>
      <c r="H809" s="381"/>
      <c r="I809" s="381"/>
      <c r="J809" s="383"/>
      <c r="K809" s="95"/>
      <c r="L809" s="96"/>
      <c r="M809" s="96"/>
    </row>
    <row r="810" spans="1:13" s="23" customFormat="1" ht="27" customHeight="1">
      <c r="A810" s="87"/>
      <c r="B810" s="657" t="s">
        <v>634</v>
      </c>
      <c r="C810" s="658"/>
      <c r="D810" s="94" t="s">
        <v>635</v>
      </c>
      <c r="E810" s="369">
        <f t="shared" si="194"/>
        <v>0</v>
      </c>
      <c r="F810" s="381"/>
      <c r="G810" s="381"/>
      <c r="H810" s="381"/>
      <c r="I810" s="381"/>
      <c r="J810" s="383"/>
      <c r="K810" s="95"/>
      <c r="L810" s="96"/>
      <c r="M810" s="96"/>
    </row>
    <row r="811" spans="1:13" s="23" customFormat="1">
      <c r="A811" s="87"/>
      <c r="B811" s="119" t="s">
        <v>445</v>
      </c>
      <c r="C811" s="99"/>
      <c r="D811" s="100" t="s">
        <v>446</v>
      </c>
      <c r="E811" s="369">
        <f t="shared" si="194"/>
        <v>0</v>
      </c>
      <c r="F811" s="381">
        <f>F812+F816</f>
        <v>0</v>
      </c>
      <c r="G811" s="381">
        <f>G812+G816</f>
        <v>0</v>
      </c>
      <c r="H811" s="381">
        <f>H812+H816</f>
        <v>0</v>
      </c>
      <c r="I811" s="381">
        <f>I812+I816</f>
        <v>0</v>
      </c>
      <c r="J811" s="382">
        <f>J812+J816</f>
        <v>0</v>
      </c>
      <c r="K811" s="191"/>
      <c r="L811" s="96"/>
      <c r="M811" s="96"/>
    </row>
    <row r="812" spans="1:13" s="23" customFormat="1">
      <c r="A812" s="87"/>
      <c r="B812" s="109" t="s">
        <v>447</v>
      </c>
      <c r="C812" s="119"/>
      <c r="D812" s="100" t="s">
        <v>448</v>
      </c>
      <c r="E812" s="369">
        <f t="shared" si="194"/>
        <v>0</v>
      </c>
      <c r="F812" s="381">
        <f t="shared" ref="F812:M812" si="204">F813+F814</f>
        <v>0</v>
      </c>
      <c r="G812" s="381">
        <f t="shared" si="204"/>
        <v>0</v>
      </c>
      <c r="H812" s="381">
        <f t="shared" si="204"/>
        <v>0</v>
      </c>
      <c r="I812" s="381">
        <f t="shared" si="204"/>
        <v>0</v>
      </c>
      <c r="J812" s="382">
        <f t="shared" si="204"/>
        <v>0</v>
      </c>
      <c r="K812" s="191">
        <f t="shared" si="204"/>
        <v>0</v>
      </c>
      <c r="L812" s="191">
        <f t="shared" si="204"/>
        <v>0</v>
      </c>
      <c r="M812" s="191">
        <f t="shared" si="204"/>
        <v>0</v>
      </c>
    </row>
    <row r="813" spans="1:13" s="23" customFormat="1" ht="38.25">
      <c r="A813" s="87"/>
      <c r="B813" s="114"/>
      <c r="C813" s="113" t="s">
        <v>449</v>
      </c>
      <c r="D813" s="100" t="s">
        <v>450</v>
      </c>
      <c r="E813" s="369">
        <f t="shared" si="194"/>
        <v>0</v>
      </c>
      <c r="F813" s="381"/>
      <c r="G813" s="381"/>
      <c r="H813" s="381"/>
      <c r="I813" s="381"/>
      <c r="J813" s="383"/>
      <c r="K813" s="95"/>
      <c r="L813" s="96"/>
      <c r="M813" s="96"/>
    </row>
    <row r="814" spans="1:13" s="23" customFormat="1">
      <c r="A814" s="87"/>
      <c r="B814" s="122" t="s">
        <v>451</v>
      </c>
      <c r="C814" s="123"/>
      <c r="D814" s="94" t="s">
        <v>452</v>
      </c>
      <c r="E814" s="369">
        <f t="shared" si="194"/>
        <v>0</v>
      </c>
      <c r="F814" s="381"/>
      <c r="G814" s="381"/>
      <c r="H814" s="381"/>
      <c r="I814" s="381"/>
      <c r="J814" s="383"/>
      <c r="K814" s="95"/>
      <c r="L814" s="96"/>
      <c r="M814" s="96"/>
    </row>
    <row r="815" spans="1:13" s="23" customFormat="1" ht="13.5">
      <c r="A815" s="87"/>
      <c r="B815" s="124"/>
      <c r="C815" s="89"/>
      <c r="D815" s="90"/>
      <c r="E815" s="369">
        <f t="shared" si="194"/>
        <v>0</v>
      </c>
      <c r="F815" s="381"/>
      <c r="G815" s="381"/>
      <c r="H815" s="381"/>
      <c r="I815" s="381"/>
      <c r="J815" s="383"/>
      <c r="K815" s="95"/>
      <c r="L815" s="96"/>
      <c r="M815" s="96"/>
    </row>
    <row r="816" spans="1:13" s="23" customFormat="1">
      <c r="A816" s="87"/>
      <c r="B816" s="94" t="s">
        <v>453</v>
      </c>
      <c r="C816" s="125"/>
      <c r="D816" s="100" t="s">
        <v>454</v>
      </c>
      <c r="E816" s="369">
        <f t="shared" si="194"/>
        <v>0</v>
      </c>
      <c r="F816" s="381">
        <f t="shared" ref="F816:M816" si="205">F817+F818</f>
        <v>0</v>
      </c>
      <c r="G816" s="381">
        <f t="shared" si="205"/>
        <v>0</v>
      </c>
      <c r="H816" s="381">
        <f t="shared" si="205"/>
        <v>0</v>
      </c>
      <c r="I816" s="381">
        <f t="shared" si="205"/>
        <v>0</v>
      </c>
      <c r="J816" s="382">
        <f t="shared" si="205"/>
        <v>0</v>
      </c>
      <c r="K816" s="191">
        <f t="shared" si="205"/>
        <v>0</v>
      </c>
      <c r="L816" s="191">
        <f t="shared" si="205"/>
        <v>0</v>
      </c>
      <c r="M816" s="191">
        <f t="shared" si="205"/>
        <v>0</v>
      </c>
    </row>
    <row r="817" spans="1:14" s="23" customFormat="1">
      <c r="A817" s="87"/>
      <c r="B817" s="119" t="s">
        <v>455</v>
      </c>
      <c r="C817" s="99"/>
      <c r="D817" s="100" t="s">
        <v>456</v>
      </c>
      <c r="E817" s="369">
        <f t="shared" si="194"/>
        <v>0</v>
      </c>
      <c r="F817" s="381"/>
      <c r="G817" s="381"/>
      <c r="H817" s="381"/>
      <c r="I817" s="381"/>
      <c r="J817" s="383"/>
      <c r="K817" s="95"/>
      <c r="L817" s="96"/>
      <c r="M817" s="96"/>
    </row>
    <row r="818" spans="1:14" s="23" customFormat="1">
      <c r="A818" s="87"/>
      <c r="B818" s="98" t="s">
        <v>457</v>
      </c>
      <c r="C818" s="101"/>
      <c r="D818" s="94" t="s">
        <v>458</v>
      </c>
      <c r="E818" s="369">
        <f t="shared" si="194"/>
        <v>0</v>
      </c>
      <c r="F818" s="381"/>
      <c r="G818" s="381"/>
      <c r="H818" s="381"/>
      <c r="I818" s="381"/>
      <c r="J818" s="383"/>
      <c r="K818" s="95"/>
      <c r="L818" s="96"/>
      <c r="M818" s="96"/>
    </row>
    <row r="819" spans="1:14" s="23" customFormat="1">
      <c r="A819" s="87"/>
      <c r="B819" s="91" t="s">
        <v>717</v>
      </c>
      <c r="C819" s="102"/>
      <c r="D819" s="94" t="s">
        <v>459</v>
      </c>
      <c r="E819" s="369">
        <f t="shared" si="194"/>
        <v>0</v>
      </c>
      <c r="F819" s="381">
        <f t="shared" ref="F819:M819" si="206">F820</f>
        <v>0</v>
      </c>
      <c r="G819" s="381">
        <f t="shared" si="206"/>
        <v>0</v>
      </c>
      <c r="H819" s="381">
        <f t="shared" si="206"/>
        <v>0</v>
      </c>
      <c r="I819" s="381">
        <f t="shared" si="206"/>
        <v>0</v>
      </c>
      <c r="J819" s="382">
        <f t="shared" si="206"/>
        <v>0</v>
      </c>
      <c r="K819" s="191">
        <f t="shared" si="206"/>
        <v>0</v>
      </c>
      <c r="L819" s="191">
        <f t="shared" si="206"/>
        <v>0</v>
      </c>
      <c r="M819" s="191">
        <f t="shared" si="206"/>
        <v>0</v>
      </c>
    </row>
    <row r="820" spans="1:14">
      <c r="A820" s="87"/>
      <c r="B820" s="98" t="s">
        <v>460</v>
      </c>
      <c r="C820" s="102"/>
      <c r="D820" s="94" t="s">
        <v>461</v>
      </c>
      <c r="E820" s="369">
        <f t="shared" si="194"/>
        <v>0</v>
      </c>
      <c r="F820" s="381"/>
      <c r="G820" s="381"/>
      <c r="H820" s="381"/>
      <c r="I820" s="381"/>
      <c r="J820" s="383"/>
      <c r="K820" s="95"/>
      <c r="L820" s="96"/>
      <c r="M820" s="96"/>
    </row>
    <row r="821" spans="1:14" s="17" customFormat="1">
      <c r="A821" s="639" t="s">
        <v>462</v>
      </c>
      <c r="B821" s="640"/>
      <c r="C821" s="640"/>
      <c r="D821" s="86"/>
      <c r="E821" s="376">
        <f t="shared" si="194"/>
        <v>0</v>
      </c>
      <c r="F821" s="384">
        <f t="shared" ref="F821:M821" si="207">F823+F834+F847+F860+F875</f>
        <v>0</v>
      </c>
      <c r="G821" s="384">
        <f t="shared" si="207"/>
        <v>0</v>
      </c>
      <c r="H821" s="384">
        <f t="shared" si="207"/>
        <v>0</v>
      </c>
      <c r="I821" s="384">
        <f t="shared" si="207"/>
        <v>0</v>
      </c>
      <c r="J821" s="401">
        <f t="shared" si="207"/>
        <v>0</v>
      </c>
      <c r="K821" s="402">
        <f t="shared" si="207"/>
        <v>0</v>
      </c>
      <c r="L821" s="402">
        <f t="shared" si="207"/>
        <v>0</v>
      </c>
      <c r="M821" s="402">
        <f t="shared" si="207"/>
        <v>0</v>
      </c>
      <c r="N821" s="28"/>
    </row>
    <row r="822" spans="1:14" s="17" customFormat="1">
      <c r="A822" s="526"/>
      <c r="B822" s="641" t="s">
        <v>591</v>
      </c>
      <c r="C822" s="642"/>
      <c r="D822" s="86"/>
      <c r="E822" s="376"/>
      <c r="F822" s="384"/>
      <c r="G822" s="384"/>
      <c r="H822" s="384"/>
      <c r="I822" s="384"/>
      <c r="J822" s="401"/>
      <c r="K822" s="402"/>
      <c r="L822" s="387"/>
      <c r="M822" s="387"/>
      <c r="N822" s="28"/>
    </row>
    <row r="823" spans="1:14" ht="13.5" hidden="1" customHeight="1">
      <c r="A823" s="87"/>
      <c r="B823" s="126" t="s">
        <v>463</v>
      </c>
      <c r="C823" s="118"/>
      <c r="D823" s="90" t="s">
        <v>464</v>
      </c>
      <c r="E823" s="369">
        <f t="shared" ref="E823:E876" si="208">G823+H823+I823+J823</f>
        <v>0</v>
      </c>
      <c r="F823" s="381">
        <f t="shared" ref="F823:M823" si="209">F824</f>
        <v>0</v>
      </c>
      <c r="G823" s="381">
        <f t="shared" si="209"/>
        <v>0</v>
      </c>
      <c r="H823" s="381">
        <f t="shared" si="209"/>
        <v>0</v>
      </c>
      <c r="I823" s="381">
        <f t="shared" si="209"/>
        <v>0</v>
      </c>
      <c r="J823" s="382">
        <f t="shared" si="209"/>
        <v>0</v>
      </c>
      <c r="K823" s="191">
        <f t="shared" si="209"/>
        <v>0</v>
      </c>
      <c r="L823" s="191">
        <f t="shared" si="209"/>
        <v>0</v>
      </c>
      <c r="M823" s="191">
        <f t="shared" si="209"/>
        <v>0</v>
      </c>
    </row>
    <row r="824" spans="1:14" s="23" customFormat="1" hidden="1">
      <c r="A824" s="87"/>
      <c r="B824" s="98" t="s">
        <v>465</v>
      </c>
      <c r="C824" s="102"/>
      <c r="D824" s="100" t="s">
        <v>466</v>
      </c>
      <c r="E824" s="369">
        <f t="shared" si="208"/>
        <v>0</v>
      </c>
      <c r="F824" s="381">
        <f>F825+F826+F827+F828+F829+F830+F831+F832</f>
        <v>0</v>
      </c>
      <c r="G824" s="381">
        <f>G825+G826+G827+G828+G829+G830+G831+G832</f>
        <v>0</v>
      </c>
      <c r="H824" s="381">
        <f>H825+H826+H827+H828+H829+H830+H831+H832</f>
        <v>0</v>
      </c>
      <c r="I824" s="381">
        <f>I825+I826+I827+I828+I829+I830+I831+I832</f>
        <v>0</v>
      </c>
      <c r="J824" s="382">
        <f>J825+J826+J827+J828+J829+J830+J831+J832</f>
        <v>0</v>
      </c>
      <c r="K824" s="191"/>
      <c r="L824" s="96"/>
      <c r="M824" s="96"/>
    </row>
    <row r="825" spans="1:14" s="23" customFormat="1" ht="25.5" hidden="1">
      <c r="A825" s="87"/>
      <c r="B825" s="118"/>
      <c r="C825" s="127" t="s">
        <v>467</v>
      </c>
      <c r="D825" s="90" t="s">
        <v>468</v>
      </c>
      <c r="E825" s="369">
        <f t="shared" si="208"/>
        <v>0</v>
      </c>
      <c r="F825" s="381"/>
      <c r="G825" s="381"/>
      <c r="H825" s="381"/>
      <c r="I825" s="381"/>
      <c r="J825" s="383"/>
      <c r="K825" s="95"/>
      <c r="L825" s="96"/>
      <c r="M825" s="96"/>
    </row>
    <row r="826" spans="1:14" s="23" customFormat="1" ht="51" hidden="1">
      <c r="A826" s="87"/>
      <c r="B826" s="118"/>
      <c r="C826" s="128" t="s">
        <v>469</v>
      </c>
      <c r="D826" s="129" t="s">
        <v>470</v>
      </c>
      <c r="E826" s="369">
        <f t="shared" si="208"/>
        <v>0</v>
      </c>
      <c r="F826" s="381"/>
      <c r="G826" s="381"/>
      <c r="H826" s="381"/>
      <c r="I826" s="381"/>
      <c r="J826" s="383"/>
      <c r="K826" s="95"/>
      <c r="L826" s="96"/>
      <c r="M826" s="96"/>
    </row>
    <row r="827" spans="1:14" s="23" customFormat="1" ht="38.25" hidden="1">
      <c r="A827" s="87"/>
      <c r="B827" s="118"/>
      <c r="C827" s="128" t="s">
        <v>471</v>
      </c>
      <c r="D827" s="129" t="s">
        <v>472</v>
      </c>
      <c r="E827" s="369">
        <f t="shared" si="208"/>
        <v>0</v>
      </c>
      <c r="F827" s="381"/>
      <c r="G827" s="381"/>
      <c r="H827" s="381"/>
      <c r="I827" s="381"/>
      <c r="J827" s="383"/>
      <c r="K827" s="95"/>
      <c r="L827" s="96"/>
      <c r="M827" s="96"/>
    </row>
    <row r="828" spans="1:14" s="23" customFormat="1" ht="38.25" hidden="1">
      <c r="A828" s="87"/>
      <c r="B828" s="118"/>
      <c r="C828" s="127" t="s">
        <v>473</v>
      </c>
      <c r="D828" s="90" t="s">
        <v>474</v>
      </c>
      <c r="E828" s="369">
        <f t="shared" si="208"/>
        <v>0</v>
      </c>
      <c r="F828" s="381"/>
      <c r="G828" s="381"/>
      <c r="H828" s="381"/>
      <c r="I828" s="381"/>
      <c r="J828" s="383"/>
      <c r="K828" s="95"/>
      <c r="L828" s="96"/>
      <c r="M828" s="96"/>
    </row>
    <row r="829" spans="1:14" s="23" customFormat="1" ht="63.75" hidden="1">
      <c r="A829" s="87"/>
      <c r="B829" s="114"/>
      <c r="C829" s="130" t="s">
        <v>475</v>
      </c>
      <c r="D829" s="117" t="s">
        <v>476</v>
      </c>
      <c r="E829" s="369">
        <f t="shared" si="208"/>
        <v>0</v>
      </c>
      <c r="F829" s="381"/>
      <c r="G829" s="381"/>
      <c r="H829" s="381"/>
      <c r="I829" s="381"/>
      <c r="J829" s="383"/>
      <c r="K829" s="95"/>
      <c r="L829" s="96"/>
      <c r="M829" s="96"/>
    </row>
    <row r="830" spans="1:14" s="23" customFormat="1" ht="51" hidden="1">
      <c r="A830" s="87"/>
      <c r="B830" s="131"/>
      <c r="C830" s="132" t="s">
        <v>477</v>
      </c>
      <c r="D830" s="133" t="s">
        <v>478</v>
      </c>
      <c r="E830" s="369">
        <f t="shared" si="208"/>
        <v>0</v>
      </c>
      <c r="F830" s="381"/>
      <c r="G830" s="381"/>
      <c r="H830" s="381"/>
      <c r="I830" s="381"/>
      <c r="J830" s="383"/>
      <c r="K830" s="95"/>
      <c r="L830" s="96"/>
      <c r="M830" s="96"/>
    </row>
    <row r="831" spans="1:14" s="23" customFormat="1" ht="51" hidden="1">
      <c r="A831" s="87"/>
      <c r="B831" s="134"/>
      <c r="C831" s="135" t="s">
        <v>479</v>
      </c>
      <c r="D831" s="136" t="s">
        <v>480</v>
      </c>
      <c r="E831" s="369">
        <f t="shared" si="208"/>
        <v>0</v>
      </c>
      <c r="F831" s="381"/>
      <c r="G831" s="381"/>
      <c r="H831" s="381"/>
      <c r="I831" s="381"/>
      <c r="J831" s="383"/>
      <c r="K831" s="95"/>
      <c r="L831" s="96"/>
      <c r="M831" s="96"/>
    </row>
    <row r="832" spans="1:14" s="23" customFormat="1" ht="13.5" hidden="1">
      <c r="A832" s="87"/>
      <c r="B832" s="137"/>
      <c r="C832" s="138" t="s">
        <v>481</v>
      </c>
      <c r="D832" s="139" t="s">
        <v>482</v>
      </c>
      <c r="E832" s="369">
        <f t="shared" si="208"/>
        <v>0</v>
      </c>
      <c r="F832" s="381"/>
      <c r="G832" s="381"/>
      <c r="H832" s="381"/>
      <c r="I832" s="381"/>
      <c r="J832" s="383"/>
      <c r="K832" s="95"/>
      <c r="L832" s="96"/>
      <c r="M832" s="96"/>
    </row>
    <row r="833" spans="1:13" s="23" customFormat="1" ht="13.5" hidden="1">
      <c r="A833" s="87"/>
      <c r="B833" s="140"/>
      <c r="C833" s="141"/>
      <c r="D833" s="142"/>
      <c r="E833" s="369">
        <f t="shared" si="208"/>
        <v>0</v>
      </c>
      <c r="F833" s="381"/>
      <c r="G833" s="381"/>
      <c r="H833" s="381"/>
      <c r="I833" s="381"/>
      <c r="J833" s="383"/>
      <c r="K833" s="95"/>
      <c r="L833" s="96"/>
      <c r="M833" s="96"/>
    </row>
    <row r="834" spans="1:13" s="23" customFormat="1" hidden="1">
      <c r="A834" s="87"/>
      <c r="B834" s="91" t="s">
        <v>483</v>
      </c>
      <c r="C834" s="98"/>
      <c r="D834" s="100" t="s">
        <v>484</v>
      </c>
      <c r="E834" s="369">
        <f t="shared" si="208"/>
        <v>0</v>
      </c>
      <c r="F834" s="381">
        <f t="shared" ref="F834:M834" si="210">F835</f>
        <v>0</v>
      </c>
      <c r="G834" s="381">
        <f t="shared" si="210"/>
        <v>0</v>
      </c>
      <c r="H834" s="381">
        <f t="shared" si="210"/>
        <v>0</v>
      </c>
      <c r="I834" s="381">
        <f t="shared" si="210"/>
        <v>0</v>
      </c>
      <c r="J834" s="382">
        <f t="shared" si="210"/>
        <v>0</v>
      </c>
      <c r="K834" s="191">
        <f t="shared" si="210"/>
        <v>0</v>
      </c>
      <c r="L834" s="191">
        <f t="shared" si="210"/>
        <v>0</v>
      </c>
      <c r="M834" s="191">
        <f t="shared" si="210"/>
        <v>0</v>
      </c>
    </row>
    <row r="835" spans="1:13" s="23" customFormat="1" hidden="1">
      <c r="A835" s="87"/>
      <c r="B835" s="102" t="s">
        <v>485</v>
      </c>
      <c r="C835" s="109"/>
      <c r="D835" s="94" t="s">
        <v>407</v>
      </c>
      <c r="E835" s="369">
        <f t="shared" si="208"/>
        <v>0</v>
      </c>
      <c r="F835" s="381">
        <f>F839+F840+F841+F842+F843+F844+F845</f>
        <v>0</v>
      </c>
      <c r="G835" s="381">
        <f>G839+G840+G841+G842+G843+G844+G845</f>
        <v>0</v>
      </c>
      <c r="H835" s="381">
        <f>H839+H840+H841+H842+H843+H844+H845</f>
        <v>0</v>
      </c>
      <c r="I835" s="381">
        <f>I839+I840+I841+I842+I843+I844+I845</f>
        <v>0</v>
      </c>
      <c r="J835" s="382">
        <f>J839+J840+J841+J842+J843+J844+J845</f>
        <v>0</v>
      </c>
      <c r="K835" s="191"/>
      <c r="L835" s="96"/>
      <c r="M835" s="96"/>
    </row>
    <row r="836" spans="1:13" s="23" customFormat="1" hidden="1">
      <c r="A836" s="87"/>
      <c r="B836" s="143"/>
      <c r="C836" s="144" t="s">
        <v>486</v>
      </c>
      <c r="D836" s="145" t="s">
        <v>487</v>
      </c>
      <c r="E836" s="369">
        <f t="shared" si="208"/>
        <v>0</v>
      </c>
      <c r="F836" s="381"/>
      <c r="G836" s="381"/>
      <c r="H836" s="381"/>
      <c r="I836" s="381"/>
      <c r="J836" s="383"/>
      <c r="K836" s="95"/>
      <c r="L836" s="96"/>
      <c r="M836" s="96"/>
    </row>
    <row r="837" spans="1:13" s="23" customFormat="1" hidden="1">
      <c r="A837" s="87"/>
      <c r="B837" s="143"/>
      <c r="C837" s="144" t="s">
        <v>488</v>
      </c>
      <c r="D837" s="145" t="s">
        <v>489</v>
      </c>
      <c r="E837" s="369">
        <f t="shared" si="208"/>
        <v>0</v>
      </c>
      <c r="F837" s="381"/>
      <c r="G837" s="381"/>
      <c r="H837" s="381"/>
      <c r="I837" s="381"/>
      <c r="J837" s="383"/>
      <c r="K837" s="95"/>
      <c r="L837" s="96"/>
      <c r="M837" s="96"/>
    </row>
    <row r="838" spans="1:13" s="23" customFormat="1" hidden="1">
      <c r="A838" s="87"/>
      <c r="B838" s="143"/>
      <c r="C838" s="144" t="s">
        <v>490</v>
      </c>
      <c r="D838" s="145" t="s">
        <v>491</v>
      </c>
      <c r="E838" s="369">
        <f t="shared" si="208"/>
        <v>0</v>
      </c>
      <c r="F838" s="381"/>
      <c r="G838" s="381"/>
      <c r="H838" s="381"/>
      <c r="I838" s="381"/>
      <c r="J838" s="383"/>
      <c r="K838" s="95"/>
      <c r="L838" s="96"/>
      <c r="M838" s="96"/>
    </row>
    <row r="839" spans="1:13" s="23" customFormat="1" hidden="1">
      <c r="A839" s="87"/>
      <c r="B839" s="99"/>
      <c r="C839" s="102" t="s">
        <v>492</v>
      </c>
      <c r="D839" s="94" t="s">
        <v>493</v>
      </c>
      <c r="E839" s="369">
        <f t="shared" si="208"/>
        <v>0</v>
      </c>
      <c r="F839" s="381"/>
      <c r="G839" s="381"/>
      <c r="H839" s="381"/>
      <c r="I839" s="381"/>
      <c r="J839" s="383"/>
      <c r="K839" s="95"/>
      <c r="L839" s="96"/>
      <c r="M839" s="96"/>
    </row>
    <row r="840" spans="1:13" s="23" customFormat="1" hidden="1">
      <c r="A840" s="87"/>
      <c r="B840" s="99"/>
      <c r="C840" s="102" t="s">
        <v>494</v>
      </c>
      <c r="D840" s="94" t="s">
        <v>495</v>
      </c>
      <c r="E840" s="369">
        <f t="shared" si="208"/>
        <v>0</v>
      </c>
      <c r="F840" s="381"/>
      <c r="G840" s="381"/>
      <c r="H840" s="381"/>
      <c r="I840" s="381"/>
      <c r="J840" s="383"/>
      <c r="K840" s="95"/>
      <c r="L840" s="96"/>
      <c r="M840" s="96"/>
    </row>
    <row r="841" spans="1:13" s="23" customFormat="1" hidden="1">
      <c r="A841" s="87"/>
      <c r="B841" s="99"/>
      <c r="C841" s="102" t="s">
        <v>496</v>
      </c>
      <c r="D841" s="94" t="s">
        <v>497</v>
      </c>
      <c r="E841" s="369">
        <f t="shared" si="208"/>
        <v>0</v>
      </c>
      <c r="F841" s="381"/>
      <c r="G841" s="381"/>
      <c r="H841" s="381"/>
      <c r="I841" s="381"/>
      <c r="J841" s="383"/>
      <c r="K841" s="95"/>
      <c r="L841" s="96"/>
      <c r="M841" s="96"/>
    </row>
    <row r="842" spans="1:13" s="23" customFormat="1" hidden="1">
      <c r="A842" s="87"/>
      <c r="B842" s="99"/>
      <c r="C842" s="102" t="s">
        <v>498</v>
      </c>
      <c r="D842" s="94" t="s">
        <v>499</v>
      </c>
      <c r="E842" s="369">
        <f t="shared" si="208"/>
        <v>0</v>
      </c>
      <c r="F842" s="381"/>
      <c r="G842" s="381"/>
      <c r="H842" s="381"/>
      <c r="I842" s="381"/>
      <c r="J842" s="383"/>
      <c r="K842" s="95"/>
      <c r="L842" s="96"/>
      <c r="M842" s="96"/>
    </row>
    <row r="843" spans="1:13" s="23" customFormat="1" hidden="1">
      <c r="A843" s="87"/>
      <c r="B843" s="99"/>
      <c r="C843" s="102"/>
      <c r="D843" s="94"/>
      <c r="E843" s="369">
        <f t="shared" si="208"/>
        <v>0</v>
      </c>
      <c r="F843" s="381"/>
      <c r="G843" s="381"/>
      <c r="H843" s="381"/>
      <c r="I843" s="381"/>
      <c r="J843" s="383"/>
      <c r="K843" s="95"/>
      <c r="L843" s="96"/>
      <c r="M843" s="96"/>
    </row>
    <row r="844" spans="1:13" s="23" customFormat="1" hidden="1">
      <c r="A844" s="87"/>
      <c r="B844" s="99"/>
      <c r="C844" s="102" t="s">
        <v>502</v>
      </c>
      <c r="D844" s="94" t="s">
        <v>503</v>
      </c>
      <c r="E844" s="369">
        <f t="shared" si="208"/>
        <v>0</v>
      </c>
      <c r="F844" s="381"/>
      <c r="G844" s="381"/>
      <c r="H844" s="381"/>
      <c r="I844" s="381"/>
      <c r="J844" s="383"/>
      <c r="K844" s="95"/>
      <c r="L844" s="96"/>
      <c r="M844" s="96"/>
    </row>
    <row r="845" spans="1:13" s="23" customFormat="1" hidden="1">
      <c r="A845" s="87"/>
      <c r="B845" s="99"/>
      <c r="C845" s="102" t="s">
        <v>504</v>
      </c>
      <c r="D845" s="94" t="s">
        <v>505</v>
      </c>
      <c r="E845" s="369">
        <f t="shared" si="208"/>
        <v>0</v>
      </c>
      <c r="F845" s="381"/>
      <c r="G845" s="381"/>
      <c r="H845" s="381"/>
      <c r="I845" s="381"/>
      <c r="J845" s="383"/>
      <c r="K845" s="95"/>
      <c r="L845" s="96"/>
      <c r="M845" s="96"/>
    </row>
    <row r="846" spans="1:13" s="23" customFormat="1" hidden="1">
      <c r="A846" s="87"/>
      <c r="B846" s="98"/>
      <c r="C846" s="91"/>
      <c r="D846" s="94"/>
      <c r="E846" s="369">
        <f t="shared" si="208"/>
        <v>0</v>
      </c>
      <c r="F846" s="381"/>
      <c r="G846" s="381"/>
      <c r="H846" s="381"/>
      <c r="I846" s="381"/>
      <c r="J846" s="383"/>
      <c r="K846" s="95"/>
      <c r="L846" s="96"/>
      <c r="M846" s="96"/>
    </row>
    <row r="847" spans="1:13" s="23" customFormat="1" hidden="1">
      <c r="A847" s="87"/>
      <c r="B847" s="91" t="s">
        <v>506</v>
      </c>
      <c r="C847" s="91"/>
      <c r="D847" s="94" t="s">
        <v>507</v>
      </c>
      <c r="E847" s="369">
        <f t="shared" si="208"/>
        <v>0</v>
      </c>
      <c r="F847" s="381">
        <f t="shared" ref="F847:M847" si="211">F848+F849+F850+F851+F852+F853+F854+F855+F856+F857+F858</f>
        <v>0</v>
      </c>
      <c r="G847" s="381">
        <f t="shared" si="211"/>
        <v>0</v>
      </c>
      <c r="H847" s="381">
        <f t="shared" si="211"/>
        <v>0</v>
      </c>
      <c r="I847" s="381">
        <f t="shared" si="211"/>
        <v>0</v>
      </c>
      <c r="J847" s="382">
        <f t="shared" si="211"/>
        <v>0</v>
      </c>
      <c r="K847" s="191">
        <f t="shared" si="211"/>
        <v>0</v>
      </c>
      <c r="L847" s="191">
        <f t="shared" si="211"/>
        <v>0</v>
      </c>
      <c r="M847" s="191">
        <f t="shared" si="211"/>
        <v>0</v>
      </c>
    </row>
    <row r="848" spans="1:13" s="23" customFormat="1" hidden="1">
      <c r="A848" s="87"/>
      <c r="B848" s="98" t="s">
        <v>508</v>
      </c>
      <c r="C848" s="91"/>
      <c r="D848" s="94" t="s">
        <v>509</v>
      </c>
      <c r="E848" s="369">
        <f t="shared" si="208"/>
        <v>0</v>
      </c>
      <c r="F848" s="381"/>
      <c r="G848" s="381"/>
      <c r="H848" s="381"/>
      <c r="I848" s="381"/>
      <c r="J848" s="383"/>
      <c r="K848" s="95"/>
      <c r="L848" s="96"/>
      <c r="M848" s="96"/>
    </row>
    <row r="849" spans="1:13" s="23" customFormat="1" hidden="1">
      <c r="A849" s="87"/>
      <c r="B849" s="98" t="s">
        <v>510</v>
      </c>
      <c r="C849" s="102"/>
      <c r="D849" s="94" t="s">
        <v>511</v>
      </c>
      <c r="E849" s="369">
        <f t="shared" si="208"/>
        <v>0</v>
      </c>
      <c r="F849" s="381"/>
      <c r="G849" s="381"/>
      <c r="H849" s="381"/>
      <c r="I849" s="381"/>
      <c r="J849" s="383"/>
      <c r="K849" s="95"/>
      <c r="L849" s="96"/>
      <c r="M849" s="96"/>
    </row>
    <row r="850" spans="1:13" s="23" customFormat="1" hidden="1">
      <c r="A850" s="87"/>
      <c r="B850" s="98" t="s">
        <v>512</v>
      </c>
      <c r="C850" s="91"/>
      <c r="D850" s="94" t="s">
        <v>513</v>
      </c>
      <c r="E850" s="369">
        <f t="shared" si="208"/>
        <v>0</v>
      </c>
      <c r="F850" s="381"/>
      <c r="G850" s="381"/>
      <c r="H850" s="381"/>
      <c r="I850" s="381"/>
      <c r="J850" s="383"/>
      <c r="K850" s="95"/>
      <c r="L850" s="96"/>
      <c r="M850" s="96"/>
    </row>
    <row r="851" spans="1:13" s="23" customFormat="1" hidden="1">
      <c r="A851" s="87"/>
      <c r="B851" s="98" t="s">
        <v>514</v>
      </c>
      <c r="C851" s="93"/>
      <c r="D851" s="94" t="s">
        <v>515</v>
      </c>
      <c r="E851" s="369">
        <f t="shared" si="208"/>
        <v>0</v>
      </c>
      <c r="F851" s="381"/>
      <c r="G851" s="381"/>
      <c r="H851" s="381"/>
      <c r="I851" s="381"/>
      <c r="J851" s="383"/>
      <c r="K851" s="95"/>
      <c r="L851" s="96"/>
      <c r="M851" s="96"/>
    </row>
    <row r="852" spans="1:13" s="23" customFormat="1" hidden="1">
      <c r="A852" s="87"/>
      <c r="B852" s="97" t="s">
        <v>516</v>
      </c>
      <c r="C852" s="537"/>
      <c r="D852" s="94" t="s">
        <v>517</v>
      </c>
      <c r="E852" s="369">
        <f t="shared" si="208"/>
        <v>0</v>
      </c>
      <c r="F852" s="381"/>
      <c r="G852" s="381"/>
      <c r="H852" s="381"/>
      <c r="I852" s="381"/>
      <c r="J852" s="383"/>
      <c r="K852" s="95"/>
      <c r="L852" s="96"/>
      <c r="M852" s="96"/>
    </row>
    <row r="853" spans="1:13" s="23" customFormat="1" hidden="1">
      <c r="A853" s="87"/>
      <c r="B853" s="146" t="s">
        <v>518</v>
      </c>
      <c r="C853" s="102"/>
      <c r="D853" s="100" t="s">
        <v>519</v>
      </c>
      <c r="E853" s="369">
        <f t="shared" si="208"/>
        <v>0</v>
      </c>
      <c r="F853" s="381"/>
      <c r="G853" s="381"/>
      <c r="H853" s="381"/>
      <c r="I853" s="381"/>
      <c r="J853" s="383"/>
      <c r="K853" s="95"/>
      <c r="L853" s="96"/>
      <c r="M853" s="96"/>
    </row>
    <row r="854" spans="1:13" s="23" customFormat="1" hidden="1">
      <c r="A854" s="87"/>
      <c r="B854" s="97" t="s">
        <v>520</v>
      </c>
      <c r="C854" s="91"/>
      <c r="D854" s="94" t="s">
        <v>521</v>
      </c>
      <c r="E854" s="369">
        <f t="shared" si="208"/>
        <v>0</v>
      </c>
      <c r="F854" s="381"/>
      <c r="G854" s="381"/>
      <c r="H854" s="381"/>
      <c r="I854" s="381"/>
      <c r="J854" s="383"/>
      <c r="K854" s="95"/>
      <c r="L854" s="96"/>
      <c r="M854" s="96"/>
    </row>
    <row r="855" spans="1:13" s="23" customFormat="1" hidden="1">
      <c r="A855" s="87"/>
      <c r="B855" s="97" t="s">
        <v>522</v>
      </c>
      <c r="C855" s="91"/>
      <c r="D855" s="94" t="s">
        <v>523</v>
      </c>
      <c r="E855" s="369">
        <f t="shared" si="208"/>
        <v>0</v>
      </c>
      <c r="F855" s="381"/>
      <c r="G855" s="381"/>
      <c r="H855" s="381"/>
      <c r="I855" s="381"/>
      <c r="J855" s="383"/>
      <c r="K855" s="95"/>
      <c r="L855" s="96"/>
      <c r="M855" s="96"/>
    </row>
    <row r="856" spans="1:13" s="23" customFormat="1" hidden="1">
      <c r="A856" s="87"/>
      <c r="B856" s="98" t="s">
        <v>524</v>
      </c>
      <c r="C856" s="99"/>
      <c r="D856" s="100" t="s">
        <v>525</v>
      </c>
      <c r="E856" s="369">
        <f t="shared" si="208"/>
        <v>0</v>
      </c>
      <c r="F856" s="381"/>
      <c r="G856" s="381"/>
      <c r="H856" s="381"/>
      <c r="I856" s="381"/>
      <c r="J856" s="383"/>
      <c r="K856" s="95"/>
      <c r="L856" s="96"/>
      <c r="M856" s="96"/>
    </row>
    <row r="857" spans="1:13" s="23" customFormat="1" hidden="1">
      <c r="A857" s="87"/>
      <c r="B857" s="97" t="s">
        <v>526</v>
      </c>
      <c r="C857" s="91"/>
      <c r="D857" s="94" t="s">
        <v>527</v>
      </c>
      <c r="E857" s="369">
        <f t="shared" si="208"/>
        <v>0</v>
      </c>
      <c r="F857" s="381"/>
      <c r="G857" s="381"/>
      <c r="H857" s="381"/>
      <c r="I857" s="381"/>
      <c r="J857" s="383"/>
      <c r="K857" s="95"/>
      <c r="L857" s="96"/>
      <c r="M857" s="96"/>
    </row>
    <row r="858" spans="1:13" s="23" customFormat="1" hidden="1">
      <c r="A858" s="87"/>
      <c r="B858" s="147" t="s">
        <v>528</v>
      </c>
      <c r="C858" s="99"/>
      <c r="D858" s="100" t="s">
        <v>529</v>
      </c>
      <c r="E858" s="369">
        <f t="shared" si="208"/>
        <v>0</v>
      </c>
      <c r="F858" s="381"/>
      <c r="G858" s="381"/>
      <c r="H858" s="381"/>
      <c r="I858" s="381"/>
      <c r="J858" s="383"/>
      <c r="K858" s="95"/>
      <c r="L858" s="96"/>
      <c r="M858" s="96"/>
    </row>
    <row r="859" spans="1:13" s="23" customFormat="1" hidden="1">
      <c r="A859" s="87"/>
      <c r="B859" s="97"/>
      <c r="C859" s="91"/>
      <c r="D859" s="94"/>
      <c r="E859" s="369">
        <f t="shared" si="208"/>
        <v>0</v>
      </c>
      <c r="F859" s="381"/>
      <c r="G859" s="381"/>
      <c r="H859" s="381"/>
      <c r="I859" s="381"/>
      <c r="J859" s="383"/>
      <c r="K859" s="95"/>
      <c r="L859" s="96"/>
      <c r="M859" s="96"/>
    </row>
    <row r="860" spans="1:13" s="23" customFormat="1">
      <c r="A860" s="87"/>
      <c r="B860" s="119" t="s">
        <v>530</v>
      </c>
      <c r="C860" s="99"/>
      <c r="D860" s="100" t="s">
        <v>531</v>
      </c>
      <c r="E860" s="369">
        <f t="shared" si="208"/>
        <v>0</v>
      </c>
      <c r="F860" s="381">
        <f t="shared" ref="F860:M860" si="212">F861+F871</f>
        <v>0</v>
      </c>
      <c r="G860" s="381">
        <f t="shared" si="212"/>
        <v>0</v>
      </c>
      <c r="H860" s="381">
        <f t="shared" si="212"/>
        <v>0</v>
      </c>
      <c r="I860" s="381">
        <f t="shared" si="212"/>
        <v>0</v>
      </c>
      <c r="J860" s="382">
        <f t="shared" si="212"/>
        <v>0</v>
      </c>
      <c r="K860" s="191">
        <f t="shared" si="212"/>
        <v>0</v>
      </c>
      <c r="L860" s="191">
        <f t="shared" si="212"/>
        <v>0</v>
      </c>
      <c r="M860" s="191">
        <f t="shared" si="212"/>
        <v>0</v>
      </c>
    </row>
    <row r="861" spans="1:13" s="23" customFormat="1">
      <c r="A861" s="87"/>
      <c r="B861" s="93" t="s">
        <v>532</v>
      </c>
      <c r="C861" s="91"/>
      <c r="D861" s="94" t="s">
        <v>533</v>
      </c>
      <c r="E861" s="369">
        <f t="shared" si="208"/>
        <v>0</v>
      </c>
      <c r="F861" s="381">
        <f t="shared" ref="F861:M861" si="213">F862+F867+F869</f>
        <v>0</v>
      </c>
      <c r="G861" s="381">
        <f t="shared" si="213"/>
        <v>0</v>
      </c>
      <c r="H861" s="381">
        <f t="shared" si="213"/>
        <v>0</v>
      </c>
      <c r="I861" s="381">
        <f t="shared" si="213"/>
        <v>0</v>
      </c>
      <c r="J861" s="382">
        <f t="shared" si="213"/>
        <v>0</v>
      </c>
      <c r="K861" s="191">
        <f t="shared" si="213"/>
        <v>0</v>
      </c>
      <c r="L861" s="191">
        <f t="shared" si="213"/>
        <v>0</v>
      </c>
      <c r="M861" s="191">
        <f t="shared" si="213"/>
        <v>0</v>
      </c>
    </row>
    <row r="862" spans="1:13" s="23" customFormat="1">
      <c r="A862" s="87"/>
      <c r="B862" s="97" t="s">
        <v>534</v>
      </c>
      <c r="C862" s="91"/>
      <c r="D862" s="94" t="s">
        <v>535</v>
      </c>
      <c r="E862" s="369">
        <f t="shared" si="208"/>
        <v>0</v>
      </c>
      <c r="F862" s="381">
        <f t="shared" ref="F862:M862" si="214">F863+F864+F865+F866</f>
        <v>0</v>
      </c>
      <c r="G862" s="381">
        <f t="shared" si="214"/>
        <v>0</v>
      </c>
      <c r="H862" s="381">
        <f t="shared" si="214"/>
        <v>0</v>
      </c>
      <c r="I862" s="381">
        <f t="shared" si="214"/>
        <v>0</v>
      </c>
      <c r="J862" s="382">
        <f t="shared" si="214"/>
        <v>0</v>
      </c>
      <c r="K862" s="191">
        <f t="shared" si="214"/>
        <v>0</v>
      </c>
      <c r="L862" s="191">
        <f t="shared" si="214"/>
        <v>0</v>
      </c>
      <c r="M862" s="191">
        <f t="shared" si="214"/>
        <v>0</v>
      </c>
    </row>
    <row r="863" spans="1:13" s="23" customFormat="1">
      <c r="A863" s="87"/>
      <c r="B863" s="98"/>
      <c r="C863" s="98" t="s">
        <v>536</v>
      </c>
      <c r="D863" s="100" t="s">
        <v>537</v>
      </c>
      <c r="E863" s="369">
        <f t="shared" si="208"/>
        <v>0</v>
      </c>
      <c r="F863" s="381"/>
      <c r="G863" s="381"/>
      <c r="H863" s="381"/>
      <c r="I863" s="381"/>
      <c r="J863" s="383"/>
      <c r="K863" s="95"/>
      <c r="L863" s="96"/>
      <c r="M863" s="96"/>
    </row>
    <row r="864" spans="1:13" s="23" customFormat="1">
      <c r="A864" s="87"/>
      <c r="B864" s="98"/>
      <c r="C864" s="98" t="s">
        <v>538</v>
      </c>
      <c r="D864" s="100" t="s">
        <v>539</v>
      </c>
      <c r="E864" s="369">
        <f t="shared" si="208"/>
        <v>0</v>
      </c>
      <c r="F864" s="381"/>
      <c r="G864" s="381"/>
      <c r="H864" s="381">
        <v>0</v>
      </c>
      <c r="I864" s="381"/>
      <c r="J864" s="383"/>
      <c r="K864" s="95"/>
      <c r="L864" s="96"/>
      <c r="M864" s="96"/>
    </row>
    <row r="865" spans="1:14" s="23" customFormat="1">
      <c r="A865" s="87"/>
      <c r="B865" s="98"/>
      <c r="C865" s="99" t="s">
        <v>540</v>
      </c>
      <c r="D865" s="100" t="s">
        <v>541</v>
      </c>
      <c r="E865" s="369">
        <f t="shared" si="208"/>
        <v>0</v>
      </c>
      <c r="F865" s="381"/>
      <c r="G865" s="381"/>
      <c r="H865" s="381"/>
      <c r="I865" s="381"/>
      <c r="J865" s="383"/>
      <c r="K865" s="95"/>
      <c r="L865" s="96"/>
      <c r="M865" s="96"/>
    </row>
    <row r="866" spans="1:14" s="23" customFormat="1">
      <c r="A866" s="87"/>
      <c r="B866" s="98"/>
      <c r="C866" s="99" t="s">
        <v>542</v>
      </c>
      <c r="D866" s="100" t="s">
        <v>543</v>
      </c>
      <c r="E866" s="369">
        <f t="shared" si="208"/>
        <v>0</v>
      </c>
      <c r="F866" s="381"/>
      <c r="G866" s="381"/>
      <c r="H866" s="381"/>
      <c r="I866" s="381"/>
      <c r="J866" s="383"/>
      <c r="K866" s="95"/>
      <c r="L866" s="96"/>
      <c r="M866" s="96"/>
    </row>
    <row r="867" spans="1:14" s="23" customFormat="1">
      <c r="A867" s="87"/>
      <c r="B867" s="98" t="s">
        <v>544</v>
      </c>
      <c r="C867" s="99"/>
      <c r="D867" s="100" t="s">
        <v>545</v>
      </c>
      <c r="E867" s="369">
        <f t="shared" si="208"/>
        <v>0</v>
      </c>
      <c r="F867" s="381">
        <f t="shared" ref="F867:M867" si="215">F868</f>
        <v>0</v>
      </c>
      <c r="G867" s="381">
        <f t="shared" si="215"/>
        <v>0</v>
      </c>
      <c r="H867" s="381">
        <f t="shared" si="215"/>
        <v>0</v>
      </c>
      <c r="I867" s="381">
        <f t="shared" si="215"/>
        <v>0</v>
      </c>
      <c r="J867" s="382">
        <f t="shared" si="215"/>
        <v>0</v>
      </c>
      <c r="K867" s="191">
        <f t="shared" si="215"/>
        <v>0</v>
      </c>
      <c r="L867" s="191">
        <f t="shared" si="215"/>
        <v>0</v>
      </c>
      <c r="M867" s="191">
        <f t="shared" si="215"/>
        <v>0</v>
      </c>
    </row>
    <row r="868" spans="1:14" s="23" customFormat="1">
      <c r="A868" s="87"/>
      <c r="B868" s="98"/>
      <c r="C868" s="99" t="s">
        <v>546</v>
      </c>
      <c r="D868" s="100" t="s">
        <v>547</v>
      </c>
      <c r="E868" s="369">
        <f t="shared" si="208"/>
        <v>0</v>
      </c>
      <c r="F868" s="381"/>
      <c r="G868" s="381"/>
      <c r="H868" s="381"/>
      <c r="I868" s="381"/>
      <c r="J868" s="383"/>
      <c r="K868" s="95"/>
      <c r="L868" s="96"/>
      <c r="M868" s="96"/>
    </row>
    <row r="869" spans="1:14" s="23" customFormat="1">
      <c r="A869" s="87"/>
      <c r="B869" s="98" t="s">
        <v>548</v>
      </c>
      <c r="C869" s="99"/>
      <c r="D869" s="100" t="s">
        <v>549</v>
      </c>
      <c r="E869" s="369">
        <f t="shared" si="208"/>
        <v>0</v>
      </c>
      <c r="F869" s="381"/>
      <c r="G869" s="381"/>
      <c r="H869" s="381"/>
      <c r="I869" s="381"/>
      <c r="J869" s="383"/>
      <c r="K869" s="95"/>
      <c r="L869" s="96"/>
      <c r="M869" s="96"/>
    </row>
    <row r="870" spans="1:14" s="23" customFormat="1">
      <c r="A870" s="87"/>
      <c r="B870" s="98"/>
      <c r="C870" s="99"/>
      <c r="D870" s="100"/>
      <c r="E870" s="369">
        <f t="shared" si="208"/>
        <v>0</v>
      </c>
      <c r="F870" s="381"/>
      <c r="G870" s="381"/>
      <c r="H870" s="381"/>
      <c r="I870" s="381"/>
      <c r="J870" s="383"/>
      <c r="K870" s="95"/>
      <c r="L870" s="96"/>
      <c r="M870" s="96"/>
    </row>
    <row r="871" spans="1:14" s="23" customFormat="1" hidden="1">
      <c r="A871" s="87"/>
      <c r="B871" s="91" t="s">
        <v>550</v>
      </c>
      <c r="C871" s="99"/>
      <c r="D871" s="100" t="s">
        <v>551</v>
      </c>
      <c r="E871" s="369">
        <f t="shared" si="208"/>
        <v>0</v>
      </c>
      <c r="F871" s="381">
        <f t="shared" ref="F871:M872" si="216">F872</f>
        <v>0</v>
      </c>
      <c r="G871" s="381">
        <f t="shared" si="216"/>
        <v>0</v>
      </c>
      <c r="H871" s="381">
        <f t="shared" si="216"/>
        <v>0</v>
      </c>
      <c r="I871" s="381"/>
      <c r="J871" s="382">
        <f t="shared" si="216"/>
        <v>0</v>
      </c>
      <c r="K871" s="191">
        <f t="shared" si="216"/>
        <v>0</v>
      </c>
      <c r="L871" s="191">
        <f t="shared" si="216"/>
        <v>0</v>
      </c>
      <c r="M871" s="191">
        <f t="shared" si="216"/>
        <v>0</v>
      </c>
    </row>
    <row r="872" spans="1:14" hidden="1">
      <c r="A872" s="87"/>
      <c r="B872" s="148" t="s">
        <v>552</v>
      </c>
      <c r="C872" s="149"/>
      <c r="D872" s="100" t="s">
        <v>553</v>
      </c>
      <c r="E872" s="369">
        <f t="shared" si="208"/>
        <v>0</v>
      </c>
      <c r="F872" s="381">
        <f t="shared" si="216"/>
        <v>0</v>
      </c>
      <c r="G872" s="381">
        <f t="shared" si="216"/>
        <v>0</v>
      </c>
      <c r="H872" s="381">
        <f t="shared" si="216"/>
        <v>0</v>
      </c>
      <c r="I872" s="381">
        <f t="shared" si="216"/>
        <v>0</v>
      </c>
      <c r="J872" s="382">
        <f t="shared" si="216"/>
        <v>0</v>
      </c>
      <c r="K872" s="191"/>
      <c r="L872" s="96"/>
      <c r="M872" s="96"/>
    </row>
    <row r="873" spans="1:14" ht="45.75" hidden="1" customHeight="1">
      <c r="A873" s="87"/>
      <c r="B873" s="98"/>
      <c r="C873" s="99" t="s">
        <v>554</v>
      </c>
      <c r="D873" s="100" t="s">
        <v>555</v>
      </c>
      <c r="E873" s="369">
        <f t="shared" si="208"/>
        <v>0</v>
      </c>
      <c r="F873" s="381"/>
      <c r="G873" s="381"/>
      <c r="H873" s="381"/>
      <c r="I873" s="381"/>
      <c r="J873" s="383"/>
      <c r="K873" s="95"/>
      <c r="L873" s="96"/>
      <c r="M873" s="96"/>
    </row>
    <row r="874" spans="1:14" hidden="1">
      <c r="A874" s="87"/>
      <c r="B874" s="98"/>
      <c r="C874" s="99" t="s">
        <v>554</v>
      </c>
      <c r="D874" s="100" t="s">
        <v>555</v>
      </c>
      <c r="E874" s="369">
        <f t="shared" si="208"/>
        <v>0</v>
      </c>
      <c r="F874" s="381"/>
      <c r="G874" s="381"/>
      <c r="H874" s="381"/>
      <c r="I874" s="381"/>
      <c r="J874" s="383"/>
      <c r="K874" s="95"/>
      <c r="L874" s="96"/>
      <c r="M874" s="96"/>
    </row>
    <row r="875" spans="1:14">
      <c r="A875" s="87"/>
      <c r="B875" s="91" t="s">
        <v>556</v>
      </c>
      <c r="C875" s="99"/>
      <c r="D875" s="100" t="s">
        <v>459</v>
      </c>
      <c r="E875" s="369">
        <f t="shared" si="208"/>
        <v>0</v>
      </c>
      <c r="F875" s="381">
        <f t="shared" ref="F875:M875" si="217">F876</f>
        <v>0</v>
      </c>
      <c r="G875" s="381">
        <f t="shared" si="217"/>
        <v>0</v>
      </c>
      <c r="H875" s="381">
        <f t="shared" si="217"/>
        <v>0</v>
      </c>
      <c r="I875" s="381">
        <f t="shared" si="217"/>
        <v>0</v>
      </c>
      <c r="J875" s="382">
        <f t="shared" si="217"/>
        <v>0</v>
      </c>
      <c r="K875" s="191">
        <f t="shared" si="217"/>
        <v>0</v>
      </c>
      <c r="L875" s="191">
        <f t="shared" si="217"/>
        <v>0</v>
      </c>
      <c r="M875" s="191">
        <f t="shared" si="217"/>
        <v>0</v>
      </c>
    </row>
    <row r="876" spans="1:14" s="8" customFormat="1" ht="18" customHeight="1">
      <c r="A876" s="87"/>
      <c r="B876" s="98" t="s">
        <v>460</v>
      </c>
      <c r="C876" s="99"/>
      <c r="D876" s="100" t="s">
        <v>461</v>
      </c>
      <c r="E876" s="369">
        <f t="shared" si="208"/>
        <v>0</v>
      </c>
      <c r="F876" s="381"/>
      <c r="G876" s="381"/>
      <c r="H876" s="381"/>
      <c r="I876" s="381"/>
      <c r="J876" s="383"/>
      <c r="K876" s="95"/>
      <c r="L876" s="387"/>
      <c r="M876" s="387"/>
      <c r="N876" s="29"/>
    </row>
    <row r="877" spans="1:14" s="8" customFormat="1" ht="18" customHeight="1">
      <c r="A877" s="213" t="s">
        <v>204</v>
      </c>
      <c r="B877" s="214"/>
      <c r="C877" s="214"/>
      <c r="D877" s="215"/>
      <c r="E877" s="369"/>
      <c r="F877" s="381"/>
      <c r="G877" s="381"/>
      <c r="H877" s="381"/>
      <c r="I877" s="381"/>
      <c r="J877" s="383"/>
      <c r="K877" s="95"/>
      <c r="L877" s="387"/>
      <c r="M877" s="387"/>
      <c r="N877" s="29"/>
    </row>
    <row r="878" spans="1:14" s="8" customFormat="1" ht="18" customHeight="1">
      <c r="A878" s="216"/>
      <c r="B878" s="217" t="s">
        <v>577</v>
      </c>
      <c r="C878" s="217"/>
      <c r="D878" s="215" t="s">
        <v>578</v>
      </c>
      <c r="E878" s="369">
        <f>G878+H878+I878+J878</f>
        <v>0</v>
      </c>
      <c r="F878" s="381"/>
      <c r="G878" s="381"/>
      <c r="H878" s="381"/>
      <c r="I878" s="381"/>
      <c r="J878" s="383"/>
      <c r="K878" s="95"/>
      <c r="L878" s="405"/>
      <c r="M878" s="405"/>
      <c r="N878" s="29"/>
    </row>
    <row r="879" spans="1:14" s="8" customFormat="1" ht="32.25" customHeight="1">
      <c r="A879" s="699" t="s">
        <v>741</v>
      </c>
      <c r="B879" s="700"/>
      <c r="C879" s="701"/>
      <c r="D879" s="469" t="s">
        <v>569</v>
      </c>
      <c r="E879" s="467">
        <f>G879+H879+I879+J879</f>
        <v>0</v>
      </c>
      <c r="F879" s="470"/>
      <c r="G879" s="470"/>
      <c r="H879" s="470"/>
      <c r="I879" s="470"/>
      <c r="J879" s="470"/>
      <c r="K879" s="470"/>
      <c r="L879" s="470"/>
      <c r="M879" s="470"/>
      <c r="N879" s="29"/>
    </row>
    <row r="880" spans="1:14" s="19" customFormat="1" ht="24" customHeight="1">
      <c r="A880" s="697" t="s">
        <v>582</v>
      </c>
      <c r="B880" s="698"/>
      <c r="C880" s="656"/>
      <c r="D880" s="218">
        <v>99.1</v>
      </c>
      <c r="E880" s="369">
        <f>G880+H880+I880+J880</f>
        <v>-46677</v>
      </c>
      <c r="F880" s="406"/>
      <c r="G880" s="406">
        <f>'10-instituţii-ven 30 aprilie'!F14-'10 - inst. -chelt 30 aprilie'!G18</f>
        <v>-46648</v>
      </c>
      <c r="H880" s="406">
        <f>'10-instituţii-ven 30 aprilie'!G14-'10 - inst. -chelt 30 aprilie'!H18</f>
        <v>-29</v>
      </c>
      <c r="I880" s="406">
        <f>'10-instituţii-ven 30 aprilie'!H14-'10 - inst. -chelt 30 aprilie'!I18</f>
        <v>0</v>
      </c>
      <c r="J880" s="406">
        <f>'10-instituţii-ven 30 aprilie'!I14-'10 - inst. -chelt 30 aprilie'!J18</f>
        <v>0</v>
      </c>
      <c r="K880" s="407"/>
      <c r="L880" s="408"/>
      <c r="M880" s="408"/>
      <c r="N880" s="33"/>
    </row>
    <row r="881" spans="1:14" s="8" customFormat="1" ht="18" hidden="1" customHeight="1">
      <c r="A881" s="87"/>
      <c r="B881" s="98"/>
      <c r="C881" s="99"/>
      <c r="D881" s="100"/>
      <c r="E881" s="369"/>
      <c r="F881" s="381"/>
      <c r="G881" s="381"/>
      <c r="H881" s="381"/>
      <c r="I881" s="381"/>
      <c r="J881" s="383"/>
      <c r="K881" s="95"/>
      <c r="L881" s="387"/>
      <c r="M881" s="387"/>
      <c r="N881" s="29"/>
    </row>
    <row r="882" spans="1:14" s="14" customFormat="1" ht="49.5" customHeight="1">
      <c r="A882" s="694" t="s">
        <v>725</v>
      </c>
      <c r="B882" s="695"/>
      <c r="C882" s="696"/>
      <c r="D882" s="76" t="s">
        <v>342</v>
      </c>
      <c r="E882" s="373">
        <f t="shared" ref="E882:E923" si="218">G882+H882+I882+J882</f>
        <v>783924.5</v>
      </c>
      <c r="F882" s="409">
        <f>F883+F948+F1181+F1184+F961</f>
        <v>9309.32</v>
      </c>
      <c r="G882" s="409">
        <f>G883+G948+G961+G1181+G1184</f>
        <v>234528</v>
      </c>
      <c r="H882" s="409">
        <f t="shared" ref="H882:M882" si="219">H883+H948+H961+H1181+H1184</f>
        <v>200156.5</v>
      </c>
      <c r="I882" s="409">
        <f t="shared" si="219"/>
        <v>177908</v>
      </c>
      <c r="J882" s="409">
        <f t="shared" si="219"/>
        <v>171332</v>
      </c>
      <c r="K882" s="409">
        <f t="shared" si="219"/>
        <v>785522</v>
      </c>
      <c r="L882" s="409">
        <f t="shared" si="219"/>
        <v>786791</v>
      </c>
      <c r="M882" s="409">
        <f t="shared" si="219"/>
        <v>794057</v>
      </c>
      <c r="N882" s="45"/>
    </row>
    <row r="883" spans="1:14" s="4" customFormat="1" ht="44.25" customHeight="1">
      <c r="A883" s="603" t="s">
        <v>201</v>
      </c>
      <c r="B883" s="604"/>
      <c r="C883" s="605"/>
      <c r="D883" s="81" t="s">
        <v>202</v>
      </c>
      <c r="E883" s="466">
        <f t="shared" si="218"/>
        <v>3509</v>
      </c>
      <c r="F883" s="462">
        <f t="shared" ref="F883:M883" si="220">F884</f>
        <v>0</v>
      </c>
      <c r="G883" s="462">
        <f t="shared" si="220"/>
        <v>904</v>
      </c>
      <c r="H883" s="462">
        <f t="shared" si="220"/>
        <v>878</v>
      </c>
      <c r="I883" s="462">
        <f t="shared" si="220"/>
        <v>876</v>
      </c>
      <c r="J883" s="464">
        <f t="shared" si="220"/>
        <v>851</v>
      </c>
      <c r="K883" s="465">
        <f t="shared" si="220"/>
        <v>3509</v>
      </c>
      <c r="L883" s="465">
        <f t="shared" si="220"/>
        <v>3509</v>
      </c>
      <c r="M883" s="465">
        <f t="shared" si="220"/>
        <v>3509</v>
      </c>
      <c r="N883" s="46"/>
    </row>
    <row r="884" spans="1:14" s="4" customFormat="1" ht="39" customHeight="1">
      <c r="A884" s="610" t="s">
        <v>742</v>
      </c>
      <c r="B884" s="611"/>
      <c r="C884" s="612"/>
      <c r="D884" s="82" t="s">
        <v>203</v>
      </c>
      <c r="E884" s="186">
        <f t="shared" si="218"/>
        <v>3509</v>
      </c>
      <c r="F884" s="186"/>
      <c r="G884" s="186">
        <f t="shared" ref="G884:M884" si="221">G946</f>
        <v>904</v>
      </c>
      <c r="H884" s="186">
        <f t="shared" si="221"/>
        <v>878</v>
      </c>
      <c r="I884" s="186">
        <f t="shared" si="221"/>
        <v>876</v>
      </c>
      <c r="J884" s="375">
        <f t="shared" si="221"/>
        <v>851</v>
      </c>
      <c r="K884" s="186">
        <f t="shared" si="221"/>
        <v>3509</v>
      </c>
      <c r="L884" s="186">
        <f t="shared" si="221"/>
        <v>3509</v>
      </c>
      <c r="M884" s="186">
        <f t="shared" si="221"/>
        <v>3509</v>
      </c>
      <c r="N884" s="46"/>
    </row>
    <row r="885" spans="1:14" s="8" customFormat="1" ht="15">
      <c r="A885" s="83"/>
      <c r="B885" s="83" t="s">
        <v>346</v>
      </c>
      <c r="C885" s="84"/>
      <c r="D885" s="86"/>
      <c r="E885" s="376">
        <f t="shared" si="218"/>
        <v>3509</v>
      </c>
      <c r="F885" s="380">
        <f t="shared" ref="F885:M885" si="222">F886</f>
        <v>0</v>
      </c>
      <c r="G885" s="380">
        <f t="shared" si="222"/>
        <v>904</v>
      </c>
      <c r="H885" s="380">
        <f t="shared" si="222"/>
        <v>878</v>
      </c>
      <c r="I885" s="380">
        <f t="shared" si="222"/>
        <v>876</v>
      </c>
      <c r="J885" s="399">
        <f t="shared" si="222"/>
        <v>851</v>
      </c>
      <c r="K885" s="190">
        <f t="shared" si="222"/>
        <v>3509</v>
      </c>
      <c r="L885" s="190">
        <f t="shared" si="222"/>
        <v>3509</v>
      </c>
      <c r="M885" s="190">
        <f t="shared" si="222"/>
        <v>3509</v>
      </c>
      <c r="N885" s="29"/>
    </row>
    <row r="886" spans="1:14" s="5" customFormat="1" ht="13.5">
      <c r="A886" s="87"/>
      <c r="B886" s="88" t="s">
        <v>585</v>
      </c>
      <c r="C886" s="89"/>
      <c r="D886" s="90" t="s">
        <v>354</v>
      </c>
      <c r="E886" s="369">
        <f t="shared" si="218"/>
        <v>3509</v>
      </c>
      <c r="F886" s="381"/>
      <c r="G886" s="381">
        <f t="shared" ref="G886:M886" si="223">G887+G888+G889+G894+G898+G900+G912+G918+G925</f>
        <v>904</v>
      </c>
      <c r="H886" s="381">
        <f t="shared" si="223"/>
        <v>878</v>
      </c>
      <c r="I886" s="381">
        <f t="shared" si="223"/>
        <v>876</v>
      </c>
      <c r="J886" s="382">
        <f t="shared" si="223"/>
        <v>851</v>
      </c>
      <c r="K886" s="191">
        <f t="shared" si="223"/>
        <v>3509</v>
      </c>
      <c r="L886" s="191">
        <f t="shared" si="223"/>
        <v>3509</v>
      </c>
      <c r="M886" s="191">
        <f t="shared" si="223"/>
        <v>3509</v>
      </c>
      <c r="N886" s="27"/>
    </row>
    <row r="887" spans="1:14" s="5" customFormat="1" ht="13.5">
      <c r="A887" s="87"/>
      <c r="B887" s="88"/>
      <c r="C887" s="91" t="s">
        <v>355</v>
      </c>
      <c r="D887" s="92" t="s">
        <v>356</v>
      </c>
      <c r="E887" s="369">
        <f t="shared" si="218"/>
        <v>3100</v>
      </c>
      <c r="F887" s="381"/>
      <c r="G887" s="381">
        <v>800</v>
      </c>
      <c r="H887" s="381">
        <v>775</v>
      </c>
      <c r="I887" s="381">
        <v>775</v>
      </c>
      <c r="J887" s="383">
        <v>750</v>
      </c>
      <c r="K887" s="95">
        <v>3100</v>
      </c>
      <c r="L887" s="96">
        <v>3100</v>
      </c>
      <c r="M887" s="96">
        <v>3100</v>
      </c>
      <c r="N887" s="27"/>
    </row>
    <row r="888" spans="1:14" s="5" customFormat="1">
      <c r="A888" s="87"/>
      <c r="B888" s="93"/>
      <c r="C888" s="537" t="s">
        <v>357</v>
      </c>
      <c r="D888" s="94" t="s">
        <v>358</v>
      </c>
      <c r="E888" s="369">
        <f t="shared" si="218"/>
        <v>404</v>
      </c>
      <c r="F888" s="381"/>
      <c r="G888" s="381">
        <v>101</v>
      </c>
      <c r="H888" s="381">
        <v>101</v>
      </c>
      <c r="I888" s="381">
        <v>101</v>
      </c>
      <c r="J888" s="383">
        <v>101</v>
      </c>
      <c r="K888" s="95">
        <v>404</v>
      </c>
      <c r="L888" s="96">
        <v>404</v>
      </c>
      <c r="M888" s="96">
        <v>404</v>
      </c>
      <c r="N888" s="27"/>
    </row>
    <row r="889" spans="1:14" s="5" customFormat="1" hidden="1">
      <c r="A889" s="87"/>
      <c r="B889" s="97" t="s">
        <v>359</v>
      </c>
      <c r="C889" s="91"/>
      <c r="D889" s="94" t="s">
        <v>360</v>
      </c>
      <c r="E889" s="369">
        <f t="shared" si="218"/>
        <v>0</v>
      </c>
      <c r="F889" s="381">
        <f t="shared" ref="F889:M889" si="224">F890+F891+F892</f>
        <v>0</v>
      </c>
      <c r="G889" s="381">
        <f t="shared" si="224"/>
        <v>0</v>
      </c>
      <c r="H889" s="381">
        <f t="shared" si="224"/>
        <v>0</v>
      </c>
      <c r="I889" s="381">
        <f t="shared" si="224"/>
        <v>0</v>
      </c>
      <c r="J889" s="382">
        <f t="shared" si="224"/>
        <v>0</v>
      </c>
      <c r="K889" s="191">
        <f t="shared" si="224"/>
        <v>0</v>
      </c>
      <c r="L889" s="191">
        <f t="shared" si="224"/>
        <v>0</v>
      </c>
      <c r="M889" s="191">
        <f t="shared" si="224"/>
        <v>0</v>
      </c>
      <c r="N889" s="27"/>
    </row>
    <row r="890" spans="1:14" s="5" customFormat="1" hidden="1">
      <c r="A890" s="87"/>
      <c r="B890" s="98" t="s">
        <v>361</v>
      </c>
      <c r="C890" s="91"/>
      <c r="D890" s="94" t="s">
        <v>362</v>
      </c>
      <c r="E890" s="369">
        <f t="shared" si="218"/>
        <v>0</v>
      </c>
      <c r="F890" s="381"/>
      <c r="G890" s="381"/>
      <c r="H890" s="381"/>
      <c r="I890" s="381"/>
      <c r="J890" s="383"/>
      <c r="K890" s="95"/>
      <c r="L890" s="96"/>
      <c r="M890" s="96"/>
      <c r="N890" s="27"/>
    </row>
    <row r="891" spans="1:14" s="5" customFormat="1" hidden="1">
      <c r="A891" s="87"/>
      <c r="B891" s="99" t="s">
        <v>363</v>
      </c>
      <c r="C891" s="99"/>
      <c r="D891" s="100" t="s">
        <v>364</v>
      </c>
      <c r="E891" s="369">
        <f t="shared" si="218"/>
        <v>0</v>
      </c>
      <c r="F891" s="381"/>
      <c r="G891" s="381"/>
      <c r="H891" s="381"/>
      <c r="I891" s="381"/>
      <c r="J891" s="383"/>
      <c r="K891" s="95"/>
      <c r="L891" s="96"/>
      <c r="M891" s="96"/>
      <c r="N891" s="27"/>
    </row>
    <row r="892" spans="1:14" s="5" customFormat="1" hidden="1">
      <c r="A892" s="87"/>
      <c r="B892" s="98" t="s">
        <v>365</v>
      </c>
      <c r="C892" s="101"/>
      <c r="D892" s="94" t="s">
        <v>366</v>
      </c>
      <c r="E892" s="369">
        <f t="shared" si="218"/>
        <v>0</v>
      </c>
      <c r="F892" s="381"/>
      <c r="G892" s="381"/>
      <c r="H892" s="381"/>
      <c r="I892" s="381"/>
      <c r="J892" s="383"/>
      <c r="K892" s="95"/>
      <c r="L892" s="96"/>
      <c r="M892" s="96"/>
      <c r="N892" s="27"/>
    </row>
    <row r="893" spans="1:14" s="5" customFormat="1" hidden="1">
      <c r="A893" s="87"/>
      <c r="B893" s="98"/>
      <c r="C893" s="101"/>
      <c r="D893" s="94"/>
      <c r="E893" s="369">
        <f t="shared" si="218"/>
        <v>0</v>
      </c>
      <c r="F893" s="381"/>
      <c r="G893" s="381"/>
      <c r="H893" s="381"/>
      <c r="I893" s="381"/>
      <c r="J893" s="383"/>
      <c r="K893" s="95"/>
      <c r="L893" s="96"/>
      <c r="M893" s="96"/>
      <c r="N893" s="27"/>
    </row>
    <row r="894" spans="1:14" s="5" customFormat="1" hidden="1">
      <c r="A894" s="87"/>
      <c r="B894" s="98" t="s">
        <v>367</v>
      </c>
      <c r="C894" s="101"/>
      <c r="D894" s="94" t="s">
        <v>368</v>
      </c>
      <c r="E894" s="369">
        <f t="shared" si="218"/>
        <v>0</v>
      </c>
      <c r="F894" s="381">
        <f t="shared" ref="F894:M894" si="225">F895+F896+F897</f>
        <v>0</v>
      </c>
      <c r="G894" s="381">
        <f t="shared" si="225"/>
        <v>0</v>
      </c>
      <c r="H894" s="381">
        <f t="shared" si="225"/>
        <v>0</v>
      </c>
      <c r="I894" s="381">
        <f t="shared" si="225"/>
        <v>0</v>
      </c>
      <c r="J894" s="382">
        <f t="shared" si="225"/>
        <v>0</v>
      </c>
      <c r="K894" s="191">
        <f t="shared" si="225"/>
        <v>0</v>
      </c>
      <c r="L894" s="191">
        <f t="shared" si="225"/>
        <v>0</v>
      </c>
      <c r="M894" s="191">
        <f t="shared" si="225"/>
        <v>0</v>
      </c>
      <c r="N894" s="27"/>
    </row>
    <row r="895" spans="1:14" s="5" customFormat="1" ht="25.5" hidden="1">
      <c r="A895" s="87"/>
      <c r="B895" s="98"/>
      <c r="C895" s="101" t="s">
        <v>369</v>
      </c>
      <c r="D895" s="94" t="s">
        <v>370</v>
      </c>
      <c r="E895" s="369">
        <f t="shared" si="218"/>
        <v>0</v>
      </c>
      <c r="F895" s="381"/>
      <c r="G895" s="381"/>
      <c r="H895" s="381"/>
      <c r="I895" s="381"/>
      <c r="J895" s="383"/>
      <c r="K895" s="95"/>
      <c r="L895" s="96"/>
      <c r="M895" s="96"/>
      <c r="N895" s="27"/>
    </row>
    <row r="896" spans="1:14" s="5" customFormat="1" hidden="1">
      <c r="A896" s="87"/>
      <c r="B896" s="98"/>
      <c r="C896" s="102" t="s">
        <v>371</v>
      </c>
      <c r="D896" s="103" t="s">
        <v>372</v>
      </c>
      <c r="E896" s="369">
        <f t="shared" si="218"/>
        <v>0</v>
      </c>
      <c r="F896" s="381"/>
      <c r="G896" s="381"/>
      <c r="H896" s="381"/>
      <c r="I896" s="381"/>
      <c r="J896" s="383"/>
      <c r="K896" s="95"/>
      <c r="L896" s="96"/>
      <c r="M896" s="96"/>
      <c r="N896" s="27"/>
    </row>
    <row r="897" spans="1:14" s="5" customFormat="1" ht="13.5" hidden="1">
      <c r="A897" s="87"/>
      <c r="B897" s="89"/>
      <c r="C897" s="91" t="s">
        <v>373</v>
      </c>
      <c r="D897" s="90" t="s">
        <v>374</v>
      </c>
      <c r="E897" s="369">
        <f t="shared" si="218"/>
        <v>0</v>
      </c>
      <c r="F897" s="381"/>
      <c r="G897" s="381"/>
      <c r="H897" s="381"/>
      <c r="I897" s="381"/>
      <c r="J897" s="383"/>
      <c r="K897" s="95"/>
      <c r="L897" s="96"/>
      <c r="M897" s="96"/>
      <c r="N897" s="27"/>
    </row>
    <row r="898" spans="1:14" s="5" customFormat="1" hidden="1">
      <c r="A898" s="87"/>
      <c r="B898" s="91" t="s">
        <v>375</v>
      </c>
      <c r="C898" s="104"/>
      <c r="D898" s="66" t="s">
        <v>376</v>
      </c>
      <c r="E898" s="369">
        <f t="shared" si="218"/>
        <v>0</v>
      </c>
      <c r="F898" s="381">
        <f t="shared" ref="F898:M898" si="226">F899</f>
        <v>0</v>
      </c>
      <c r="G898" s="381">
        <f t="shared" si="226"/>
        <v>0</v>
      </c>
      <c r="H898" s="381">
        <f t="shared" si="226"/>
        <v>0</v>
      </c>
      <c r="I898" s="381">
        <f t="shared" si="226"/>
        <v>0</v>
      </c>
      <c r="J898" s="382">
        <f t="shared" si="226"/>
        <v>0</v>
      </c>
      <c r="K898" s="191">
        <f t="shared" si="226"/>
        <v>0</v>
      </c>
      <c r="L898" s="191">
        <f t="shared" si="226"/>
        <v>0</v>
      </c>
      <c r="M898" s="191">
        <f t="shared" si="226"/>
        <v>0</v>
      </c>
      <c r="N898" s="27"/>
    </row>
    <row r="899" spans="1:14" s="5" customFormat="1" hidden="1">
      <c r="A899" s="87"/>
      <c r="B899" s="98" t="s">
        <v>377</v>
      </c>
      <c r="C899" s="105"/>
      <c r="D899" s="66" t="s">
        <v>378</v>
      </c>
      <c r="E899" s="369">
        <f t="shared" si="218"/>
        <v>0</v>
      </c>
      <c r="F899" s="381"/>
      <c r="G899" s="381"/>
      <c r="H899" s="381"/>
      <c r="I899" s="381"/>
      <c r="J899" s="383"/>
      <c r="K899" s="95"/>
      <c r="L899" s="96"/>
      <c r="M899" s="96"/>
      <c r="N899" s="27"/>
    </row>
    <row r="900" spans="1:14" s="5" customFormat="1" ht="14.25" hidden="1" customHeight="1">
      <c r="A900" s="87"/>
      <c r="B900" s="98"/>
      <c r="C900" s="101" t="s">
        <v>379</v>
      </c>
      <c r="D900" s="66" t="s">
        <v>380</v>
      </c>
      <c r="E900" s="369">
        <f t="shared" si="218"/>
        <v>0</v>
      </c>
      <c r="F900" s="381">
        <f t="shared" ref="F900:M900" si="227">F901</f>
        <v>0</v>
      </c>
      <c r="G900" s="381">
        <f t="shared" si="227"/>
        <v>0</v>
      </c>
      <c r="H900" s="381">
        <f t="shared" si="227"/>
        <v>0</v>
      </c>
      <c r="I900" s="381">
        <f t="shared" si="227"/>
        <v>0</v>
      </c>
      <c r="J900" s="382">
        <f t="shared" si="227"/>
        <v>0</v>
      </c>
      <c r="K900" s="191">
        <f t="shared" si="227"/>
        <v>0</v>
      </c>
      <c r="L900" s="191">
        <f t="shared" si="227"/>
        <v>0</v>
      </c>
      <c r="M900" s="191">
        <f t="shared" si="227"/>
        <v>0</v>
      </c>
      <c r="N900" s="27"/>
    </row>
    <row r="901" spans="1:14" s="5" customFormat="1" ht="46.5" hidden="1" customHeight="1">
      <c r="A901" s="87"/>
      <c r="B901" s="635" t="s">
        <v>381</v>
      </c>
      <c r="C901" s="636"/>
      <c r="D901" s="100" t="s">
        <v>382</v>
      </c>
      <c r="E901" s="369">
        <f t="shared" si="218"/>
        <v>0</v>
      </c>
      <c r="F901" s="381">
        <f>F902+F903+F904+F905+F906+F907+F908+F909+F910+F911</f>
        <v>0</v>
      </c>
      <c r="G901" s="381">
        <f>G902+G903+G904+G905+G906+G907+G908+G909+G910+G911</f>
        <v>0</v>
      </c>
      <c r="H901" s="381">
        <f>H902+H903+H904+H905+H906+H907+H908+H909+H910+H911</f>
        <v>0</v>
      </c>
      <c r="I901" s="381">
        <f>I902+I903+I904+I905+I906+I907+I908+I909+I910+I911</f>
        <v>0</v>
      </c>
      <c r="J901" s="382">
        <f>J902+J903+J904+J905+J906+J907+J908+J909+J910+J911</f>
        <v>0</v>
      </c>
      <c r="K901" s="191"/>
      <c r="L901" s="96"/>
      <c r="M901" s="96"/>
      <c r="N901" s="27"/>
    </row>
    <row r="902" spans="1:14" s="5" customFormat="1" hidden="1">
      <c r="A902" s="87"/>
      <c r="B902" s="98"/>
      <c r="C902" s="102" t="s">
        <v>383</v>
      </c>
      <c r="D902" s="100" t="s">
        <v>384</v>
      </c>
      <c r="E902" s="369">
        <f t="shared" si="218"/>
        <v>0</v>
      </c>
      <c r="F902" s="381"/>
      <c r="G902" s="381"/>
      <c r="H902" s="381"/>
      <c r="I902" s="381"/>
      <c r="J902" s="383"/>
      <c r="K902" s="95"/>
      <c r="L902" s="96"/>
      <c r="M902" s="96"/>
      <c r="N902" s="27"/>
    </row>
    <row r="903" spans="1:14" s="5" customFormat="1" ht="13.5" hidden="1">
      <c r="A903" s="87"/>
      <c r="B903" s="106"/>
      <c r="C903" s="107" t="s">
        <v>385</v>
      </c>
      <c r="D903" s="90" t="s">
        <v>386</v>
      </c>
      <c r="E903" s="369">
        <f t="shared" si="218"/>
        <v>0</v>
      </c>
      <c r="F903" s="381"/>
      <c r="G903" s="381"/>
      <c r="H903" s="381"/>
      <c r="I903" s="381"/>
      <c r="J903" s="383"/>
      <c r="K903" s="95"/>
      <c r="L903" s="96"/>
      <c r="M903" s="96"/>
      <c r="N903" s="27"/>
    </row>
    <row r="904" spans="1:14" s="5" customFormat="1" hidden="1">
      <c r="A904" s="87"/>
      <c r="B904" s="530"/>
      <c r="C904" s="108" t="s">
        <v>387</v>
      </c>
      <c r="D904" s="100" t="s">
        <v>388</v>
      </c>
      <c r="E904" s="369">
        <f t="shared" si="218"/>
        <v>0</v>
      </c>
      <c r="F904" s="381"/>
      <c r="G904" s="381"/>
      <c r="H904" s="381"/>
      <c r="I904" s="381"/>
      <c r="J904" s="383"/>
      <c r="K904" s="95"/>
      <c r="L904" s="96"/>
      <c r="M904" s="96"/>
      <c r="N904" s="27"/>
    </row>
    <row r="905" spans="1:14" s="5" customFormat="1" hidden="1">
      <c r="A905" s="87"/>
      <c r="B905" s="98"/>
      <c r="C905" s="91" t="s">
        <v>389</v>
      </c>
      <c r="D905" s="94" t="s">
        <v>390</v>
      </c>
      <c r="E905" s="369">
        <f t="shared" si="218"/>
        <v>0</v>
      </c>
      <c r="F905" s="381"/>
      <c r="G905" s="381"/>
      <c r="H905" s="381"/>
      <c r="I905" s="381"/>
      <c r="J905" s="383"/>
      <c r="K905" s="95"/>
      <c r="L905" s="96"/>
      <c r="M905" s="96"/>
      <c r="N905" s="27"/>
    </row>
    <row r="906" spans="1:14" s="5" customFormat="1" hidden="1">
      <c r="A906" s="87"/>
      <c r="B906" s="98"/>
      <c r="C906" s="109" t="s">
        <v>391</v>
      </c>
      <c r="D906" s="94" t="s">
        <v>392</v>
      </c>
      <c r="E906" s="369">
        <f t="shared" si="218"/>
        <v>0</v>
      </c>
      <c r="F906" s="381"/>
      <c r="G906" s="381"/>
      <c r="H906" s="381"/>
      <c r="I906" s="381"/>
      <c r="J906" s="383"/>
      <c r="K906" s="95"/>
      <c r="L906" s="96"/>
      <c r="M906" s="96"/>
      <c r="N906" s="27"/>
    </row>
    <row r="907" spans="1:14" s="5" customFormat="1" ht="51" hidden="1">
      <c r="A907" s="87"/>
      <c r="B907" s="98"/>
      <c r="C907" s="101" t="s">
        <v>393</v>
      </c>
      <c r="D907" s="94" t="s">
        <v>394</v>
      </c>
      <c r="E907" s="369">
        <f t="shared" si="218"/>
        <v>0</v>
      </c>
      <c r="F907" s="381"/>
      <c r="G907" s="381"/>
      <c r="H907" s="381"/>
      <c r="I907" s="381"/>
      <c r="J907" s="383"/>
      <c r="K907" s="95"/>
      <c r="L907" s="96"/>
      <c r="M907" s="96"/>
      <c r="N907" s="27"/>
    </row>
    <row r="908" spans="1:14" s="5" customFormat="1" ht="38.25" hidden="1">
      <c r="A908" s="87"/>
      <c r="B908" s="98"/>
      <c r="C908" s="101" t="s">
        <v>395</v>
      </c>
      <c r="D908" s="94" t="s">
        <v>396</v>
      </c>
      <c r="E908" s="369">
        <f t="shared" si="218"/>
        <v>0</v>
      </c>
      <c r="F908" s="381"/>
      <c r="G908" s="381"/>
      <c r="H908" s="381"/>
      <c r="I908" s="381"/>
      <c r="J908" s="383"/>
      <c r="K908" s="95"/>
      <c r="L908" s="96"/>
      <c r="M908" s="96"/>
      <c r="N908" s="27"/>
    </row>
    <row r="909" spans="1:14" s="5" customFormat="1" ht="38.25" hidden="1">
      <c r="A909" s="87"/>
      <c r="B909" s="102"/>
      <c r="C909" s="101" t="s">
        <v>397</v>
      </c>
      <c r="D909" s="94" t="s">
        <v>398</v>
      </c>
      <c r="E909" s="369">
        <f t="shared" si="218"/>
        <v>0</v>
      </c>
      <c r="F909" s="381"/>
      <c r="G909" s="381"/>
      <c r="H909" s="381"/>
      <c r="I909" s="381"/>
      <c r="J909" s="383"/>
      <c r="K909" s="95"/>
      <c r="L909" s="96"/>
      <c r="M909" s="96"/>
      <c r="N909" s="27"/>
    </row>
    <row r="910" spans="1:14" s="5" customFormat="1" ht="38.25" hidden="1">
      <c r="A910" s="87"/>
      <c r="B910" s="102"/>
      <c r="C910" s="101" t="s">
        <v>399</v>
      </c>
      <c r="D910" s="94" t="s">
        <v>400</v>
      </c>
      <c r="E910" s="369">
        <f t="shared" si="218"/>
        <v>0</v>
      </c>
      <c r="F910" s="381"/>
      <c r="G910" s="381"/>
      <c r="H910" s="381"/>
      <c r="I910" s="381"/>
      <c r="J910" s="383"/>
      <c r="K910" s="95"/>
      <c r="L910" s="96"/>
      <c r="M910" s="96"/>
      <c r="N910" s="27"/>
    </row>
    <row r="911" spans="1:14" s="5" customFormat="1" ht="25.5" hidden="1">
      <c r="A911" s="87"/>
      <c r="B911" s="102"/>
      <c r="C911" s="101" t="s">
        <v>401</v>
      </c>
      <c r="D911" s="94" t="s">
        <v>402</v>
      </c>
      <c r="E911" s="369">
        <f t="shared" si="218"/>
        <v>0</v>
      </c>
      <c r="F911" s="381"/>
      <c r="G911" s="381"/>
      <c r="H911" s="381"/>
      <c r="I911" s="381"/>
      <c r="J911" s="383"/>
      <c r="K911" s="95"/>
      <c r="L911" s="96"/>
      <c r="M911" s="96"/>
      <c r="N911" s="27"/>
    </row>
    <row r="912" spans="1:14" s="5" customFormat="1" hidden="1">
      <c r="A912" s="87"/>
      <c r="B912" s="102"/>
      <c r="C912" s="102" t="s">
        <v>403</v>
      </c>
      <c r="D912" s="94" t="s">
        <v>404</v>
      </c>
      <c r="E912" s="369">
        <f t="shared" si="218"/>
        <v>0</v>
      </c>
      <c r="F912" s="381">
        <f t="shared" ref="F912:M912" si="228">F913+F915</f>
        <v>0</v>
      </c>
      <c r="G912" s="381">
        <f t="shared" si="228"/>
        <v>0</v>
      </c>
      <c r="H912" s="381">
        <f t="shared" si="228"/>
        <v>0</v>
      </c>
      <c r="I912" s="381">
        <f t="shared" si="228"/>
        <v>0</v>
      </c>
      <c r="J912" s="382">
        <f t="shared" si="228"/>
        <v>0</v>
      </c>
      <c r="K912" s="191">
        <f t="shared" si="228"/>
        <v>0</v>
      </c>
      <c r="L912" s="191">
        <f t="shared" si="228"/>
        <v>0</v>
      </c>
      <c r="M912" s="191">
        <f t="shared" si="228"/>
        <v>0</v>
      </c>
      <c r="N912" s="27"/>
    </row>
    <row r="913" spans="1:14" s="5" customFormat="1" ht="1.5" hidden="1" customHeight="1">
      <c r="A913" s="87"/>
      <c r="B913" s="102" t="s">
        <v>405</v>
      </c>
      <c r="C913" s="101" t="s">
        <v>572</v>
      </c>
      <c r="D913" s="94" t="s">
        <v>407</v>
      </c>
      <c r="E913" s="369">
        <f t="shared" si="218"/>
        <v>0</v>
      </c>
      <c r="F913" s="381">
        <f>F914</f>
        <v>0</v>
      </c>
      <c r="G913" s="381">
        <f>G914</f>
        <v>0</v>
      </c>
      <c r="H913" s="381">
        <f>H914</f>
        <v>0</v>
      </c>
      <c r="I913" s="381">
        <f>I914</f>
        <v>0</v>
      </c>
      <c r="J913" s="382">
        <f>J914</f>
        <v>0</v>
      </c>
      <c r="K913" s="191"/>
      <c r="L913" s="96"/>
      <c r="M913" s="96"/>
      <c r="N913" s="27"/>
    </row>
    <row r="914" spans="1:14" s="5" customFormat="1" hidden="1">
      <c r="A914" s="87"/>
      <c r="B914" s="102"/>
      <c r="C914" s="102" t="s">
        <v>500</v>
      </c>
      <c r="D914" s="94" t="s">
        <v>501</v>
      </c>
      <c r="E914" s="369">
        <f t="shared" si="218"/>
        <v>0</v>
      </c>
      <c r="F914" s="381"/>
      <c r="G914" s="381"/>
      <c r="H914" s="381"/>
      <c r="I914" s="381"/>
      <c r="J914" s="383"/>
      <c r="K914" s="95"/>
      <c r="L914" s="96"/>
      <c r="M914" s="96"/>
      <c r="N914" s="27"/>
    </row>
    <row r="915" spans="1:14" s="5" customFormat="1" hidden="1">
      <c r="A915" s="87"/>
      <c r="B915" s="112" t="s">
        <v>408</v>
      </c>
      <c r="C915" s="113"/>
      <c r="D915" s="92" t="s">
        <v>409</v>
      </c>
      <c r="E915" s="369">
        <f t="shared" si="218"/>
        <v>0</v>
      </c>
      <c r="F915" s="381">
        <f>F916+F917</f>
        <v>0</v>
      </c>
      <c r="G915" s="381">
        <f>G916+G917</f>
        <v>0</v>
      </c>
      <c r="H915" s="381">
        <f>H916+H917</f>
        <v>0</v>
      </c>
      <c r="I915" s="381">
        <f>I916+I917</f>
        <v>0</v>
      </c>
      <c r="J915" s="382">
        <f>J916+J917</f>
        <v>0</v>
      </c>
      <c r="K915" s="191"/>
      <c r="L915" s="96"/>
      <c r="M915" s="96"/>
      <c r="N915" s="27"/>
    </row>
    <row r="916" spans="1:14" s="5" customFormat="1" ht="25.5" hidden="1">
      <c r="A916" s="87"/>
      <c r="B916" s="112"/>
      <c r="C916" s="113" t="s">
        <v>410</v>
      </c>
      <c r="D916" s="92" t="s">
        <v>411</v>
      </c>
      <c r="E916" s="369">
        <f t="shared" si="218"/>
        <v>0</v>
      </c>
      <c r="F916" s="381"/>
      <c r="G916" s="381"/>
      <c r="H916" s="381"/>
      <c r="I916" s="381"/>
      <c r="J916" s="383"/>
      <c r="K916" s="95"/>
      <c r="L916" s="96"/>
      <c r="M916" s="96"/>
      <c r="N916" s="27"/>
    </row>
    <row r="917" spans="1:14" s="5" customFormat="1" ht="13.5" hidden="1">
      <c r="A917" s="87"/>
      <c r="B917" s="89"/>
      <c r="C917" s="89" t="s">
        <v>412</v>
      </c>
      <c r="D917" s="90" t="s">
        <v>413</v>
      </c>
      <c r="E917" s="369">
        <f t="shared" si="218"/>
        <v>0</v>
      </c>
      <c r="F917" s="381"/>
      <c r="G917" s="381"/>
      <c r="H917" s="381"/>
      <c r="I917" s="381"/>
      <c r="J917" s="383"/>
      <c r="K917" s="95"/>
      <c r="L917" s="96"/>
      <c r="M917" s="96"/>
      <c r="N917" s="27"/>
    </row>
    <row r="918" spans="1:14" s="5" customFormat="1" hidden="1">
      <c r="A918" s="87"/>
      <c r="B918" s="91" t="s">
        <v>716</v>
      </c>
      <c r="C918" s="98"/>
      <c r="D918" s="100" t="s">
        <v>414</v>
      </c>
      <c r="E918" s="369">
        <f t="shared" si="218"/>
        <v>0</v>
      </c>
      <c r="F918" s="381">
        <f t="shared" ref="F918:M918" si="229">F919</f>
        <v>0</v>
      </c>
      <c r="G918" s="381">
        <f t="shared" si="229"/>
        <v>0</v>
      </c>
      <c r="H918" s="381">
        <f t="shared" si="229"/>
        <v>0</v>
      </c>
      <c r="I918" s="381">
        <f t="shared" si="229"/>
        <v>0</v>
      </c>
      <c r="J918" s="382">
        <f t="shared" si="229"/>
        <v>0</v>
      </c>
      <c r="K918" s="191">
        <f t="shared" si="229"/>
        <v>0</v>
      </c>
      <c r="L918" s="191">
        <f t="shared" si="229"/>
        <v>0</v>
      </c>
      <c r="M918" s="191">
        <f t="shared" si="229"/>
        <v>0</v>
      </c>
      <c r="N918" s="27"/>
    </row>
    <row r="919" spans="1:14" s="5" customFormat="1" ht="0.75" hidden="1" customHeight="1">
      <c r="A919" s="87"/>
      <c r="B919" s="114" t="s">
        <v>415</v>
      </c>
      <c r="C919" s="91"/>
      <c r="D919" s="94" t="s">
        <v>416</v>
      </c>
      <c r="E919" s="369">
        <f t="shared" si="218"/>
        <v>0</v>
      </c>
      <c r="F919" s="381">
        <f>F920+F921+F922+F923</f>
        <v>0</v>
      </c>
      <c r="G919" s="381">
        <f>G920+G921+G922+G923</f>
        <v>0</v>
      </c>
      <c r="H919" s="381">
        <f>H920+H921+H922+H923</f>
        <v>0</v>
      </c>
      <c r="I919" s="381">
        <f>I920+I921+I922+I923</f>
        <v>0</v>
      </c>
      <c r="J919" s="382">
        <f>J920+J921+J922+J923</f>
        <v>0</v>
      </c>
      <c r="K919" s="191"/>
      <c r="L919" s="96"/>
      <c r="M919" s="96"/>
      <c r="N919" s="27"/>
    </row>
    <row r="920" spans="1:14" s="5" customFormat="1" hidden="1">
      <c r="A920" s="87"/>
      <c r="B920" s="114"/>
      <c r="C920" s="91" t="s">
        <v>417</v>
      </c>
      <c r="D920" s="94" t="s">
        <v>418</v>
      </c>
      <c r="E920" s="369">
        <f t="shared" si="218"/>
        <v>0</v>
      </c>
      <c r="F920" s="381"/>
      <c r="G920" s="381"/>
      <c r="H920" s="381"/>
      <c r="I920" s="381"/>
      <c r="J920" s="383"/>
      <c r="K920" s="95"/>
      <c r="L920" s="96"/>
      <c r="M920" s="96"/>
      <c r="N920" s="27"/>
    </row>
    <row r="921" spans="1:14" s="5" customFormat="1" hidden="1">
      <c r="A921" s="87"/>
      <c r="B921" s="98"/>
      <c r="C921" s="102" t="s">
        <v>419</v>
      </c>
      <c r="D921" s="100" t="s">
        <v>420</v>
      </c>
      <c r="E921" s="369">
        <f t="shared" si="218"/>
        <v>0</v>
      </c>
      <c r="F921" s="381"/>
      <c r="G921" s="381"/>
      <c r="H921" s="381"/>
      <c r="I921" s="381"/>
      <c r="J921" s="383"/>
      <c r="K921" s="95"/>
      <c r="L921" s="96"/>
      <c r="M921" s="96"/>
      <c r="N921" s="27"/>
    </row>
    <row r="922" spans="1:14" s="5" customFormat="1" hidden="1">
      <c r="A922" s="87"/>
      <c r="B922" s="115"/>
      <c r="C922" s="102" t="s">
        <v>421</v>
      </c>
      <c r="D922" s="100" t="s">
        <v>422</v>
      </c>
      <c r="E922" s="369">
        <f t="shared" si="218"/>
        <v>0</v>
      </c>
      <c r="F922" s="381"/>
      <c r="G922" s="381"/>
      <c r="H922" s="381"/>
      <c r="I922" s="381"/>
      <c r="J922" s="383"/>
      <c r="K922" s="95"/>
      <c r="L922" s="96"/>
      <c r="M922" s="96"/>
      <c r="N922" s="27"/>
    </row>
    <row r="923" spans="1:14" s="5" customFormat="1" hidden="1">
      <c r="A923" s="87"/>
      <c r="B923" s="98"/>
      <c r="C923" s="116" t="s">
        <v>423</v>
      </c>
      <c r="D923" s="94" t="s">
        <v>424</v>
      </c>
      <c r="E923" s="369">
        <f t="shared" si="218"/>
        <v>0</v>
      </c>
      <c r="F923" s="381"/>
      <c r="G923" s="381"/>
      <c r="H923" s="381"/>
      <c r="I923" s="381"/>
      <c r="J923" s="383"/>
      <c r="K923" s="95"/>
      <c r="L923" s="96"/>
      <c r="M923" s="96"/>
      <c r="N923" s="27"/>
    </row>
    <row r="924" spans="1:14" s="5" customFormat="1">
      <c r="A924" s="87"/>
      <c r="B924" s="97"/>
      <c r="C924" s="116"/>
      <c r="D924" s="94"/>
      <c r="E924" s="369"/>
      <c r="F924" s="381"/>
      <c r="G924" s="381"/>
      <c r="H924" s="381"/>
      <c r="I924" s="381"/>
      <c r="J924" s="383"/>
      <c r="K924" s="95"/>
      <c r="L924" s="96"/>
      <c r="M924" s="96"/>
      <c r="N924" s="27"/>
    </row>
    <row r="925" spans="1:14" s="5" customFormat="1" ht="20.25" customHeight="1">
      <c r="A925" s="87"/>
      <c r="B925" s="93" t="s">
        <v>425</v>
      </c>
      <c r="C925" s="116"/>
      <c r="D925" s="94" t="s">
        <v>426</v>
      </c>
      <c r="E925" s="369">
        <f t="shared" ref="E925:E938" si="230">G925+H925+I925+J925</f>
        <v>5</v>
      </c>
      <c r="F925" s="381"/>
      <c r="G925" s="381">
        <f>G931</f>
        <v>3</v>
      </c>
      <c r="H925" s="381">
        <f t="shared" ref="H925:M925" si="231">H931</f>
        <v>2</v>
      </c>
      <c r="I925" s="381">
        <f t="shared" si="231"/>
        <v>0</v>
      </c>
      <c r="J925" s="381">
        <f t="shared" si="231"/>
        <v>0</v>
      </c>
      <c r="K925" s="383">
        <f t="shared" si="231"/>
        <v>5</v>
      </c>
      <c r="L925" s="383">
        <f t="shared" si="231"/>
        <v>5</v>
      </c>
      <c r="M925" s="383">
        <f t="shared" si="231"/>
        <v>5</v>
      </c>
      <c r="N925" s="27"/>
    </row>
    <row r="926" spans="1:14" s="5" customFormat="1">
      <c r="A926" s="87"/>
      <c r="B926" s="93" t="s">
        <v>427</v>
      </c>
      <c r="C926" s="116"/>
      <c r="D926" s="94" t="s">
        <v>428</v>
      </c>
      <c r="E926" s="369">
        <f t="shared" si="230"/>
        <v>0</v>
      </c>
      <c r="F926" s="381"/>
      <c r="G926" s="381"/>
      <c r="H926" s="381"/>
      <c r="I926" s="381"/>
      <c r="J926" s="383"/>
      <c r="K926" s="95"/>
      <c r="L926" s="96"/>
      <c r="M926" s="96"/>
      <c r="N926" s="27"/>
    </row>
    <row r="927" spans="1:14" s="5" customFormat="1">
      <c r="A927" s="87"/>
      <c r="B927" s="93" t="s">
        <v>429</v>
      </c>
      <c r="C927" s="116"/>
      <c r="D927" s="117" t="s">
        <v>430</v>
      </c>
      <c r="E927" s="369">
        <f t="shared" si="230"/>
        <v>0</v>
      </c>
      <c r="F927" s="381"/>
      <c r="G927" s="381"/>
      <c r="H927" s="381"/>
      <c r="I927" s="381"/>
      <c r="J927" s="383"/>
      <c r="K927" s="95"/>
      <c r="L927" s="96"/>
      <c r="M927" s="96"/>
      <c r="N927" s="27"/>
    </row>
    <row r="928" spans="1:14" s="5" customFormat="1">
      <c r="A928" s="87"/>
      <c r="B928" s="126" t="s">
        <v>431</v>
      </c>
      <c r="C928" s="192"/>
      <c r="D928" s="92" t="s">
        <v>432</v>
      </c>
      <c r="E928" s="369">
        <f t="shared" si="230"/>
        <v>0</v>
      </c>
      <c r="F928" s="381"/>
      <c r="G928" s="381"/>
      <c r="H928" s="381"/>
      <c r="I928" s="381"/>
      <c r="J928" s="383"/>
      <c r="K928" s="95"/>
      <c r="L928" s="96"/>
      <c r="M928" s="96"/>
      <c r="N928" s="27"/>
    </row>
    <row r="929" spans="1:14" s="5" customFormat="1">
      <c r="A929" s="87"/>
      <c r="B929" s="91" t="s">
        <v>433</v>
      </c>
      <c r="C929" s="102"/>
      <c r="D929" s="94" t="s">
        <v>434</v>
      </c>
      <c r="E929" s="369">
        <f t="shared" si="230"/>
        <v>0</v>
      </c>
      <c r="F929" s="381"/>
      <c r="G929" s="381"/>
      <c r="H929" s="381"/>
      <c r="I929" s="381"/>
      <c r="J929" s="383"/>
      <c r="K929" s="95"/>
      <c r="L929" s="96"/>
      <c r="M929" s="96"/>
      <c r="N929" s="27"/>
    </row>
    <row r="930" spans="1:14" s="5" customFormat="1">
      <c r="A930" s="87"/>
      <c r="B930" s="109" t="s">
        <v>435</v>
      </c>
      <c r="C930" s="102"/>
      <c r="D930" s="94" t="s">
        <v>436</v>
      </c>
      <c r="E930" s="369">
        <f t="shared" si="230"/>
        <v>0</v>
      </c>
      <c r="F930" s="381"/>
      <c r="G930" s="381"/>
      <c r="H930" s="381"/>
      <c r="I930" s="381"/>
      <c r="J930" s="383"/>
      <c r="K930" s="95"/>
      <c r="L930" s="96"/>
      <c r="M930" s="96"/>
      <c r="N930" s="27"/>
    </row>
    <row r="931" spans="1:14" s="5" customFormat="1">
      <c r="A931" s="87"/>
      <c r="B931" s="193" t="s">
        <v>437</v>
      </c>
      <c r="C931" s="194"/>
      <c r="D931" s="94" t="s">
        <v>438</v>
      </c>
      <c r="E931" s="369">
        <f t="shared" si="230"/>
        <v>5</v>
      </c>
      <c r="F931" s="381"/>
      <c r="G931" s="381">
        <v>3</v>
      </c>
      <c r="H931" s="381">
        <v>2</v>
      </c>
      <c r="I931" s="381"/>
      <c r="J931" s="383"/>
      <c r="K931" s="95">
        <v>5</v>
      </c>
      <c r="L931" s="96">
        <v>5</v>
      </c>
      <c r="M931" s="96">
        <v>5</v>
      </c>
      <c r="N931" s="27"/>
    </row>
    <row r="932" spans="1:14" s="5" customFormat="1">
      <c r="A932" s="87"/>
      <c r="B932" s="193" t="s">
        <v>439</v>
      </c>
      <c r="C932" s="194"/>
      <c r="D932" s="94" t="s">
        <v>440</v>
      </c>
      <c r="E932" s="369">
        <f t="shared" si="230"/>
        <v>0</v>
      </c>
      <c r="F932" s="381"/>
      <c r="G932" s="381"/>
      <c r="H932" s="381"/>
      <c r="I932" s="381"/>
      <c r="J932" s="383"/>
      <c r="K932" s="95"/>
      <c r="L932" s="96"/>
      <c r="M932" s="96"/>
      <c r="N932" s="27"/>
    </row>
    <row r="933" spans="1:14" s="5" customFormat="1">
      <c r="A933" s="87"/>
      <c r="B933" s="109" t="s">
        <v>441</v>
      </c>
      <c r="C933" s="102"/>
      <c r="D933" s="94" t="s">
        <v>442</v>
      </c>
      <c r="E933" s="369">
        <f t="shared" si="230"/>
        <v>0</v>
      </c>
      <c r="F933" s="381"/>
      <c r="G933" s="381"/>
      <c r="H933" s="381"/>
      <c r="I933" s="381"/>
      <c r="J933" s="383"/>
      <c r="K933" s="95"/>
      <c r="L933" s="96"/>
      <c r="M933" s="96"/>
      <c r="N933" s="27"/>
    </row>
    <row r="934" spans="1:14" s="5" customFormat="1">
      <c r="A934" s="87"/>
      <c r="B934" s="109" t="s">
        <v>443</v>
      </c>
      <c r="C934" s="102"/>
      <c r="D934" s="94" t="s">
        <v>444</v>
      </c>
      <c r="E934" s="369">
        <f t="shared" si="230"/>
        <v>0</v>
      </c>
      <c r="F934" s="381"/>
      <c r="G934" s="381"/>
      <c r="H934" s="381"/>
      <c r="I934" s="381"/>
      <c r="J934" s="383"/>
      <c r="K934" s="95"/>
      <c r="L934" s="96"/>
      <c r="M934" s="96"/>
      <c r="N934" s="27"/>
    </row>
    <row r="935" spans="1:14" s="5" customFormat="1">
      <c r="A935" s="87"/>
      <c r="B935" s="119" t="s">
        <v>445</v>
      </c>
      <c r="C935" s="99"/>
      <c r="D935" s="100" t="s">
        <v>446</v>
      </c>
      <c r="E935" s="369">
        <f t="shared" si="230"/>
        <v>0</v>
      </c>
      <c r="F935" s="381">
        <f>F936+F940</f>
        <v>0</v>
      </c>
      <c r="G935" s="381">
        <f>G936+G940</f>
        <v>0</v>
      </c>
      <c r="H935" s="381">
        <f>H936+H940</f>
        <v>0</v>
      </c>
      <c r="I935" s="381">
        <f>I936+I940</f>
        <v>0</v>
      </c>
      <c r="J935" s="382">
        <f>J936+J940</f>
        <v>0</v>
      </c>
      <c r="K935" s="191"/>
      <c r="L935" s="96"/>
      <c r="M935" s="96"/>
      <c r="N935" s="27"/>
    </row>
    <row r="936" spans="1:14" s="5" customFormat="1">
      <c r="A936" s="87"/>
      <c r="B936" s="109" t="s">
        <v>447</v>
      </c>
      <c r="C936" s="119"/>
      <c r="D936" s="100" t="s">
        <v>448</v>
      </c>
      <c r="E936" s="369">
        <f t="shared" si="230"/>
        <v>0</v>
      </c>
      <c r="F936" s="381">
        <f t="shared" ref="F936:M936" si="232">F937+F938</f>
        <v>0</v>
      </c>
      <c r="G936" s="381">
        <f t="shared" si="232"/>
        <v>0</v>
      </c>
      <c r="H936" s="381">
        <f t="shared" si="232"/>
        <v>0</v>
      </c>
      <c r="I936" s="381">
        <f t="shared" si="232"/>
        <v>0</v>
      </c>
      <c r="J936" s="382">
        <f t="shared" si="232"/>
        <v>0</v>
      </c>
      <c r="K936" s="191">
        <f t="shared" si="232"/>
        <v>0</v>
      </c>
      <c r="L936" s="191">
        <f t="shared" si="232"/>
        <v>0</v>
      </c>
      <c r="M936" s="191">
        <f t="shared" si="232"/>
        <v>0</v>
      </c>
      <c r="N936" s="27"/>
    </row>
    <row r="937" spans="1:14" s="5" customFormat="1" ht="38.25">
      <c r="A937" s="87"/>
      <c r="B937" s="114"/>
      <c r="C937" s="113" t="s">
        <v>449</v>
      </c>
      <c r="D937" s="100" t="s">
        <v>450</v>
      </c>
      <c r="E937" s="369">
        <f t="shared" si="230"/>
        <v>0</v>
      </c>
      <c r="F937" s="381"/>
      <c r="G937" s="381"/>
      <c r="H937" s="381"/>
      <c r="I937" s="381"/>
      <c r="J937" s="383"/>
      <c r="K937" s="95"/>
      <c r="L937" s="96"/>
      <c r="M937" s="96"/>
      <c r="N937" s="27"/>
    </row>
    <row r="938" spans="1:14" s="5" customFormat="1">
      <c r="A938" s="87"/>
      <c r="B938" s="122" t="s">
        <v>451</v>
      </c>
      <c r="C938" s="123"/>
      <c r="D938" s="94" t="s">
        <v>452</v>
      </c>
      <c r="E938" s="369">
        <f t="shared" si="230"/>
        <v>0</v>
      </c>
      <c r="F938" s="381"/>
      <c r="G938" s="381"/>
      <c r="H938" s="381"/>
      <c r="I938" s="381"/>
      <c r="J938" s="383"/>
      <c r="K938" s="95"/>
      <c r="L938" s="96"/>
      <c r="M938" s="96"/>
      <c r="N938" s="27"/>
    </row>
    <row r="939" spans="1:14" s="5" customFormat="1" ht="13.5">
      <c r="A939" s="87"/>
      <c r="B939" s="124"/>
      <c r="C939" s="89"/>
      <c r="D939" s="90"/>
      <c r="E939" s="369"/>
      <c r="F939" s="381"/>
      <c r="G939" s="381"/>
      <c r="H939" s="381"/>
      <c r="I939" s="381"/>
      <c r="J939" s="383"/>
      <c r="K939" s="95"/>
      <c r="L939" s="96"/>
      <c r="M939" s="96"/>
      <c r="N939" s="27"/>
    </row>
    <row r="940" spans="1:14" s="5" customFormat="1">
      <c r="A940" s="87"/>
      <c r="B940" s="94" t="s">
        <v>453</v>
      </c>
      <c r="C940" s="125"/>
      <c r="D940" s="100" t="s">
        <v>454</v>
      </c>
      <c r="E940" s="369">
        <f t="shared" ref="E940:E1018" si="233">G940+H940+I940+J940</f>
        <v>0</v>
      </c>
      <c r="F940" s="381">
        <f t="shared" ref="F940:M940" si="234">F941+F942</f>
        <v>0</v>
      </c>
      <c r="G940" s="381">
        <f t="shared" si="234"/>
        <v>0</v>
      </c>
      <c r="H940" s="381">
        <f t="shared" si="234"/>
        <v>0</v>
      </c>
      <c r="I940" s="381">
        <f t="shared" si="234"/>
        <v>0</v>
      </c>
      <c r="J940" s="382">
        <f t="shared" si="234"/>
        <v>0</v>
      </c>
      <c r="K940" s="191">
        <f t="shared" si="234"/>
        <v>0</v>
      </c>
      <c r="L940" s="191">
        <f t="shared" si="234"/>
        <v>0</v>
      </c>
      <c r="M940" s="191">
        <f t="shared" si="234"/>
        <v>0</v>
      </c>
      <c r="N940" s="27"/>
    </row>
    <row r="941" spans="1:14" s="5" customFormat="1">
      <c r="A941" s="87"/>
      <c r="B941" s="119" t="s">
        <v>455</v>
      </c>
      <c r="C941" s="99"/>
      <c r="D941" s="100" t="s">
        <v>456</v>
      </c>
      <c r="E941" s="369">
        <f t="shared" si="233"/>
        <v>0</v>
      </c>
      <c r="F941" s="381"/>
      <c r="G941" s="381"/>
      <c r="H941" s="381"/>
      <c r="I941" s="381"/>
      <c r="J941" s="383"/>
      <c r="K941" s="95"/>
      <c r="L941" s="96"/>
      <c r="M941" s="96"/>
      <c r="N941" s="27"/>
    </row>
    <row r="942" spans="1:14" s="5" customFormat="1">
      <c r="A942" s="87"/>
      <c r="B942" s="98" t="s">
        <v>457</v>
      </c>
      <c r="C942" s="101"/>
      <c r="D942" s="94" t="s">
        <v>458</v>
      </c>
      <c r="E942" s="369">
        <f t="shared" si="233"/>
        <v>0</v>
      </c>
      <c r="F942" s="381"/>
      <c r="G942" s="381"/>
      <c r="H942" s="381"/>
      <c r="I942" s="381"/>
      <c r="J942" s="383"/>
      <c r="K942" s="95"/>
      <c r="L942" s="96"/>
      <c r="M942" s="96"/>
      <c r="N942" s="27"/>
    </row>
    <row r="943" spans="1:14" s="5" customFormat="1">
      <c r="A943" s="87"/>
      <c r="B943" s="91" t="s">
        <v>717</v>
      </c>
      <c r="C943" s="102"/>
      <c r="D943" s="94" t="s">
        <v>459</v>
      </c>
      <c r="E943" s="369">
        <f t="shared" si="233"/>
        <v>0</v>
      </c>
      <c r="F943" s="381">
        <f t="shared" ref="F943:M943" si="235">F944</f>
        <v>0</v>
      </c>
      <c r="G943" s="381">
        <f t="shared" si="235"/>
        <v>0</v>
      </c>
      <c r="H943" s="381">
        <f t="shared" si="235"/>
        <v>0</v>
      </c>
      <c r="I943" s="381">
        <f t="shared" si="235"/>
        <v>0</v>
      </c>
      <c r="J943" s="382">
        <f t="shared" si="235"/>
        <v>0</v>
      </c>
      <c r="K943" s="191">
        <f t="shared" si="235"/>
        <v>0</v>
      </c>
      <c r="L943" s="191">
        <f t="shared" si="235"/>
        <v>0</v>
      </c>
      <c r="M943" s="191">
        <f t="shared" si="235"/>
        <v>0</v>
      </c>
      <c r="N943" s="27"/>
    </row>
    <row r="944" spans="1:14" s="5" customFormat="1">
      <c r="A944" s="87"/>
      <c r="B944" s="98" t="s">
        <v>460</v>
      </c>
      <c r="C944" s="102"/>
      <c r="D944" s="94" t="s">
        <v>461</v>
      </c>
      <c r="E944" s="369">
        <f t="shared" si="233"/>
        <v>0</v>
      </c>
      <c r="F944" s="381"/>
      <c r="G944" s="381"/>
      <c r="H944" s="381"/>
      <c r="I944" s="381"/>
      <c r="J944" s="383"/>
      <c r="K944" s="95"/>
      <c r="L944" s="96"/>
      <c r="M944" s="96"/>
      <c r="N944" s="27"/>
    </row>
    <row r="945" spans="1:16">
      <c r="A945" s="150" t="s">
        <v>204</v>
      </c>
      <c r="B945" s="150"/>
      <c r="C945" s="150"/>
      <c r="D945" s="151"/>
      <c r="E945" s="369">
        <f t="shared" si="233"/>
        <v>3509</v>
      </c>
      <c r="F945" s="388"/>
      <c r="G945" s="388">
        <f t="shared" ref="G945:M945" si="236">G946</f>
        <v>904</v>
      </c>
      <c r="H945" s="388">
        <f t="shared" si="236"/>
        <v>878</v>
      </c>
      <c r="I945" s="388">
        <f t="shared" si="236"/>
        <v>876</v>
      </c>
      <c r="J945" s="383">
        <f t="shared" si="236"/>
        <v>851</v>
      </c>
      <c r="K945" s="95">
        <f t="shared" si="236"/>
        <v>3509</v>
      </c>
      <c r="L945" s="95">
        <f t="shared" si="236"/>
        <v>3509</v>
      </c>
      <c r="M945" s="95">
        <f t="shared" si="236"/>
        <v>3509</v>
      </c>
    </row>
    <row r="946" spans="1:16" ht="26.25" customHeight="1">
      <c r="A946" s="152"/>
      <c r="B946" s="666" t="s">
        <v>205</v>
      </c>
      <c r="C946" s="667"/>
      <c r="D946" s="160" t="s">
        <v>206</v>
      </c>
      <c r="E946" s="369">
        <f t="shared" si="233"/>
        <v>3509</v>
      </c>
      <c r="F946" s="388"/>
      <c r="G946" s="388">
        <v>904</v>
      </c>
      <c r="H946" s="388">
        <v>878</v>
      </c>
      <c r="I946" s="388">
        <v>876</v>
      </c>
      <c r="J946" s="383">
        <v>851</v>
      </c>
      <c r="K946" s="95">
        <v>3509</v>
      </c>
      <c r="L946" s="96">
        <v>3509</v>
      </c>
      <c r="M946" s="96">
        <v>3509</v>
      </c>
    </row>
    <row r="947" spans="1:16" ht="20.25" customHeight="1">
      <c r="A947" s="427"/>
      <c r="B947" s="702" t="s">
        <v>562</v>
      </c>
      <c r="C947" s="703"/>
      <c r="D947" s="160" t="s">
        <v>727</v>
      </c>
      <c r="E947" s="369">
        <f t="shared" si="233"/>
        <v>0</v>
      </c>
      <c r="F947" s="388"/>
      <c r="G947" s="388"/>
      <c r="H947" s="388"/>
      <c r="I947" s="388"/>
      <c r="J947" s="383"/>
      <c r="K947" s="95"/>
      <c r="L947" s="96"/>
      <c r="M947" s="96"/>
      <c r="P947" s="463"/>
    </row>
    <row r="948" spans="1:16" s="4" customFormat="1" ht="44.25" customHeight="1">
      <c r="A948" s="643" t="s">
        <v>209</v>
      </c>
      <c r="B948" s="644"/>
      <c r="C948" s="645"/>
      <c r="D948" s="421" t="s">
        <v>210</v>
      </c>
      <c r="E948" s="462">
        <f>E949</f>
        <v>25866</v>
      </c>
      <c r="F948" s="462">
        <f t="shared" ref="F948:M948" si="237">F949</f>
        <v>0</v>
      </c>
      <c r="G948" s="462">
        <f t="shared" si="237"/>
        <v>7754</v>
      </c>
      <c r="H948" s="462">
        <f t="shared" si="237"/>
        <v>6279</v>
      </c>
      <c r="I948" s="462">
        <f t="shared" si="237"/>
        <v>6113</v>
      </c>
      <c r="J948" s="462">
        <f t="shared" si="237"/>
        <v>5720</v>
      </c>
      <c r="K948" s="462">
        <f t="shared" si="237"/>
        <v>28035</v>
      </c>
      <c r="L948" s="462">
        <f t="shared" si="237"/>
        <v>29995</v>
      </c>
      <c r="M948" s="462">
        <f t="shared" si="237"/>
        <v>31955</v>
      </c>
      <c r="N948" s="24"/>
    </row>
    <row r="949" spans="1:16" ht="36.75" customHeight="1">
      <c r="A949" s="610" t="s">
        <v>723</v>
      </c>
      <c r="B949" s="611"/>
      <c r="C949" s="612"/>
      <c r="D949" s="82" t="s">
        <v>211</v>
      </c>
      <c r="E949" s="186">
        <f>E956</f>
        <v>25866</v>
      </c>
      <c r="F949" s="186">
        <f t="shared" ref="F949:J949" si="238">F956</f>
        <v>0</v>
      </c>
      <c r="G949" s="186">
        <f t="shared" si="238"/>
        <v>7754</v>
      </c>
      <c r="H949" s="186">
        <f t="shared" si="238"/>
        <v>6279</v>
      </c>
      <c r="I949" s="186">
        <f t="shared" si="238"/>
        <v>6113</v>
      </c>
      <c r="J949" s="186">
        <f t="shared" si="238"/>
        <v>5720</v>
      </c>
      <c r="K949" s="186">
        <f>K956</f>
        <v>28035</v>
      </c>
      <c r="L949" s="186">
        <f t="shared" ref="L949:M949" si="239">L956</f>
        <v>29995</v>
      </c>
      <c r="M949" s="186">
        <f t="shared" si="239"/>
        <v>31955</v>
      </c>
    </row>
    <row r="950" spans="1:16" ht="27.75" customHeight="1">
      <c r="A950" s="220"/>
      <c r="B950" s="672" t="s">
        <v>346</v>
      </c>
      <c r="C950" s="673"/>
      <c r="D950" s="159"/>
      <c r="E950" s="410">
        <f>E951</f>
        <v>25866</v>
      </c>
      <c r="F950" s="410">
        <f t="shared" ref="F950:J950" si="240">F951</f>
        <v>0</v>
      </c>
      <c r="G950" s="410">
        <f t="shared" si="240"/>
        <v>7754</v>
      </c>
      <c r="H950" s="410">
        <f t="shared" si="240"/>
        <v>6279</v>
      </c>
      <c r="I950" s="410">
        <f t="shared" si="240"/>
        <v>6113</v>
      </c>
      <c r="J950" s="410">
        <f t="shared" si="240"/>
        <v>5720</v>
      </c>
      <c r="K950" s="95">
        <f>K951</f>
        <v>28035</v>
      </c>
      <c r="L950" s="95">
        <f t="shared" ref="L950:M950" si="241">L951</f>
        <v>29995</v>
      </c>
      <c r="M950" s="95">
        <f t="shared" si="241"/>
        <v>31955</v>
      </c>
    </row>
    <row r="951" spans="1:16" ht="27.75" customHeight="1">
      <c r="A951" s="220"/>
      <c r="B951" s="606" t="s">
        <v>712</v>
      </c>
      <c r="C951" s="607"/>
      <c r="D951" s="90" t="s">
        <v>354</v>
      </c>
      <c r="E951" s="410">
        <f>G951+H951+I951+J951</f>
        <v>25866</v>
      </c>
      <c r="F951" s="388"/>
      <c r="G951" s="388">
        <f>G952+G953+G954</f>
        <v>7754</v>
      </c>
      <c r="H951" s="388">
        <f t="shared" ref="H951:J951" si="242">H952+H953+H954</f>
        <v>6279</v>
      </c>
      <c r="I951" s="388">
        <f t="shared" si="242"/>
        <v>6113</v>
      </c>
      <c r="J951" s="388">
        <f t="shared" si="242"/>
        <v>5720</v>
      </c>
      <c r="K951" s="95">
        <f>K952+K953</f>
        <v>28035</v>
      </c>
      <c r="L951" s="95">
        <f t="shared" ref="L951:M951" si="243">L952+L953</f>
        <v>29995</v>
      </c>
      <c r="M951" s="95">
        <f t="shared" si="243"/>
        <v>31955</v>
      </c>
    </row>
    <row r="952" spans="1:16" ht="27.75" customHeight="1">
      <c r="A952" s="220"/>
      <c r="B952" s="531"/>
      <c r="C952" s="532" t="s">
        <v>355</v>
      </c>
      <c r="D952" s="92" t="s">
        <v>356</v>
      </c>
      <c r="E952" s="410">
        <f t="shared" ref="E952:E955" si="244">G952+H952+I952+J952</f>
        <v>24473</v>
      </c>
      <c r="F952" s="388"/>
      <c r="G952" s="388">
        <v>7187</v>
      </c>
      <c r="H952" s="388">
        <v>5952</v>
      </c>
      <c r="I952" s="388">
        <v>5833</v>
      </c>
      <c r="J952" s="383">
        <v>5501</v>
      </c>
      <c r="K952" s="95">
        <v>26800</v>
      </c>
      <c r="L952" s="96">
        <v>28600</v>
      </c>
      <c r="M952" s="96">
        <v>30400</v>
      </c>
    </row>
    <row r="953" spans="1:16" ht="21" customHeight="1">
      <c r="A953" s="220"/>
      <c r="B953" s="531"/>
      <c r="C953" s="532" t="s">
        <v>357</v>
      </c>
      <c r="D953" s="94" t="s">
        <v>358</v>
      </c>
      <c r="E953" s="410">
        <f t="shared" si="244"/>
        <v>1363</v>
      </c>
      <c r="F953" s="388"/>
      <c r="G953" s="388">
        <v>537</v>
      </c>
      <c r="H953" s="388">
        <v>327</v>
      </c>
      <c r="I953" s="388">
        <v>280</v>
      </c>
      <c r="J953" s="383">
        <v>219</v>
      </c>
      <c r="K953" s="95">
        <v>1235</v>
      </c>
      <c r="L953" s="96">
        <v>1395</v>
      </c>
      <c r="M953" s="96">
        <v>1555</v>
      </c>
    </row>
    <row r="954" spans="1:16" ht="42" customHeight="1">
      <c r="A954" s="220"/>
      <c r="B954" s="674" t="s">
        <v>425</v>
      </c>
      <c r="C954" s="675"/>
      <c r="D954" s="159">
        <v>59</v>
      </c>
      <c r="E954" s="410">
        <f t="shared" si="244"/>
        <v>30</v>
      </c>
      <c r="F954" s="388"/>
      <c r="G954" s="388">
        <f>G955</f>
        <v>30</v>
      </c>
      <c r="H954" s="388">
        <f t="shared" ref="H954:J954" si="245">H955</f>
        <v>0</v>
      </c>
      <c r="I954" s="388">
        <f t="shared" si="245"/>
        <v>0</v>
      </c>
      <c r="J954" s="388">
        <f t="shared" si="245"/>
        <v>0</v>
      </c>
      <c r="K954" s="95"/>
      <c r="L954" s="96"/>
      <c r="M954" s="96"/>
    </row>
    <row r="955" spans="1:16" ht="25.5" customHeight="1">
      <c r="A955" s="220"/>
      <c r="B955" s="531"/>
      <c r="C955" s="532" t="s">
        <v>634</v>
      </c>
      <c r="D955" s="160" t="s">
        <v>635</v>
      </c>
      <c r="E955" s="410">
        <f t="shared" si="244"/>
        <v>30</v>
      </c>
      <c r="F955" s="388"/>
      <c r="G955" s="388">
        <v>30</v>
      </c>
      <c r="H955" s="388"/>
      <c r="I955" s="388"/>
      <c r="J955" s="383"/>
      <c r="K955" s="95"/>
      <c r="L955" s="96"/>
      <c r="M955" s="96"/>
    </row>
    <row r="956" spans="1:16" ht="21" customHeight="1">
      <c r="A956" s="220"/>
      <c r="B956" s="613" t="s">
        <v>204</v>
      </c>
      <c r="C956" s="614"/>
      <c r="D956" s="151"/>
      <c r="E956" s="410">
        <f>G956+H956+I956+J956</f>
        <v>25866</v>
      </c>
      <c r="F956" s="410">
        <f t="shared" ref="F956:J956" si="246">F957+F959+F960</f>
        <v>0</v>
      </c>
      <c r="G956" s="410">
        <f t="shared" si="246"/>
        <v>7754</v>
      </c>
      <c r="H956" s="410">
        <f t="shared" si="246"/>
        <v>6279</v>
      </c>
      <c r="I956" s="410">
        <f t="shared" si="246"/>
        <v>6113</v>
      </c>
      <c r="J956" s="410">
        <f t="shared" si="246"/>
        <v>5720</v>
      </c>
      <c r="K956" s="95">
        <f>K957+K958+K960</f>
        <v>28035</v>
      </c>
      <c r="L956" s="95">
        <f t="shared" ref="L956:M956" si="247">L957+L958+L960</f>
        <v>29995</v>
      </c>
      <c r="M956" s="95">
        <f t="shared" si="247"/>
        <v>31955</v>
      </c>
    </row>
    <row r="957" spans="1:16" ht="21" customHeight="1">
      <c r="A957" s="220"/>
      <c r="B957" s="162" t="s">
        <v>212</v>
      </c>
      <c r="C957" s="154"/>
      <c r="D957" s="151" t="s">
        <v>213</v>
      </c>
      <c r="E957" s="410">
        <f t="shared" ref="E957:E960" si="248">G957+H957+I957+J957</f>
        <v>0</v>
      </c>
      <c r="F957" s="388"/>
      <c r="G957" s="388"/>
      <c r="H957" s="388"/>
      <c r="I957" s="388"/>
      <c r="J957" s="383"/>
      <c r="K957" s="95"/>
      <c r="L957" s="96"/>
      <c r="M957" s="96"/>
    </row>
    <row r="958" spans="1:16" ht="16.5" customHeight="1">
      <c r="A958" s="220"/>
      <c r="B958" s="162"/>
      <c r="C958" s="163" t="s">
        <v>720</v>
      </c>
      <c r="D958" s="164" t="s">
        <v>214</v>
      </c>
      <c r="E958" s="410">
        <f t="shared" si="248"/>
        <v>0</v>
      </c>
      <c r="F958" s="388"/>
      <c r="G958" s="388"/>
      <c r="H958" s="388"/>
      <c r="I958" s="388"/>
      <c r="J958" s="383"/>
      <c r="K958" s="95"/>
      <c r="L958" s="96"/>
      <c r="M958" s="96"/>
    </row>
    <row r="959" spans="1:16" ht="20.25" customHeight="1">
      <c r="A959" s="220"/>
      <c r="B959" s="668" t="s">
        <v>721</v>
      </c>
      <c r="C959" s="669"/>
      <c r="D959" s="164" t="s">
        <v>722</v>
      </c>
      <c r="E959" s="410">
        <f t="shared" si="248"/>
        <v>0</v>
      </c>
      <c r="F959" s="388"/>
      <c r="G959" s="388"/>
      <c r="H959" s="388"/>
      <c r="I959" s="388"/>
      <c r="J959" s="383"/>
      <c r="K959" s="95"/>
      <c r="L959" s="96"/>
      <c r="M959" s="96"/>
    </row>
    <row r="960" spans="1:16" ht="28.5" customHeight="1">
      <c r="A960" s="220"/>
      <c r="B960" s="608" t="s">
        <v>215</v>
      </c>
      <c r="C960" s="609"/>
      <c r="D960" s="151" t="s">
        <v>216</v>
      </c>
      <c r="E960" s="410">
        <f t="shared" si="248"/>
        <v>25866</v>
      </c>
      <c r="F960" s="388"/>
      <c r="G960" s="388">
        <v>7754</v>
      </c>
      <c r="H960" s="388">
        <v>6279</v>
      </c>
      <c r="I960" s="388">
        <v>6113</v>
      </c>
      <c r="J960" s="383">
        <v>5720</v>
      </c>
      <c r="K960" s="95">
        <v>28035</v>
      </c>
      <c r="L960" s="96">
        <v>29995</v>
      </c>
      <c r="M960" s="96">
        <v>31955</v>
      </c>
    </row>
    <row r="961" spans="1:14" ht="45" customHeight="1">
      <c r="A961" s="220"/>
      <c r="B961" s="704" t="s">
        <v>217</v>
      </c>
      <c r="C961" s="705"/>
      <c r="D961" s="481" t="s">
        <v>218</v>
      </c>
      <c r="E961" s="482">
        <f>E962+E963+E1032+E1111</f>
        <v>754549.5</v>
      </c>
      <c r="F961" s="482">
        <f t="shared" ref="F961:M961" si="249">F962+F963+F1032+F1111</f>
        <v>9309.32</v>
      </c>
      <c r="G961" s="482">
        <f t="shared" si="249"/>
        <v>225870</v>
      </c>
      <c r="H961" s="482">
        <f t="shared" si="249"/>
        <v>192999.5</v>
      </c>
      <c r="I961" s="482">
        <f t="shared" si="249"/>
        <v>170919</v>
      </c>
      <c r="J961" s="482">
        <f t="shared" si="249"/>
        <v>164761</v>
      </c>
      <c r="K961" s="482">
        <f t="shared" si="249"/>
        <v>753978</v>
      </c>
      <c r="L961" s="482">
        <f t="shared" si="249"/>
        <v>753287</v>
      </c>
      <c r="M961" s="482">
        <f t="shared" si="249"/>
        <v>758593</v>
      </c>
    </row>
    <row r="962" spans="1:14" ht="45" customHeight="1">
      <c r="A962" s="428"/>
      <c r="B962" s="706" t="s">
        <v>219</v>
      </c>
      <c r="C962" s="707"/>
      <c r="D962" s="429" t="s">
        <v>220</v>
      </c>
      <c r="E962" s="430"/>
      <c r="F962" s="430"/>
      <c r="G962" s="430"/>
      <c r="H962" s="430"/>
      <c r="I962" s="430"/>
      <c r="J962" s="431"/>
      <c r="K962" s="432"/>
      <c r="L962" s="432"/>
      <c r="M962" s="432"/>
    </row>
    <row r="963" spans="1:14" ht="38.25" customHeight="1">
      <c r="A963" s="610" t="s">
        <v>743</v>
      </c>
      <c r="B963" s="611"/>
      <c r="C963" s="612"/>
      <c r="D963" s="173" t="s">
        <v>250</v>
      </c>
      <c r="E963" s="186">
        <f t="shared" si="233"/>
        <v>685558.5</v>
      </c>
      <c r="F963" s="186">
        <f>F1025</f>
        <v>9309.32</v>
      </c>
      <c r="G963" s="186">
        <f t="shared" ref="G963:J963" si="250">G1025</f>
        <v>209640</v>
      </c>
      <c r="H963" s="186">
        <f t="shared" si="250"/>
        <v>176479.5</v>
      </c>
      <c r="I963" s="186">
        <f t="shared" si="250"/>
        <v>150834</v>
      </c>
      <c r="J963" s="186">
        <f t="shared" si="250"/>
        <v>148605</v>
      </c>
      <c r="K963" s="186">
        <f t="shared" ref="F963:M964" si="251">K964</f>
        <v>686503</v>
      </c>
      <c r="L963" s="186">
        <f t="shared" si="251"/>
        <v>686503</v>
      </c>
      <c r="M963" s="186">
        <f t="shared" si="251"/>
        <v>691703</v>
      </c>
    </row>
    <row r="964" spans="1:14" s="8" customFormat="1" ht="15">
      <c r="A964" s="83"/>
      <c r="B964" s="83" t="s">
        <v>346</v>
      </c>
      <c r="C964" s="84"/>
      <c r="D964" s="86"/>
      <c r="E964" s="411">
        <f t="shared" si="233"/>
        <v>685558.5</v>
      </c>
      <c r="F964" s="380">
        <f t="shared" si="251"/>
        <v>9309.32</v>
      </c>
      <c r="G964" s="380">
        <f>G965+G1023</f>
        <v>209640</v>
      </c>
      <c r="H964" s="380">
        <f>H965+H1023</f>
        <v>176479.5</v>
      </c>
      <c r="I964" s="380">
        <f>I965+I1023</f>
        <v>150834</v>
      </c>
      <c r="J964" s="380">
        <f>J965+J1023</f>
        <v>148605</v>
      </c>
      <c r="K964" s="190">
        <f t="shared" si="251"/>
        <v>686503</v>
      </c>
      <c r="L964" s="190">
        <f t="shared" si="251"/>
        <v>686503</v>
      </c>
      <c r="M964" s="190">
        <f t="shared" si="251"/>
        <v>691703</v>
      </c>
      <c r="N964" s="29"/>
    </row>
    <row r="965" spans="1:14" s="5" customFormat="1" ht="13.5">
      <c r="A965" s="87"/>
      <c r="B965" s="88" t="s">
        <v>585</v>
      </c>
      <c r="C965" s="89"/>
      <c r="D965" s="90" t="s">
        <v>354</v>
      </c>
      <c r="E965" s="410">
        <f t="shared" si="233"/>
        <v>685558.5</v>
      </c>
      <c r="F965" s="381">
        <f>F966+F967</f>
        <v>9309.32</v>
      </c>
      <c r="G965" s="381">
        <f t="shared" ref="G965:M965" si="252">G966+G967+G968+G973+G977+G979+G991+G997+G1004</f>
        <v>209640</v>
      </c>
      <c r="H965" s="381">
        <f t="shared" si="252"/>
        <v>176479.5</v>
      </c>
      <c r="I965" s="381">
        <f t="shared" si="252"/>
        <v>150834</v>
      </c>
      <c r="J965" s="381">
        <f t="shared" si="252"/>
        <v>148605</v>
      </c>
      <c r="K965" s="191">
        <f t="shared" si="252"/>
        <v>686503</v>
      </c>
      <c r="L965" s="191">
        <f t="shared" si="252"/>
        <v>686503</v>
      </c>
      <c r="M965" s="191">
        <f t="shared" si="252"/>
        <v>691703</v>
      </c>
      <c r="N965" s="27"/>
    </row>
    <row r="966" spans="1:14" s="5" customFormat="1" ht="13.5">
      <c r="A966" s="87"/>
      <c r="B966" s="88"/>
      <c r="C966" s="91" t="s">
        <v>355</v>
      </c>
      <c r="D966" s="92" t="s">
        <v>356</v>
      </c>
      <c r="E966" s="410">
        <f t="shared" si="233"/>
        <v>500662</v>
      </c>
      <c r="F966" s="381"/>
      <c r="G966" s="381">
        <v>139424</v>
      </c>
      <c r="H966" s="381">
        <v>127757</v>
      </c>
      <c r="I966" s="381">
        <v>114149</v>
      </c>
      <c r="J966" s="383">
        <v>119332</v>
      </c>
      <c r="K966" s="95">
        <v>495144</v>
      </c>
      <c r="L966" s="96">
        <v>495144</v>
      </c>
      <c r="M966" s="96">
        <v>495144</v>
      </c>
      <c r="N966" s="27"/>
    </row>
    <row r="967" spans="1:14" s="5" customFormat="1">
      <c r="A967" s="87"/>
      <c r="B967" s="93"/>
      <c r="C967" s="537" t="s">
        <v>357</v>
      </c>
      <c r="D967" s="94" t="s">
        <v>358</v>
      </c>
      <c r="E967" s="410">
        <f t="shared" si="233"/>
        <v>184424.5</v>
      </c>
      <c r="F967" s="381">
        <v>9309.32</v>
      </c>
      <c r="G967" s="381">
        <v>70075</v>
      </c>
      <c r="H967" s="381">
        <f>48584+23.5</f>
        <v>48607.5</v>
      </c>
      <c r="I967" s="381">
        <v>36575</v>
      </c>
      <c r="J967" s="383">
        <v>29167</v>
      </c>
      <c r="K967" s="95">
        <v>190837</v>
      </c>
      <c r="L967" s="96">
        <v>190837</v>
      </c>
      <c r="M967" s="96">
        <v>196037</v>
      </c>
      <c r="N967" s="27"/>
    </row>
    <row r="968" spans="1:14" s="5" customFormat="1">
      <c r="A968" s="87"/>
      <c r="B968" s="97" t="s">
        <v>359</v>
      </c>
      <c r="C968" s="91"/>
      <c r="D968" s="94" t="s">
        <v>360</v>
      </c>
      <c r="E968" s="410">
        <f t="shared" si="233"/>
        <v>0</v>
      </c>
      <c r="F968" s="381">
        <f t="shared" ref="F968:M968" si="253">F969+F970+F971</f>
        <v>0</v>
      </c>
      <c r="G968" s="381">
        <f t="shared" si="253"/>
        <v>0</v>
      </c>
      <c r="H968" s="381">
        <f t="shared" si="253"/>
        <v>0</v>
      </c>
      <c r="I968" s="381">
        <f t="shared" si="253"/>
        <v>0</v>
      </c>
      <c r="J968" s="382">
        <f t="shared" si="253"/>
        <v>0</v>
      </c>
      <c r="K968" s="191">
        <f t="shared" si="253"/>
        <v>0</v>
      </c>
      <c r="L968" s="191">
        <f t="shared" si="253"/>
        <v>0</v>
      </c>
      <c r="M968" s="191">
        <f t="shared" si="253"/>
        <v>0</v>
      </c>
      <c r="N968" s="27"/>
    </row>
    <row r="969" spans="1:14" s="5" customFormat="1" hidden="1">
      <c r="A969" s="87"/>
      <c r="B969" s="98" t="s">
        <v>361</v>
      </c>
      <c r="C969" s="91"/>
      <c r="D969" s="94" t="s">
        <v>362</v>
      </c>
      <c r="E969" s="410">
        <f t="shared" si="233"/>
        <v>0</v>
      </c>
      <c r="F969" s="381"/>
      <c r="G969" s="381"/>
      <c r="H969" s="381"/>
      <c r="I969" s="381"/>
      <c r="J969" s="383"/>
      <c r="K969" s="95"/>
      <c r="L969" s="96"/>
      <c r="M969" s="96"/>
      <c r="N969" s="27"/>
    </row>
    <row r="970" spans="1:14" s="5" customFormat="1" hidden="1">
      <c r="A970" s="87"/>
      <c r="B970" s="99" t="s">
        <v>363</v>
      </c>
      <c r="C970" s="99"/>
      <c r="D970" s="100" t="s">
        <v>364</v>
      </c>
      <c r="E970" s="410">
        <f t="shared" si="233"/>
        <v>0</v>
      </c>
      <c r="F970" s="381"/>
      <c r="G970" s="381"/>
      <c r="H970" s="381"/>
      <c r="I970" s="381"/>
      <c r="J970" s="383"/>
      <c r="K970" s="95"/>
      <c r="L970" s="96"/>
      <c r="M970" s="96"/>
      <c r="N970" s="27"/>
    </row>
    <row r="971" spans="1:14" s="5" customFormat="1" hidden="1">
      <c r="A971" s="87"/>
      <c r="B971" s="98" t="s">
        <v>365</v>
      </c>
      <c r="C971" s="101"/>
      <c r="D971" s="94" t="s">
        <v>366</v>
      </c>
      <c r="E971" s="410">
        <f t="shared" si="233"/>
        <v>0</v>
      </c>
      <c r="F971" s="381"/>
      <c r="G971" s="381"/>
      <c r="H971" s="381"/>
      <c r="I971" s="381"/>
      <c r="J971" s="383"/>
      <c r="K971" s="95"/>
      <c r="L971" s="96"/>
      <c r="M971" s="96"/>
      <c r="N971" s="27"/>
    </row>
    <row r="972" spans="1:14" s="5" customFormat="1" hidden="1">
      <c r="A972" s="87"/>
      <c r="B972" s="98"/>
      <c r="C972" s="101"/>
      <c r="D972" s="94"/>
      <c r="E972" s="410">
        <f t="shared" si="233"/>
        <v>0</v>
      </c>
      <c r="F972" s="381"/>
      <c r="G972" s="381"/>
      <c r="H972" s="381"/>
      <c r="I972" s="381"/>
      <c r="J972" s="383"/>
      <c r="K972" s="95"/>
      <c r="L972" s="96"/>
      <c r="M972" s="96"/>
      <c r="N972" s="27"/>
    </row>
    <row r="973" spans="1:14" s="5" customFormat="1" hidden="1">
      <c r="A973" s="87"/>
      <c r="B973" s="98" t="s">
        <v>367</v>
      </c>
      <c r="C973" s="101"/>
      <c r="D973" s="94" t="s">
        <v>368</v>
      </c>
      <c r="E973" s="410">
        <f t="shared" si="233"/>
        <v>0</v>
      </c>
      <c r="F973" s="381">
        <f t="shared" ref="F973:M973" si="254">F974+F975+F976</f>
        <v>0</v>
      </c>
      <c r="G973" s="381">
        <f t="shared" si="254"/>
        <v>0</v>
      </c>
      <c r="H973" s="381">
        <f t="shared" si="254"/>
        <v>0</v>
      </c>
      <c r="I973" s="381">
        <f t="shared" si="254"/>
        <v>0</v>
      </c>
      <c r="J973" s="382">
        <f t="shared" si="254"/>
        <v>0</v>
      </c>
      <c r="K973" s="191">
        <f t="shared" si="254"/>
        <v>0</v>
      </c>
      <c r="L973" s="191">
        <f t="shared" si="254"/>
        <v>0</v>
      </c>
      <c r="M973" s="191">
        <f t="shared" si="254"/>
        <v>0</v>
      </c>
      <c r="N973" s="27"/>
    </row>
    <row r="974" spans="1:14" s="5" customFormat="1" ht="25.5" hidden="1">
      <c r="A974" s="87"/>
      <c r="B974" s="98"/>
      <c r="C974" s="101" t="s">
        <v>369</v>
      </c>
      <c r="D974" s="94" t="s">
        <v>370</v>
      </c>
      <c r="E974" s="410">
        <f t="shared" si="233"/>
        <v>0</v>
      </c>
      <c r="F974" s="381"/>
      <c r="G974" s="381"/>
      <c r="H974" s="381"/>
      <c r="I974" s="381"/>
      <c r="J974" s="383"/>
      <c r="K974" s="95"/>
      <c r="L974" s="96"/>
      <c r="M974" s="96"/>
      <c r="N974" s="27"/>
    </row>
    <row r="975" spans="1:14" s="5" customFormat="1" hidden="1">
      <c r="A975" s="87"/>
      <c r="B975" s="98"/>
      <c r="C975" s="102" t="s">
        <v>371</v>
      </c>
      <c r="D975" s="103" t="s">
        <v>372</v>
      </c>
      <c r="E975" s="410">
        <f t="shared" si="233"/>
        <v>0</v>
      </c>
      <c r="F975" s="381"/>
      <c r="G975" s="381"/>
      <c r="H975" s="381"/>
      <c r="I975" s="381"/>
      <c r="J975" s="383"/>
      <c r="K975" s="95"/>
      <c r="L975" s="96"/>
      <c r="M975" s="96"/>
      <c r="N975" s="27"/>
    </row>
    <row r="976" spans="1:14" s="5" customFormat="1" ht="13.5" hidden="1">
      <c r="A976" s="87"/>
      <c r="B976" s="89"/>
      <c r="C976" s="91" t="s">
        <v>373</v>
      </c>
      <c r="D976" s="90" t="s">
        <v>374</v>
      </c>
      <c r="E976" s="410">
        <f t="shared" si="233"/>
        <v>0</v>
      </c>
      <c r="F976" s="381"/>
      <c r="G976" s="381"/>
      <c r="H976" s="381"/>
      <c r="I976" s="381"/>
      <c r="J976" s="383"/>
      <c r="K976" s="95"/>
      <c r="L976" s="96"/>
      <c r="M976" s="96"/>
      <c r="N976" s="27"/>
    </row>
    <row r="977" spans="1:14" s="5" customFormat="1" hidden="1">
      <c r="A977" s="87"/>
      <c r="B977" s="91" t="s">
        <v>375</v>
      </c>
      <c r="C977" s="104"/>
      <c r="D977" s="66" t="s">
        <v>376</v>
      </c>
      <c r="E977" s="410">
        <f t="shared" si="233"/>
        <v>0</v>
      </c>
      <c r="F977" s="381">
        <f t="shared" ref="F977:M977" si="255">F978</f>
        <v>0</v>
      </c>
      <c r="G977" s="381">
        <f t="shared" si="255"/>
        <v>0</v>
      </c>
      <c r="H977" s="381">
        <f t="shared" si="255"/>
        <v>0</v>
      </c>
      <c r="I977" s="381">
        <f t="shared" si="255"/>
        <v>0</v>
      </c>
      <c r="J977" s="382">
        <f t="shared" si="255"/>
        <v>0</v>
      </c>
      <c r="K977" s="191">
        <f t="shared" si="255"/>
        <v>0</v>
      </c>
      <c r="L977" s="191">
        <f t="shared" si="255"/>
        <v>0</v>
      </c>
      <c r="M977" s="191">
        <f t="shared" si="255"/>
        <v>0</v>
      </c>
      <c r="N977" s="27"/>
    </row>
    <row r="978" spans="1:14" s="5" customFormat="1" hidden="1">
      <c r="A978" s="87"/>
      <c r="B978" s="98" t="s">
        <v>377</v>
      </c>
      <c r="C978" s="105"/>
      <c r="D978" s="66" t="s">
        <v>378</v>
      </c>
      <c r="E978" s="410">
        <f t="shared" si="233"/>
        <v>0</v>
      </c>
      <c r="F978" s="381"/>
      <c r="G978" s="381"/>
      <c r="H978" s="381"/>
      <c r="I978" s="381"/>
      <c r="J978" s="383"/>
      <c r="K978" s="95"/>
      <c r="L978" s="96"/>
      <c r="M978" s="96"/>
      <c r="N978" s="27"/>
    </row>
    <row r="979" spans="1:14" s="5" customFormat="1" ht="14.25" hidden="1" customHeight="1">
      <c r="A979" s="87"/>
      <c r="B979" s="98"/>
      <c r="C979" s="101" t="s">
        <v>379</v>
      </c>
      <c r="D979" s="66" t="s">
        <v>380</v>
      </c>
      <c r="E979" s="412">
        <f t="shared" si="233"/>
        <v>0</v>
      </c>
      <c r="F979" s="381">
        <f t="shared" ref="F979:M979" si="256">F980</f>
        <v>0</v>
      </c>
      <c r="G979" s="381">
        <f t="shared" si="256"/>
        <v>0</v>
      </c>
      <c r="H979" s="381">
        <f t="shared" si="256"/>
        <v>0</v>
      </c>
      <c r="I979" s="381">
        <f t="shared" si="256"/>
        <v>0</v>
      </c>
      <c r="J979" s="382">
        <f t="shared" si="256"/>
        <v>0</v>
      </c>
      <c r="K979" s="191">
        <f t="shared" si="256"/>
        <v>0</v>
      </c>
      <c r="L979" s="191">
        <f t="shared" si="256"/>
        <v>0</v>
      </c>
      <c r="M979" s="191">
        <f t="shared" si="256"/>
        <v>0</v>
      </c>
      <c r="N979" s="27"/>
    </row>
    <row r="980" spans="1:14" s="5" customFormat="1" ht="46.5" hidden="1" customHeight="1">
      <c r="A980" s="87"/>
      <c r="B980" s="635" t="s">
        <v>381</v>
      </c>
      <c r="C980" s="662"/>
      <c r="D980" s="100" t="s">
        <v>382</v>
      </c>
      <c r="E980" s="412">
        <f t="shared" si="233"/>
        <v>0</v>
      </c>
      <c r="F980" s="381">
        <f>F981+F982+F983+F984+F985+F986+F987+F988+F989+F990</f>
        <v>0</v>
      </c>
      <c r="G980" s="381">
        <f>G981+G982+G983+G984+G985+G986+G987+G988+G989+G990</f>
        <v>0</v>
      </c>
      <c r="H980" s="381">
        <f>H981+H982+H983+H984+H985+H986+H987+H988+H989+H990</f>
        <v>0</v>
      </c>
      <c r="I980" s="381">
        <f>I981+I982+I983+I984+I985+I986+I987+I988+I989+I990</f>
        <v>0</v>
      </c>
      <c r="J980" s="382">
        <f>J981+J982+J983+J984+J985+J986+J987+J988+J989+J990</f>
        <v>0</v>
      </c>
      <c r="K980" s="191"/>
      <c r="L980" s="96"/>
      <c r="M980" s="96"/>
      <c r="N980" s="27"/>
    </row>
    <row r="981" spans="1:14" s="5" customFormat="1" hidden="1">
      <c r="A981" s="87"/>
      <c r="B981" s="98"/>
      <c r="C981" s="102" t="s">
        <v>383</v>
      </c>
      <c r="D981" s="100" t="s">
        <v>384</v>
      </c>
      <c r="E981" s="412">
        <f t="shared" si="233"/>
        <v>0</v>
      </c>
      <c r="F981" s="381"/>
      <c r="G981" s="381"/>
      <c r="H981" s="381"/>
      <c r="I981" s="381"/>
      <c r="J981" s="383"/>
      <c r="K981" s="95"/>
      <c r="L981" s="96"/>
      <c r="M981" s="96"/>
      <c r="N981" s="27"/>
    </row>
    <row r="982" spans="1:14" s="5" customFormat="1" ht="13.5" hidden="1">
      <c r="A982" s="87"/>
      <c r="B982" s="106"/>
      <c r="C982" s="107" t="s">
        <v>385</v>
      </c>
      <c r="D982" s="90" t="s">
        <v>386</v>
      </c>
      <c r="E982" s="412">
        <f t="shared" si="233"/>
        <v>0</v>
      </c>
      <c r="F982" s="381"/>
      <c r="G982" s="381"/>
      <c r="H982" s="381"/>
      <c r="I982" s="381"/>
      <c r="J982" s="383"/>
      <c r="K982" s="95"/>
      <c r="L982" s="96"/>
      <c r="M982" s="96"/>
      <c r="N982" s="27"/>
    </row>
    <row r="983" spans="1:14" s="5" customFormat="1" hidden="1">
      <c r="A983" s="87"/>
      <c r="B983" s="530"/>
      <c r="C983" s="108" t="s">
        <v>387</v>
      </c>
      <c r="D983" s="100" t="s">
        <v>388</v>
      </c>
      <c r="E983" s="412">
        <f t="shared" si="233"/>
        <v>0</v>
      </c>
      <c r="F983" s="381"/>
      <c r="G983" s="381"/>
      <c r="H983" s="381"/>
      <c r="I983" s="381"/>
      <c r="J983" s="383"/>
      <c r="K983" s="95"/>
      <c r="L983" s="96"/>
      <c r="M983" s="96"/>
      <c r="N983" s="27"/>
    </row>
    <row r="984" spans="1:14" s="5" customFormat="1" hidden="1">
      <c r="A984" s="87"/>
      <c r="B984" s="98"/>
      <c r="C984" s="91" t="s">
        <v>389</v>
      </c>
      <c r="D984" s="94" t="s">
        <v>390</v>
      </c>
      <c r="E984" s="412">
        <f t="shared" si="233"/>
        <v>0</v>
      </c>
      <c r="F984" s="381"/>
      <c r="G984" s="381"/>
      <c r="H984" s="381"/>
      <c r="I984" s="381"/>
      <c r="J984" s="383"/>
      <c r="K984" s="95"/>
      <c r="L984" s="96"/>
      <c r="M984" s="96"/>
      <c r="N984" s="27"/>
    </row>
    <row r="985" spans="1:14" s="5" customFormat="1" hidden="1">
      <c r="A985" s="87"/>
      <c r="B985" s="98"/>
      <c r="C985" s="109" t="s">
        <v>391</v>
      </c>
      <c r="D985" s="94" t="s">
        <v>392</v>
      </c>
      <c r="E985" s="412">
        <f t="shared" si="233"/>
        <v>0</v>
      </c>
      <c r="F985" s="381"/>
      <c r="G985" s="381"/>
      <c r="H985" s="381"/>
      <c r="I985" s="381"/>
      <c r="J985" s="383"/>
      <c r="K985" s="95"/>
      <c r="L985" s="96"/>
      <c r="M985" s="96"/>
      <c r="N985" s="27"/>
    </row>
    <row r="986" spans="1:14" s="5" customFormat="1" ht="51" hidden="1">
      <c r="A986" s="87"/>
      <c r="B986" s="98"/>
      <c r="C986" s="101" t="s">
        <v>393</v>
      </c>
      <c r="D986" s="94" t="s">
        <v>394</v>
      </c>
      <c r="E986" s="412">
        <f t="shared" si="233"/>
        <v>0</v>
      </c>
      <c r="F986" s="381"/>
      <c r="G986" s="381"/>
      <c r="H986" s="381"/>
      <c r="I986" s="381"/>
      <c r="J986" s="383"/>
      <c r="K986" s="95"/>
      <c r="L986" s="96"/>
      <c r="M986" s="96"/>
      <c r="N986" s="27"/>
    </row>
    <row r="987" spans="1:14" s="5" customFormat="1" ht="38.25" hidden="1">
      <c r="A987" s="87"/>
      <c r="B987" s="98"/>
      <c r="C987" s="101" t="s">
        <v>395</v>
      </c>
      <c r="D987" s="94" t="s">
        <v>396</v>
      </c>
      <c r="E987" s="412">
        <f t="shared" si="233"/>
        <v>0</v>
      </c>
      <c r="F987" s="381"/>
      <c r="G987" s="381"/>
      <c r="H987" s="381"/>
      <c r="I987" s="381"/>
      <c r="J987" s="383"/>
      <c r="K987" s="95"/>
      <c r="L987" s="96"/>
      <c r="M987" s="96"/>
      <c r="N987" s="27"/>
    </row>
    <row r="988" spans="1:14" s="5" customFormat="1" ht="38.25" hidden="1">
      <c r="A988" s="87"/>
      <c r="B988" s="102"/>
      <c r="C988" s="101" t="s">
        <v>397</v>
      </c>
      <c r="D988" s="94" t="s">
        <v>398</v>
      </c>
      <c r="E988" s="412">
        <f t="shared" si="233"/>
        <v>0</v>
      </c>
      <c r="F988" s="381"/>
      <c r="G988" s="381"/>
      <c r="H988" s="381"/>
      <c r="I988" s="381"/>
      <c r="J988" s="383"/>
      <c r="K988" s="95"/>
      <c r="L988" s="96"/>
      <c r="M988" s="96"/>
      <c r="N988" s="27"/>
    </row>
    <row r="989" spans="1:14" s="5" customFormat="1" ht="38.25" hidden="1">
      <c r="A989" s="87"/>
      <c r="B989" s="102"/>
      <c r="C989" s="101" t="s">
        <v>399</v>
      </c>
      <c r="D989" s="94" t="s">
        <v>400</v>
      </c>
      <c r="E989" s="412">
        <f t="shared" si="233"/>
        <v>0</v>
      </c>
      <c r="F989" s="381"/>
      <c r="G989" s="381"/>
      <c r="H989" s="381"/>
      <c r="I989" s="381"/>
      <c r="J989" s="383"/>
      <c r="K989" s="95"/>
      <c r="L989" s="96"/>
      <c r="M989" s="96"/>
      <c r="N989" s="27"/>
    </row>
    <row r="990" spans="1:14" s="5" customFormat="1" ht="25.5" hidden="1">
      <c r="A990" s="87"/>
      <c r="B990" s="102"/>
      <c r="C990" s="101" t="s">
        <v>401</v>
      </c>
      <c r="D990" s="94" t="s">
        <v>402</v>
      </c>
      <c r="E990" s="412">
        <f t="shared" si="233"/>
        <v>0</v>
      </c>
      <c r="F990" s="381"/>
      <c r="G990" s="381"/>
      <c r="H990" s="381"/>
      <c r="I990" s="381"/>
      <c r="J990" s="383"/>
      <c r="K990" s="95"/>
      <c r="L990" s="96"/>
      <c r="M990" s="96"/>
      <c r="N990" s="27"/>
    </row>
    <row r="991" spans="1:14" s="5" customFormat="1" hidden="1">
      <c r="A991" s="87"/>
      <c r="B991" s="102"/>
      <c r="C991" s="102" t="s">
        <v>403</v>
      </c>
      <c r="D991" s="94" t="s">
        <v>404</v>
      </c>
      <c r="E991" s="412">
        <f t="shared" si="233"/>
        <v>0</v>
      </c>
      <c r="F991" s="381">
        <f t="shared" ref="F991:M991" si="257">F992+F994</f>
        <v>0</v>
      </c>
      <c r="G991" s="381">
        <f t="shared" si="257"/>
        <v>0</v>
      </c>
      <c r="H991" s="381">
        <f t="shared" si="257"/>
        <v>0</v>
      </c>
      <c r="I991" s="381">
        <f t="shared" si="257"/>
        <v>0</v>
      </c>
      <c r="J991" s="382">
        <f t="shared" si="257"/>
        <v>0</v>
      </c>
      <c r="K991" s="191">
        <f t="shared" si="257"/>
        <v>0</v>
      </c>
      <c r="L991" s="191">
        <f t="shared" si="257"/>
        <v>0</v>
      </c>
      <c r="M991" s="191">
        <f t="shared" si="257"/>
        <v>0</v>
      </c>
      <c r="N991" s="27"/>
    </row>
    <row r="992" spans="1:14" s="5" customFormat="1" ht="1.5" hidden="1" customHeight="1">
      <c r="A992" s="87"/>
      <c r="B992" s="102" t="s">
        <v>405</v>
      </c>
      <c r="C992" s="101" t="s">
        <v>406</v>
      </c>
      <c r="D992" s="94" t="s">
        <v>407</v>
      </c>
      <c r="E992" s="412">
        <f t="shared" si="233"/>
        <v>0</v>
      </c>
      <c r="F992" s="381">
        <f>F993</f>
        <v>0</v>
      </c>
      <c r="G992" s="381">
        <f>G993</f>
        <v>0</v>
      </c>
      <c r="H992" s="381">
        <f>H993</f>
        <v>0</v>
      </c>
      <c r="I992" s="381">
        <f>I993</f>
        <v>0</v>
      </c>
      <c r="J992" s="382">
        <f>J993</f>
        <v>0</v>
      </c>
      <c r="K992" s="191"/>
      <c r="L992" s="96"/>
      <c r="M992" s="96"/>
      <c r="N992" s="27"/>
    </row>
    <row r="993" spans="1:14" s="5" customFormat="1" hidden="1">
      <c r="A993" s="87"/>
      <c r="B993" s="102"/>
      <c r="C993" s="102"/>
      <c r="D993" s="94" t="s">
        <v>501</v>
      </c>
      <c r="E993" s="412">
        <f t="shared" si="233"/>
        <v>0</v>
      </c>
      <c r="F993" s="381"/>
      <c r="G993" s="381"/>
      <c r="H993" s="381"/>
      <c r="I993" s="381"/>
      <c r="J993" s="383"/>
      <c r="K993" s="95"/>
      <c r="L993" s="96"/>
      <c r="M993" s="96"/>
      <c r="N993" s="27"/>
    </row>
    <row r="994" spans="1:14" s="5" customFormat="1" hidden="1">
      <c r="A994" s="87"/>
      <c r="B994" s="112" t="s">
        <v>408</v>
      </c>
      <c r="C994" s="113"/>
      <c r="D994" s="92" t="s">
        <v>409</v>
      </c>
      <c r="E994" s="412">
        <f t="shared" si="233"/>
        <v>0</v>
      </c>
      <c r="F994" s="381">
        <f>F995+F996</f>
        <v>0</v>
      </c>
      <c r="G994" s="381">
        <f>G995+G996</f>
        <v>0</v>
      </c>
      <c r="H994" s="381">
        <f>H995+H996</f>
        <v>0</v>
      </c>
      <c r="I994" s="381">
        <f>I995+I996</f>
        <v>0</v>
      </c>
      <c r="J994" s="382">
        <f>J995+J996</f>
        <v>0</v>
      </c>
      <c r="K994" s="191"/>
      <c r="L994" s="96"/>
      <c r="M994" s="96"/>
      <c r="N994" s="27"/>
    </row>
    <row r="995" spans="1:14" s="5" customFormat="1" ht="25.5" hidden="1">
      <c r="A995" s="87"/>
      <c r="B995" s="112"/>
      <c r="C995" s="113" t="s">
        <v>410</v>
      </c>
      <c r="D995" s="92" t="s">
        <v>411</v>
      </c>
      <c r="E995" s="412">
        <f t="shared" si="233"/>
        <v>0</v>
      </c>
      <c r="F995" s="381"/>
      <c r="G995" s="381"/>
      <c r="H995" s="381"/>
      <c r="I995" s="381"/>
      <c r="J995" s="383"/>
      <c r="K995" s="95"/>
      <c r="L995" s="96"/>
      <c r="M995" s="96"/>
      <c r="N995" s="27"/>
    </row>
    <row r="996" spans="1:14" s="5" customFormat="1" ht="13.5" hidden="1">
      <c r="A996" s="87"/>
      <c r="B996" s="89"/>
      <c r="C996" s="89" t="s">
        <v>412</v>
      </c>
      <c r="D996" s="90" t="s">
        <v>413</v>
      </c>
      <c r="E996" s="412">
        <f t="shared" si="233"/>
        <v>0</v>
      </c>
      <c r="F996" s="381"/>
      <c r="G996" s="381"/>
      <c r="H996" s="381"/>
      <c r="I996" s="381"/>
      <c r="J996" s="383"/>
      <c r="K996" s="95"/>
      <c r="L996" s="96"/>
      <c r="M996" s="96"/>
      <c r="N996" s="27"/>
    </row>
    <row r="997" spans="1:14" s="5" customFormat="1" hidden="1">
      <c r="A997" s="87"/>
      <c r="B997" s="91" t="s">
        <v>716</v>
      </c>
      <c r="C997" s="98"/>
      <c r="D997" s="100" t="s">
        <v>414</v>
      </c>
      <c r="E997" s="412">
        <f t="shared" si="233"/>
        <v>0</v>
      </c>
      <c r="F997" s="381">
        <f t="shared" ref="F997:M997" si="258">F998</f>
        <v>0</v>
      </c>
      <c r="G997" s="381">
        <f t="shared" si="258"/>
        <v>0</v>
      </c>
      <c r="H997" s="381">
        <f t="shared" si="258"/>
        <v>0</v>
      </c>
      <c r="I997" s="381">
        <f t="shared" si="258"/>
        <v>0</v>
      </c>
      <c r="J997" s="382">
        <f t="shared" si="258"/>
        <v>0</v>
      </c>
      <c r="K997" s="191">
        <f t="shared" si="258"/>
        <v>0</v>
      </c>
      <c r="L997" s="191">
        <f t="shared" si="258"/>
        <v>0</v>
      </c>
      <c r="M997" s="191">
        <f t="shared" si="258"/>
        <v>0</v>
      </c>
      <c r="N997" s="27"/>
    </row>
    <row r="998" spans="1:14" s="5" customFormat="1" ht="0.75" hidden="1" customHeight="1">
      <c r="A998" s="87"/>
      <c r="B998" s="114" t="s">
        <v>415</v>
      </c>
      <c r="C998" s="91"/>
      <c r="D998" s="94" t="s">
        <v>416</v>
      </c>
      <c r="E998" s="412">
        <f t="shared" si="233"/>
        <v>0</v>
      </c>
      <c r="F998" s="381">
        <f>F999+F1000+F1001+F1002</f>
        <v>0</v>
      </c>
      <c r="G998" s="381">
        <f>G999+G1000+G1001+G1002</f>
        <v>0</v>
      </c>
      <c r="H998" s="381">
        <f>H999+H1000+H1001+H1002</f>
        <v>0</v>
      </c>
      <c r="I998" s="381">
        <f>I999+I1000+I1001+I1002</f>
        <v>0</v>
      </c>
      <c r="J998" s="382">
        <f>J999+J1000+J1001+J1002</f>
        <v>0</v>
      </c>
      <c r="K998" s="191"/>
      <c r="L998" s="96"/>
      <c r="M998" s="96"/>
      <c r="N998" s="27"/>
    </row>
    <row r="999" spans="1:14" s="5" customFormat="1" hidden="1">
      <c r="A999" s="87"/>
      <c r="B999" s="114"/>
      <c r="C999" s="91" t="s">
        <v>417</v>
      </c>
      <c r="D999" s="94" t="s">
        <v>418</v>
      </c>
      <c r="E999" s="412">
        <f t="shared" si="233"/>
        <v>0</v>
      </c>
      <c r="F999" s="381"/>
      <c r="G999" s="381"/>
      <c r="H999" s="381"/>
      <c r="I999" s="381"/>
      <c r="J999" s="383"/>
      <c r="K999" s="95"/>
      <c r="L999" s="96"/>
      <c r="M999" s="96"/>
      <c r="N999" s="27"/>
    </row>
    <row r="1000" spans="1:14" s="5" customFormat="1" hidden="1">
      <c r="A1000" s="87"/>
      <c r="B1000" s="98"/>
      <c r="C1000" s="102" t="s">
        <v>419</v>
      </c>
      <c r="D1000" s="100" t="s">
        <v>420</v>
      </c>
      <c r="E1000" s="412">
        <f t="shared" si="233"/>
        <v>0</v>
      </c>
      <c r="F1000" s="381"/>
      <c r="G1000" s="381"/>
      <c r="H1000" s="381"/>
      <c r="I1000" s="381"/>
      <c r="J1000" s="383"/>
      <c r="K1000" s="95"/>
      <c r="L1000" s="96"/>
      <c r="M1000" s="96"/>
      <c r="N1000" s="27"/>
    </row>
    <row r="1001" spans="1:14" s="5" customFormat="1" hidden="1">
      <c r="A1001" s="87"/>
      <c r="B1001" s="115"/>
      <c r="C1001" s="102" t="s">
        <v>421</v>
      </c>
      <c r="D1001" s="100" t="s">
        <v>422</v>
      </c>
      <c r="E1001" s="412">
        <f t="shared" si="233"/>
        <v>0</v>
      </c>
      <c r="F1001" s="381"/>
      <c r="G1001" s="381"/>
      <c r="H1001" s="381"/>
      <c r="I1001" s="381"/>
      <c r="J1001" s="383"/>
      <c r="K1001" s="95"/>
      <c r="L1001" s="96"/>
      <c r="M1001" s="96"/>
      <c r="N1001" s="27"/>
    </row>
    <row r="1002" spans="1:14" s="5" customFormat="1" hidden="1">
      <c r="A1002" s="87"/>
      <c r="B1002" s="98"/>
      <c r="C1002" s="116" t="s">
        <v>423</v>
      </c>
      <c r="D1002" s="94" t="s">
        <v>424</v>
      </c>
      <c r="E1002" s="412">
        <f t="shared" si="233"/>
        <v>0</v>
      </c>
      <c r="F1002" s="381"/>
      <c r="G1002" s="381"/>
      <c r="H1002" s="381"/>
      <c r="I1002" s="381"/>
      <c r="J1002" s="383"/>
      <c r="K1002" s="95"/>
      <c r="L1002" s="96"/>
      <c r="M1002" s="96"/>
      <c r="N1002" s="27"/>
    </row>
    <row r="1003" spans="1:14" s="5" customFormat="1" hidden="1">
      <c r="A1003" s="87"/>
      <c r="B1003" s="97"/>
      <c r="C1003" s="116"/>
      <c r="D1003" s="94"/>
      <c r="E1003" s="412">
        <f t="shared" si="233"/>
        <v>0</v>
      </c>
      <c r="F1003" s="381"/>
      <c r="G1003" s="381"/>
      <c r="H1003" s="381"/>
      <c r="I1003" s="381"/>
      <c r="J1003" s="383"/>
      <c r="K1003" s="95"/>
      <c r="L1003" s="96"/>
      <c r="M1003" s="96"/>
      <c r="N1003" s="27"/>
    </row>
    <row r="1004" spans="1:14" s="5" customFormat="1" ht="36.75" customHeight="1">
      <c r="A1004" s="87"/>
      <c r="B1004" s="708" t="s">
        <v>636</v>
      </c>
      <c r="C1004" s="709"/>
      <c r="D1004" s="94" t="s">
        <v>426</v>
      </c>
      <c r="E1004" s="412">
        <f t="shared" si="233"/>
        <v>472</v>
      </c>
      <c r="F1004" s="381"/>
      <c r="G1004" s="381">
        <f t="shared" ref="G1004:M1004" si="259">G1005+G1014</f>
        <v>141</v>
      </c>
      <c r="H1004" s="381">
        <f t="shared" si="259"/>
        <v>115</v>
      </c>
      <c r="I1004" s="381">
        <f t="shared" si="259"/>
        <v>110</v>
      </c>
      <c r="J1004" s="381">
        <f t="shared" si="259"/>
        <v>106</v>
      </c>
      <c r="K1004" s="381">
        <f t="shared" si="259"/>
        <v>522</v>
      </c>
      <c r="L1004" s="381">
        <f t="shared" si="259"/>
        <v>522</v>
      </c>
      <c r="M1004" s="381">
        <f t="shared" si="259"/>
        <v>522</v>
      </c>
      <c r="N1004" s="27"/>
    </row>
    <row r="1005" spans="1:14" s="5" customFormat="1">
      <c r="A1005" s="87"/>
      <c r="B1005" s="93" t="s">
        <v>427</v>
      </c>
      <c r="C1005" s="116"/>
      <c r="D1005" s="94" t="s">
        <v>428</v>
      </c>
      <c r="E1005" s="412">
        <f t="shared" si="233"/>
        <v>0</v>
      </c>
      <c r="F1005" s="381"/>
      <c r="G1005" s="381"/>
      <c r="H1005" s="381"/>
      <c r="I1005" s="381"/>
      <c r="J1005" s="383"/>
      <c r="K1005" s="95"/>
      <c r="L1005" s="96"/>
      <c r="M1005" s="96"/>
      <c r="N1005" s="27"/>
    </row>
    <row r="1006" spans="1:14" s="5" customFormat="1">
      <c r="A1006" s="87"/>
      <c r="B1006" s="93" t="s">
        <v>429</v>
      </c>
      <c r="C1006" s="116"/>
      <c r="D1006" s="117" t="s">
        <v>430</v>
      </c>
      <c r="E1006" s="412">
        <f t="shared" si="233"/>
        <v>0</v>
      </c>
      <c r="F1006" s="381"/>
      <c r="G1006" s="381"/>
      <c r="H1006" s="381"/>
      <c r="I1006" s="381"/>
      <c r="J1006" s="383"/>
      <c r="K1006" s="95"/>
      <c r="L1006" s="96"/>
      <c r="M1006" s="96"/>
      <c r="N1006" s="27"/>
    </row>
    <row r="1007" spans="1:14" s="5" customFormat="1">
      <c r="A1007" s="87"/>
      <c r="B1007" s="126" t="s">
        <v>431</v>
      </c>
      <c r="C1007" s="192"/>
      <c r="D1007" s="92" t="s">
        <v>432</v>
      </c>
      <c r="E1007" s="412">
        <f t="shared" si="233"/>
        <v>0</v>
      </c>
      <c r="F1007" s="381"/>
      <c r="G1007" s="381"/>
      <c r="H1007" s="381"/>
      <c r="I1007" s="381"/>
      <c r="J1007" s="383"/>
      <c r="K1007" s="95"/>
      <c r="L1007" s="96"/>
      <c r="M1007" s="96"/>
      <c r="N1007" s="27"/>
    </row>
    <row r="1008" spans="1:14" s="5" customFormat="1">
      <c r="A1008" s="87"/>
      <c r="B1008" s="91" t="s">
        <v>433</v>
      </c>
      <c r="C1008" s="102"/>
      <c r="D1008" s="94" t="s">
        <v>434</v>
      </c>
      <c r="E1008" s="412">
        <f t="shared" si="233"/>
        <v>0</v>
      </c>
      <c r="F1008" s="381"/>
      <c r="G1008" s="381"/>
      <c r="H1008" s="381"/>
      <c r="I1008" s="381"/>
      <c r="J1008" s="383"/>
      <c r="K1008" s="95"/>
      <c r="L1008" s="96"/>
      <c r="M1008" s="96"/>
      <c r="N1008" s="27"/>
    </row>
    <row r="1009" spans="1:14" s="5" customFormat="1">
      <c r="A1009" s="87"/>
      <c r="B1009" s="109" t="s">
        <v>435</v>
      </c>
      <c r="C1009" s="102"/>
      <c r="D1009" s="94" t="s">
        <v>436</v>
      </c>
      <c r="E1009" s="412">
        <f t="shared" si="233"/>
        <v>0</v>
      </c>
      <c r="F1009" s="381"/>
      <c r="G1009" s="381"/>
      <c r="H1009" s="381"/>
      <c r="I1009" s="381"/>
      <c r="J1009" s="383"/>
      <c r="K1009" s="95"/>
      <c r="L1009" s="96"/>
      <c r="M1009" s="96"/>
      <c r="N1009" s="27"/>
    </row>
    <row r="1010" spans="1:14" s="5" customFormat="1">
      <c r="A1010" s="87"/>
      <c r="B1010" s="193" t="s">
        <v>437</v>
      </c>
      <c r="C1010" s="194"/>
      <c r="D1010" s="94" t="s">
        <v>438</v>
      </c>
      <c r="E1010" s="412">
        <f t="shared" si="233"/>
        <v>0</v>
      </c>
      <c r="F1010" s="381"/>
      <c r="G1010" s="381"/>
      <c r="H1010" s="381"/>
      <c r="I1010" s="381"/>
      <c r="J1010" s="383"/>
      <c r="K1010" s="95"/>
      <c r="L1010" s="96"/>
      <c r="M1010" s="96"/>
      <c r="N1010" s="27"/>
    </row>
    <row r="1011" spans="1:14" s="5" customFormat="1">
      <c r="A1011" s="87"/>
      <c r="B1011" s="193" t="s">
        <v>439</v>
      </c>
      <c r="C1011" s="194"/>
      <c r="D1011" s="94" t="s">
        <v>440</v>
      </c>
      <c r="E1011" s="412">
        <f t="shared" si="233"/>
        <v>0</v>
      </c>
      <c r="F1011" s="381"/>
      <c r="G1011" s="381"/>
      <c r="H1011" s="381"/>
      <c r="I1011" s="381"/>
      <c r="J1011" s="383"/>
      <c r="K1011" s="95"/>
      <c r="L1011" s="96"/>
      <c r="M1011" s="96"/>
      <c r="N1011" s="27"/>
    </row>
    <row r="1012" spans="1:14" s="5" customFormat="1">
      <c r="A1012" s="87"/>
      <c r="B1012" s="109" t="s">
        <v>441</v>
      </c>
      <c r="C1012" s="102"/>
      <c r="D1012" s="94" t="s">
        <v>442</v>
      </c>
      <c r="E1012" s="412">
        <f t="shared" si="233"/>
        <v>0</v>
      </c>
      <c r="F1012" s="381"/>
      <c r="G1012" s="381"/>
      <c r="H1012" s="381"/>
      <c r="I1012" s="381"/>
      <c r="J1012" s="383"/>
      <c r="K1012" s="95"/>
      <c r="L1012" s="96"/>
      <c r="M1012" s="96"/>
      <c r="N1012" s="27"/>
    </row>
    <row r="1013" spans="1:14" s="5" customFormat="1">
      <c r="A1013" s="87"/>
      <c r="B1013" s="109" t="s">
        <v>443</v>
      </c>
      <c r="C1013" s="102"/>
      <c r="D1013" s="94" t="s">
        <v>444</v>
      </c>
      <c r="E1013" s="412">
        <f t="shared" si="233"/>
        <v>0</v>
      </c>
      <c r="F1013" s="381"/>
      <c r="G1013" s="381"/>
      <c r="H1013" s="381"/>
      <c r="I1013" s="381"/>
      <c r="J1013" s="383"/>
      <c r="K1013" s="95"/>
      <c r="L1013" s="96"/>
      <c r="M1013" s="96"/>
      <c r="N1013" s="27"/>
    </row>
    <row r="1014" spans="1:14" s="5" customFormat="1" ht="25.5" customHeight="1">
      <c r="A1014" s="87"/>
      <c r="B1014" s="657" t="s">
        <v>634</v>
      </c>
      <c r="C1014" s="658"/>
      <c r="D1014" s="94" t="s">
        <v>635</v>
      </c>
      <c r="E1014" s="412">
        <f t="shared" si="233"/>
        <v>472</v>
      </c>
      <c r="F1014" s="381"/>
      <c r="G1014" s="381">
        <v>141</v>
      </c>
      <c r="H1014" s="381">
        <v>115</v>
      </c>
      <c r="I1014" s="381">
        <v>110</v>
      </c>
      <c r="J1014" s="383">
        <v>106</v>
      </c>
      <c r="K1014" s="95">
        <v>522</v>
      </c>
      <c r="L1014" s="96">
        <v>522</v>
      </c>
      <c r="M1014" s="96">
        <v>522</v>
      </c>
      <c r="N1014" s="27"/>
    </row>
    <row r="1015" spans="1:14" s="5" customFormat="1">
      <c r="A1015" s="87"/>
      <c r="B1015" s="119" t="s">
        <v>445</v>
      </c>
      <c r="C1015" s="99"/>
      <c r="D1015" s="100" t="s">
        <v>446</v>
      </c>
      <c r="E1015" s="412">
        <f t="shared" si="233"/>
        <v>0</v>
      </c>
      <c r="F1015" s="381">
        <f>F1016+F1020</f>
        <v>0</v>
      </c>
      <c r="G1015" s="381"/>
      <c r="H1015" s="381"/>
      <c r="I1015" s="381"/>
      <c r="J1015" s="382"/>
      <c r="K1015" s="191"/>
      <c r="L1015" s="96"/>
      <c r="M1015" s="96"/>
      <c r="N1015" s="27"/>
    </row>
    <row r="1016" spans="1:14" s="5" customFormat="1">
      <c r="A1016" s="87"/>
      <c r="B1016" s="109" t="s">
        <v>447</v>
      </c>
      <c r="C1016" s="119"/>
      <c r="D1016" s="100" t="s">
        <v>448</v>
      </c>
      <c r="E1016" s="412">
        <f t="shared" si="233"/>
        <v>0</v>
      </c>
      <c r="F1016" s="381">
        <f>F1017+F1018</f>
        <v>0</v>
      </c>
      <c r="G1016" s="381"/>
      <c r="H1016" s="381"/>
      <c r="I1016" s="381"/>
      <c r="J1016" s="382"/>
      <c r="K1016" s="191"/>
      <c r="L1016" s="191"/>
      <c r="M1016" s="191"/>
      <c r="N1016" s="27"/>
    </row>
    <row r="1017" spans="1:14" s="5" customFormat="1" ht="38.25">
      <c r="A1017" s="87"/>
      <c r="B1017" s="114"/>
      <c r="C1017" s="113" t="s">
        <v>449</v>
      </c>
      <c r="D1017" s="100" t="s">
        <v>450</v>
      </c>
      <c r="E1017" s="412">
        <f t="shared" si="233"/>
        <v>0</v>
      </c>
      <c r="F1017" s="381"/>
      <c r="G1017" s="381"/>
      <c r="H1017" s="381"/>
      <c r="I1017" s="381"/>
      <c r="J1017" s="383"/>
      <c r="K1017" s="95"/>
      <c r="L1017" s="96"/>
      <c r="M1017" s="96"/>
      <c r="N1017" s="27"/>
    </row>
    <row r="1018" spans="1:14" s="5" customFormat="1">
      <c r="A1018" s="87"/>
      <c r="B1018" s="122" t="s">
        <v>451</v>
      </c>
      <c r="C1018" s="123"/>
      <c r="D1018" s="94" t="s">
        <v>452</v>
      </c>
      <c r="E1018" s="412">
        <f t="shared" si="233"/>
        <v>0</v>
      </c>
      <c r="F1018" s="381"/>
      <c r="G1018" s="381"/>
      <c r="H1018" s="381"/>
      <c r="I1018" s="381"/>
      <c r="J1018" s="383"/>
      <c r="K1018" s="95"/>
      <c r="L1018" s="96"/>
      <c r="M1018" s="96"/>
      <c r="N1018" s="27"/>
    </row>
    <row r="1019" spans="1:14" s="5" customFormat="1" ht="13.5">
      <c r="A1019" s="87"/>
      <c r="B1019" s="124"/>
      <c r="C1019" s="89"/>
      <c r="D1019" s="90"/>
      <c r="E1019" s="412">
        <f t="shared" ref="E1019:E1084" si="260">G1019+H1019+I1019+J1019</f>
        <v>0</v>
      </c>
      <c r="F1019" s="381"/>
      <c r="G1019" s="381"/>
      <c r="H1019" s="381"/>
      <c r="I1019" s="381"/>
      <c r="J1019" s="383"/>
      <c r="K1019" s="95"/>
      <c r="L1019" s="96"/>
      <c r="M1019" s="96"/>
      <c r="N1019" s="27"/>
    </row>
    <row r="1020" spans="1:14" s="5" customFormat="1">
      <c r="A1020" s="87"/>
      <c r="B1020" s="94" t="s">
        <v>453</v>
      </c>
      <c r="C1020" s="125"/>
      <c r="D1020" s="100" t="s">
        <v>454</v>
      </c>
      <c r="E1020" s="412">
        <f t="shared" si="260"/>
        <v>0</v>
      </c>
      <c r="F1020" s="381">
        <f>F1021+F1022</f>
        <v>0</v>
      </c>
      <c r="G1020" s="381"/>
      <c r="H1020" s="381"/>
      <c r="I1020" s="381"/>
      <c r="J1020" s="382"/>
      <c r="K1020" s="191"/>
      <c r="L1020" s="191"/>
      <c r="M1020" s="191"/>
      <c r="N1020" s="27"/>
    </row>
    <row r="1021" spans="1:14" s="5" customFormat="1">
      <c r="A1021" s="87"/>
      <c r="B1021" s="119" t="s">
        <v>455</v>
      </c>
      <c r="C1021" s="99"/>
      <c r="D1021" s="100" t="s">
        <v>456</v>
      </c>
      <c r="E1021" s="412">
        <f t="shared" si="260"/>
        <v>0</v>
      </c>
      <c r="F1021" s="381"/>
      <c r="G1021" s="381"/>
      <c r="H1021" s="381"/>
      <c r="I1021" s="381"/>
      <c r="J1021" s="383"/>
      <c r="K1021" s="95"/>
      <c r="L1021" s="96"/>
      <c r="M1021" s="96"/>
      <c r="N1021" s="27"/>
    </row>
    <row r="1022" spans="1:14" s="5" customFormat="1">
      <c r="A1022" s="87"/>
      <c r="B1022" s="98" t="s">
        <v>457</v>
      </c>
      <c r="C1022" s="101"/>
      <c r="D1022" s="94" t="s">
        <v>458</v>
      </c>
      <c r="E1022" s="412">
        <f t="shared" si="260"/>
        <v>0</v>
      </c>
      <c r="F1022" s="381"/>
      <c r="G1022" s="381"/>
      <c r="H1022" s="381"/>
      <c r="I1022" s="381"/>
      <c r="J1022" s="383"/>
      <c r="K1022" s="95"/>
      <c r="L1022" s="96"/>
      <c r="M1022" s="96"/>
      <c r="N1022" s="27"/>
    </row>
    <row r="1023" spans="1:14" s="5" customFormat="1">
      <c r="A1023" s="87"/>
      <c r="B1023" s="91" t="s">
        <v>717</v>
      </c>
      <c r="C1023" s="102"/>
      <c r="D1023" s="94" t="s">
        <v>459</v>
      </c>
      <c r="E1023" s="412">
        <f t="shared" si="260"/>
        <v>0</v>
      </c>
      <c r="F1023" s="381">
        <f>F1024</f>
        <v>0</v>
      </c>
      <c r="G1023" s="381">
        <f>G1024</f>
        <v>0</v>
      </c>
      <c r="H1023" s="381">
        <f>H1024</f>
        <v>0</v>
      </c>
      <c r="I1023" s="381">
        <f>I1024</f>
        <v>0</v>
      </c>
      <c r="J1023" s="381">
        <f>J1024</f>
        <v>0</v>
      </c>
      <c r="K1023" s="191"/>
      <c r="L1023" s="191"/>
      <c r="M1023" s="191"/>
      <c r="N1023" s="27"/>
    </row>
    <row r="1024" spans="1:14" s="5" customFormat="1">
      <c r="A1024" s="87"/>
      <c r="B1024" s="98" t="s">
        <v>460</v>
      </c>
      <c r="C1024" s="102"/>
      <c r="D1024" s="94" t="s">
        <v>461</v>
      </c>
      <c r="E1024" s="412">
        <f t="shared" si="260"/>
        <v>0</v>
      </c>
      <c r="F1024" s="381"/>
      <c r="G1024" s="381"/>
      <c r="H1024" s="381"/>
      <c r="I1024" s="381"/>
      <c r="J1024" s="383"/>
      <c r="K1024" s="95"/>
      <c r="L1024" s="96"/>
      <c r="M1024" s="96"/>
      <c r="N1024" s="27"/>
    </row>
    <row r="1025" spans="1:14" s="5" customFormat="1">
      <c r="A1025" s="150" t="s">
        <v>204</v>
      </c>
      <c r="B1025" s="150"/>
      <c r="C1025" s="150"/>
      <c r="D1025" s="182"/>
      <c r="E1025" s="412">
        <f t="shared" si="260"/>
        <v>685558.5</v>
      </c>
      <c r="F1025" s="381">
        <f>F1027+F1030</f>
        <v>9309.32</v>
      </c>
      <c r="G1025" s="381">
        <f t="shared" ref="G1025:M1025" si="261">G1027+G1028</f>
        <v>209640</v>
      </c>
      <c r="H1025" s="381">
        <f t="shared" si="261"/>
        <v>176479.5</v>
      </c>
      <c r="I1025" s="381">
        <f t="shared" si="261"/>
        <v>150834</v>
      </c>
      <c r="J1025" s="382">
        <f t="shared" si="261"/>
        <v>148605</v>
      </c>
      <c r="K1025" s="191">
        <f t="shared" si="261"/>
        <v>686503</v>
      </c>
      <c r="L1025" s="191">
        <f t="shared" si="261"/>
        <v>686503</v>
      </c>
      <c r="M1025" s="191">
        <f t="shared" si="261"/>
        <v>691703</v>
      </c>
      <c r="N1025" s="27"/>
    </row>
    <row r="1026" spans="1:14" s="5" customFormat="1" ht="27.75" customHeight="1">
      <c r="A1026" s="150"/>
      <c r="B1026" s="666" t="s">
        <v>744</v>
      </c>
      <c r="C1026" s="667"/>
      <c r="D1026" s="182" t="s">
        <v>251</v>
      </c>
      <c r="E1026" s="412">
        <f t="shared" si="260"/>
        <v>685558.5</v>
      </c>
      <c r="F1026" s="381">
        <f>F1027+F1028</f>
        <v>9309.32</v>
      </c>
      <c r="G1026" s="381">
        <f t="shared" ref="G1026:M1026" si="262">G1027+G1028</f>
        <v>209640</v>
      </c>
      <c r="H1026" s="381">
        <f t="shared" si="262"/>
        <v>176479.5</v>
      </c>
      <c r="I1026" s="381">
        <f t="shared" si="262"/>
        <v>150834</v>
      </c>
      <c r="J1026" s="381">
        <f t="shared" si="262"/>
        <v>148605</v>
      </c>
      <c r="K1026" s="381">
        <f t="shared" si="262"/>
        <v>686503</v>
      </c>
      <c r="L1026" s="381">
        <f t="shared" si="262"/>
        <v>686503</v>
      </c>
      <c r="M1026" s="381">
        <f t="shared" si="262"/>
        <v>691703</v>
      </c>
      <c r="N1026" s="27"/>
    </row>
    <row r="1027" spans="1:14" s="5" customFormat="1">
      <c r="A1027" s="150"/>
      <c r="B1027" s="150"/>
      <c r="C1027" s="153" t="s">
        <v>252</v>
      </c>
      <c r="D1027" s="183" t="s">
        <v>253</v>
      </c>
      <c r="E1027" s="412">
        <f t="shared" si="260"/>
        <v>677841.5</v>
      </c>
      <c r="F1027" s="381">
        <v>9309.32</v>
      </c>
      <c r="G1027" s="381">
        <v>207650</v>
      </c>
      <c r="H1027" s="381">
        <f>174507+23.5</f>
        <v>174530.5</v>
      </c>
      <c r="I1027" s="381">
        <v>148880</v>
      </c>
      <c r="J1027" s="383">
        <v>146781</v>
      </c>
      <c r="K1027" s="95">
        <v>678786</v>
      </c>
      <c r="L1027" s="96">
        <v>678786</v>
      </c>
      <c r="M1027" s="96">
        <v>683986</v>
      </c>
      <c r="N1027" s="27"/>
    </row>
    <row r="1028" spans="1:14" s="5" customFormat="1">
      <c r="A1028" s="150"/>
      <c r="B1028" s="184"/>
      <c r="C1028" s="153" t="s">
        <v>293</v>
      </c>
      <c r="D1028" s="182" t="s">
        <v>583</v>
      </c>
      <c r="E1028" s="412">
        <f t="shared" si="260"/>
        <v>7717</v>
      </c>
      <c r="F1028" s="381"/>
      <c r="G1028" s="381">
        <v>1990</v>
      </c>
      <c r="H1028" s="381">
        <v>1949</v>
      </c>
      <c r="I1028" s="381">
        <v>1954</v>
      </c>
      <c r="J1028" s="383">
        <v>1824</v>
      </c>
      <c r="K1028" s="95">
        <v>7717</v>
      </c>
      <c r="L1028" s="96">
        <v>7717</v>
      </c>
      <c r="M1028" s="96">
        <v>7717</v>
      </c>
      <c r="N1028" s="27"/>
    </row>
    <row r="1029" spans="1:14" s="5" customFormat="1">
      <c r="A1029" s="150"/>
      <c r="B1029" s="712" t="s">
        <v>729</v>
      </c>
      <c r="C1029" s="713"/>
      <c r="D1029" s="182" t="s">
        <v>730</v>
      </c>
      <c r="E1029" s="412">
        <f t="shared" si="260"/>
        <v>0</v>
      </c>
      <c r="F1029" s="381"/>
      <c r="G1029" s="381"/>
      <c r="H1029" s="381"/>
      <c r="I1029" s="381"/>
      <c r="J1029" s="383"/>
      <c r="K1029" s="95"/>
      <c r="L1029" s="96"/>
      <c r="M1029" s="96"/>
      <c r="N1029" s="27"/>
    </row>
    <row r="1030" spans="1:14" s="5" customFormat="1" ht="27.75" customHeight="1">
      <c r="A1030" s="161"/>
      <c r="B1030" s="666" t="s">
        <v>254</v>
      </c>
      <c r="C1030" s="667"/>
      <c r="D1030" s="182" t="s">
        <v>255</v>
      </c>
      <c r="E1030" s="412">
        <f t="shared" si="260"/>
        <v>0</v>
      </c>
      <c r="F1030" s="381"/>
      <c r="G1030" s="381"/>
      <c r="H1030" s="381"/>
      <c r="I1030" s="381"/>
      <c r="J1030" s="382"/>
      <c r="K1030" s="191"/>
      <c r="L1030" s="96"/>
      <c r="M1030" s="96"/>
      <c r="N1030" s="27"/>
    </row>
    <row r="1031" spans="1:14" s="5" customFormat="1">
      <c r="A1031" s="161"/>
      <c r="B1031" s="163"/>
      <c r="C1031" s="153" t="s">
        <v>256</v>
      </c>
      <c r="D1031" s="183" t="s">
        <v>257</v>
      </c>
      <c r="E1031" s="412">
        <f t="shared" si="260"/>
        <v>0</v>
      </c>
      <c r="F1031" s="381"/>
      <c r="G1031" s="381"/>
      <c r="H1031" s="381"/>
      <c r="I1031" s="381"/>
      <c r="J1031" s="383"/>
      <c r="K1031" s="95"/>
      <c r="L1031" s="96"/>
      <c r="M1031" s="96"/>
      <c r="N1031" s="27"/>
    </row>
    <row r="1032" spans="1:14" ht="36" customHeight="1">
      <c r="A1032" s="610" t="s">
        <v>745</v>
      </c>
      <c r="B1032" s="611"/>
      <c r="C1032" s="612"/>
      <c r="D1032" s="173" t="s">
        <v>258</v>
      </c>
      <c r="E1032" s="186">
        <f t="shared" si="260"/>
        <v>47360</v>
      </c>
      <c r="F1032" s="186">
        <f t="shared" ref="F1032:M1032" si="263">F1033</f>
        <v>0</v>
      </c>
      <c r="G1032" s="186">
        <f>G1094</f>
        <v>11070</v>
      </c>
      <c r="H1032" s="186">
        <f t="shared" ref="H1032:J1032" si="264">H1094</f>
        <v>11178</v>
      </c>
      <c r="I1032" s="186">
        <f t="shared" si="264"/>
        <v>14411</v>
      </c>
      <c r="J1032" s="186">
        <f t="shared" si="264"/>
        <v>10701</v>
      </c>
      <c r="K1032" s="186">
        <f t="shared" si="263"/>
        <v>45160</v>
      </c>
      <c r="L1032" s="186">
        <f t="shared" si="263"/>
        <v>44469</v>
      </c>
      <c r="M1032" s="186">
        <f t="shared" si="263"/>
        <v>44575</v>
      </c>
    </row>
    <row r="1033" spans="1:14" s="8" customFormat="1" ht="15">
      <c r="A1033" s="83"/>
      <c r="B1033" s="83" t="s">
        <v>346</v>
      </c>
      <c r="C1033" s="84"/>
      <c r="D1033" s="86"/>
      <c r="E1033" s="413">
        <f t="shared" si="260"/>
        <v>47360</v>
      </c>
      <c r="F1033" s="380">
        <f>F1035+F1036+F1066+F1092</f>
        <v>0</v>
      </c>
      <c r="G1033" s="380">
        <f>G1035+G1036+G1066+G1092+G1073</f>
        <v>11070</v>
      </c>
      <c r="H1033" s="380">
        <f t="shared" ref="H1033:M1033" si="265">H1035+H1036+H1066+H1092+H1073</f>
        <v>11178</v>
      </c>
      <c r="I1033" s="380">
        <f t="shared" si="265"/>
        <v>14411</v>
      </c>
      <c r="J1033" s="380">
        <f t="shared" si="265"/>
        <v>10701</v>
      </c>
      <c r="K1033" s="380">
        <f t="shared" si="265"/>
        <v>45160</v>
      </c>
      <c r="L1033" s="380">
        <f t="shared" si="265"/>
        <v>44469</v>
      </c>
      <c r="M1033" s="380">
        <f t="shared" si="265"/>
        <v>44575</v>
      </c>
      <c r="N1033" s="29"/>
    </row>
    <row r="1034" spans="1:14" s="5" customFormat="1" ht="13.5">
      <c r="A1034" s="87"/>
      <c r="B1034" s="88" t="s">
        <v>585</v>
      </c>
      <c r="C1034" s="89"/>
      <c r="D1034" s="90" t="s">
        <v>354</v>
      </c>
      <c r="E1034" s="412">
        <f t="shared" si="260"/>
        <v>47360</v>
      </c>
      <c r="F1034" s="381">
        <f t="shared" ref="F1034:M1034" si="266">F1035+F1036+F1037+F1042+F1046+F1048+F1060+F1066+F1073</f>
        <v>0</v>
      </c>
      <c r="G1034" s="381">
        <f>G1035+G1036+G1037+G1042+G1046+G1048+G1060+G1066+G1073+G1092</f>
        <v>11070</v>
      </c>
      <c r="H1034" s="381">
        <f>H1035+H1036+H1037+H1042+H1046+H1048+H1060+H1066+H1073+H1092</f>
        <v>11178</v>
      </c>
      <c r="I1034" s="381">
        <f>I1035+I1036+I1037+I1042+I1046+I1048+I1060+I1066+I1073+I1092</f>
        <v>14411</v>
      </c>
      <c r="J1034" s="381">
        <f>J1035+J1036+J1037+J1042+J1046+J1048+J1060+J1066+J1073+J1092</f>
        <v>10701</v>
      </c>
      <c r="K1034" s="191">
        <f t="shared" si="266"/>
        <v>45160</v>
      </c>
      <c r="L1034" s="191">
        <f t="shared" si="266"/>
        <v>44469</v>
      </c>
      <c r="M1034" s="191">
        <f t="shared" si="266"/>
        <v>44575</v>
      </c>
      <c r="N1034" s="27"/>
    </row>
    <row r="1035" spans="1:14" s="5" customFormat="1" ht="13.5">
      <c r="A1035" s="87"/>
      <c r="B1035" s="88"/>
      <c r="C1035" s="91" t="s">
        <v>355</v>
      </c>
      <c r="D1035" s="92" t="s">
        <v>356</v>
      </c>
      <c r="E1035" s="412">
        <f t="shared" si="260"/>
        <v>32350</v>
      </c>
      <c r="F1035" s="381"/>
      <c r="G1035" s="381">
        <v>8220</v>
      </c>
      <c r="H1035" s="381">
        <v>8120</v>
      </c>
      <c r="I1035" s="381">
        <v>8110</v>
      </c>
      <c r="J1035" s="383">
        <v>7900</v>
      </c>
      <c r="K1035" s="95">
        <v>32400</v>
      </c>
      <c r="L1035" s="96">
        <v>32400</v>
      </c>
      <c r="M1035" s="96">
        <v>32400</v>
      </c>
      <c r="N1035" s="27"/>
    </row>
    <row r="1036" spans="1:14" s="5" customFormat="1">
      <c r="A1036" s="87"/>
      <c r="B1036" s="93"/>
      <c r="C1036" s="537" t="s">
        <v>357</v>
      </c>
      <c r="D1036" s="94" t="s">
        <v>358</v>
      </c>
      <c r="E1036" s="412">
        <f t="shared" si="260"/>
        <v>14585</v>
      </c>
      <c r="F1036" s="381"/>
      <c r="G1036" s="381">
        <v>2750</v>
      </c>
      <c r="H1036" s="381">
        <v>2948</v>
      </c>
      <c r="I1036" s="381">
        <v>6191</v>
      </c>
      <c r="J1036" s="383">
        <v>2696</v>
      </c>
      <c r="K1036" s="95">
        <v>12335</v>
      </c>
      <c r="L1036" s="96">
        <v>11644</v>
      </c>
      <c r="M1036" s="96">
        <v>11750</v>
      </c>
      <c r="N1036" s="27"/>
    </row>
    <row r="1037" spans="1:14" s="5" customFormat="1" hidden="1">
      <c r="A1037" s="87"/>
      <c r="B1037" s="97" t="s">
        <v>359</v>
      </c>
      <c r="C1037" s="91"/>
      <c r="D1037" s="94" t="s">
        <v>360</v>
      </c>
      <c r="E1037" s="412">
        <f t="shared" si="260"/>
        <v>0</v>
      </c>
      <c r="F1037" s="381">
        <f t="shared" ref="F1037:M1037" si="267">F1038+F1039+F1040</f>
        <v>0</v>
      </c>
      <c r="G1037" s="381">
        <f t="shared" si="267"/>
        <v>0</v>
      </c>
      <c r="H1037" s="381">
        <f t="shared" si="267"/>
        <v>0</v>
      </c>
      <c r="I1037" s="381">
        <f t="shared" si="267"/>
        <v>0</v>
      </c>
      <c r="J1037" s="381">
        <f t="shared" si="267"/>
        <v>0</v>
      </c>
      <c r="K1037" s="191">
        <f t="shared" si="267"/>
        <v>0</v>
      </c>
      <c r="L1037" s="191">
        <f t="shared" si="267"/>
        <v>0</v>
      </c>
      <c r="M1037" s="191">
        <f t="shared" si="267"/>
        <v>0</v>
      </c>
      <c r="N1037" s="27"/>
    </row>
    <row r="1038" spans="1:14" s="5" customFormat="1" hidden="1">
      <c r="A1038" s="87"/>
      <c r="B1038" s="98" t="s">
        <v>361</v>
      </c>
      <c r="C1038" s="91"/>
      <c r="D1038" s="94" t="s">
        <v>362</v>
      </c>
      <c r="E1038" s="412">
        <f t="shared" si="260"/>
        <v>0</v>
      </c>
      <c r="F1038" s="381"/>
      <c r="G1038" s="381"/>
      <c r="H1038" s="381"/>
      <c r="I1038" s="381"/>
      <c r="J1038" s="383"/>
      <c r="K1038" s="95"/>
      <c r="L1038" s="96"/>
      <c r="M1038" s="96"/>
      <c r="N1038" s="27"/>
    </row>
    <row r="1039" spans="1:14" s="5" customFormat="1" hidden="1">
      <c r="A1039" s="87"/>
      <c r="B1039" s="99" t="s">
        <v>363</v>
      </c>
      <c r="C1039" s="99"/>
      <c r="D1039" s="100" t="s">
        <v>364</v>
      </c>
      <c r="E1039" s="412">
        <f t="shared" si="260"/>
        <v>0</v>
      </c>
      <c r="F1039" s="381"/>
      <c r="G1039" s="381"/>
      <c r="H1039" s="381"/>
      <c r="I1039" s="381"/>
      <c r="J1039" s="383"/>
      <c r="K1039" s="95"/>
      <c r="L1039" s="96"/>
      <c r="M1039" s="96"/>
      <c r="N1039" s="27"/>
    </row>
    <row r="1040" spans="1:14" s="5" customFormat="1" hidden="1">
      <c r="A1040" s="87"/>
      <c r="B1040" s="98" t="s">
        <v>365</v>
      </c>
      <c r="C1040" s="101"/>
      <c r="D1040" s="94" t="s">
        <v>366</v>
      </c>
      <c r="E1040" s="412">
        <f t="shared" si="260"/>
        <v>0</v>
      </c>
      <c r="F1040" s="381"/>
      <c r="G1040" s="381"/>
      <c r="H1040" s="381"/>
      <c r="I1040" s="381"/>
      <c r="J1040" s="383"/>
      <c r="K1040" s="95"/>
      <c r="L1040" s="96"/>
      <c r="M1040" s="96"/>
      <c r="N1040" s="27"/>
    </row>
    <row r="1041" spans="1:14" s="5" customFormat="1" hidden="1">
      <c r="A1041" s="87"/>
      <c r="B1041" s="98"/>
      <c r="C1041" s="101"/>
      <c r="D1041" s="94"/>
      <c r="E1041" s="412">
        <f t="shared" si="260"/>
        <v>0</v>
      </c>
      <c r="F1041" s="381"/>
      <c r="G1041" s="381"/>
      <c r="H1041" s="381"/>
      <c r="I1041" s="381"/>
      <c r="J1041" s="383"/>
      <c r="K1041" s="95"/>
      <c r="L1041" s="96"/>
      <c r="M1041" s="96"/>
      <c r="N1041" s="27"/>
    </row>
    <row r="1042" spans="1:14" s="5" customFormat="1" hidden="1">
      <c r="A1042" s="87"/>
      <c r="B1042" s="98" t="s">
        <v>367</v>
      </c>
      <c r="C1042" s="101"/>
      <c r="D1042" s="94" t="s">
        <v>368</v>
      </c>
      <c r="E1042" s="412">
        <f t="shared" si="260"/>
        <v>0</v>
      </c>
      <c r="F1042" s="381">
        <f t="shared" ref="F1042:M1042" si="268">F1043+F1044+F1045</f>
        <v>0</v>
      </c>
      <c r="G1042" s="381">
        <f t="shared" si="268"/>
        <v>0</v>
      </c>
      <c r="H1042" s="381">
        <f t="shared" si="268"/>
        <v>0</v>
      </c>
      <c r="I1042" s="381">
        <f t="shared" si="268"/>
        <v>0</v>
      </c>
      <c r="J1042" s="382">
        <f t="shared" si="268"/>
        <v>0</v>
      </c>
      <c r="K1042" s="191">
        <f t="shared" si="268"/>
        <v>0</v>
      </c>
      <c r="L1042" s="191">
        <f t="shared" si="268"/>
        <v>0</v>
      </c>
      <c r="M1042" s="191">
        <f t="shared" si="268"/>
        <v>0</v>
      </c>
      <c r="N1042" s="27"/>
    </row>
    <row r="1043" spans="1:14" s="5" customFormat="1" ht="25.5" hidden="1">
      <c r="A1043" s="87"/>
      <c r="B1043" s="98"/>
      <c r="C1043" s="101" t="s">
        <v>369</v>
      </c>
      <c r="D1043" s="94" t="s">
        <v>370</v>
      </c>
      <c r="E1043" s="412">
        <f t="shared" si="260"/>
        <v>0</v>
      </c>
      <c r="F1043" s="381"/>
      <c r="G1043" s="381"/>
      <c r="H1043" s="381"/>
      <c r="I1043" s="381"/>
      <c r="J1043" s="383"/>
      <c r="K1043" s="95"/>
      <c r="L1043" s="96"/>
      <c r="M1043" s="96"/>
      <c r="N1043" s="27"/>
    </row>
    <row r="1044" spans="1:14" s="5" customFormat="1" hidden="1">
      <c r="A1044" s="87"/>
      <c r="B1044" s="98"/>
      <c r="C1044" s="102" t="s">
        <v>371</v>
      </c>
      <c r="D1044" s="103" t="s">
        <v>372</v>
      </c>
      <c r="E1044" s="412">
        <f t="shared" si="260"/>
        <v>0</v>
      </c>
      <c r="F1044" s="381"/>
      <c r="G1044" s="381"/>
      <c r="H1044" s="381"/>
      <c r="I1044" s="381"/>
      <c r="J1044" s="383"/>
      <c r="K1044" s="95"/>
      <c r="L1044" s="96"/>
      <c r="M1044" s="96"/>
      <c r="N1044" s="27"/>
    </row>
    <row r="1045" spans="1:14" s="5" customFormat="1" ht="13.5" hidden="1">
      <c r="A1045" s="87"/>
      <c r="B1045" s="89"/>
      <c r="C1045" s="91" t="s">
        <v>373</v>
      </c>
      <c r="D1045" s="90" t="s">
        <v>374</v>
      </c>
      <c r="E1045" s="412">
        <f t="shared" si="260"/>
        <v>0</v>
      </c>
      <c r="F1045" s="381"/>
      <c r="G1045" s="381"/>
      <c r="H1045" s="381"/>
      <c r="I1045" s="381"/>
      <c r="J1045" s="383"/>
      <c r="K1045" s="95"/>
      <c r="L1045" s="96"/>
      <c r="M1045" s="96"/>
      <c r="N1045" s="27"/>
    </row>
    <row r="1046" spans="1:14" s="5" customFormat="1" hidden="1">
      <c r="A1046" s="87"/>
      <c r="B1046" s="91" t="s">
        <v>375</v>
      </c>
      <c r="C1046" s="104"/>
      <c r="D1046" s="66" t="s">
        <v>376</v>
      </c>
      <c r="E1046" s="412">
        <f t="shared" si="260"/>
        <v>0</v>
      </c>
      <c r="F1046" s="381">
        <f t="shared" ref="F1046:M1046" si="269">F1047</f>
        <v>0</v>
      </c>
      <c r="G1046" s="381">
        <f t="shared" si="269"/>
        <v>0</v>
      </c>
      <c r="H1046" s="381">
        <f t="shared" si="269"/>
        <v>0</v>
      </c>
      <c r="I1046" s="381">
        <f t="shared" si="269"/>
        <v>0</v>
      </c>
      <c r="J1046" s="382">
        <f t="shared" si="269"/>
        <v>0</v>
      </c>
      <c r="K1046" s="191">
        <f t="shared" si="269"/>
        <v>0</v>
      </c>
      <c r="L1046" s="191">
        <f t="shared" si="269"/>
        <v>0</v>
      </c>
      <c r="M1046" s="191">
        <f t="shared" si="269"/>
        <v>0</v>
      </c>
      <c r="N1046" s="27"/>
    </row>
    <row r="1047" spans="1:14" s="5" customFormat="1" hidden="1">
      <c r="A1047" s="87"/>
      <c r="B1047" s="98" t="s">
        <v>377</v>
      </c>
      <c r="C1047" s="105"/>
      <c r="D1047" s="66" t="s">
        <v>378</v>
      </c>
      <c r="E1047" s="412">
        <f t="shared" si="260"/>
        <v>0</v>
      </c>
      <c r="F1047" s="381"/>
      <c r="G1047" s="381"/>
      <c r="H1047" s="381"/>
      <c r="I1047" s="381"/>
      <c r="J1047" s="383"/>
      <c r="K1047" s="95"/>
      <c r="L1047" s="96"/>
      <c r="M1047" s="96"/>
      <c r="N1047" s="27"/>
    </row>
    <row r="1048" spans="1:14" s="5" customFormat="1" ht="14.25" hidden="1" customHeight="1">
      <c r="A1048" s="87"/>
      <c r="B1048" s="98"/>
      <c r="C1048" s="101" t="s">
        <v>379</v>
      </c>
      <c r="D1048" s="66" t="s">
        <v>380</v>
      </c>
      <c r="E1048" s="412">
        <f t="shared" si="260"/>
        <v>0</v>
      </c>
      <c r="F1048" s="381">
        <f t="shared" ref="F1048:M1048" si="270">F1049</f>
        <v>0</v>
      </c>
      <c r="G1048" s="381">
        <f t="shared" si="270"/>
        <v>0</v>
      </c>
      <c r="H1048" s="381">
        <f t="shared" si="270"/>
        <v>0</v>
      </c>
      <c r="I1048" s="381">
        <f t="shared" si="270"/>
        <v>0</v>
      </c>
      <c r="J1048" s="382">
        <f t="shared" si="270"/>
        <v>0</v>
      </c>
      <c r="K1048" s="191">
        <f t="shared" si="270"/>
        <v>0</v>
      </c>
      <c r="L1048" s="191">
        <f t="shared" si="270"/>
        <v>0</v>
      </c>
      <c r="M1048" s="191">
        <f t="shared" si="270"/>
        <v>0</v>
      </c>
      <c r="N1048" s="27"/>
    </row>
    <row r="1049" spans="1:14" s="5" customFormat="1" ht="46.5" hidden="1" customHeight="1">
      <c r="A1049" s="87"/>
      <c r="B1049" s="635" t="s">
        <v>381</v>
      </c>
      <c r="C1049" s="662"/>
      <c r="D1049" s="100" t="s">
        <v>382</v>
      </c>
      <c r="E1049" s="412">
        <f t="shared" si="260"/>
        <v>0</v>
      </c>
      <c r="F1049" s="381">
        <f>F1050+F1051+F1052+F1053+F1054+F1055+F1056+F1057+F1058+F1059</f>
        <v>0</v>
      </c>
      <c r="G1049" s="381">
        <f>G1050+G1051+G1052+G1053+G1054+G1055+G1056+G1057+G1058+G1059</f>
        <v>0</v>
      </c>
      <c r="H1049" s="381">
        <f>H1050+H1051+H1052+H1053+H1054+H1055+H1056+H1057+H1058+H1059</f>
        <v>0</v>
      </c>
      <c r="I1049" s="381">
        <f>I1050+I1051+I1052+I1053+I1054+I1055+I1056+I1057+I1058+I1059</f>
        <v>0</v>
      </c>
      <c r="J1049" s="382">
        <f>J1050+J1051+J1052+J1053+J1054+J1055+J1056+J1057+J1058+J1059</f>
        <v>0</v>
      </c>
      <c r="K1049" s="191"/>
      <c r="L1049" s="96"/>
      <c r="M1049" s="96"/>
      <c r="N1049" s="27"/>
    </row>
    <row r="1050" spans="1:14" s="5" customFormat="1" hidden="1">
      <c r="A1050" s="87"/>
      <c r="B1050" s="98"/>
      <c r="C1050" s="102" t="s">
        <v>383</v>
      </c>
      <c r="D1050" s="100" t="s">
        <v>384</v>
      </c>
      <c r="E1050" s="412">
        <f t="shared" si="260"/>
        <v>0</v>
      </c>
      <c r="F1050" s="381"/>
      <c r="G1050" s="381"/>
      <c r="H1050" s="381"/>
      <c r="I1050" s="381"/>
      <c r="J1050" s="383"/>
      <c r="K1050" s="95"/>
      <c r="L1050" s="96"/>
      <c r="M1050" s="96"/>
      <c r="N1050" s="27"/>
    </row>
    <row r="1051" spans="1:14" s="5" customFormat="1" ht="13.5" hidden="1">
      <c r="A1051" s="87"/>
      <c r="B1051" s="106"/>
      <c r="C1051" s="107" t="s">
        <v>385</v>
      </c>
      <c r="D1051" s="90" t="s">
        <v>386</v>
      </c>
      <c r="E1051" s="412">
        <f t="shared" si="260"/>
        <v>0</v>
      </c>
      <c r="F1051" s="381"/>
      <c r="G1051" s="381"/>
      <c r="H1051" s="381"/>
      <c r="I1051" s="381"/>
      <c r="J1051" s="383"/>
      <c r="K1051" s="95"/>
      <c r="L1051" s="96"/>
      <c r="M1051" s="96"/>
      <c r="N1051" s="27"/>
    </row>
    <row r="1052" spans="1:14" s="5" customFormat="1" hidden="1">
      <c r="A1052" s="87"/>
      <c r="B1052" s="530"/>
      <c r="C1052" s="108" t="s">
        <v>387</v>
      </c>
      <c r="D1052" s="100" t="s">
        <v>388</v>
      </c>
      <c r="E1052" s="412">
        <f t="shared" si="260"/>
        <v>0</v>
      </c>
      <c r="F1052" s="381"/>
      <c r="G1052" s="381"/>
      <c r="H1052" s="381"/>
      <c r="I1052" s="381"/>
      <c r="J1052" s="383"/>
      <c r="K1052" s="95"/>
      <c r="L1052" s="96"/>
      <c r="M1052" s="96"/>
      <c r="N1052" s="27"/>
    </row>
    <row r="1053" spans="1:14" s="5" customFormat="1" hidden="1">
      <c r="A1053" s="87"/>
      <c r="B1053" s="98"/>
      <c r="C1053" s="91" t="s">
        <v>389</v>
      </c>
      <c r="D1053" s="94" t="s">
        <v>390</v>
      </c>
      <c r="E1053" s="412">
        <f t="shared" si="260"/>
        <v>0</v>
      </c>
      <c r="F1053" s="381"/>
      <c r="G1053" s="381"/>
      <c r="H1053" s="381"/>
      <c r="I1053" s="381"/>
      <c r="J1053" s="383"/>
      <c r="K1053" s="95"/>
      <c r="L1053" s="96"/>
      <c r="M1053" s="96"/>
      <c r="N1053" s="27"/>
    </row>
    <row r="1054" spans="1:14" s="5" customFormat="1" hidden="1">
      <c r="A1054" s="87"/>
      <c r="B1054" s="98"/>
      <c r="C1054" s="109" t="s">
        <v>391</v>
      </c>
      <c r="D1054" s="94" t="s">
        <v>392</v>
      </c>
      <c r="E1054" s="412">
        <f t="shared" si="260"/>
        <v>0</v>
      </c>
      <c r="F1054" s="381"/>
      <c r="G1054" s="381"/>
      <c r="H1054" s="381"/>
      <c r="I1054" s="381"/>
      <c r="J1054" s="383"/>
      <c r="K1054" s="95"/>
      <c r="L1054" s="96"/>
      <c r="M1054" s="96"/>
      <c r="N1054" s="27"/>
    </row>
    <row r="1055" spans="1:14" s="5" customFormat="1" ht="51" hidden="1">
      <c r="A1055" s="87"/>
      <c r="B1055" s="98"/>
      <c r="C1055" s="101" t="s">
        <v>393</v>
      </c>
      <c r="D1055" s="94" t="s">
        <v>394</v>
      </c>
      <c r="E1055" s="412">
        <f t="shared" si="260"/>
        <v>0</v>
      </c>
      <c r="F1055" s="381"/>
      <c r="G1055" s="381"/>
      <c r="H1055" s="381"/>
      <c r="I1055" s="381"/>
      <c r="J1055" s="383"/>
      <c r="K1055" s="95"/>
      <c r="L1055" s="96"/>
      <c r="M1055" s="96"/>
      <c r="N1055" s="27"/>
    </row>
    <row r="1056" spans="1:14" s="5" customFormat="1" ht="38.25" hidden="1">
      <c r="A1056" s="87"/>
      <c r="B1056" s="98"/>
      <c r="C1056" s="101" t="s">
        <v>395</v>
      </c>
      <c r="D1056" s="94" t="s">
        <v>396</v>
      </c>
      <c r="E1056" s="412">
        <f t="shared" si="260"/>
        <v>0</v>
      </c>
      <c r="F1056" s="381"/>
      <c r="G1056" s="381"/>
      <c r="H1056" s="381"/>
      <c r="I1056" s="381"/>
      <c r="J1056" s="383"/>
      <c r="K1056" s="95"/>
      <c r="L1056" s="96"/>
      <c r="M1056" s="96"/>
      <c r="N1056" s="27"/>
    </row>
    <row r="1057" spans="1:14" s="5" customFormat="1" ht="38.25" hidden="1">
      <c r="A1057" s="87"/>
      <c r="B1057" s="102"/>
      <c r="C1057" s="101" t="s">
        <v>397</v>
      </c>
      <c r="D1057" s="94" t="s">
        <v>398</v>
      </c>
      <c r="E1057" s="412">
        <f t="shared" si="260"/>
        <v>0</v>
      </c>
      <c r="F1057" s="381"/>
      <c r="G1057" s="381"/>
      <c r="H1057" s="381"/>
      <c r="I1057" s="381"/>
      <c r="J1057" s="383"/>
      <c r="K1057" s="95"/>
      <c r="L1057" s="96"/>
      <c r="M1057" s="96"/>
      <c r="N1057" s="27"/>
    </row>
    <row r="1058" spans="1:14" s="5" customFormat="1" ht="38.25" hidden="1">
      <c r="A1058" s="87"/>
      <c r="B1058" s="102"/>
      <c r="C1058" s="101" t="s">
        <v>399</v>
      </c>
      <c r="D1058" s="94" t="s">
        <v>400</v>
      </c>
      <c r="E1058" s="412">
        <f t="shared" si="260"/>
        <v>0</v>
      </c>
      <c r="F1058" s="381"/>
      <c r="G1058" s="381"/>
      <c r="H1058" s="381"/>
      <c r="I1058" s="381"/>
      <c r="J1058" s="383"/>
      <c r="K1058" s="95"/>
      <c r="L1058" s="96"/>
      <c r="M1058" s="96"/>
      <c r="N1058" s="27"/>
    </row>
    <row r="1059" spans="1:14" s="5" customFormat="1" ht="25.5" hidden="1">
      <c r="A1059" s="87"/>
      <c r="B1059" s="102"/>
      <c r="C1059" s="101" t="s">
        <v>401</v>
      </c>
      <c r="D1059" s="94" t="s">
        <v>402</v>
      </c>
      <c r="E1059" s="412">
        <f t="shared" si="260"/>
        <v>0</v>
      </c>
      <c r="F1059" s="381"/>
      <c r="G1059" s="381"/>
      <c r="H1059" s="381"/>
      <c r="I1059" s="381"/>
      <c r="J1059" s="383"/>
      <c r="K1059" s="95"/>
      <c r="L1059" s="96"/>
      <c r="M1059" s="96"/>
      <c r="N1059" s="27"/>
    </row>
    <row r="1060" spans="1:14" s="5" customFormat="1" ht="13.5" hidden="1" customHeight="1">
      <c r="A1060" s="87"/>
      <c r="B1060" s="102"/>
      <c r="C1060" s="102" t="s">
        <v>403</v>
      </c>
      <c r="D1060" s="94" t="s">
        <v>404</v>
      </c>
      <c r="E1060" s="412">
        <f t="shared" si="260"/>
        <v>0</v>
      </c>
      <c r="F1060" s="381">
        <f t="shared" ref="F1060:M1060" si="271">F1061+F1063</f>
        <v>0</v>
      </c>
      <c r="G1060" s="381">
        <f t="shared" si="271"/>
        <v>0</v>
      </c>
      <c r="H1060" s="381">
        <f t="shared" si="271"/>
        <v>0</v>
      </c>
      <c r="I1060" s="381">
        <f t="shared" si="271"/>
        <v>0</v>
      </c>
      <c r="J1060" s="382">
        <f t="shared" si="271"/>
        <v>0</v>
      </c>
      <c r="K1060" s="191">
        <f t="shared" si="271"/>
        <v>0</v>
      </c>
      <c r="L1060" s="191">
        <f t="shared" si="271"/>
        <v>0</v>
      </c>
      <c r="M1060" s="191">
        <f t="shared" si="271"/>
        <v>0</v>
      </c>
      <c r="N1060" s="27"/>
    </row>
    <row r="1061" spans="1:14" s="5" customFormat="1" ht="1.5" hidden="1" customHeight="1">
      <c r="A1061" s="87"/>
      <c r="B1061" s="102" t="s">
        <v>405</v>
      </c>
      <c r="C1061" s="101" t="s">
        <v>406</v>
      </c>
      <c r="D1061" s="94" t="s">
        <v>407</v>
      </c>
      <c r="E1061" s="412">
        <f t="shared" si="260"/>
        <v>0</v>
      </c>
      <c r="F1061" s="381">
        <f>F1062</f>
        <v>0</v>
      </c>
      <c r="G1061" s="381">
        <f>G1062</f>
        <v>0</v>
      </c>
      <c r="H1061" s="381">
        <f>H1062</f>
        <v>0</v>
      </c>
      <c r="I1061" s="381">
        <f>I1062</f>
        <v>0</v>
      </c>
      <c r="J1061" s="382">
        <f>J1062</f>
        <v>0</v>
      </c>
      <c r="K1061" s="191"/>
      <c r="L1061" s="96"/>
      <c r="M1061" s="96"/>
      <c r="N1061" s="27"/>
    </row>
    <row r="1062" spans="1:14" s="5" customFormat="1" hidden="1">
      <c r="A1062" s="87"/>
      <c r="B1062" s="102"/>
      <c r="C1062" s="102"/>
      <c r="D1062" s="94" t="s">
        <v>501</v>
      </c>
      <c r="E1062" s="412">
        <f t="shared" si="260"/>
        <v>0</v>
      </c>
      <c r="F1062" s="381"/>
      <c r="G1062" s="381"/>
      <c r="H1062" s="381"/>
      <c r="I1062" s="381"/>
      <c r="J1062" s="383"/>
      <c r="K1062" s="95"/>
      <c r="L1062" s="96"/>
      <c r="M1062" s="96"/>
      <c r="N1062" s="27"/>
    </row>
    <row r="1063" spans="1:14" s="5" customFormat="1" hidden="1">
      <c r="A1063" s="87"/>
      <c r="B1063" s="112" t="s">
        <v>408</v>
      </c>
      <c r="C1063" s="113"/>
      <c r="D1063" s="92" t="s">
        <v>409</v>
      </c>
      <c r="E1063" s="412">
        <f t="shared" si="260"/>
        <v>0</v>
      </c>
      <c r="F1063" s="381">
        <f>F1064+F1065</f>
        <v>0</v>
      </c>
      <c r="G1063" s="381">
        <f>G1064+G1065</f>
        <v>0</v>
      </c>
      <c r="H1063" s="381">
        <f>H1064+H1065</f>
        <v>0</v>
      </c>
      <c r="I1063" s="381">
        <f>I1064+I1065</f>
        <v>0</v>
      </c>
      <c r="J1063" s="382">
        <f>J1064+J1065</f>
        <v>0</v>
      </c>
      <c r="K1063" s="191"/>
      <c r="L1063" s="96"/>
      <c r="M1063" s="96"/>
      <c r="N1063" s="27"/>
    </row>
    <row r="1064" spans="1:14" s="5" customFormat="1" ht="25.5" hidden="1">
      <c r="A1064" s="87"/>
      <c r="B1064" s="112"/>
      <c r="C1064" s="113" t="s">
        <v>410</v>
      </c>
      <c r="D1064" s="92" t="s">
        <v>411</v>
      </c>
      <c r="E1064" s="412">
        <f t="shared" si="260"/>
        <v>0</v>
      </c>
      <c r="F1064" s="381"/>
      <c r="G1064" s="381"/>
      <c r="H1064" s="381"/>
      <c r="I1064" s="381"/>
      <c r="J1064" s="383"/>
      <c r="K1064" s="95"/>
      <c r="L1064" s="96"/>
      <c r="M1064" s="96"/>
      <c r="N1064" s="27"/>
    </row>
    <row r="1065" spans="1:14" s="5" customFormat="1" ht="13.5" hidden="1">
      <c r="A1065" s="87"/>
      <c r="B1065" s="89"/>
      <c r="C1065" s="89" t="s">
        <v>412</v>
      </c>
      <c r="D1065" s="90" t="s">
        <v>413</v>
      </c>
      <c r="E1065" s="412">
        <f t="shared" si="260"/>
        <v>0</v>
      </c>
      <c r="F1065" s="381"/>
      <c r="G1065" s="381"/>
      <c r="H1065" s="381"/>
      <c r="I1065" s="381"/>
      <c r="J1065" s="383"/>
      <c r="K1065" s="95"/>
      <c r="L1065" s="96"/>
      <c r="M1065" s="96"/>
      <c r="N1065" s="27"/>
    </row>
    <row r="1066" spans="1:14" s="5" customFormat="1" hidden="1">
      <c r="A1066" s="87"/>
      <c r="B1066" s="91" t="s">
        <v>716</v>
      </c>
      <c r="C1066" s="98"/>
      <c r="D1066" s="100" t="s">
        <v>414</v>
      </c>
      <c r="E1066" s="412">
        <f t="shared" si="260"/>
        <v>0</v>
      </c>
      <c r="F1066" s="381">
        <f t="shared" ref="F1066:M1066" si="272">F1067</f>
        <v>0</v>
      </c>
      <c r="G1066" s="381">
        <f t="shared" si="272"/>
        <v>0</v>
      </c>
      <c r="H1066" s="381">
        <f t="shared" si="272"/>
        <v>0</v>
      </c>
      <c r="I1066" s="381">
        <f t="shared" si="272"/>
        <v>0</v>
      </c>
      <c r="J1066" s="382">
        <f t="shared" si="272"/>
        <v>0</v>
      </c>
      <c r="K1066" s="191">
        <f t="shared" si="272"/>
        <v>0</v>
      </c>
      <c r="L1066" s="191">
        <f t="shared" si="272"/>
        <v>0</v>
      </c>
      <c r="M1066" s="191">
        <f t="shared" si="272"/>
        <v>0</v>
      </c>
      <c r="N1066" s="27"/>
    </row>
    <row r="1067" spans="1:14" s="5" customFormat="1" ht="0.75" hidden="1" customHeight="1">
      <c r="A1067" s="87"/>
      <c r="B1067" s="114" t="s">
        <v>415</v>
      </c>
      <c r="C1067" s="91"/>
      <c r="D1067" s="94" t="s">
        <v>416</v>
      </c>
      <c r="E1067" s="412">
        <f t="shared" si="260"/>
        <v>0</v>
      </c>
      <c r="F1067" s="381">
        <f>F1068+F1069+F1070+F1071</f>
        <v>0</v>
      </c>
      <c r="G1067" s="381">
        <f>G1068+G1069+G1070+G1071</f>
        <v>0</v>
      </c>
      <c r="H1067" s="381">
        <f>H1068+H1069+H1070+H1071</f>
        <v>0</v>
      </c>
      <c r="I1067" s="381">
        <f>I1068+I1069+I1070+I1071</f>
        <v>0</v>
      </c>
      <c r="J1067" s="382">
        <f>J1068+J1069+J1070+J1071</f>
        <v>0</v>
      </c>
      <c r="K1067" s="191"/>
      <c r="L1067" s="96"/>
      <c r="M1067" s="96"/>
      <c r="N1067" s="27"/>
    </row>
    <row r="1068" spans="1:14" s="5" customFormat="1" hidden="1">
      <c r="A1068" s="87"/>
      <c r="B1068" s="114"/>
      <c r="C1068" s="91" t="s">
        <v>417</v>
      </c>
      <c r="D1068" s="94" t="s">
        <v>418</v>
      </c>
      <c r="E1068" s="412">
        <f t="shared" si="260"/>
        <v>0</v>
      </c>
      <c r="F1068" s="381"/>
      <c r="G1068" s="381"/>
      <c r="H1068" s="381"/>
      <c r="I1068" s="381"/>
      <c r="J1068" s="383"/>
      <c r="K1068" s="95"/>
      <c r="L1068" s="96"/>
      <c r="M1068" s="96"/>
      <c r="N1068" s="27"/>
    </row>
    <row r="1069" spans="1:14" s="5" customFormat="1" hidden="1">
      <c r="A1069" s="87"/>
      <c r="B1069" s="98"/>
      <c r="C1069" s="102" t="s">
        <v>419</v>
      </c>
      <c r="D1069" s="100" t="s">
        <v>420</v>
      </c>
      <c r="E1069" s="412">
        <f t="shared" si="260"/>
        <v>0</v>
      </c>
      <c r="F1069" s="381"/>
      <c r="G1069" s="381"/>
      <c r="H1069" s="381"/>
      <c r="I1069" s="381"/>
      <c r="J1069" s="383"/>
      <c r="K1069" s="95"/>
      <c r="L1069" s="96"/>
      <c r="M1069" s="96"/>
      <c r="N1069" s="27"/>
    </row>
    <row r="1070" spans="1:14" s="5" customFormat="1" hidden="1">
      <c r="A1070" s="87"/>
      <c r="B1070" s="115"/>
      <c r="C1070" s="102" t="s">
        <v>421</v>
      </c>
      <c r="D1070" s="100" t="s">
        <v>422</v>
      </c>
      <c r="E1070" s="412">
        <f t="shared" si="260"/>
        <v>0</v>
      </c>
      <c r="F1070" s="381"/>
      <c r="G1070" s="381"/>
      <c r="H1070" s="381"/>
      <c r="I1070" s="381"/>
      <c r="J1070" s="383"/>
      <c r="K1070" s="95"/>
      <c r="L1070" s="96"/>
      <c r="M1070" s="96"/>
      <c r="N1070" s="27"/>
    </row>
    <row r="1071" spans="1:14" s="5" customFormat="1" hidden="1">
      <c r="A1071" s="87"/>
      <c r="B1071" s="98"/>
      <c r="C1071" s="116" t="s">
        <v>423</v>
      </c>
      <c r="D1071" s="94" t="s">
        <v>424</v>
      </c>
      <c r="E1071" s="412">
        <f t="shared" si="260"/>
        <v>0</v>
      </c>
      <c r="F1071" s="381"/>
      <c r="G1071" s="381"/>
      <c r="H1071" s="381"/>
      <c r="I1071" s="381"/>
      <c r="J1071" s="383"/>
      <c r="K1071" s="95"/>
      <c r="L1071" s="96"/>
      <c r="M1071" s="96"/>
      <c r="N1071" s="27"/>
    </row>
    <row r="1072" spans="1:14" s="5" customFormat="1" hidden="1">
      <c r="A1072" s="87"/>
      <c r="B1072" s="97"/>
      <c r="C1072" s="116"/>
      <c r="D1072" s="94"/>
      <c r="E1072" s="412">
        <f t="shared" si="260"/>
        <v>0</v>
      </c>
      <c r="F1072" s="381"/>
      <c r="G1072" s="381"/>
      <c r="H1072" s="381"/>
      <c r="I1072" s="381"/>
      <c r="J1072" s="383"/>
      <c r="K1072" s="95"/>
      <c r="L1072" s="96"/>
      <c r="M1072" s="96"/>
      <c r="N1072" s="27"/>
    </row>
    <row r="1073" spans="1:14" s="5" customFormat="1" ht="20.25" customHeight="1">
      <c r="A1073" s="87"/>
      <c r="B1073" s="93" t="s">
        <v>425</v>
      </c>
      <c r="C1073" s="116"/>
      <c r="D1073" s="94" t="s">
        <v>426</v>
      </c>
      <c r="E1073" s="412">
        <f t="shared" si="260"/>
        <v>425</v>
      </c>
      <c r="F1073" s="381"/>
      <c r="G1073" s="381">
        <f t="shared" ref="G1073:M1073" si="273">G1083</f>
        <v>100</v>
      </c>
      <c r="H1073" s="381">
        <f t="shared" si="273"/>
        <v>110</v>
      </c>
      <c r="I1073" s="381">
        <f t="shared" si="273"/>
        <v>110</v>
      </c>
      <c r="J1073" s="381">
        <f t="shared" si="273"/>
        <v>105</v>
      </c>
      <c r="K1073" s="381">
        <f t="shared" si="273"/>
        <v>425</v>
      </c>
      <c r="L1073" s="381">
        <f t="shared" si="273"/>
        <v>425</v>
      </c>
      <c r="M1073" s="381">
        <f t="shared" si="273"/>
        <v>425</v>
      </c>
      <c r="N1073" s="27"/>
    </row>
    <row r="1074" spans="1:14" s="5" customFormat="1">
      <c r="A1074" s="87"/>
      <c r="B1074" s="97" t="s">
        <v>427</v>
      </c>
      <c r="C1074" s="116"/>
      <c r="D1074" s="94" t="s">
        <v>428</v>
      </c>
      <c r="E1074" s="412">
        <f t="shared" si="260"/>
        <v>0</v>
      </c>
      <c r="F1074" s="381"/>
      <c r="G1074" s="381"/>
      <c r="H1074" s="381"/>
      <c r="I1074" s="381"/>
      <c r="J1074" s="383"/>
      <c r="K1074" s="95"/>
      <c r="L1074" s="96"/>
      <c r="M1074" s="96"/>
      <c r="N1074" s="27"/>
    </row>
    <row r="1075" spans="1:14" s="5" customFormat="1">
      <c r="A1075" s="87"/>
      <c r="B1075" s="97" t="s">
        <v>429</v>
      </c>
      <c r="C1075" s="116"/>
      <c r="D1075" s="117" t="s">
        <v>430</v>
      </c>
      <c r="E1075" s="412">
        <f t="shared" si="260"/>
        <v>0</v>
      </c>
      <c r="F1075" s="381"/>
      <c r="G1075" s="381"/>
      <c r="H1075" s="381"/>
      <c r="I1075" s="381"/>
      <c r="J1075" s="383"/>
      <c r="K1075" s="95"/>
      <c r="L1075" s="96"/>
      <c r="M1075" s="96"/>
      <c r="N1075" s="27"/>
    </row>
    <row r="1076" spans="1:14" s="5" customFormat="1" ht="13.5">
      <c r="A1076" s="87"/>
      <c r="B1076" s="88" t="s">
        <v>431</v>
      </c>
      <c r="C1076" s="118"/>
      <c r="D1076" s="90" t="s">
        <v>432</v>
      </c>
      <c r="E1076" s="412">
        <f t="shared" si="260"/>
        <v>0</v>
      </c>
      <c r="F1076" s="381"/>
      <c r="G1076" s="381"/>
      <c r="H1076" s="381"/>
      <c r="I1076" s="381"/>
      <c r="J1076" s="383"/>
      <c r="K1076" s="95"/>
      <c r="L1076" s="96"/>
      <c r="M1076" s="96"/>
      <c r="N1076" s="27"/>
    </row>
    <row r="1077" spans="1:14" s="5" customFormat="1">
      <c r="A1077" s="87"/>
      <c r="B1077" s="98" t="s">
        <v>433</v>
      </c>
      <c r="C1077" s="99"/>
      <c r="D1077" s="100" t="s">
        <v>434</v>
      </c>
      <c r="E1077" s="412">
        <f t="shared" si="260"/>
        <v>0</v>
      </c>
      <c r="F1077" s="381"/>
      <c r="G1077" s="381"/>
      <c r="H1077" s="381"/>
      <c r="I1077" s="381"/>
      <c r="J1077" s="383"/>
      <c r="K1077" s="95"/>
      <c r="L1077" s="96"/>
      <c r="M1077" s="96"/>
      <c r="N1077" s="27"/>
    </row>
    <row r="1078" spans="1:14" s="5" customFormat="1">
      <c r="A1078" s="87"/>
      <c r="B1078" s="119" t="s">
        <v>435</v>
      </c>
      <c r="C1078" s="99"/>
      <c r="D1078" s="100" t="s">
        <v>436</v>
      </c>
      <c r="E1078" s="412">
        <f t="shared" si="260"/>
        <v>0</v>
      </c>
      <c r="F1078" s="381"/>
      <c r="G1078" s="381"/>
      <c r="H1078" s="381"/>
      <c r="I1078" s="381"/>
      <c r="J1078" s="383"/>
      <c r="K1078" s="95"/>
      <c r="L1078" s="96"/>
      <c r="M1078" s="96"/>
      <c r="N1078" s="27"/>
    </row>
    <row r="1079" spans="1:14" s="5" customFormat="1">
      <c r="A1079" s="87"/>
      <c r="B1079" s="120" t="s">
        <v>437</v>
      </c>
      <c r="C1079" s="121"/>
      <c r="D1079" s="100" t="s">
        <v>438</v>
      </c>
      <c r="E1079" s="412">
        <f t="shared" si="260"/>
        <v>0</v>
      </c>
      <c r="F1079" s="381"/>
      <c r="G1079" s="381"/>
      <c r="H1079" s="381"/>
      <c r="I1079" s="381"/>
      <c r="J1079" s="383"/>
      <c r="K1079" s="95"/>
      <c r="L1079" s="96"/>
      <c r="M1079" s="96"/>
      <c r="N1079" s="27"/>
    </row>
    <row r="1080" spans="1:14" s="5" customFormat="1">
      <c r="A1080" s="87"/>
      <c r="B1080" s="120" t="s">
        <v>439</v>
      </c>
      <c r="C1080" s="121"/>
      <c r="D1080" s="100" t="s">
        <v>440</v>
      </c>
      <c r="E1080" s="412">
        <f t="shared" si="260"/>
        <v>0</v>
      </c>
      <c r="F1080" s="381"/>
      <c r="G1080" s="381"/>
      <c r="H1080" s="381"/>
      <c r="I1080" s="381"/>
      <c r="J1080" s="383"/>
      <c r="K1080" s="95"/>
      <c r="L1080" s="96"/>
      <c r="M1080" s="96"/>
      <c r="N1080" s="27"/>
    </row>
    <row r="1081" spans="1:14" s="5" customFormat="1">
      <c r="A1081" s="87"/>
      <c r="B1081" s="119" t="s">
        <v>441</v>
      </c>
      <c r="C1081" s="99"/>
      <c r="D1081" s="100" t="s">
        <v>442</v>
      </c>
      <c r="E1081" s="412">
        <f t="shared" si="260"/>
        <v>0</v>
      </c>
      <c r="F1081" s="381"/>
      <c r="G1081" s="381"/>
      <c r="H1081" s="381"/>
      <c r="I1081" s="381"/>
      <c r="J1081" s="383"/>
      <c r="K1081" s="95"/>
      <c r="L1081" s="96"/>
      <c r="M1081" s="96"/>
      <c r="N1081" s="27"/>
    </row>
    <row r="1082" spans="1:14" s="5" customFormat="1">
      <c r="A1082" s="87"/>
      <c r="B1082" s="119" t="s">
        <v>443</v>
      </c>
      <c r="C1082" s="99"/>
      <c r="D1082" s="100" t="s">
        <v>444</v>
      </c>
      <c r="E1082" s="412">
        <f t="shared" si="260"/>
        <v>0</v>
      </c>
      <c r="F1082" s="381"/>
      <c r="G1082" s="381"/>
      <c r="H1082" s="381"/>
      <c r="I1082" s="381"/>
      <c r="J1082" s="383"/>
      <c r="K1082" s="95"/>
      <c r="L1082" s="96"/>
      <c r="M1082" s="96"/>
      <c r="N1082" s="27"/>
    </row>
    <row r="1083" spans="1:14" s="5" customFormat="1" ht="27.75" customHeight="1">
      <c r="A1083" s="87"/>
      <c r="B1083" s="710" t="s">
        <v>634</v>
      </c>
      <c r="C1083" s="711"/>
      <c r="D1083" s="100" t="s">
        <v>635</v>
      </c>
      <c r="E1083" s="412">
        <f t="shared" si="260"/>
        <v>425</v>
      </c>
      <c r="F1083" s="381"/>
      <c r="G1083" s="381">
        <v>100</v>
      </c>
      <c r="H1083" s="381">
        <v>110</v>
      </c>
      <c r="I1083" s="381">
        <v>110</v>
      </c>
      <c r="J1083" s="383">
        <v>105</v>
      </c>
      <c r="K1083" s="95">
        <v>425</v>
      </c>
      <c r="L1083" s="96">
        <v>425</v>
      </c>
      <c r="M1083" s="96">
        <v>425</v>
      </c>
      <c r="N1083" s="27"/>
    </row>
    <row r="1084" spans="1:14" s="5" customFormat="1" hidden="1">
      <c r="A1084" s="87"/>
      <c r="B1084" s="119" t="s">
        <v>445</v>
      </c>
      <c r="C1084" s="99"/>
      <c r="D1084" s="100" t="s">
        <v>446</v>
      </c>
      <c r="E1084" s="412">
        <f t="shared" si="260"/>
        <v>0</v>
      </c>
      <c r="F1084" s="381">
        <f>F1085+F1089</f>
        <v>0</v>
      </c>
      <c r="G1084" s="381">
        <f>G1085+G1089</f>
        <v>0</v>
      </c>
      <c r="H1084" s="381">
        <f>H1085+H1089</f>
        <v>0</v>
      </c>
      <c r="I1084" s="381">
        <f>I1085+I1089</f>
        <v>0</v>
      </c>
      <c r="J1084" s="382">
        <f>J1085+J1089</f>
        <v>0</v>
      </c>
      <c r="K1084" s="191"/>
      <c r="L1084" s="96"/>
      <c r="M1084" s="96"/>
      <c r="N1084" s="27"/>
    </row>
    <row r="1085" spans="1:14" s="5" customFormat="1" hidden="1">
      <c r="A1085" s="87"/>
      <c r="B1085" s="109" t="s">
        <v>447</v>
      </c>
      <c r="C1085" s="119"/>
      <c r="D1085" s="100" t="s">
        <v>448</v>
      </c>
      <c r="E1085" s="412">
        <f t="shared" ref="E1085:E1150" si="274">G1085+H1085+I1085+J1085</f>
        <v>0</v>
      </c>
      <c r="F1085" s="381">
        <f t="shared" ref="F1085:M1085" si="275">F1086+F1087</f>
        <v>0</v>
      </c>
      <c r="G1085" s="381">
        <f t="shared" si="275"/>
        <v>0</v>
      </c>
      <c r="H1085" s="381">
        <f t="shared" si="275"/>
        <v>0</v>
      </c>
      <c r="I1085" s="381">
        <f t="shared" si="275"/>
        <v>0</v>
      </c>
      <c r="J1085" s="382">
        <f t="shared" si="275"/>
        <v>0</v>
      </c>
      <c r="K1085" s="191">
        <f t="shared" si="275"/>
        <v>0</v>
      </c>
      <c r="L1085" s="191">
        <f t="shared" si="275"/>
        <v>0</v>
      </c>
      <c r="M1085" s="191">
        <f t="shared" si="275"/>
        <v>0</v>
      </c>
      <c r="N1085" s="27"/>
    </row>
    <row r="1086" spans="1:14" s="5" customFormat="1" ht="38.25" hidden="1">
      <c r="A1086" s="87"/>
      <c r="B1086" s="114"/>
      <c r="C1086" s="113" t="s">
        <v>449</v>
      </c>
      <c r="D1086" s="100" t="s">
        <v>450</v>
      </c>
      <c r="E1086" s="410">
        <f t="shared" si="274"/>
        <v>0</v>
      </c>
      <c r="F1086" s="381"/>
      <c r="G1086" s="381"/>
      <c r="H1086" s="381"/>
      <c r="I1086" s="381"/>
      <c r="J1086" s="383"/>
      <c r="K1086" s="95"/>
      <c r="L1086" s="96"/>
      <c r="M1086" s="96"/>
      <c r="N1086" s="27"/>
    </row>
    <row r="1087" spans="1:14" s="5" customFormat="1" ht="0.75" hidden="1" customHeight="1">
      <c r="A1087" s="87"/>
      <c r="B1087" s="122" t="s">
        <v>451</v>
      </c>
      <c r="C1087" s="123"/>
      <c r="D1087" s="94" t="s">
        <v>452</v>
      </c>
      <c r="E1087" s="410">
        <f t="shared" si="274"/>
        <v>0</v>
      </c>
      <c r="F1087" s="381"/>
      <c r="G1087" s="381"/>
      <c r="H1087" s="381"/>
      <c r="I1087" s="381"/>
      <c r="J1087" s="383"/>
      <c r="K1087" s="95"/>
      <c r="L1087" s="96"/>
      <c r="M1087" s="96"/>
      <c r="N1087" s="27"/>
    </row>
    <row r="1088" spans="1:14" s="5" customFormat="1" ht="13.5" hidden="1">
      <c r="A1088" s="87"/>
      <c r="B1088" s="124"/>
      <c r="C1088" s="89"/>
      <c r="D1088" s="90"/>
      <c r="E1088" s="410">
        <f t="shared" si="274"/>
        <v>0</v>
      </c>
      <c r="F1088" s="381"/>
      <c r="G1088" s="381"/>
      <c r="H1088" s="381"/>
      <c r="I1088" s="381"/>
      <c r="J1088" s="383"/>
      <c r="K1088" s="95"/>
      <c r="L1088" s="96"/>
      <c r="M1088" s="96"/>
      <c r="N1088" s="27"/>
    </row>
    <row r="1089" spans="1:14" s="5" customFormat="1" hidden="1">
      <c r="A1089" s="87"/>
      <c r="B1089" s="94" t="s">
        <v>453</v>
      </c>
      <c r="C1089" s="125"/>
      <c r="D1089" s="100" t="s">
        <v>454</v>
      </c>
      <c r="E1089" s="410">
        <f t="shared" si="274"/>
        <v>0</v>
      </c>
      <c r="F1089" s="381">
        <f t="shared" ref="F1089:M1089" si="276">F1090+F1091</f>
        <v>0</v>
      </c>
      <c r="G1089" s="381">
        <f t="shared" si="276"/>
        <v>0</v>
      </c>
      <c r="H1089" s="381">
        <f t="shared" si="276"/>
        <v>0</v>
      </c>
      <c r="I1089" s="381">
        <f t="shared" si="276"/>
        <v>0</v>
      </c>
      <c r="J1089" s="382">
        <f t="shared" si="276"/>
        <v>0</v>
      </c>
      <c r="K1089" s="191">
        <f t="shared" si="276"/>
        <v>0</v>
      </c>
      <c r="L1089" s="191">
        <f t="shared" si="276"/>
        <v>0</v>
      </c>
      <c r="M1089" s="191">
        <f t="shared" si="276"/>
        <v>0</v>
      </c>
      <c r="N1089" s="27"/>
    </row>
    <row r="1090" spans="1:14" s="5" customFormat="1" hidden="1">
      <c r="A1090" s="87"/>
      <c r="B1090" s="119" t="s">
        <v>455</v>
      </c>
      <c r="C1090" s="99"/>
      <c r="D1090" s="100" t="s">
        <v>456</v>
      </c>
      <c r="E1090" s="410">
        <f t="shared" si="274"/>
        <v>0</v>
      </c>
      <c r="F1090" s="381"/>
      <c r="G1090" s="381"/>
      <c r="H1090" s="381"/>
      <c r="I1090" s="381"/>
      <c r="J1090" s="383"/>
      <c r="K1090" s="95"/>
      <c r="L1090" s="96"/>
      <c r="M1090" s="96"/>
      <c r="N1090" s="27"/>
    </row>
    <row r="1091" spans="1:14" s="5" customFormat="1" hidden="1">
      <c r="A1091" s="87"/>
      <c r="B1091" s="98" t="s">
        <v>457</v>
      </c>
      <c r="C1091" s="101"/>
      <c r="D1091" s="94" t="s">
        <v>458</v>
      </c>
      <c r="E1091" s="410">
        <f t="shared" si="274"/>
        <v>0</v>
      </c>
      <c r="F1091" s="381"/>
      <c r="G1091" s="381"/>
      <c r="H1091" s="381"/>
      <c r="I1091" s="381"/>
      <c r="J1091" s="383"/>
      <c r="K1091" s="95"/>
      <c r="L1091" s="96"/>
      <c r="M1091" s="96"/>
      <c r="N1091" s="27"/>
    </row>
    <row r="1092" spans="1:14" s="5" customFormat="1">
      <c r="A1092" s="87"/>
      <c r="B1092" s="91" t="s">
        <v>717</v>
      </c>
      <c r="C1092" s="102"/>
      <c r="D1092" s="94" t="s">
        <v>459</v>
      </c>
      <c r="E1092" s="410">
        <f t="shared" si="274"/>
        <v>0</v>
      </c>
      <c r="F1092" s="381">
        <f t="shared" ref="F1092:M1092" si="277">F1093</f>
        <v>0</v>
      </c>
      <c r="G1092" s="381">
        <f t="shared" si="277"/>
        <v>0</v>
      </c>
      <c r="H1092" s="381">
        <f t="shared" si="277"/>
        <v>0</v>
      </c>
      <c r="I1092" s="381">
        <f t="shared" si="277"/>
        <v>0</v>
      </c>
      <c r="J1092" s="382">
        <f t="shared" si="277"/>
        <v>0</v>
      </c>
      <c r="K1092" s="191">
        <f t="shared" si="277"/>
        <v>0</v>
      </c>
      <c r="L1092" s="191">
        <f t="shared" si="277"/>
        <v>0</v>
      </c>
      <c r="M1092" s="191">
        <f t="shared" si="277"/>
        <v>0</v>
      </c>
      <c r="N1092" s="27"/>
    </row>
    <row r="1093" spans="1:14" s="5" customFormat="1">
      <c r="A1093" s="87"/>
      <c r="B1093" s="98" t="s">
        <v>460</v>
      </c>
      <c r="C1093" s="102"/>
      <c r="D1093" s="94" t="s">
        <v>461</v>
      </c>
      <c r="E1093" s="410">
        <f t="shared" si="274"/>
        <v>0</v>
      </c>
      <c r="F1093" s="381"/>
      <c r="G1093" s="381"/>
      <c r="H1093" s="381"/>
      <c r="I1093" s="381"/>
      <c r="J1093" s="383"/>
      <c r="K1093" s="95"/>
      <c r="L1093" s="96"/>
      <c r="M1093" s="96"/>
      <c r="N1093" s="27"/>
    </row>
    <row r="1094" spans="1:14" s="5" customFormat="1" ht="20.25" customHeight="1">
      <c r="A1094" s="150" t="s">
        <v>204</v>
      </c>
      <c r="B1094" s="150"/>
      <c r="C1094" s="150"/>
      <c r="D1094" s="168"/>
      <c r="E1094" s="369">
        <f t="shared" si="274"/>
        <v>47360</v>
      </c>
      <c r="F1094" s="388">
        <f t="shared" ref="F1094:M1094" si="278">F1095+F1110</f>
        <v>0</v>
      </c>
      <c r="G1094" s="388">
        <f t="shared" si="278"/>
        <v>11070</v>
      </c>
      <c r="H1094" s="388">
        <f t="shared" si="278"/>
        <v>11178</v>
      </c>
      <c r="I1094" s="388">
        <f t="shared" si="278"/>
        <v>14411</v>
      </c>
      <c r="J1094" s="383">
        <f t="shared" si="278"/>
        <v>10701</v>
      </c>
      <c r="K1094" s="95">
        <f t="shared" si="278"/>
        <v>45160</v>
      </c>
      <c r="L1094" s="95">
        <f t="shared" si="278"/>
        <v>44469</v>
      </c>
      <c r="M1094" s="95">
        <f t="shared" si="278"/>
        <v>44575</v>
      </c>
      <c r="N1094" s="27"/>
    </row>
    <row r="1095" spans="1:14" s="5" customFormat="1" ht="57.75" customHeight="1">
      <c r="A1095" s="153"/>
      <c r="B1095" s="678" t="s">
        <v>731</v>
      </c>
      <c r="C1095" s="678"/>
      <c r="D1095" s="168" t="s">
        <v>259</v>
      </c>
      <c r="E1095" s="369">
        <f t="shared" si="274"/>
        <v>47360</v>
      </c>
      <c r="F1095" s="388">
        <f t="shared" ref="F1095:M1095" si="279">SUM(F1096:F1107)</f>
        <v>0</v>
      </c>
      <c r="G1095" s="388">
        <f t="shared" si="279"/>
        <v>11070</v>
      </c>
      <c r="H1095" s="388">
        <f t="shared" si="279"/>
        <v>11178</v>
      </c>
      <c r="I1095" s="388">
        <f t="shared" si="279"/>
        <v>14411</v>
      </c>
      <c r="J1095" s="383">
        <f t="shared" si="279"/>
        <v>10701</v>
      </c>
      <c r="K1095" s="95">
        <f t="shared" si="279"/>
        <v>45160</v>
      </c>
      <c r="L1095" s="95">
        <f t="shared" si="279"/>
        <v>44469</v>
      </c>
      <c r="M1095" s="95">
        <f t="shared" si="279"/>
        <v>44575</v>
      </c>
      <c r="N1095" s="27"/>
    </row>
    <row r="1096" spans="1:14" s="5" customFormat="1" ht="18.75" customHeight="1">
      <c r="A1096" s="153"/>
      <c r="B1096" s="163"/>
      <c r="C1096" s="196" t="s">
        <v>260</v>
      </c>
      <c r="D1096" s="185" t="s">
        <v>261</v>
      </c>
      <c r="E1096" s="369">
        <f t="shared" si="274"/>
        <v>22201</v>
      </c>
      <c r="F1096" s="388"/>
      <c r="G1096" s="388">
        <v>4603</v>
      </c>
      <c r="H1096" s="388">
        <v>4612</v>
      </c>
      <c r="I1096" s="388">
        <v>8111</v>
      </c>
      <c r="J1096" s="383">
        <v>4875</v>
      </c>
      <c r="K1096" s="95">
        <f>8462+11458</f>
        <v>19920</v>
      </c>
      <c r="L1096" s="96">
        <f>8489+10650</f>
        <v>19139</v>
      </c>
      <c r="M1096" s="96">
        <f>8515+10650</f>
        <v>19165</v>
      </c>
      <c r="N1096" s="27"/>
    </row>
    <row r="1097" spans="1:14" s="5" customFormat="1" ht="23.25" customHeight="1">
      <c r="A1097" s="153"/>
      <c r="B1097" s="163"/>
      <c r="C1097" s="196" t="s">
        <v>262</v>
      </c>
      <c r="D1097" s="185" t="s">
        <v>263</v>
      </c>
      <c r="E1097" s="369">
        <f t="shared" si="274"/>
        <v>25159</v>
      </c>
      <c r="F1097" s="388"/>
      <c r="G1097" s="388">
        <v>6467</v>
      </c>
      <c r="H1097" s="388">
        <v>6566</v>
      </c>
      <c r="I1097" s="388">
        <v>6300</v>
      </c>
      <c r="J1097" s="383">
        <v>5826</v>
      </c>
      <c r="K1097" s="95">
        <f>17250+7990</f>
        <v>25240</v>
      </c>
      <c r="L1097" s="96">
        <f>17300+8030</f>
        <v>25330</v>
      </c>
      <c r="M1097" s="96">
        <f>17350+8060</f>
        <v>25410</v>
      </c>
      <c r="N1097" s="27"/>
    </row>
    <row r="1098" spans="1:14" s="5" customFormat="1">
      <c r="A1098" s="153"/>
      <c r="B1098" s="163"/>
      <c r="C1098" s="196" t="s">
        <v>264</v>
      </c>
      <c r="D1098" s="185" t="s">
        <v>265</v>
      </c>
      <c r="E1098" s="369">
        <f t="shared" si="274"/>
        <v>0</v>
      </c>
      <c r="F1098" s="388"/>
      <c r="G1098" s="388"/>
      <c r="H1098" s="388"/>
      <c r="I1098" s="388"/>
      <c r="J1098" s="383"/>
      <c r="K1098" s="95"/>
      <c r="L1098" s="96"/>
      <c r="M1098" s="96"/>
      <c r="N1098" s="27"/>
    </row>
    <row r="1099" spans="1:14" s="5" customFormat="1">
      <c r="A1099" s="153"/>
      <c r="B1099" s="163"/>
      <c r="C1099" s="196" t="s">
        <v>266</v>
      </c>
      <c r="D1099" s="185" t="s">
        <v>267</v>
      </c>
      <c r="E1099" s="369">
        <f t="shared" si="274"/>
        <v>0</v>
      </c>
      <c r="F1099" s="388"/>
      <c r="G1099" s="388"/>
      <c r="H1099" s="388"/>
      <c r="I1099" s="388"/>
      <c r="J1099" s="383"/>
      <c r="K1099" s="95"/>
      <c r="L1099" s="96"/>
      <c r="M1099" s="96"/>
      <c r="N1099" s="27"/>
    </row>
    <row r="1100" spans="1:14" s="5" customFormat="1">
      <c r="A1100" s="153"/>
      <c r="B1100" s="163"/>
      <c r="C1100" s="196" t="s">
        <v>268</v>
      </c>
      <c r="D1100" s="185" t="s">
        <v>269</v>
      </c>
      <c r="E1100" s="369">
        <f t="shared" si="274"/>
        <v>0</v>
      </c>
      <c r="F1100" s="388"/>
      <c r="G1100" s="388"/>
      <c r="H1100" s="388"/>
      <c r="I1100" s="388"/>
      <c r="J1100" s="383"/>
      <c r="K1100" s="95"/>
      <c r="L1100" s="96"/>
      <c r="M1100" s="96"/>
      <c r="N1100" s="27"/>
    </row>
    <row r="1101" spans="1:14" s="5" customFormat="1" ht="25.5">
      <c r="A1101" s="153"/>
      <c r="B1101" s="163"/>
      <c r="C1101" s="196" t="s">
        <v>733</v>
      </c>
      <c r="D1101" s="185" t="s">
        <v>732</v>
      </c>
      <c r="E1101" s="369">
        <f t="shared" si="274"/>
        <v>0</v>
      </c>
      <c r="F1101" s="388"/>
      <c r="G1101" s="388"/>
      <c r="H1101" s="388"/>
      <c r="I1101" s="388"/>
      <c r="J1101" s="383"/>
      <c r="K1101" s="95"/>
      <c r="L1101" s="96"/>
      <c r="M1101" s="96"/>
      <c r="N1101" s="27"/>
    </row>
    <row r="1102" spans="1:14" s="5" customFormat="1">
      <c r="A1102" s="153"/>
      <c r="B1102" s="163"/>
      <c r="C1102" s="196" t="s">
        <v>270</v>
      </c>
      <c r="D1102" s="185" t="s">
        <v>271</v>
      </c>
      <c r="E1102" s="369">
        <f t="shared" si="274"/>
        <v>0</v>
      </c>
      <c r="F1102" s="388"/>
      <c r="G1102" s="388"/>
      <c r="H1102" s="388"/>
      <c r="I1102" s="388"/>
      <c r="J1102" s="383"/>
      <c r="K1102" s="95"/>
      <c r="L1102" s="96"/>
      <c r="M1102" s="96"/>
      <c r="N1102" s="27"/>
    </row>
    <row r="1103" spans="1:14" s="5" customFormat="1">
      <c r="A1103" s="153"/>
      <c r="B1103" s="163"/>
      <c r="C1103" s="196" t="s">
        <v>272</v>
      </c>
      <c r="D1103" s="185" t="s">
        <v>273</v>
      </c>
      <c r="E1103" s="369">
        <f t="shared" si="274"/>
        <v>0</v>
      </c>
      <c r="F1103" s="388"/>
      <c r="G1103" s="388"/>
      <c r="H1103" s="388"/>
      <c r="I1103" s="388"/>
      <c r="J1103" s="383"/>
      <c r="K1103" s="95"/>
      <c r="L1103" s="96"/>
      <c r="M1103" s="96"/>
      <c r="N1103" s="27"/>
    </row>
    <row r="1104" spans="1:14" s="5" customFormat="1">
      <c r="A1104" s="153"/>
      <c r="B1104" s="163"/>
      <c r="C1104" s="196" t="s">
        <v>274</v>
      </c>
      <c r="D1104" s="185" t="s">
        <v>275</v>
      </c>
      <c r="E1104" s="369">
        <f t="shared" si="274"/>
        <v>0</v>
      </c>
      <c r="F1104" s="388"/>
      <c r="G1104" s="388"/>
      <c r="H1104" s="388"/>
      <c r="I1104" s="388"/>
      <c r="J1104" s="383"/>
      <c r="K1104" s="95"/>
      <c r="L1104" s="96"/>
      <c r="M1104" s="96"/>
      <c r="N1104" s="27"/>
    </row>
    <row r="1105" spans="1:14" s="5" customFormat="1">
      <c r="A1105" s="153"/>
      <c r="B1105" s="163"/>
      <c r="C1105" s="196" t="s">
        <v>735</v>
      </c>
      <c r="D1105" s="185" t="s">
        <v>734</v>
      </c>
      <c r="E1105" s="369">
        <f t="shared" si="274"/>
        <v>0</v>
      </c>
      <c r="F1105" s="388"/>
      <c r="G1105" s="388"/>
      <c r="H1105" s="388"/>
      <c r="I1105" s="388"/>
      <c r="J1105" s="383"/>
      <c r="K1105" s="95"/>
      <c r="L1105" s="96"/>
      <c r="M1105" s="96"/>
      <c r="N1105" s="27"/>
    </row>
    <row r="1106" spans="1:14" s="5" customFormat="1">
      <c r="A1106" s="153"/>
      <c r="B1106" s="163"/>
      <c r="C1106" s="196" t="s">
        <v>276</v>
      </c>
      <c r="D1106" s="183" t="s">
        <v>277</v>
      </c>
      <c r="E1106" s="369">
        <f t="shared" si="274"/>
        <v>0</v>
      </c>
      <c r="F1106" s="388"/>
      <c r="G1106" s="388"/>
      <c r="H1106" s="388"/>
      <c r="I1106" s="388"/>
      <c r="J1106" s="383"/>
      <c r="K1106" s="95"/>
      <c r="L1106" s="96"/>
      <c r="M1106" s="96"/>
      <c r="N1106" s="27"/>
    </row>
    <row r="1107" spans="1:14" s="5" customFormat="1">
      <c r="A1107" s="153"/>
      <c r="B1107" s="163"/>
      <c r="C1107" s="153" t="s">
        <v>278</v>
      </c>
      <c r="D1107" s="185" t="s">
        <v>279</v>
      </c>
      <c r="E1107" s="369">
        <f t="shared" si="274"/>
        <v>0</v>
      </c>
      <c r="F1107" s="388"/>
      <c r="G1107" s="388"/>
      <c r="H1107" s="388"/>
      <c r="I1107" s="388"/>
      <c r="J1107" s="383"/>
      <c r="K1107" s="95"/>
      <c r="L1107" s="96"/>
      <c r="M1107" s="96"/>
      <c r="N1107" s="27"/>
    </row>
    <row r="1108" spans="1:14" s="5" customFormat="1" ht="30" customHeight="1">
      <c r="A1108" s="153"/>
      <c r="B1108" s="666" t="s">
        <v>280</v>
      </c>
      <c r="C1108" s="667"/>
      <c r="D1108" s="151" t="s">
        <v>281</v>
      </c>
      <c r="E1108" s="369">
        <f t="shared" si="274"/>
        <v>0</v>
      </c>
      <c r="F1108" s="388">
        <f t="shared" ref="F1108:M1108" si="280">F1109</f>
        <v>0</v>
      </c>
      <c r="G1108" s="388">
        <f t="shared" si="280"/>
        <v>0</v>
      </c>
      <c r="H1108" s="388">
        <f t="shared" si="280"/>
        <v>0</v>
      </c>
      <c r="I1108" s="388">
        <f t="shared" si="280"/>
        <v>0</v>
      </c>
      <c r="J1108" s="383">
        <f t="shared" si="280"/>
        <v>0</v>
      </c>
      <c r="K1108" s="95">
        <f t="shared" si="280"/>
        <v>0</v>
      </c>
      <c r="L1108" s="95">
        <f t="shared" si="280"/>
        <v>0</v>
      </c>
      <c r="M1108" s="95">
        <f t="shared" si="280"/>
        <v>0</v>
      </c>
      <c r="N1108" s="27"/>
    </row>
    <row r="1109" spans="1:14" s="5" customFormat="1">
      <c r="A1109" s="153"/>
      <c r="B1109" s="163"/>
      <c r="C1109" s="153" t="s">
        <v>282</v>
      </c>
      <c r="D1109" s="221" t="s">
        <v>283</v>
      </c>
      <c r="E1109" s="369">
        <f t="shared" si="274"/>
        <v>0</v>
      </c>
      <c r="F1109" s="388"/>
      <c r="G1109" s="388"/>
      <c r="H1109" s="388"/>
      <c r="I1109" s="388"/>
      <c r="J1109" s="383"/>
      <c r="K1109" s="95"/>
      <c r="L1109" s="96"/>
      <c r="M1109" s="96"/>
      <c r="N1109" s="27"/>
    </row>
    <row r="1110" spans="1:14" s="5" customFormat="1" ht="27" customHeight="1">
      <c r="A1110" s="153"/>
      <c r="B1110" s="666" t="s">
        <v>284</v>
      </c>
      <c r="C1110" s="667"/>
      <c r="D1110" s="151" t="s">
        <v>285</v>
      </c>
      <c r="E1110" s="369">
        <f t="shared" si="274"/>
        <v>0</v>
      </c>
      <c r="F1110" s="388"/>
      <c r="G1110" s="388"/>
      <c r="H1110" s="388"/>
      <c r="I1110" s="388">
        <f>72.5-72.5</f>
        <v>0</v>
      </c>
      <c r="J1110" s="383">
        <f>36.5-36.5</f>
        <v>0</v>
      </c>
      <c r="K1110" s="95">
        <f>774-774</f>
        <v>0</v>
      </c>
      <c r="L1110" s="96">
        <f>774-774</f>
        <v>0</v>
      </c>
      <c r="M1110" s="96">
        <f>774-774</f>
        <v>0</v>
      </c>
      <c r="N1110" s="27"/>
    </row>
    <row r="1111" spans="1:14" ht="39" customHeight="1">
      <c r="A1111" s="610" t="s">
        <v>746</v>
      </c>
      <c r="B1111" s="611"/>
      <c r="C1111" s="612"/>
      <c r="D1111" s="173" t="s">
        <v>286</v>
      </c>
      <c r="E1111" s="186">
        <f t="shared" si="274"/>
        <v>21631</v>
      </c>
      <c r="F1111" s="186">
        <f t="shared" ref="F1111:M1112" si="281">F1112</f>
        <v>0</v>
      </c>
      <c r="G1111" s="186">
        <f>G1173</f>
        <v>5160</v>
      </c>
      <c r="H1111" s="186">
        <f t="shared" ref="H1111:J1111" si="282">H1173</f>
        <v>5342</v>
      </c>
      <c r="I1111" s="186">
        <f t="shared" si="282"/>
        <v>5674</v>
      </c>
      <c r="J1111" s="186">
        <f t="shared" si="282"/>
        <v>5455</v>
      </c>
      <c r="K1111" s="186">
        <f t="shared" si="281"/>
        <v>22315</v>
      </c>
      <c r="L1111" s="186">
        <f t="shared" si="281"/>
        <v>22315</v>
      </c>
      <c r="M1111" s="186">
        <f t="shared" si="281"/>
        <v>22315</v>
      </c>
    </row>
    <row r="1112" spans="1:14" s="8" customFormat="1" ht="15">
      <c r="A1112" s="83"/>
      <c r="B1112" s="83" t="s">
        <v>346</v>
      </c>
      <c r="C1112" s="84"/>
      <c r="D1112" s="86"/>
      <c r="E1112" s="411">
        <f t="shared" si="274"/>
        <v>21631</v>
      </c>
      <c r="F1112" s="380">
        <f t="shared" si="281"/>
        <v>0</v>
      </c>
      <c r="G1112" s="380">
        <f t="shared" si="281"/>
        <v>5160</v>
      </c>
      <c r="H1112" s="380">
        <f t="shared" si="281"/>
        <v>5342</v>
      </c>
      <c r="I1112" s="380">
        <f t="shared" si="281"/>
        <v>5674</v>
      </c>
      <c r="J1112" s="380">
        <f t="shared" si="281"/>
        <v>5455</v>
      </c>
      <c r="K1112" s="190">
        <f>K1113+K1171</f>
        <v>22315</v>
      </c>
      <c r="L1112" s="190">
        <f>L1113+L1171</f>
        <v>22315</v>
      </c>
      <c r="M1112" s="190">
        <f>M1113+M1171</f>
        <v>22315</v>
      </c>
      <c r="N1112" s="29"/>
    </row>
    <row r="1113" spans="1:14" s="5" customFormat="1" ht="13.5">
      <c r="A1113" s="87"/>
      <c r="B1113" s="88" t="s">
        <v>585</v>
      </c>
      <c r="C1113" s="89"/>
      <c r="D1113" s="90" t="s">
        <v>354</v>
      </c>
      <c r="E1113" s="410">
        <f t="shared" si="274"/>
        <v>21631</v>
      </c>
      <c r="F1113" s="381">
        <f t="shared" ref="F1113:M1113" si="283">F1114+F1115+F1116+F1121+F1125+F1127+F1139+F1145+F1152</f>
        <v>0</v>
      </c>
      <c r="G1113" s="381">
        <f>G1114+G1115+G1116+G1121+G1125+G1127+G1139+G1145+G1152+G1171</f>
        <v>5160</v>
      </c>
      <c r="H1113" s="381">
        <f>H1114+H1115+H1116+H1121+H1125+H1127+H1139+H1145+H1152+H1171</f>
        <v>5342</v>
      </c>
      <c r="I1113" s="381">
        <f>I1114+I1115+I1116+I1121+I1125+I1127+I1139+I1145+I1152+I1171</f>
        <v>5674</v>
      </c>
      <c r="J1113" s="381">
        <f>J1114+J1115+J1116+J1121+J1125+J1127+J1139+J1145+J1152+J1171</f>
        <v>5455</v>
      </c>
      <c r="K1113" s="191">
        <f t="shared" si="283"/>
        <v>22315</v>
      </c>
      <c r="L1113" s="191">
        <f t="shared" si="283"/>
        <v>22315</v>
      </c>
      <c r="M1113" s="191">
        <f t="shared" si="283"/>
        <v>22315</v>
      </c>
      <c r="N1113" s="27"/>
    </row>
    <row r="1114" spans="1:14" s="5" customFormat="1" ht="13.5">
      <c r="A1114" s="87"/>
      <c r="B1114" s="88"/>
      <c r="C1114" s="91" t="s">
        <v>355</v>
      </c>
      <c r="D1114" s="92" t="s">
        <v>356</v>
      </c>
      <c r="E1114" s="410">
        <f t="shared" si="274"/>
        <v>14026</v>
      </c>
      <c r="F1114" s="381"/>
      <c r="G1114" s="381">
        <v>3500</v>
      </c>
      <c r="H1114" s="381">
        <v>3500</v>
      </c>
      <c r="I1114" s="381">
        <v>3520</v>
      </c>
      <c r="J1114" s="383">
        <v>3506</v>
      </c>
      <c r="K1114" s="95">
        <v>14100</v>
      </c>
      <c r="L1114" s="96">
        <v>14100</v>
      </c>
      <c r="M1114" s="96">
        <v>14100</v>
      </c>
      <c r="N1114" s="27"/>
    </row>
    <row r="1115" spans="1:14" s="5" customFormat="1">
      <c r="A1115" s="87"/>
      <c r="B1115" s="93"/>
      <c r="C1115" s="537" t="s">
        <v>357</v>
      </c>
      <c r="D1115" s="94" t="s">
        <v>358</v>
      </c>
      <c r="E1115" s="410">
        <f t="shared" si="274"/>
        <v>7535</v>
      </c>
      <c r="F1115" s="381"/>
      <c r="G1115" s="381">
        <v>1640</v>
      </c>
      <c r="H1115" s="381">
        <v>1827</v>
      </c>
      <c r="I1115" s="381">
        <v>2137</v>
      </c>
      <c r="J1115" s="383">
        <v>1931</v>
      </c>
      <c r="K1115" s="95">
        <v>8145</v>
      </c>
      <c r="L1115" s="96">
        <v>8145</v>
      </c>
      <c r="M1115" s="96">
        <v>8145</v>
      </c>
      <c r="N1115" s="27"/>
    </row>
    <row r="1116" spans="1:14" s="5" customFormat="1" hidden="1">
      <c r="A1116" s="87"/>
      <c r="B1116" s="97" t="s">
        <v>359</v>
      </c>
      <c r="C1116" s="91"/>
      <c r="D1116" s="94" t="s">
        <v>360</v>
      </c>
      <c r="E1116" s="410">
        <f t="shared" si="274"/>
        <v>0</v>
      </c>
      <c r="F1116" s="381">
        <f t="shared" ref="F1116:M1116" si="284">F1117+F1118+F1119</f>
        <v>0</v>
      </c>
      <c r="G1116" s="381">
        <f t="shared" si="284"/>
        <v>0</v>
      </c>
      <c r="H1116" s="381">
        <f t="shared" si="284"/>
        <v>0</v>
      </c>
      <c r="I1116" s="381">
        <f t="shared" si="284"/>
        <v>0</v>
      </c>
      <c r="J1116" s="382">
        <f t="shared" si="284"/>
        <v>0</v>
      </c>
      <c r="K1116" s="191">
        <f t="shared" si="284"/>
        <v>0</v>
      </c>
      <c r="L1116" s="191">
        <f t="shared" si="284"/>
        <v>0</v>
      </c>
      <c r="M1116" s="191">
        <f t="shared" si="284"/>
        <v>0</v>
      </c>
      <c r="N1116" s="27"/>
    </row>
    <row r="1117" spans="1:14" s="5" customFormat="1" hidden="1">
      <c r="A1117" s="87"/>
      <c r="B1117" s="98" t="s">
        <v>361</v>
      </c>
      <c r="C1117" s="91"/>
      <c r="D1117" s="94" t="s">
        <v>362</v>
      </c>
      <c r="E1117" s="410">
        <f t="shared" si="274"/>
        <v>0</v>
      </c>
      <c r="F1117" s="381"/>
      <c r="G1117" s="381"/>
      <c r="H1117" s="381"/>
      <c r="I1117" s="381"/>
      <c r="J1117" s="383"/>
      <c r="K1117" s="95"/>
      <c r="L1117" s="96"/>
      <c r="M1117" s="96"/>
      <c r="N1117" s="27"/>
    </row>
    <row r="1118" spans="1:14" s="5" customFormat="1" hidden="1">
      <c r="A1118" s="87"/>
      <c r="B1118" s="99" t="s">
        <v>363</v>
      </c>
      <c r="C1118" s="99"/>
      <c r="D1118" s="100" t="s">
        <v>364</v>
      </c>
      <c r="E1118" s="410">
        <f t="shared" si="274"/>
        <v>0</v>
      </c>
      <c r="F1118" s="381"/>
      <c r="G1118" s="381"/>
      <c r="H1118" s="381"/>
      <c r="I1118" s="381"/>
      <c r="J1118" s="383"/>
      <c r="K1118" s="95"/>
      <c r="L1118" s="96"/>
      <c r="M1118" s="96"/>
      <c r="N1118" s="27"/>
    </row>
    <row r="1119" spans="1:14" s="5" customFormat="1" hidden="1">
      <c r="A1119" s="87"/>
      <c r="B1119" s="98" t="s">
        <v>365</v>
      </c>
      <c r="C1119" s="101"/>
      <c r="D1119" s="94" t="s">
        <v>366</v>
      </c>
      <c r="E1119" s="410">
        <f t="shared" si="274"/>
        <v>0</v>
      </c>
      <c r="F1119" s="381"/>
      <c r="G1119" s="381"/>
      <c r="H1119" s="381"/>
      <c r="I1119" s="381"/>
      <c r="J1119" s="383"/>
      <c r="K1119" s="95"/>
      <c r="L1119" s="96"/>
      <c r="M1119" s="96"/>
      <c r="N1119" s="27"/>
    </row>
    <row r="1120" spans="1:14" s="5" customFormat="1" hidden="1">
      <c r="A1120" s="87"/>
      <c r="B1120" s="98"/>
      <c r="C1120" s="101"/>
      <c r="D1120" s="94"/>
      <c r="E1120" s="410">
        <f t="shared" si="274"/>
        <v>0</v>
      </c>
      <c r="F1120" s="381"/>
      <c r="G1120" s="381"/>
      <c r="H1120" s="381"/>
      <c r="I1120" s="381"/>
      <c r="J1120" s="383"/>
      <c r="K1120" s="95"/>
      <c r="L1120" s="96"/>
      <c r="M1120" s="96"/>
      <c r="N1120" s="27"/>
    </row>
    <row r="1121" spans="1:14" s="5" customFormat="1" hidden="1">
      <c r="A1121" s="87"/>
      <c r="B1121" s="98" t="s">
        <v>367</v>
      </c>
      <c r="C1121" s="101"/>
      <c r="D1121" s="94" t="s">
        <v>368</v>
      </c>
      <c r="E1121" s="410">
        <f t="shared" si="274"/>
        <v>0</v>
      </c>
      <c r="F1121" s="381">
        <f t="shared" ref="F1121:M1121" si="285">F1122+F1123+F1124</f>
        <v>0</v>
      </c>
      <c r="G1121" s="381">
        <f t="shared" si="285"/>
        <v>0</v>
      </c>
      <c r="H1121" s="381">
        <f t="shared" si="285"/>
        <v>0</v>
      </c>
      <c r="I1121" s="381">
        <f t="shared" si="285"/>
        <v>0</v>
      </c>
      <c r="J1121" s="382">
        <f t="shared" si="285"/>
        <v>0</v>
      </c>
      <c r="K1121" s="191">
        <f t="shared" si="285"/>
        <v>0</v>
      </c>
      <c r="L1121" s="191">
        <f t="shared" si="285"/>
        <v>0</v>
      </c>
      <c r="M1121" s="191">
        <f t="shared" si="285"/>
        <v>0</v>
      </c>
      <c r="N1121" s="27"/>
    </row>
    <row r="1122" spans="1:14" s="5" customFormat="1" ht="25.5" hidden="1">
      <c r="A1122" s="87"/>
      <c r="B1122" s="98"/>
      <c r="C1122" s="101" t="s">
        <v>369</v>
      </c>
      <c r="D1122" s="94" t="s">
        <v>370</v>
      </c>
      <c r="E1122" s="410">
        <f t="shared" si="274"/>
        <v>0</v>
      </c>
      <c r="F1122" s="381"/>
      <c r="G1122" s="381"/>
      <c r="H1122" s="381"/>
      <c r="I1122" s="381"/>
      <c r="J1122" s="383"/>
      <c r="K1122" s="95"/>
      <c r="L1122" s="96"/>
      <c r="M1122" s="96"/>
      <c r="N1122" s="27"/>
    </row>
    <row r="1123" spans="1:14" s="5" customFormat="1" hidden="1">
      <c r="A1123" s="87"/>
      <c r="B1123" s="98"/>
      <c r="C1123" s="102" t="s">
        <v>371</v>
      </c>
      <c r="D1123" s="103" t="s">
        <v>372</v>
      </c>
      <c r="E1123" s="410">
        <f t="shared" si="274"/>
        <v>0</v>
      </c>
      <c r="F1123" s="381"/>
      <c r="G1123" s="381"/>
      <c r="H1123" s="381"/>
      <c r="I1123" s="381"/>
      <c r="J1123" s="383"/>
      <c r="K1123" s="95"/>
      <c r="L1123" s="96"/>
      <c r="M1123" s="96"/>
      <c r="N1123" s="27"/>
    </row>
    <row r="1124" spans="1:14" s="5" customFormat="1" ht="13.5" hidden="1">
      <c r="A1124" s="87"/>
      <c r="B1124" s="89"/>
      <c r="C1124" s="91" t="s">
        <v>373</v>
      </c>
      <c r="D1124" s="90" t="s">
        <v>374</v>
      </c>
      <c r="E1124" s="410">
        <f t="shared" si="274"/>
        <v>0</v>
      </c>
      <c r="F1124" s="381"/>
      <c r="G1124" s="381"/>
      <c r="H1124" s="381"/>
      <c r="I1124" s="381"/>
      <c r="J1124" s="383"/>
      <c r="K1124" s="95"/>
      <c r="L1124" s="96"/>
      <c r="M1124" s="96"/>
      <c r="N1124" s="27"/>
    </row>
    <row r="1125" spans="1:14" s="5" customFormat="1" hidden="1">
      <c r="A1125" s="87"/>
      <c r="B1125" s="91" t="s">
        <v>375</v>
      </c>
      <c r="C1125" s="104"/>
      <c r="D1125" s="66" t="s">
        <v>376</v>
      </c>
      <c r="E1125" s="410">
        <f t="shared" si="274"/>
        <v>0</v>
      </c>
      <c r="F1125" s="381">
        <f t="shared" ref="F1125:M1125" si="286">F1126</f>
        <v>0</v>
      </c>
      <c r="G1125" s="381">
        <f t="shared" si="286"/>
        <v>0</v>
      </c>
      <c r="H1125" s="381">
        <f t="shared" si="286"/>
        <v>0</v>
      </c>
      <c r="I1125" s="381">
        <f t="shared" si="286"/>
        <v>0</v>
      </c>
      <c r="J1125" s="382">
        <f t="shared" si="286"/>
        <v>0</v>
      </c>
      <c r="K1125" s="191">
        <f t="shared" si="286"/>
        <v>0</v>
      </c>
      <c r="L1125" s="191">
        <f t="shared" si="286"/>
        <v>0</v>
      </c>
      <c r="M1125" s="191">
        <f t="shared" si="286"/>
        <v>0</v>
      </c>
      <c r="N1125" s="27"/>
    </row>
    <row r="1126" spans="1:14" s="5" customFormat="1" hidden="1">
      <c r="A1126" s="87"/>
      <c r="B1126" s="98" t="s">
        <v>377</v>
      </c>
      <c r="C1126" s="105"/>
      <c r="D1126" s="66" t="s">
        <v>378</v>
      </c>
      <c r="E1126" s="410">
        <f t="shared" si="274"/>
        <v>0</v>
      </c>
      <c r="F1126" s="381"/>
      <c r="G1126" s="381"/>
      <c r="H1126" s="381"/>
      <c r="I1126" s="381"/>
      <c r="J1126" s="383"/>
      <c r="K1126" s="95"/>
      <c r="L1126" s="96"/>
      <c r="M1126" s="96"/>
      <c r="N1126" s="27"/>
    </row>
    <row r="1127" spans="1:14" s="5" customFormat="1" ht="13.5" hidden="1" customHeight="1">
      <c r="A1127" s="87"/>
      <c r="B1127" s="98"/>
      <c r="C1127" s="101" t="s">
        <v>379</v>
      </c>
      <c r="D1127" s="66" t="s">
        <v>380</v>
      </c>
      <c r="E1127" s="410">
        <f t="shared" si="274"/>
        <v>0</v>
      </c>
      <c r="F1127" s="381">
        <f t="shared" ref="F1127:M1127" si="287">F1128</f>
        <v>0</v>
      </c>
      <c r="G1127" s="381">
        <f t="shared" si="287"/>
        <v>0</v>
      </c>
      <c r="H1127" s="381">
        <f t="shared" si="287"/>
        <v>0</v>
      </c>
      <c r="I1127" s="381">
        <f t="shared" si="287"/>
        <v>0</v>
      </c>
      <c r="J1127" s="382">
        <f t="shared" si="287"/>
        <v>0</v>
      </c>
      <c r="K1127" s="191">
        <f t="shared" si="287"/>
        <v>0</v>
      </c>
      <c r="L1127" s="191">
        <f t="shared" si="287"/>
        <v>0</v>
      </c>
      <c r="M1127" s="191">
        <f t="shared" si="287"/>
        <v>0</v>
      </c>
      <c r="N1127" s="27"/>
    </row>
    <row r="1128" spans="1:14" s="5" customFormat="1" ht="46.5" hidden="1" customHeight="1">
      <c r="A1128" s="87"/>
      <c r="B1128" s="635" t="s">
        <v>381</v>
      </c>
      <c r="C1128" s="636"/>
      <c r="D1128" s="100" t="s">
        <v>382</v>
      </c>
      <c r="E1128" s="410">
        <f t="shared" si="274"/>
        <v>0</v>
      </c>
      <c r="F1128" s="381">
        <f>F1129+F1130+F1131+F1132+F1133+F1134+F1135+F1136+F1137+F1138</f>
        <v>0</v>
      </c>
      <c r="G1128" s="381">
        <f>G1129+G1130+G1131+G1132+G1133+G1134+G1135+G1136+G1137+G1138</f>
        <v>0</v>
      </c>
      <c r="H1128" s="381">
        <f>H1129+H1130+H1131+H1132+H1133+H1134+H1135+H1136+H1137+H1138</f>
        <v>0</v>
      </c>
      <c r="I1128" s="381">
        <f>I1129+I1130+I1131+I1132+I1133+I1134+I1135+I1136+I1137+I1138</f>
        <v>0</v>
      </c>
      <c r="J1128" s="382">
        <f>J1129+J1130+J1131+J1132+J1133+J1134+J1135+J1136+J1137+J1138</f>
        <v>0</v>
      </c>
      <c r="K1128" s="191"/>
      <c r="L1128" s="96"/>
      <c r="M1128" s="96"/>
      <c r="N1128" s="27"/>
    </row>
    <row r="1129" spans="1:14" s="5" customFormat="1" hidden="1">
      <c r="A1129" s="87"/>
      <c r="B1129" s="98"/>
      <c r="C1129" s="102" t="s">
        <v>383</v>
      </c>
      <c r="D1129" s="100" t="s">
        <v>384</v>
      </c>
      <c r="E1129" s="410">
        <f t="shared" si="274"/>
        <v>0</v>
      </c>
      <c r="F1129" s="381"/>
      <c r="G1129" s="381"/>
      <c r="H1129" s="381"/>
      <c r="I1129" s="381"/>
      <c r="J1129" s="383"/>
      <c r="K1129" s="95"/>
      <c r="L1129" s="96"/>
      <c r="M1129" s="96"/>
      <c r="N1129" s="27"/>
    </row>
    <row r="1130" spans="1:14" s="5" customFormat="1" ht="13.5" hidden="1">
      <c r="A1130" s="87"/>
      <c r="B1130" s="106"/>
      <c r="C1130" s="107" t="s">
        <v>385</v>
      </c>
      <c r="D1130" s="90" t="s">
        <v>386</v>
      </c>
      <c r="E1130" s="410">
        <f t="shared" si="274"/>
        <v>0</v>
      </c>
      <c r="F1130" s="381"/>
      <c r="G1130" s="381"/>
      <c r="H1130" s="381"/>
      <c r="I1130" s="381"/>
      <c r="J1130" s="383"/>
      <c r="K1130" s="95"/>
      <c r="L1130" s="96"/>
      <c r="M1130" s="96"/>
      <c r="N1130" s="27"/>
    </row>
    <row r="1131" spans="1:14" s="5" customFormat="1" hidden="1">
      <c r="A1131" s="87"/>
      <c r="B1131" s="530"/>
      <c r="C1131" s="108" t="s">
        <v>387</v>
      </c>
      <c r="D1131" s="100" t="s">
        <v>388</v>
      </c>
      <c r="E1131" s="410">
        <f t="shared" si="274"/>
        <v>0</v>
      </c>
      <c r="F1131" s="381"/>
      <c r="G1131" s="381"/>
      <c r="H1131" s="381"/>
      <c r="I1131" s="381"/>
      <c r="J1131" s="383"/>
      <c r="K1131" s="95"/>
      <c r="L1131" s="96"/>
      <c r="M1131" s="96"/>
      <c r="N1131" s="27"/>
    </row>
    <row r="1132" spans="1:14" s="5" customFormat="1" hidden="1">
      <c r="A1132" s="87"/>
      <c r="B1132" s="98"/>
      <c r="C1132" s="91" t="s">
        <v>389</v>
      </c>
      <c r="D1132" s="94" t="s">
        <v>390</v>
      </c>
      <c r="E1132" s="410">
        <f t="shared" si="274"/>
        <v>0</v>
      </c>
      <c r="F1132" s="381"/>
      <c r="G1132" s="381"/>
      <c r="H1132" s="381"/>
      <c r="I1132" s="381"/>
      <c r="J1132" s="383"/>
      <c r="K1132" s="95"/>
      <c r="L1132" s="96"/>
      <c r="M1132" s="96"/>
      <c r="N1132" s="27"/>
    </row>
    <row r="1133" spans="1:14" s="5" customFormat="1" hidden="1">
      <c r="A1133" s="87"/>
      <c r="B1133" s="98"/>
      <c r="C1133" s="109" t="s">
        <v>391</v>
      </c>
      <c r="D1133" s="94" t="s">
        <v>392</v>
      </c>
      <c r="E1133" s="410">
        <f t="shared" si="274"/>
        <v>0</v>
      </c>
      <c r="F1133" s="381"/>
      <c r="G1133" s="381"/>
      <c r="H1133" s="381"/>
      <c r="I1133" s="381"/>
      <c r="J1133" s="383"/>
      <c r="K1133" s="95"/>
      <c r="L1133" s="96"/>
      <c r="M1133" s="96"/>
      <c r="N1133" s="27"/>
    </row>
    <row r="1134" spans="1:14" s="5" customFormat="1" ht="51" hidden="1">
      <c r="A1134" s="87"/>
      <c r="B1134" s="98"/>
      <c r="C1134" s="101" t="s">
        <v>393</v>
      </c>
      <c r="D1134" s="94" t="s">
        <v>394</v>
      </c>
      <c r="E1134" s="410">
        <f t="shared" si="274"/>
        <v>0</v>
      </c>
      <c r="F1134" s="381"/>
      <c r="G1134" s="381"/>
      <c r="H1134" s="381"/>
      <c r="I1134" s="381"/>
      <c r="J1134" s="383"/>
      <c r="K1134" s="95"/>
      <c r="L1134" s="96"/>
      <c r="M1134" s="96"/>
      <c r="N1134" s="27"/>
    </row>
    <row r="1135" spans="1:14" s="5" customFormat="1" ht="38.25" hidden="1">
      <c r="A1135" s="87"/>
      <c r="B1135" s="98"/>
      <c r="C1135" s="101" t="s">
        <v>395</v>
      </c>
      <c r="D1135" s="94" t="s">
        <v>396</v>
      </c>
      <c r="E1135" s="410">
        <f t="shared" si="274"/>
        <v>0</v>
      </c>
      <c r="F1135" s="381"/>
      <c r="G1135" s="381"/>
      <c r="H1135" s="381"/>
      <c r="I1135" s="381"/>
      <c r="J1135" s="383"/>
      <c r="K1135" s="95"/>
      <c r="L1135" s="96"/>
      <c r="M1135" s="96"/>
      <c r="N1135" s="27"/>
    </row>
    <row r="1136" spans="1:14" s="5" customFormat="1" ht="38.25" hidden="1">
      <c r="A1136" s="87"/>
      <c r="B1136" s="102"/>
      <c r="C1136" s="101" t="s">
        <v>397</v>
      </c>
      <c r="D1136" s="94" t="s">
        <v>398</v>
      </c>
      <c r="E1136" s="410">
        <f t="shared" si="274"/>
        <v>0</v>
      </c>
      <c r="F1136" s="381"/>
      <c r="G1136" s="381"/>
      <c r="H1136" s="381"/>
      <c r="I1136" s="381"/>
      <c r="J1136" s="383"/>
      <c r="K1136" s="95"/>
      <c r="L1136" s="96"/>
      <c r="M1136" s="96"/>
      <c r="N1136" s="27"/>
    </row>
    <row r="1137" spans="1:14" s="5" customFormat="1" ht="38.25" hidden="1">
      <c r="A1137" s="87"/>
      <c r="B1137" s="102"/>
      <c r="C1137" s="101" t="s">
        <v>399</v>
      </c>
      <c r="D1137" s="94" t="s">
        <v>400</v>
      </c>
      <c r="E1137" s="410">
        <f t="shared" si="274"/>
        <v>0</v>
      </c>
      <c r="F1137" s="381"/>
      <c r="G1137" s="381"/>
      <c r="H1137" s="381"/>
      <c r="I1137" s="381"/>
      <c r="J1137" s="383"/>
      <c r="K1137" s="95"/>
      <c r="L1137" s="96"/>
      <c r="M1137" s="96"/>
      <c r="N1137" s="27"/>
    </row>
    <row r="1138" spans="1:14" s="5" customFormat="1" ht="25.5" hidden="1">
      <c r="A1138" s="87"/>
      <c r="B1138" s="102"/>
      <c r="C1138" s="101" t="s">
        <v>401</v>
      </c>
      <c r="D1138" s="94" t="s">
        <v>402</v>
      </c>
      <c r="E1138" s="410">
        <f t="shared" si="274"/>
        <v>0</v>
      </c>
      <c r="F1138" s="381"/>
      <c r="G1138" s="381"/>
      <c r="H1138" s="381"/>
      <c r="I1138" s="381"/>
      <c r="J1138" s="383"/>
      <c r="K1138" s="95"/>
      <c r="L1138" s="96"/>
      <c r="M1138" s="96"/>
      <c r="N1138" s="27"/>
    </row>
    <row r="1139" spans="1:14" s="5" customFormat="1" hidden="1">
      <c r="A1139" s="87"/>
      <c r="B1139" s="102"/>
      <c r="C1139" s="102" t="s">
        <v>403</v>
      </c>
      <c r="D1139" s="94" t="s">
        <v>404</v>
      </c>
      <c r="E1139" s="410">
        <f t="shared" si="274"/>
        <v>0</v>
      </c>
      <c r="F1139" s="381">
        <f t="shared" ref="F1139:M1139" si="288">F1140+F1142</f>
        <v>0</v>
      </c>
      <c r="G1139" s="381">
        <f t="shared" si="288"/>
        <v>0</v>
      </c>
      <c r="H1139" s="381">
        <f t="shared" si="288"/>
        <v>0</v>
      </c>
      <c r="I1139" s="381">
        <f t="shared" si="288"/>
        <v>0</v>
      </c>
      <c r="J1139" s="382">
        <f t="shared" si="288"/>
        <v>0</v>
      </c>
      <c r="K1139" s="191">
        <f t="shared" si="288"/>
        <v>0</v>
      </c>
      <c r="L1139" s="191">
        <f t="shared" si="288"/>
        <v>0</v>
      </c>
      <c r="M1139" s="191">
        <f t="shared" si="288"/>
        <v>0</v>
      </c>
      <c r="N1139" s="27"/>
    </row>
    <row r="1140" spans="1:14" s="5" customFormat="1" ht="1.5" hidden="1" customHeight="1">
      <c r="A1140" s="87"/>
      <c r="B1140" s="102" t="s">
        <v>405</v>
      </c>
      <c r="C1140" s="101" t="s">
        <v>406</v>
      </c>
      <c r="D1140" s="94" t="s">
        <v>407</v>
      </c>
      <c r="E1140" s="410">
        <f t="shared" si="274"/>
        <v>0</v>
      </c>
      <c r="F1140" s="381">
        <f>F1141</f>
        <v>0</v>
      </c>
      <c r="G1140" s="381">
        <f>G1141</f>
        <v>0</v>
      </c>
      <c r="H1140" s="381">
        <f>H1141</f>
        <v>0</v>
      </c>
      <c r="I1140" s="381">
        <f>I1141</f>
        <v>0</v>
      </c>
      <c r="J1140" s="382">
        <f>J1141</f>
        <v>0</v>
      </c>
      <c r="K1140" s="191"/>
      <c r="L1140" s="96"/>
      <c r="M1140" s="96"/>
      <c r="N1140" s="27"/>
    </row>
    <row r="1141" spans="1:14" s="5" customFormat="1" hidden="1">
      <c r="A1141" s="87"/>
      <c r="B1141" s="102"/>
      <c r="C1141" s="110"/>
      <c r="D1141" s="94" t="s">
        <v>501</v>
      </c>
      <c r="E1141" s="410">
        <f t="shared" si="274"/>
        <v>0</v>
      </c>
      <c r="F1141" s="381"/>
      <c r="G1141" s="381"/>
      <c r="H1141" s="381"/>
      <c r="I1141" s="381"/>
      <c r="J1141" s="383"/>
      <c r="K1141" s="95"/>
      <c r="L1141" s="96"/>
      <c r="M1141" s="96"/>
      <c r="N1141" s="27"/>
    </row>
    <row r="1142" spans="1:14" s="5" customFormat="1" hidden="1">
      <c r="A1142" s="87"/>
      <c r="B1142" s="112" t="s">
        <v>408</v>
      </c>
      <c r="C1142" s="113"/>
      <c r="D1142" s="92" t="s">
        <v>409</v>
      </c>
      <c r="E1142" s="410">
        <f t="shared" si="274"/>
        <v>0</v>
      </c>
      <c r="F1142" s="381">
        <f>F1143+F1144</f>
        <v>0</v>
      </c>
      <c r="G1142" s="381">
        <f>G1143+G1144</f>
        <v>0</v>
      </c>
      <c r="H1142" s="381">
        <f>H1143+H1144</f>
        <v>0</v>
      </c>
      <c r="I1142" s="381">
        <f>I1143+I1144</f>
        <v>0</v>
      </c>
      <c r="J1142" s="382">
        <f>J1143+J1144</f>
        <v>0</v>
      </c>
      <c r="K1142" s="191"/>
      <c r="L1142" s="96"/>
      <c r="M1142" s="96"/>
      <c r="N1142" s="27"/>
    </row>
    <row r="1143" spans="1:14" s="5" customFormat="1" ht="25.5" hidden="1">
      <c r="A1143" s="87"/>
      <c r="B1143" s="112"/>
      <c r="C1143" s="113" t="s">
        <v>410</v>
      </c>
      <c r="D1143" s="92" t="s">
        <v>411</v>
      </c>
      <c r="E1143" s="410">
        <f t="shared" si="274"/>
        <v>0</v>
      </c>
      <c r="F1143" s="381"/>
      <c r="G1143" s="381"/>
      <c r="H1143" s="381"/>
      <c r="I1143" s="381"/>
      <c r="J1143" s="383"/>
      <c r="K1143" s="95"/>
      <c r="L1143" s="96"/>
      <c r="M1143" s="96"/>
      <c r="N1143" s="27"/>
    </row>
    <row r="1144" spans="1:14" s="5" customFormat="1" ht="13.5" hidden="1">
      <c r="A1144" s="87"/>
      <c r="B1144" s="89"/>
      <c r="C1144" s="89" t="s">
        <v>412</v>
      </c>
      <c r="D1144" s="90" t="s">
        <v>413</v>
      </c>
      <c r="E1144" s="410">
        <f t="shared" si="274"/>
        <v>0</v>
      </c>
      <c r="F1144" s="381"/>
      <c r="G1144" s="381"/>
      <c r="H1144" s="381"/>
      <c r="I1144" s="381"/>
      <c r="J1144" s="383"/>
      <c r="K1144" s="95"/>
      <c r="L1144" s="96"/>
      <c r="M1144" s="96"/>
      <c r="N1144" s="27"/>
    </row>
    <row r="1145" spans="1:14" s="5" customFormat="1" hidden="1">
      <c r="A1145" s="87"/>
      <c r="B1145" s="91" t="s">
        <v>716</v>
      </c>
      <c r="C1145" s="98"/>
      <c r="D1145" s="100" t="s">
        <v>414</v>
      </c>
      <c r="E1145" s="410">
        <f t="shared" si="274"/>
        <v>0</v>
      </c>
      <c r="F1145" s="381">
        <f t="shared" ref="F1145:M1145" si="289">F1146</f>
        <v>0</v>
      </c>
      <c r="G1145" s="381">
        <f t="shared" si="289"/>
        <v>0</v>
      </c>
      <c r="H1145" s="381">
        <f t="shared" si="289"/>
        <v>0</v>
      </c>
      <c r="I1145" s="381">
        <f t="shared" si="289"/>
        <v>0</v>
      </c>
      <c r="J1145" s="382">
        <f t="shared" si="289"/>
        <v>0</v>
      </c>
      <c r="K1145" s="191">
        <f t="shared" si="289"/>
        <v>0</v>
      </c>
      <c r="L1145" s="191">
        <f t="shared" si="289"/>
        <v>0</v>
      </c>
      <c r="M1145" s="191">
        <f t="shared" si="289"/>
        <v>0</v>
      </c>
      <c r="N1145" s="27"/>
    </row>
    <row r="1146" spans="1:14" s="5" customFormat="1" ht="0.75" hidden="1" customHeight="1">
      <c r="A1146" s="87"/>
      <c r="B1146" s="114" t="s">
        <v>415</v>
      </c>
      <c r="C1146" s="91"/>
      <c r="D1146" s="94" t="s">
        <v>416</v>
      </c>
      <c r="E1146" s="410">
        <f t="shared" si="274"/>
        <v>0</v>
      </c>
      <c r="F1146" s="381">
        <f>F1147+F1148+F1149+F1150</f>
        <v>0</v>
      </c>
      <c r="G1146" s="381">
        <f>G1147+G1148+G1149+G1150</f>
        <v>0</v>
      </c>
      <c r="H1146" s="381">
        <f>H1147+H1148+H1149+H1150</f>
        <v>0</v>
      </c>
      <c r="I1146" s="381">
        <f>I1147+I1148+I1149+I1150</f>
        <v>0</v>
      </c>
      <c r="J1146" s="382">
        <f>J1147+J1148+J1149+J1150</f>
        <v>0</v>
      </c>
      <c r="K1146" s="191"/>
      <c r="L1146" s="96"/>
      <c r="M1146" s="96"/>
      <c r="N1146" s="27"/>
    </row>
    <row r="1147" spans="1:14" s="5" customFormat="1" hidden="1">
      <c r="A1147" s="87"/>
      <c r="B1147" s="114"/>
      <c r="C1147" s="91" t="s">
        <v>417</v>
      </c>
      <c r="D1147" s="94" t="s">
        <v>418</v>
      </c>
      <c r="E1147" s="410">
        <f t="shared" si="274"/>
        <v>0</v>
      </c>
      <c r="F1147" s="381"/>
      <c r="G1147" s="381"/>
      <c r="H1147" s="381"/>
      <c r="I1147" s="381"/>
      <c r="J1147" s="383"/>
      <c r="K1147" s="95"/>
      <c r="L1147" s="96"/>
      <c r="M1147" s="96"/>
      <c r="N1147" s="27"/>
    </row>
    <row r="1148" spans="1:14" s="5" customFormat="1" hidden="1">
      <c r="A1148" s="87"/>
      <c r="B1148" s="98"/>
      <c r="C1148" s="102" t="s">
        <v>419</v>
      </c>
      <c r="D1148" s="100" t="s">
        <v>420</v>
      </c>
      <c r="E1148" s="410">
        <f t="shared" si="274"/>
        <v>0</v>
      </c>
      <c r="F1148" s="381"/>
      <c r="G1148" s="381"/>
      <c r="H1148" s="381"/>
      <c r="I1148" s="381"/>
      <c r="J1148" s="383"/>
      <c r="K1148" s="95"/>
      <c r="L1148" s="96"/>
      <c r="M1148" s="96"/>
      <c r="N1148" s="27"/>
    </row>
    <row r="1149" spans="1:14" s="5" customFormat="1" hidden="1">
      <c r="A1149" s="87"/>
      <c r="B1149" s="115"/>
      <c r="C1149" s="102" t="s">
        <v>421</v>
      </c>
      <c r="D1149" s="100" t="s">
        <v>422</v>
      </c>
      <c r="E1149" s="410">
        <f t="shared" si="274"/>
        <v>0</v>
      </c>
      <c r="F1149" s="381"/>
      <c r="G1149" s="381"/>
      <c r="H1149" s="381"/>
      <c r="I1149" s="381"/>
      <c r="J1149" s="383"/>
      <c r="K1149" s="95"/>
      <c r="L1149" s="96"/>
      <c r="M1149" s="96"/>
      <c r="N1149" s="27"/>
    </row>
    <row r="1150" spans="1:14" s="5" customFormat="1" hidden="1">
      <c r="A1150" s="87"/>
      <c r="B1150" s="98"/>
      <c r="C1150" s="116" t="s">
        <v>423</v>
      </c>
      <c r="D1150" s="94" t="s">
        <v>424</v>
      </c>
      <c r="E1150" s="410">
        <f t="shared" si="274"/>
        <v>0</v>
      </c>
      <c r="F1150" s="381"/>
      <c r="G1150" s="381"/>
      <c r="H1150" s="381"/>
      <c r="I1150" s="381"/>
      <c r="J1150" s="383"/>
      <c r="K1150" s="95"/>
      <c r="L1150" s="96"/>
      <c r="M1150" s="96"/>
      <c r="N1150" s="27"/>
    </row>
    <row r="1151" spans="1:14" s="5" customFormat="1" hidden="1">
      <c r="A1151" s="87"/>
      <c r="B1151" s="97"/>
      <c r="C1151" s="116"/>
      <c r="D1151" s="94"/>
      <c r="E1151" s="410">
        <f t="shared" ref="E1151:E1216" si="290">G1151+H1151+I1151+J1151</f>
        <v>0</v>
      </c>
      <c r="F1151" s="381"/>
      <c r="G1151" s="381"/>
      <c r="H1151" s="381"/>
      <c r="I1151" s="381"/>
      <c r="J1151" s="383"/>
      <c r="K1151" s="95"/>
      <c r="L1151" s="96"/>
      <c r="M1151" s="96"/>
      <c r="N1151" s="27"/>
    </row>
    <row r="1152" spans="1:14" s="5" customFormat="1" ht="20.25" customHeight="1">
      <c r="A1152" s="87"/>
      <c r="B1152" s="93" t="s">
        <v>425</v>
      </c>
      <c r="C1152" s="116"/>
      <c r="D1152" s="94" t="s">
        <v>426</v>
      </c>
      <c r="E1152" s="410">
        <f t="shared" si="290"/>
        <v>70</v>
      </c>
      <c r="F1152" s="381"/>
      <c r="G1152" s="381">
        <f t="shared" ref="G1152:M1152" si="291">G1162</f>
        <v>20</v>
      </c>
      <c r="H1152" s="381">
        <f t="shared" si="291"/>
        <v>15</v>
      </c>
      <c r="I1152" s="381">
        <f t="shared" si="291"/>
        <v>17</v>
      </c>
      <c r="J1152" s="381">
        <f t="shared" si="291"/>
        <v>18</v>
      </c>
      <c r="K1152" s="381">
        <f t="shared" si="291"/>
        <v>70</v>
      </c>
      <c r="L1152" s="381">
        <f t="shared" si="291"/>
        <v>70</v>
      </c>
      <c r="M1152" s="381">
        <f t="shared" si="291"/>
        <v>70</v>
      </c>
      <c r="N1152" s="27"/>
    </row>
    <row r="1153" spans="1:14" s="5" customFormat="1">
      <c r="A1153" s="87"/>
      <c r="B1153" s="93" t="s">
        <v>427</v>
      </c>
      <c r="C1153" s="116"/>
      <c r="D1153" s="94" t="s">
        <v>428</v>
      </c>
      <c r="E1153" s="410">
        <f t="shared" si="290"/>
        <v>0</v>
      </c>
      <c r="F1153" s="381"/>
      <c r="G1153" s="381"/>
      <c r="H1153" s="381"/>
      <c r="I1153" s="381"/>
      <c r="J1153" s="383"/>
      <c r="K1153" s="95"/>
      <c r="L1153" s="96"/>
      <c r="M1153" s="96"/>
      <c r="N1153" s="27"/>
    </row>
    <row r="1154" spans="1:14" s="5" customFormat="1">
      <c r="A1154" s="87"/>
      <c r="B1154" s="93" t="s">
        <v>429</v>
      </c>
      <c r="C1154" s="116"/>
      <c r="D1154" s="117" t="s">
        <v>430</v>
      </c>
      <c r="E1154" s="410">
        <f t="shared" si="290"/>
        <v>0</v>
      </c>
      <c r="F1154" s="381"/>
      <c r="G1154" s="381"/>
      <c r="H1154" s="381"/>
      <c r="I1154" s="381"/>
      <c r="J1154" s="383"/>
      <c r="K1154" s="95"/>
      <c r="L1154" s="96"/>
      <c r="M1154" s="96"/>
      <c r="N1154" s="27"/>
    </row>
    <row r="1155" spans="1:14" s="5" customFormat="1">
      <c r="A1155" s="87"/>
      <c r="B1155" s="126" t="s">
        <v>431</v>
      </c>
      <c r="C1155" s="192"/>
      <c r="D1155" s="92" t="s">
        <v>432</v>
      </c>
      <c r="E1155" s="410">
        <f t="shared" si="290"/>
        <v>0</v>
      </c>
      <c r="F1155" s="381"/>
      <c r="G1155" s="381"/>
      <c r="H1155" s="381"/>
      <c r="I1155" s="381"/>
      <c r="J1155" s="383"/>
      <c r="K1155" s="95"/>
      <c r="L1155" s="96"/>
      <c r="M1155" s="96"/>
      <c r="N1155" s="27"/>
    </row>
    <row r="1156" spans="1:14" s="5" customFormat="1">
      <c r="A1156" s="87"/>
      <c r="B1156" s="91" t="s">
        <v>433</v>
      </c>
      <c r="C1156" s="102"/>
      <c r="D1156" s="94" t="s">
        <v>434</v>
      </c>
      <c r="E1156" s="410">
        <f t="shared" si="290"/>
        <v>0</v>
      </c>
      <c r="F1156" s="381"/>
      <c r="G1156" s="381"/>
      <c r="H1156" s="381"/>
      <c r="I1156" s="381"/>
      <c r="J1156" s="383"/>
      <c r="K1156" s="95"/>
      <c r="L1156" s="96"/>
      <c r="M1156" s="96"/>
      <c r="N1156" s="27"/>
    </row>
    <row r="1157" spans="1:14" s="5" customFormat="1">
      <c r="A1157" s="87"/>
      <c r="B1157" s="109" t="s">
        <v>435</v>
      </c>
      <c r="C1157" s="102"/>
      <c r="D1157" s="94" t="s">
        <v>436</v>
      </c>
      <c r="E1157" s="410">
        <f t="shared" si="290"/>
        <v>0</v>
      </c>
      <c r="F1157" s="381"/>
      <c r="G1157" s="381"/>
      <c r="H1157" s="381"/>
      <c r="I1157" s="381"/>
      <c r="J1157" s="383"/>
      <c r="K1157" s="95"/>
      <c r="L1157" s="96"/>
      <c r="M1157" s="96"/>
      <c r="N1157" s="27"/>
    </row>
    <row r="1158" spans="1:14" s="5" customFormat="1">
      <c r="A1158" s="87"/>
      <c r="B1158" s="193" t="s">
        <v>437</v>
      </c>
      <c r="C1158" s="194"/>
      <c r="D1158" s="94" t="s">
        <v>438</v>
      </c>
      <c r="E1158" s="410">
        <f t="shared" si="290"/>
        <v>0</v>
      </c>
      <c r="F1158" s="381"/>
      <c r="G1158" s="381"/>
      <c r="H1158" s="381"/>
      <c r="I1158" s="381"/>
      <c r="J1158" s="383"/>
      <c r="K1158" s="95"/>
      <c r="L1158" s="96"/>
      <c r="M1158" s="96"/>
      <c r="N1158" s="27"/>
    </row>
    <row r="1159" spans="1:14" s="5" customFormat="1">
      <c r="A1159" s="87"/>
      <c r="B1159" s="193" t="s">
        <v>439</v>
      </c>
      <c r="C1159" s="194"/>
      <c r="D1159" s="94" t="s">
        <v>440</v>
      </c>
      <c r="E1159" s="410">
        <f t="shared" si="290"/>
        <v>0</v>
      </c>
      <c r="F1159" s="381"/>
      <c r="G1159" s="381"/>
      <c r="H1159" s="381"/>
      <c r="I1159" s="381"/>
      <c r="J1159" s="383"/>
      <c r="K1159" s="95"/>
      <c r="L1159" s="96"/>
      <c r="M1159" s="96"/>
      <c r="N1159" s="27"/>
    </row>
    <row r="1160" spans="1:14" s="5" customFormat="1">
      <c r="A1160" s="87"/>
      <c r="B1160" s="109" t="s">
        <v>441</v>
      </c>
      <c r="C1160" s="102"/>
      <c r="D1160" s="94" t="s">
        <v>442</v>
      </c>
      <c r="E1160" s="410">
        <f t="shared" si="290"/>
        <v>0</v>
      </c>
      <c r="F1160" s="381"/>
      <c r="G1160" s="381"/>
      <c r="H1160" s="381"/>
      <c r="I1160" s="381"/>
      <c r="J1160" s="383"/>
      <c r="K1160" s="95"/>
      <c r="L1160" s="96"/>
      <c r="M1160" s="96"/>
      <c r="N1160" s="27"/>
    </row>
    <row r="1161" spans="1:14" s="5" customFormat="1">
      <c r="A1161" s="87"/>
      <c r="B1161" s="109" t="s">
        <v>443</v>
      </c>
      <c r="C1161" s="102"/>
      <c r="D1161" s="94" t="s">
        <v>444</v>
      </c>
      <c r="E1161" s="410">
        <f t="shared" si="290"/>
        <v>0</v>
      </c>
      <c r="F1161" s="381"/>
      <c r="G1161" s="381"/>
      <c r="H1161" s="381"/>
      <c r="I1161" s="381"/>
      <c r="J1161" s="383"/>
      <c r="K1161" s="95"/>
      <c r="L1161" s="96"/>
      <c r="M1161" s="96"/>
      <c r="N1161" s="27"/>
    </row>
    <row r="1162" spans="1:14" s="5" customFormat="1" ht="27" customHeight="1">
      <c r="A1162" s="87"/>
      <c r="B1162" s="657" t="s">
        <v>634</v>
      </c>
      <c r="C1162" s="658"/>
      <c r="D1162" s="94" t="s">
        <v>635</v>
      </c>
      <c r="E1162" s="410">
        <f t="shared" si="290"/>
        <v>70</v>
      </c>
      <c r="F1162" s="381"/>
      <c r="G1162" s="381">
        <v>20</v>
      </c>
      <c r="H1162" s="381">
        <v>15</v>
      </c>
      <c r="I1162" s="381">
        <v>17</v>
      </c>
      <c r="J1162" s="383">
        <v>18</v>
      </c>
      <c r="K1162" s="95">
        <v>70</v>
      </c>
      <c r="L1162" s="96">
        <v>70</v>
      </c>
      <c r="M1162" s="96">
        <v>70</v>
      </c>
      <c r="N1162" s="27"/>
    </row>
    <row r="1163" spans="1:14" s="5" customFormat="1" hidden="1">
      <c r="A1163" s="87"/>
      <c r="B1163" s="119" t="s">
        <v>445</v>
      </c>
      <c r="C1163" s="99"/>
      <c r="D1163" s="100" t="s">
        <v>446</v>
      </c>
      <c r="E1163" s="410">
        <f t="shared" si="290"/>
        <v>0</v>
      </c>
      <c r="F1163" s="381">
        <f>F1164+F1168</f>
        <v>0</v>
      </c>
      <c r="G1163" s="381">
        <f>G1164+G1168</f>
        <v>0</v>
      </c>
      <c r="H1163" s="381">
        <f>H1164+H1168</f>
        <v>0</v>
      </c>
      <c r="I1163" s="381">
        <f>I1164+I1168</f>
        <v>0</v>
      </c>
      <c r="J1163" s="382">
        <f>J1164+J1168</f>
        <v>0</v>
      </c>
      <c r="K1163" s="191"/>
      <c r="L1163" s="96"/>
      <c r="M1163" s="96"/>
      <c r="N1163" s="27"/>
    </row>
    <row r="1164" spans="1:14" s="5" customFormat="1" hidden="1">
      <c r="A1164" s="87"/>
      <c r="B1164" s="109" t="s">
        <v>447</v>
      </c>
      <c r="C1164" s="119"/>
      <c r="D1164" s="100" t="s">
        <v>448</v>
      </c>
      <c r="E1164" s="410">
        <f t="shared" si="290"/>
        <v>0</v>
      </c>
      <c r="F1164" s="381">
        <f t="shared" ref="F1164:M1164" si="292">F1165+F1166</f>
        <v>0</v>
      </c>
      <c r="G1164" s="381">
        <f t="shared" si="292"/>
        <v>0</v>
      </c>
      <c r="H1164" s="381">
        <f t="shared" si="292"/>
        <v>0</v>
      </c>
      <c r="I1164" s="381">
        <f t="shared" si="292"/>
        <v>0</v>
      </c>
      <c r="J1164" s="382">
        <f t="shared" si="292"/>
        <v>0</v>
      </c>
      <c r="K1164" s="191">
        <f t="shared" si="292"/>
        <v>0</v>
      </c>
      <c r="L1164" s="191">
        <f t="shared" si="292"/>
        <v>0</v>
      </c>
      <c r="M1164" s="191">
        <f t="shared" si="292"/>
        <v>0</v>
      </c>
      <c r="N1164" s="27"/>
    </row>
    <row r="1165" spans="1:14" s="5" customFormat="1" ht="38.25" hidden="1">
      <c r="A1165" s="87"/>
      <c r="B1165" s="114"/>
      <c r="C1165" s="113" t="s">
        <v>449</v>
      </c>
      <c r="D1165" s="100" t="s">
        <v>450</v>
      </c>
      <c r="E1165" s="410">
        <f t="shared" si="290"/>
        <v>0</v>
      </c>
      <c r="F1165" s="381"/>
      <c r="G1165" s="381"/>
      <c r="H1165" s="381"/>
      <c r="I1165" s="381"/>
      <c r="J1165" s="383"/>
      <c r="K1165" s="95"/>
      <c r="L1165" s="96"/>
      <c r="M1165" s="96"/>
      <c r="N1165" s="27"/>
    </row>
    <row r="1166" spans="1:14" s="5" customFormat="1" hidden="1">
      <c r="A1166" s="87"/>
      <c r="B1166" s="122" t="s">
        <v>451</v>
      </c>
      <c r="C1166" s="123"/>
      <c r="D1166" s="94" t="s">
        <v>452</v>
      </c>
      <c r="E1166" s="410">
        <f t="shared" si="290"/>
        <v>0</v>
      </c>
      <c r="F1166" s="381"/>
      <c r="G1166" s="381"/>
      <c r="H1166" s="381"/>
      <c r="I1166" s="381"/>
      <c r="J1166" s="383"/>
      <c r="K1166" s="95"/>
      <c r="L1166" s="96"/>
      <c r="M1166" s="96"/>
      <c r="N1166" s="27"/>
    </row>
    <row r="1167" spans="1:14" s="5" customFormat="1" ht="13.5" hidden="1">
      <c r="A1167" s="87"/>
      <c r="B1167" s="124"/>
      <c r="C1167" s="89"/>
      <c r="D1167" s="90"/>
      <c r="E1167" s="410">
        <f t="shared" si="290"/>
        <v>0</v>
      </c>
      <c r="F1167" s="381"/>
      <c r="G1167" s="381"/>
      <c r="H1167" s="381"/>
      <c r="I1167" s="381"/>
      <c r="J1167" s="383"/>
      <c r="K1167" s="95"/>
      <c r="L1167" s="96"/>
      <c r="M1167" s="96"/>
      <c r="N1167" s="27"/>
    </row>
    <row r="1168" spans="1:14" s="5" customFormat="1" hidden="1">
      <c r="A1168" s="87"/>
      <c r="B1168" s="94" t="s">
        <v>453</v>
      </c>
      <c r="C1168" s="125"/>
      <c r="D1168" s="100" t="s">
        <v>454</v>
      </c>
      <c r="E1168" s="410">
        <f t="shared" si="290"/>
        <v>0</v>
      </c>
      <c r="F1168" s="381">
        <f t="shared" ref="F1168:M1168" si="293">F1169+F1170</f>
        <v>0</v>
      </c>
      <c r="G1168" s="381">
        <f t="shared" si="293"/>
        <v>0</v>
      </c>
      <c r="H1168" s="381">
        <f t="shared" si="293"/>
        <v>0</v>
      </c>
      <c r="I1168" s="381">
        <f t="shared" si="293"/>
        <v>0</v>
      </c>
      <c r="J1168" s="382">
        <f t="shared" si="293"/>
        <v>0</v>
      </c>
      <c r="K1168" s="191">
        <f t="shared" si="293"/>
        <v>0</v>
      </c>
      <c r="L1168" s="191">
        <f t="shared" si="293"/>
        <v>0</v>
      </c>
      <c r="M1168" s="191">
        <f t="shared" si="293"/>
        <v>0</v>
      </c>
      <c r="N1168" s="27"/>
    </row>
    <row r="1169" spans="1:14" s="5" customFormat="1" hidden="1">
      <c r="A1169" s="87"/>
      <c r="B1169" s="119" t="s">
        <v>455</v>
      </c>
      <c r="C1169" s="99"/>
      <c r="D1169" s="100" t="s">
        <v>456</v>
      </c>
      <c r="E1169" s="410">
        <f t="shared" si="290"/>
        <v>0</v>
      </c>
      <c r="F1169" s="381"/>
      <c r="G1169" s="381"/>
      <c r="H1169" s="381"/>
      <c r="I1169" s="381"/>
      <c r="J1169" s="383"/>
      <c r="K1169" s="95"/>
      <c r="L1169" s="96"/>
      <c r="M1169" s="96"/>
      <c r="N1169" s="27"/>
    </row>
    <row r="1170" spans="1:14" s="5" customFormat="1" hidden="1">
      <c r="A1170" s="87"/>
      <c r="B1170" s="98" t="s">
        <v>457</v>
      </c>
      <c r="C1170" s="101"/>
      <c r="D1170" s="94" t="s">
        <v>458</v>
      </c>
      <c r="E1170" s="410">
        <f t="shared" si="290"/>
        <v>0</v>
      </c>
      <c r="F1170" s="381"/>
      <c r="G1170" s="381"/>
      <c r="H1170" s="381"/>
      <c r="I1170" s="381"/>
      <c r="J1170" s="383"/>
      <c r="K1170" s="95"/>
      <c r="L1170" s="96"/>
      <c r="M1170" s="96"/>
      <c r="N1170" s="27"/>
    </row>
    <row r="1171" spans="1:14" s="5" customFormat="1">
      <c r="A1171" s="87"/>
      <c r="B1171" s="91" t="s">
        <v>717</v>
      </c>
      <c r="C1171" s="102"/>
      <c r="D1171" s="94" t="s">
        <v>459</v>
      </c>
      <c r="E1171" s="410">
        <f t="shared" si="290"/>
        <v>0</v>
      </c>
      <c r="F1171" s="381">
        <f t="shared" ref="F1171:M1171" si="294">F1172</f>
        <v>0</v>
      </c>
      <c r="G1171" s="381">
        <f t="shared" si="294"/>
        <v>0</v>
      </c>
      <c r="H1171" s="381">
        <f t="shared" si="294"/>
        <v>0</v>
      </c>
      <c r="I1171" s="381">
        <f t="shared" si="294"/>
        <v>0</v>
      </c>
      <c r="J1171" s="382">
        <f t="shared" si="294"/>
        <v>0</v>
      </c>
      <c r="K1171" s="191">
        <f t="shared" si="294"/>
        <v>0</v>
      </c>
      <c r="L1171" s="191">
        <f t="shared" si="294"/>
        <v>0</v>
      </c>
      <c r="M1171" s="191">
        <f t="shared" si="294"/>
        <v>0</v>
      </c>
      <c r="N1171" s="27"/>
    </row>
    <row r="1172" spans="1:14" s="5" customFormat="1">
      <c r="A1172" s="87"/>
      <c r="B1172" s="98" t="s">
        <v>460</v>
      </c>
      <c r="C1172" s="102"/>
      <c r="D1172" s="94" t="s">
        <v>461</v>
      </c>
      <c r="E1172" s="410">
        <f t="shared" si="290"/>
        <v>0</v>
      </c>
      <c r="F1172" s="381"/>
      <c r="G1172" s="381"/>
      <c r="H1172" s="381"/>
      <c r="I1172" s="381"/>
      <c r="J1172" s="383"/>
      <c r="K1172" s="95"/>
      <c r="L1172" s="96"/>
      <c r="M1172" s="96"/>
      <c r="N1172" s="27"/>
    </row>
    <row r="1173" spans="1:14" ht="24.75" customHeight="1">
      <c r="A1173" s="150" t="s">
        <v>204</v>
      </c>
      <c r="B1173" s="150"/>
      <c r="C1173" s="150"/>
      <c r="D1173" s="168"/>
      <c r="E1173" s="369">
        <f t="shared" si="290"/>
        <v>21631</v>
      </c>
      <c r="F1173" s="388"/>
      <c r="G1173" s="388">
        <f t="shared" ref="G1173:M1173" si="295">G1174+G1175+G1178+G1179</f>
        <v>5160</v>
      </c>
      <c r="H1173" s="388">
        <f t="shared" si="295"/>
        <v>5342</v>
      </c>
      <c r="I1173" s="388">
        <f t="shared" si="295"/>
        <v>5674</v>
      </c>
      <c r="J1173" s="383">
        <f t="shared" si="295"/>
        <v>5455</v>
      </c>
      <c r="K1173" s="95">
        <f t="shared" si="295"/>
        <v>22315</v>
      </c>
      <c r="L1173" s="95">
        <f t="shared" si="295"/>
        <v>22315</v>
      </c>
      <c r="M1173" s="95">
        <f t="shared" si="295"/>
        <v>22315</v>
      </c>
    </row>
    <row r="1174" spans="1:14">
      <c r="A1174" s="161"/>
      <c r="B1174" s="163" t="s">
        <v>287</v>
      </c>
      <c r="C1174" s="163"/>
      <c r="D1174" s="168" t="s">
        <v>288</v>
      </c>
      <c r="E1174" s="369">
        <f t="shared" si="290"/>
        <v>0</v>
      </c>
      <c r="F1174" s="388"/>
      <c r="G1174" s="388"/>
      <c r="H1174" s="388">
        <f>50-50</f>
        <v>0</v>
      </c>
      <c r="I1174" s="388">
        <f>50-50</f>
        <v>0</v>
      </c>
      <c r="J1174" s="383">
        <f>45-45</f>
        <v>0</v>
      </c>
      <c r="K1174" s="95">
        <f>232-232</f>
        <v>0</v>
      </c>
      <c r="L1174" s="96">
        <f>232-232</f>
        <v>0</v>
      </c>
      <c r="M1174" s="96"/>
    </row>
    <row r="1175" spans="1:14" ht="28.5" customHeight="1">
      <c r="A1175" s="161"/>
      <c r="B1175" s="666" t="s">
        <v>289</v>
      </c>
      <c r="C1175" s="667"/>
      <c r="D1175" s="168" t="s">
        <v>290</v>
      </c>
      <c r="E1175" s="369">
        <f t="shared" si="290"/>
        <v>0</v>
      </c>
      <c r="F1175" s="388">
        <f t="shared" ref="F1175:M1175" si="296">F1176</f>
        <v>0</v>
      </c>
      <c r="G1175" s="388">
        <f t="shared" si="296"/>
        <v>0</v>
      </c>
      <c r="H1175" s="388">
        <f t="shared" si="296"/>
        <v>0</v>
      </c>
      <c r="I1175" s="388">
        <f t="shared" si="296"/>
        <v>0</v>
      </c>
      <c r="J1175" s="388">
        <f t="shared" si="296"/>
        <v>0</v>
      </c>
      <c r="K1175" s="95">
        <f t="shared" si="296"/>
        <v>0</v>
      </c>
      <c r="L1175" s="95">
        <f t="shared" si="296"/>
        <v>0</v>
      </c>
      <c r="M1175" s="95">
        <f t="shared" si="296"/>
        <v>0</v>
      </c>
    </row>
    <row r="1176" spans="1:14">
      <c r="A1176" s="161"/>
      <c r="B1176" s="153"/>
      <c r="C1176" s="163" t="s">
        <v>291</v>
      </c>
      <c r="D1176" s="185" t="s">
        <v>292</v>
      </c>
      <c r="E1176" s="369">
        <f t="shared" si="290"/>
        <v>0</v>
      </c>
      <c r="F1176" s="388"/>
      <c r="G1176" s="388"/>
      <c r="H1176" s="388"/>
      <c r="I1176" s="388"/>
      <c r="J1176" s="383"/>
      <c r="K1176" s="95"/>
      <c r="L1176" s="96"/>
      <c r="M1176" s="96"/>
    </row>
    <row r="1177" spans="1:14" ht="18.75" hidden="1" customHeight="1">
      <c r="A1177" s="161"/>
      <c r="B1177" s="153"/>
      <c r="C1177" s="163"/>
      <c r="D1177" s="168"/>
      <c r="E1177" s="369">
        <f t="shared" si="290"/>
        <v>0</v>
      </c>
      <c r="F1177" s="388"/>
      <c r="G1177" s="388"/>
      <c r="H1177" s="388"/>
      <c r="I1177" s="388"/>
      <c r="J1177" s="383"/>
      <c r="K1177" s="95"/>
      <c r="L1177" s="96"/>
      <c r="M1177" s="96"/>
    </row>
    <row r="1178" spans="1:14">
      <c r="A1178" s="161"/>
      <c r="B1178" s="153" t="s">
        <v>293</v>
      </c>
      <c r="C1178" s="163"/>
      <c r="D1178" s="182" t="s">
        <v>294</v>
      </c>
      <c r="E1178" s="369">
        <f t="shared" si="290"/>
        <v>21631</v>
      </c>
      <c r="F1178" s="388"/>
      <c r="G1178" s="388">
        <v>5160</v>
      </c>
      <c r="H1178" s="388">
        <v>5342</v>
      </c>
      <c r="I1178" s="388">
        <v>5674</v>
      </c>
      <c r="J1178" s="383">
        <v>5455</v>
      </c>
      <c r="K1178" s="95">
        <v>22315</v>
      </c>
      <c r="L1178" s="96">
        <v>22315</v>
      </c>
      <c r="M1178" s="96">
        <v>22315</v>
      </c>
    </row>
    <row r="1179" spans="1:14" ht="30" customHeight="1">
      <c r="A1179" s="161"/>
      <c r="B1179" s="666" t="s">
        <v>295</v>
      </c>
      <c r="C1179" s="667"/>
      <c r="D1179" s="168" t="s">
        <v>296</v>
      </c>
      <c r="E1179" s="369">
        <f t="shared" si="290"/>
        <v>0</v>
      </c>
      <c r="F1179" s="388"/>
      <c r="G1179" s="388"/>
      <c r="H1179" s="388"/>
      <c r="I1179" s="388"/>
      <c r="J1179" s="383"/>
      <c r="K1179" s="95"/>
      <c r="L1179" s="96"/>
      <c r="M1179" s="96"/>
    </row>
    <row r="1180" spans="1:14" ht="30" customHeight="1">
      <c r="A1180" s="161"/>
      <c r="B1180" s="522"/>
      <c r="C1180" s="523" t="s">
        <v>747</v>
      </c>
      <c r="D1180" s="168" t="s">
        <v>740</v>
      </c>
      <c r="E1180" s="369">
        <f t="shared" si="290"/>
        <v>0</v>
      </c>
      <c r="F1180" s="388"/>
      <c r="G1180" s="388"/>
      <c r="H1180" s="388"/>
      <c r="I1180" s="388"/>
      <c r="J1180" s="383"/>
      <c r="K1180" s="95"/>
      <c r="L1180" s="96"/>
      <c r="M1180" s="96"/>
    </row>
    <row r="1181" spans="1:14" s="4" customFormat="1" ht="42" customHeight="1">
      <c r="A1181" s="691" t="s">
        <v>297</v>
      </c>
      <c r="B1181" s="691"/>
      <c r="C1181" s="691"/>
      <c r="D1181" s="202" t="s">
        <v>298</v>
      </c>
      <c r="E1181" s="433">
        <f t="shared" si="290"/>
        <v>0</v>
      </c>
      <c r="F1181" s="434">
        <f t="shared" ref="F1181:M1181" si="297">F1182+F1183</f>
        <v>0</v>
      </c>
      <c r="G1181" s="434">
        <f t="shared" si="297"/>
        <v>0</v>
      </c>
      <c r="H1181" s="434">
        <f t="shared" si="297"/>
        <v>0</v>
      </c>
      <c r="I1181" s="434">
        <f t="shared" si="297"/>
        <v>0</v>
      </c>
      <c r="J1181" s="435">
        <f t="shared" si="297"/>
        <v>0</v>
      </c>
      <c r="K1181" s="436">
        <f t="shared" si="297"/>
        <v>0</v>
      </c>
      <c r="L1181" s="436">
        <f t="shared" si="297"/>
        <v>0</v>
      </c>
      <c r="M1181" s="436">
        <f t="shared" si="297"/>
        <v>0</v>
      </c>
      <c r="N1181" s="24"/>
    </row>
    <row r="1182" spans="1:14">
      <c r="A1182" s="152" t="s">
        <v>563</v>
      </c>
      <c r="B1182" s="203"/>
      <c r="C1182" s="152"/>
      <c r="D1182" s="451" t="s">
        <v>300</v>
      </c>
      <c r="E1182" s="410">
        <f t="shared" si="290"/>
        <v>0</v>
      </c>
      <c r="F1182" s="388"/>
      <c r="G1182" s="388"/>
      <c r="H1182" s="388"/>
      <c r="I1182" s="388"/>
      <c r="J1182" s="383"/>
      <c r="K1182" s="95"/>
      <c r="L1182" s="96"/>
      <c r="M1182" s="96"/>
    </row>
    <row r="1183" spans="1:14">
      <c r="A1183" s="204" t="s">
        <v>564</v>
      </c>
      <c r="B1183" s="163"/>
      <c r="C1183" s="152"/>
      <c r="D1183" s="451" t="s">
        <v>312</v>
      </c>
      <c r="E1183" s="410">
        <f t="shared" si="290"/>
        <v>0</v>
      </c>
      <c r="F1183" s="388"/>
      <c r="G1183" s="388"/>
      <c r="H1183" s="388"/>
      <c r="I1183" s="388"/>
      <c r="J1183" s="383"/>
      <c r="K1183" s="95"/>
      <c r="L1183" s="96"/>
      <c r="M1183" s="96"/>
    </row>
    <row r="1184" spans="1:14" s="4" customFormat="1" ht="36" customHeight="1">
      <c r="A1184" s="603" t="s">
        <v>323</v>
      </c>
      <c r="B1184" s="604"/>
      <c r="C1184" s="605"/>
      <c r="D1184" s="421" t="s">
        <v>324</v>
      </c>
      <c r="E1184" s="433">
        <f t="shared" si="290"/>
        <v>0</v>
      </c>
      <c r="F1184" s="434">
        <f t="shared" ref="F1184:M1184" si="298">F1185+F1186+F1250+F1251</f>
        <v>0</v>
      </c>
      <c r="G1184" s="434">
        <f t="shared" si="298"/>
        <v>0</v>
      </c>
      <c r="H1184" s="434">
        <f t="shared" si="298"/>
        <v>0</v>
      </c>
      <c r="I1184" s="434">
        <f t="shared" si="298"/>
        <v>0</v>
      </c>
      <c r="J1184" s="435">
        <f t="shared" si="298"/>
        <v>0</v>
      </c>
      <c r="K1184" s="436">
        <f t="shared" si="298"/>
        <v>0</v>
      </c>
      <c r="L1184" s="436">
        <f t="shared" si="298"/>
        <v>0</v>
      </c>
      <c r="M1184" s="436">
        <f t="shared" si="298"/>
        <v>0</v>
      </c>
      <c r="N1184" s="24"/>
    </row>
    <row r="1185" spans="1:14" ht="26.25" customHeight="1">
      <c r="A1185" s="714" t="s">
        <v>565</v>
      </c>
      <c r="B1185" s="715"/>
      <c r="C1185" s="716"/>
      <c r="D1185" s="451" t="s">
        <v>326</v>
      </c>
      <c r="E1185" s="410">
        <f t="shared" si="290"/>
        <v>0</v>
      </c>
      <c r="F1185" s="388"/>
      <c r="G1185" s="388"/>
      <c r="H1185" s="388"/>
      <c r="I1185" s="388"/>
      <c r="J1185" s="383"/>
      <c r="K1185" s="95"/>
      <c r="L1185" s="96"/>
      <c r="M1185" s="96"/>
    </row>
    <row r="1186" spans="1:14" ht="16.5" hidden="1" customHeight="1">
      <c r="A1186" s="222" t="s">
        <v>566</v>
      </c>
      <c r="B1186" s="207"/>
      <c r="C1186" s="208"/>
      <c r="D1186" s="452" t="s">
        <v>330</v>
      </c>
      <c r="E1186" s="410">
        <f t="shared" si="290"/>
        <v>0</v>
      </c>
      <c r="F1186" s="388">
        <f t="shared" ref="F1186:M1187" si="299">F1187</f>
        <v>0</v>
      </c>
      <c r="G1186" s="388">
        <f t="shared" si="299"/>
        <v>0</v>
      </c>
      <c r="H1186" s="388">
        <f t="shared" si="299"/>
        <v>0</v>
      </c>
      <c r="I1186" s="388">
        <f t="shared" si="299"/>
        <v>0</v>
      </c>
      <c r="J1186" s="383">
        <f t="shared" si="299"/>
        <v>0</v>
      </c>
      <c r="K1186" s="95">
        <f t="shared" si="299"/>
        <v>0</v>
      </c>
      <c r="L1186" s="95">
        <f t="shared" si="299"/>
        <v>0</v>
      </c>
      <c r="M1186" s="95">
        <f t="shared" si="299"/>
        <v>0</v>
      </c>
    </row>
    <row r="1187" spans="1:14" s="8" customFormat="1" ht="15" hidden="1">
      <c r="A1187" s="83"/>
      <c r="B1187" s="83" t="s">
        <v>346</v>
      </c>
      <c r="C1187" s="84"/>
      <c r="D1187" s="453"/>
      <c r="E1187" s="411">
        <f t="shared" si="290"/>
        <v>0</v>
      </c>
      <c r="F1187" s="380">
        <f t="shared" si="299"/>
        <v>0</v>
      </c>
      <c r="G1187" s="380">
        <f t="shared" si="299"/>
        <v>0</v>
      </c>
      <c r="H1187" s="380">
        <f t="shared" si="299"/>
        <v>0</v>
      </c>
      <c r="I1187" s="380">
        <f t="shared" si="299"/>
        <v>0</v>
      </c>
      <c r="J1187" s="399">
        <f t="shared" si="299"/>
        <v>0</v>
      </c>
      <c r="K1187" s="190">
        <f t="shared" si="299"/>
        <v>0</v>
      </c>
      <c r="L1187" s="190">
        <f t="shared" si="299"/>
        <v>0</v>
      </c>
      <c r="M1187" s="190">
        <f t="shared" si="299"/>
        <v>0</v>
      </c>
      <c r="N1187" s="29"/>
    </row>
    <row r="1188" spans="1:14" s="5" customFormat="1" ht="13.5" hidden="1">
      <c r="A1188" s="87"/>
      <c r="B1188" s="88" t="s">
        <v>587</v>
      </c>
      <c r="C1188" s="89"/>
      <c r="D1188" s="454" t="s">
        <v>354</v>
      </c>
      <c r="E1188" s="410">
        <f t="shared" si="290"/>
        <v>0</v>
      </c>
      <c r="F1188" s="381">
        <f t="shared" ref="F1188:M1188" si="300">F1189+F1190+F1191+F1196+F1200+F1202+F1214+F1220+F1227</f>
        <v>0</v>
      </c>
      <c r="G1188" s="381">
        <f t="shared" si="300"/>
        <v>0</v>
      </c>
      <c r="H1188" s="381">
        <f t="shared" si="300"/>
        <v>0</v>
      </c>
      <c r="I1188" s="381">
        <f t="shared" si="300"/>
        <v>0</v>
      </c>
      <c r="J1188" s="382">
        <f t="shared" si="300"/>
        <v>0</v>
      </c>
      <c r="K1188" s="191">
        <f t="shared" si="300"/>
        <v>0</v>
      </c>
      <c r="L1188" s="191">
        <f t="shared" si="300"/>
        <v>0</v>
      </c>
      <c r="M1188" s="191">
        <f t="shared" si="300"/>
        <v>0</v>
      </c>
      <c r="N1188" s="27"/>
    </row>
    <row r="1189" spans="1:14" s="5" customFormat="1" ht="13.5" hidden="1">
      <c r="A1189" s="87"/>
      <c r="B1189" s="88"/>
      <c r="C1189" s="91" t="s">
        <v>355</v>
      </c>
      <c r="D1189" s="483" t="s">
        <v>356</v>
      </c>
      <c r="E1189" s="410">
        <f t="shared" si="290"/>
        <v>0</v>
      </c>
      <c r="F1189" s="381"/>
      <c r="G1189" s="381"/>
      <c r="H1189" s="381"/>
      <c r="I1189" s="381"/>
      <c r="J1189" s="383"/>
      <c r="K1189" s="95"/>
      <c r="L1189" s="96"/>
      <c r="M1189" s="96"/>
      <c r="N1189" s="27"/>
    </row>
    <row r="1190" spans="1:14" s="5" customFormat="1" hidden="1">
      <c r="A1190" s="87"/>
      <c r="B1190" s="93"/>
      <c r="C1190" s="537" t="s">
        <v>357</v>
      </c>
      <c r="D1190" s="181" t="s">
        <v>358</v>
      </c>
      <c r="E1190" s="410">
        <f t="shared" si="290"/>
        <v>0</v>
      </c>
      <c r="F1190" s="381"/>
      <c r="G1190" s="381"/>
      <c r="H1190" s="381"/>
      <c r="I1190" s="381"/>
      <c r="J1190" s="383"/>
      <c r="K1190" s="95"/>
      <c r="L1190" s="96"/>
      <c r="M1190" s="96"/>
      <c r="N1190" s="27"/>
    </row>
    <row r="1191" spans="1:14" s="5" customFormat="1" hidden="1">
      <c r="A1191" s="87"/>
      <c r="B1191" s="97" t="s">
        <v>359</v>
      </c>
      <c r="C1191" s="91"/>
      <c r="D1191" s="181" t="s">
        <v>360</v>
      </c>
      <c r="E1191" s="410">
        <f t="shared" si="290"/>
        <v>0</v>
      </c>
      <c r="F1191" s="381">
        <f t="shared" ref="F1191:M1191" si="301">F1192+F1193+F1194</f>
        <v>0</v>
      </c>
      <c r="G1191" s="381">
        <f t="shared" si="301"/>
        <v>0</v>
      </c>
      <c r="H1191" s="381">
        <f t="shared" si="301"/>
        <v>0</v>
      </c>
      <c r="I1191" s="381">
        <f t="shared" si="301"/>
        <v>0</v>
      </c>
      <c r="J1191" s="382">
        <f t="shared" si="301"/>
        <v>0</v>
      </c>
      <c r="K1191" s="191">
        <f t="shared" si="301"/>
        <v>0</v>
      </c>
      <c r="L1191" s="191">
        <f t="shared" si="301"/>
        <v>0</v>
      </c>
      <c r="M1191" s="191">
        <f t="shared" si="301"/>
        <v>0</v>
      </c>
      <c r="N1191" s="27"/>
    </row>
    <row r="1192" spans="1:14" s="5" customFormat="1" hidden="1">
      <c r="A1192" s="87"/>
      <c r="B1192" s="98" t="s">
        <v>361</v>
      </c>
      <c r="C1192" s="91"/>
      <c r="D1192" s="181" t="s">
        <v>362</v>
      </c>
      <c r="E1192" s="410">
        <f t="shared" si="290"/>
        <v>0</v>
      </c>
      <c r="F1192" s="381"/>
      <c r="G1192" s="381"/>
      <c r="H1192" s="381"/>
      <c r="I1192" s="381"/>
      <c r="J1192" s="383"/>
      <c r="K1192" s="95"/>
      <c r="L1192" s="96"/>
      <c r="M1192" s="96"/>
      <c r="N1192" s="27"/>
    </row>
    <row r="1193" spans="1:14" s="5" customFormat="1" hidden="1">
      <c r="A1193" s="87"/>
      <c r="B1193" s="99" t="s">
        <v>363</v>
      </c>
      <c r="C1193" s="99"/>
      <c r="D1193" s="180" t="s">
        <v>364</v>
      </c>
      <c r="E1193" s="410">
        <f t="shared" si="290"/>
        <v>0</v>
      </c>
      <c r="F1193" s="381"/>
      <c r="G1193" s="381"/>
      <c r="H1193" s="381"/>
      <c r="I1193" s="381"/>
      <c r="J1193" s="383"/>
      <c r="K1193" s="95"/>
      <c r="L1193" s="96"/>
      <c r="M1193" s="96"/>
      <c r="N1193" s="27"/>
    </row>
    <row r="1194" spans="1:14" s="5" customFormat="1" hidden="1">
      <c r="A1194" s="87"/>
      <c r="B1194" s="98" t="s">
        <v>365</v>
      </c>
      <c r="C1194" s="101"/>
      <c r="D1194" s="181" t="s">
        <v>366</v>
      </c>
      <c r="E1194" s="410">
        <f t="shared" si="290"/>
        <v>0</v>
      </c>
      <c r="F1194" s="381"/>
      <c r="G1194" s="381"/>
      <c r="H1194" s="381"/>
      <c r="I1194" s="381"/>
      <c r="J1194" s="383"/>
      <c r="K1194" s="95"/>
      <c r="L1194" s="96"/>
      <c r="M1194" s="96"/>
      <c r="N1194" s="27"/>
    </row>
    <row r="1195" spans="1:14" s="5" customFormat="1" hidden="1">
      <c r="A1195" s="87"/>
      <c r="B1195" s="98"/>
      <c r="C1195" s="101"/>
      <c r="D1195" s="181"/>
      <c r="E1195" s="410">
        <f t="shared" si="290"/>
        <v>0</v>
      </c>
      <c r="F1195" s="381"/>
      <c r="G1195" s="381"/>
      <c r="H1195" s="381"/>
      <c r="I1195" s="381"/>
      <c r="J1195" s="383"/>
      <c r="K1195" s="95"/>
      <c r="L1195" s="96"/>
      <c r="M1195" s="96"/>
      <c r="N1195" s="27"/>
    </row>
    <row r="1196" spans="1:14" s="5" customFormat="1" hidden="1">
      <c r="A1196" s="87"/>
      <c r="B1196" s="98" t="s">
        <v>367</v>
      </c>
      <c r="C1196" s="101"/>
      <c r="D1196" s="181" t="s">
        <v>368</v>
      </c>
      <c r="E1196" s="410">
        <f t="shared" si="290"/>
        <v>0</v>
      </c>
      <c r="F1196" s="381">
        <f t="shared" ref="F1196:M1196" si="302">F1197+F1198+F1199</f>
        <v>0</v>
      </c>
      <c r="G1196" s="381">
        <f t="shared" si="302"/>
        <v>0</v>
      </c>
      <c r="H1196" s="381">
        <f t="shared" si="302"/>
        <v>0</v>
      </c>
      <c r="I1196" s="381">
        <f t="shared" si="302"/>
        <v>0</v>
      </c>
      <c r="J1196" s="382">
        <f t="shared" si="302"/>
        <v>0</v>
      </c>
      <c r="K1196" s="191">
        <f t="shared" si="302"/>
        <v>0</v>
      </c>
      <c r="L1196" s="191">
        <f t="shared" si="302"/>
        <v>0</v>
      </c>
      <c r="M1196" s="191">
        <f t="shared" si="302"/>
        <v>0</v>
      </c>
      <c r="N1196" s="27"/>
    </row>
    <row r="1197" spans="1:14" s="5" customFormat="1" ht="25.5" hidden="1">
      <c r="A1197" s="87"/>
      <c r="B1197" s="98"/>
      <c r="C1197" s="101" t="s">
        <v>369</v>
      </c>
      <c r="D1197" s="181" t="s">
        <v>370</v>
      </c>
      <c r="E1197" s="410">
        <f t="shared" si="290"/>
        <v>0</v>
      </c>
      <c r="F1197" s="381"/>
      <c r="G1197" s="381"/>
      <c r="H1197" s="381"/>
      <c r="I1197" s="381"/>
      <c r="J1197" s="383"/>
      <c r="K1197" s="95"/>
      <c r="L1197" s="96"/>
      <c r="M1197" s="96"/>
      <c r="N1197" s="27"/>
    </row>
    <row r="1198" spans="1:14" s="5" customFormat="1" hidden="1">
      <c r="A1198" s="87"/>
      <c r="B1198" s="98"/>
      <c r="C1198" s="102" t="s">
        <v>371</v>
      </c>
      <c r="D1198" s="484" t="s">
        <v>372</v>
      </c>
      <c r="E1198" s="410">
        <f t="shared" si="290"/>
        <v>0</v>
      </c>
      <c r="F1198" s="381"/>
      <c r="G1198" s="381"/>
      <c r="H1198" s="381"/>
      <c r="I1198" s="381"/>
      <c r="J1198" s="383"/>
      <c r="K1198" s="95"/>
      <c r="L1198" s="96"/>
      <c r="M1198" s="96"/>
      <c r="N1198" s="27"/>
    </row>
    <row r="1199" spans="1:14" s="5" customFormat="1" ht="13.5" hidden="1">
      <c r="A1199" s="87"/>
      <c r="B1199" s="89"/>
      <c r="C1199" s="91" t="s">
        <v>373</v>
      </c>
      <c r="D1199" s="454" t="s">
        <v>374</v>
      </c>
      <c r="E1199" s="410">
        <f t="shared" si="290"/>
        <v>0</v>
      </c>
      <c r="F1199" s="381"/>
      <c r="G1199" s="381"/>
      <c r="H1199" s="381"/>
      <c r="I1199" s="381"/>
      <c r="J1199" s="383"/>
      <c r="K1199" s="95"/>
      <c r="L1199" s="96"/>
      <c r="M1199" s="96"/>
      <c r="N1199" s="27"/>
    </row>
    <row r="1200" spans="1:14" s="5" customFormat="1" hidden="1">
      <c r="A1200" s="87"/>
      <c r="B1200" s="91" t="s">
        <v>375</v>
      </c>
      <c r="C1200" s="104"/>
      <c r="D1200" s="485" t="s">
        <v>376</v>
      </c>
      <c r="E1200" s="410">
        <f t="shared" si="290"/>
        <v>0</v>
      </c>
      <c r="F1200" s="381">
        <f t="shared" ref="F1200:M1200" si="303">F1201</f>
        <v>0</v>
      </c>
      <c r="G1200" s="381">
        <f t="shared" si="303"/>
        <v>0</v>
      </c>
      <c r="H1200" s="381">
        <f t="shared" si="303"/>
        <v>0</v>
      </c>
      <c r="I1200" s="381">
        <f t="shared" si="303"/>
        <v>0</v>
      </c>
      <c r="J1200" s="382">
        <f t="shared" si="303"/>
        <v>0</v>
      </c>
      <c r="K1200" s="191">
        <f t="shared" si="303"/>
        <v>0</v>
      </c>
      <c r="L1200" s="191">
        <f t="shared" si="303"/>
        <v>0</v>
      </c>
      <c r="M1200" s="191">
        <f t="shared" si="303"/>
        <v>0</v>
      </c>
      <c r="N1200" s="27"/>
    </row>
    <row r="1201" spans="1:14" s="5" customFormat="1" hidden="1">
      <c r="A1201" s="87"/>
      <c r="B1201" s="98" t="s">
        <v>377</v>
      </c>
      <c r="C1201" s="105"/>
      <c r="D1201" s="485" t="s">
        <v>378</v>
      </c>
      <c r="E1201" s="410">
        <f t="shared" si="290"/>
        <v>0</v>
      </c>
      <c r="F1201" s="381"/>
      <c r="G1201" s="381"/>
      <c r="H1201" s="381"/>
      <c r="I1201" s="381"/>
      <c r="J1201" s="383"/>
      <c r="K1201" s="95"/>
      <c r="L1201" s="96"/>
      <c r="M1201" s="96"/>
      <c r="N1201" s="27"/>
    </row>
    <row r="1202" spans="1:14" s="5" customFormat="1" ht="14.25" hidden="1" customHeight="1">
      <c r="A1202" s="87"/>
      <c r="B1202" s="98"/>
      <c r="C1202" s="101" t="s">
        <v>379</v>
      </c>
      <c r="D1202" s="485" t="s">
        <v>380</v>
      </c>
      <c r="E1202" s="410">
        <f t="shared" si="290"/>
        <v>0</v>
      </c>
      <c r="F1202" s="381">
        <f t="shared" ref="F1202:M1202" si="304">F1203</f>
        <v>0</v>
      </c>
      <c r="G1202" s="381">
        <f t="shared" si="304"/>
        <v>0</v>
      </c>
      <c r="H1202" s="381">
        <f t="shared" si="304"/>
        <v>0</v>
      </c>
      <c r="I1202" s="381">
        <f t="shared" si="304"/>
        <v>0</v>
      </c>
      <c r="J1202" s="382">
        <f t="shared" si="304"/>
        <v>0</v>
      </c>
      <c r="K1202" s="191">
        <f t="shared" si="304"/>
        <v>0</v>
      </c>
      <c r="L1202" s="191">
        <f t="shared" si="304"/>
        <v>0</v>
      </c>
      <c r="M1202" s="191">
        <f t="shared" si="304"/>
        <v>0</v>
      </c>
      <c r="N1202" s="27"/>
    </row>
    <row r="1203" spans="1:14" s="5" customFormat="1" ht="46.5" hidden="1" customHeight="1">
      <c r="A1203" s="87"/>
      <c r="B1203" s="635" t="s">
        <v>381</v>
      </c>
      <c r="C1203" s="636"/>
      <c r="D1203" s="180" t="s">
        <v>382</v>
      </c>
      <c r="E1203" s="410">
        <f t="shared" si="290"/>
        <v>0</v>
      </c>
      <c r="F1203" s="381">
        <f>F1204+F1205+F1206+F1207+F1208+F1209+F1210+F1211+F1212+F1213</f>
        <v>0</v>
      </c>
      <c r="G1203" s="381">
        <f>G1204+G1205+G1206+G1207+G1208+G1209+G1210+G1211+G1212+G1213</f>
        <v>0</v>
      </c>
      <c r="H1203" s="381">
        <f>H1204+H1205+H1206+H1207+H1208+H1209+H1210+H1211+H1212+H1213</f>
        <v>0</v>
      </c>
      <c r="I1203" s="381">
        <f>I1204+I1205+I1206+I1207+I1208+I1209+I1210+I1211+I1212+I1213</f>
        <v>0</v>
      </c>
      <c r="J1203" s="382">
        <f>J1204+J1205+J1206+J1207+J1208+J1209+J1210+J1211+J1212+J1213</f>
        <v>0</v>
      </c>
      <c r="K1203" s="191"/>
      <c r="L1203" s="96"/>
      <c r="M1203" s="96"/>
      <c r="N1203" s="27"/>
    </row>
    <row r="1204" spans="1:14" s="5" customFormat="1" hidden="1">
      <c r="A1204" s="87"/>
      <c r="B1204" s="98"/>
      <c r="C1204" s="102" t="s">
        <v>383</v>
      </c>
      <c r="D1204" s="180" t="s">
        <v>384</v>
      </c>
      <c r="E1204" s="410">
        <f t="shared" si="290"/>
        <v>0</v>
      </c>
      <c r="F1204" s="381"/>
      <c r="G1204" s="381"/>
      <c r="H1204" s="381"/>
      <c r="I1204" s="381"/>
      <c r="J1204" s="383"/>
      <c r="K1204" s="95"/>
      <c r="L1204" s="96"/>
      <c r="M1204" s="96"/>
      <c r="N1204" s="27"/>
    </row>
    <row r="1205" spans="1:14" s="5" customFormat="1" ht="13.5" hidden="1">
      <c r="A1205" s="87"/>
      <c r="B1205" s="106"/>
      <c r="C1205" s="107" t="s">
        <v>385</v>
      </c>
      <c r="D1205" s="454" t="s">
        <v>386</v>
      </c>
      <c r="E1205" s="410">
        <f t="shared" si="290"/>
        <v>0</v>
      </c>
      <c r="F1205" s="381"/>
      <c r="G1205" s="381"/>
      <c r="H1205" s="381"/>
      <c r="I1205" s="381"/>
      <c r="J1205" s="383"/>
      <c r="K1205" s="95"/>
      <c r="L1205" s="96"/>
      <c r="M1205" s="96"/>
      <c r="N1205" s="27"/>
    </row>
    <row r="1206" spans="1:14" s="5" customFormat="1" hidden="1">
      <c r="A1206" s="87"/>
      <c r="B1206" s="530"/>
      <c r="C1206" s="108" t="s">
        <v>387</v>
      </c>
      <c r="D1206" s="180" t="s">
        <v>388</v>
      </c>
      <c r="E1206" s="410">
        <f t="shared" si="290"/>
        <v>0</v>
      </c>
      <c r="F1206" s="381"/>
      <c r="G1206" s="381"/>
      <c r="H1206" s="381"/>
      <c r="I1206" s="381"/>
      <c r="J1206" s="383"/>
      <c r="K1206" s="95"/>
      <c r="L1206" s="96"/>
      <c r="M1206" s="96"/>
      <c r="N1206" s="27"/>
    </row>
    <row r="1207" spans="1:14" s="5" customFormat="1" hidden="1">
      <c r="A1207" s="87"/>
      <c r="B1207" s="98"/>
      <c r="C1207" s="91" t="s">
        <v>389</v>
      </c>
      <c r="D1207" s="181" t="s">
        <v>390</v>
      </c>
      <c r="E1207" s="410">
        <f t="shared" si="290"/>
        <v>0</v>
      </c>
      <c r="F1207" s="381"/>
      <c r="G1207" s="381"/>
      <c r="H1207" s="381"/>
      <c r="I1207" s="381"/>
      <c r="J1207" s="383"/>
      <c r="K1207" s="95"/>
      <c r="L1207" s="96"/>
      <c r="M1207" s="96"/>
      <c r="N1207" s="27"/>
    </row>
    <row r="1208" spans="1:14" s="5" customFormat="1" hidden="1">
      <c r="A1208" s="87"/>
      <c r="B1208" s="98"/>
      <c r="C1208" s="109" t="s">
        <v>391</v>
      </c>
      <c r="D1208" s="181" t="s">
        <v>392</v>
      </c>
      <c r="E1208" s="410">
        <f t="shared" si="290"/>
        <v>0</v>
      </c>
      <c r="F1208" s="381"/>
      <c r="G1208" s="381"/>
      <c r="H1208" s="381"/>
      <c r="I1208" s="381"/>
      <c r="J1208" s="383"/>
      <c r="K1208" s="95"/>
      <c r="L1208" s="96"/>
      <c r="M1208" s="96"/>
      <c r="N1208" s="27"/>
    </row>
    <row r="1209" spans="1:14" s="5" customFormat="1" ht="51" hidden="1">
      <c r="A1209" s="87"/>
      <c r="B1209" s="98"/>
      <c r="C1209" s="101" t="s">
        <v>393</v>
      </c>
      <c r="D1209" s="181" t="s">
        <v>394</v>
      </c>
      <c r="E1209" s="410">
        <f t="shared" si="290"/>
        <v>0</v>
      </c>
      <c r="F1209" s="381"/>
      <c r="G1209" s="381"/>
      <c r="H1209" s="381"/>
      <c r="I1209" s="381"/>
      <c r="J1209" s="383"/>
      <c r="K1209" s="95"/>
      <c r="L1209" s="96"/>
      <c r="M1209" s="96"/>
      <c r="N1209" s="27"/>
    </row>
    <row r="1210" spans="1:14" s="5" customFormat="1" ht="38.25" hidden="1">
      <c r="A1210" s="87"/>
      <c r="B1210" s="98"/>
      <c r="C1210" s="101" t="s">
        <v>395</v>
      </c>
      <c r="D1210" s="181" t="s">
        <v>396</v>
      </c>
      <c r="E1210" s="410">
        <f t="shared" si="290"/>
        <v>0</v>
      </c>
      <c r="F1210" s="381"/>
      <c r="G1210" s="381"/>
      <c r="H1210" s="381"/>
      <c r="I1210" s="381"/>
      <c r="J1210" s="383"/>
      <c r="K1210" s="95"/>
      <c r="L1210" s="96"/>
      <c r="M1210" s="96"/>
      <c r="N1210" s="27"/>
    </row>
    <row r="1211" spans="1:14" s="5" customFormat="1" ht="38.25" hidden="1">
      <c r="A1211" s="87"/>
      <c r="B1211" s="102"/>
      <c r="C1211" s="101" t="s">
        <v>397</v>
      </c>
      <c r="D1211" s="181" t="s">
        <v>398</v>
      </c>
      <c r="E1211" s="410">
        <f t="shared" si="290"/>
        <v>0</v>
      </c>
      <c r="F1211" s="381"/>
      <c r="G1211" s="381"/>
      <c r="H1211" s="381"/>
      <c r="I1211" s="381"/>
      <c r="J1211" s="383"/>
      <c r="K1211" s="95"/>
      <c r="L1211" s="96"/>
      <c r="M1211" s="96"/>
      <c r="N1211" s="27"/>
    </row>
    <row r="1212" spans="1:14" s="5" customFormat="1" ht="38.25" hidden="1">
      <c r="A1212" s="87"/>
      <c r="B1212" s="102"/>
      <c r="C1212" s="101" t="s">
        <v>399</v>
      </c>
      <c r="D1212" s="181" t="s">
        <v>400</v>
      </c>
      <c r="E1212" s="410">
        <f t="shared" si="290"/>
        <v>0</v>
      </c>
      <c r="F1212" s="381"/>
      <c r="G1212" s="381"/>
      <c r="H1212" s="381"/>
      <c r="I1212" s="381"/>
      <c r="J1212" s="383"/>
      <c r="K1212" s="95"/>
      <c r="L1212" s="96"/>
      <c r="M1212" s="96"/>
      <c r="N1212" s="27"/>
    </row>
    <row r="1213" spans="1:14" s="5" customFormat="1" ht="25.5" hidden="1">
      <c r="A1213" s="87"/>
      <c r="B1213" s="102"/>
      <c r="C1213" s="101" t="s">
        <v>401</v>
      </c>
      <c r="D1213" s="181" t="s">
        <v>402</v>
      </c>
      <c r="E1213" s="410">
        <f t="shared" si="290"/>
        <v>0</v>
      </c>
      <c r="F1213" s="381"/>
      <c r="G1213" s="381"/>
      <c r="H1213" s="381"/>
      <c r="I1213" s="381"/>
      <c r="J1213" s="383"/>
      <c r="K1213" s="95"/>
      <c r="L1213" s="96"/>
      <c r="M1213" s="96"/>
      <c r="N1213" s="27"/>
    </row>
    <row r="1214" spans="1:14" s="5" customFormat="1" hidden="1">
      <c r="A1214" s="87"/>
      <c r="B1214" s="102"/>
      <c r="C1214" s="102" t="s">
        <v>403</v>
      </c>
      <c r="D1214" s="181" t="s">
        <v>404</v>
      </c>
      <c r="E1214" s="410">
        <f t="shared" si="290"/>
        <v>0</v>
      </c>
      <c r="F1214" s="381">
        <f t="shared" ref="F1214:M1214" si="305">F1215+F1217</f>
        <v>0</v>
      </c>
      <c r="G1214" s="381">
        <f t="shared" si="305"/>
        <v>0</v>
      </c>
      <c r="H1214" s="381">
        <f t="shared" si="305"/>
        <v>0</v>
      </c>
      <c r="I1214" s="381">
        <f t="shared" si="305"/>
        <v>0</v>
      </c>
      <c r="J1214" s="382">
        <f t="shared" si="305"/>
        <v>0</v>
      </c>
      <c r="K1214" s="191">
        <f t="shared" si="305"/>
        <v>0</v>
      </c>
      <c r="L1214" s="191">
        <f t="shared" si="305"/>
        <v>0</v>
      </c>
      <c r="M1214" s="191">
        <f t="shared" si="305"/>
        <v>0</v>
      </c>
      <c r="N1214" s="27"/>
    </row>
    <row r="1215" spans="1:14" s="5" customFormat="1" ht="1.5" hidden="1" customHeight="1">
      <c r="A1215" s="87"/>
      <c r="B1215" s="102" t="s">
        <v>405</v>
      </c>
      <c r="C1215" s="101" t="s">
        <v>406</v>
      </c>
      <c r="D1215" s="181" t="s">
        <v>407</v>
      </c>
      <c r="E1215" s="410">
        <f t="shared" si="290"/>
        <v>0</v>
      </c>
      <c r="F1215" s="381">
        <f>F1216</f>
        <v>0</v>
      </c>
      <c r="G1215" s="381">
        <f>G1216</f>
        <v>0</v>
      </c>
      <c r="H1215" s="381">
        <f>H1216</f>
        <v>0</v>
      </c>
      <c r="I1215" s="381">
        <f>I1216</f>
        <v>0</v>
      </c>
      <c r="J1215" s="382">
        <f>J1216</f>
        <v>0</v>
      </c>
      <c r="K1215" s="191"/>
      <c r="L1215" s="96"/>
      <c r="M1215" s="96"/>
      <c r="N1215" s="27"/>
    </row>
    <row r="1216" spans="1:14" s="5" customFormat="1" hidden="1">
      <c r="A1216" s="87"/>
      <c r="B1216" s="102"/>
      <c r="C1216" s="110"/>
      <c r="D1216" s="181" t="s">
        <v>501</v>
      </c>
      <c r="E1216" s="410">
        <f t="shared" si="290"/>
        <v>0</v>
      </c>
      <c r="F1216" s="381"/>
      <c r="G1216" s="381"/>
      <c r="H1216" s="381"/>
      <c r="I1216" s="381"/>
      <c r="J1216" s="383"/>
      <c r="K1216" s="95"/>
      <c r="L1216" s="96"/>
      <c r="M1216" s="96"/>
      <c r="N1216" s="27"/>
    </row>
    <row r="1217" spans="1:14" s="5" customFormat="1" hidden="1">
      <c r="A1217" s="87"/>
      <c r="B1217" s="112" t="s">
        <v>408</v>
      </c>
      <c r="C1217" s="113"/>
      <c r="D1217" s="483" t="s">
        <v>409</v>
      </c>
      <c r="E1217" s="410">
        <f t="shared" ref="E1217:E1246" si="306">G1217+H1217+I1217+J1217</f>
        <v>0</v>
      </c>
      <c r="F1217" s="381">
        <f>F1218+F1219</f>
        <v>0</v>
      </c>
      <c r="G1217" s="381">
        <f>G1218+G1219</f>
        <v>0</v>
      </c>
      <c r="H1217" s="381">
        <f>H1218+H1219</f>
        <v>0</v>
      </c>
      <c r="I1217" s="381">
        <f>I1218+I1219</f>
        <v>0</v>
      </c>
      <c r="J1217" s="382">
        <f>J1218+J1219</f>
        <v>0</v>
      </c>
      <c r="K1217" s="191"/>
      <c r="L1217" s="96"/>
      <c r="M1217" s="96"/>
      <c r="N1217" s="27"/>
    </row>
    <row r="1218" spans="1:14" s="5" customFormat="1" ht="25.5" hidden="1">
      <c r="A1218" s="87"/>
      <c r="B1218" s="112"/>
      <c r="C1218" s="113" t="s">
        <v>410</v>
      </c>
      <c r="D1218" s="483" t="s">
        <v>411</v>
      </c>
      <c r="E1218" s="410">
        <f t="shared" si="306"/>
        <v>0</v>
      </c>
      <c r="F1218" s="381"/>
      <c r="G1218" s="381"/>
      <c r="H1218" s="381"/>
      <c r="I1218" s="381"/>
      <c r="J1218" s="383"/>
      <c r="K1218" s="95"/>
      <c r="L1218" s="96"/>
      <c r="M1218" s="96"/>
      <c r="N1218" s="27"/>
    </row>
    <row r="1219" spans="1:14" s="5" customFormat="1" ht="13.5" hidden="1">
      <c r="A1219" s="87"/>
      <c r="B1219" s="89"/>
      <c r="C1219" s="89" t="s">
        <v>412</v>
      </c>
      <c r="D1219" s="454" t="s">
        <v>413</v>
      </c>
      <c r="E1219" s="410">
        <f t="shared" si="306"/>
        <v>0</v>
      </c>
      <c r="F1219" s="381"/>
      <c r="G1219" s="381"/>
      <c r="H1219" s="381"/>
      <c r="I1219" s="381"/>
      <c r="J1219" s="383"/>
      <c r="K1219" s="95"/>
      <c r="L1219" s="96"/>
      <c r="M1219" s="96"/>
      <c r="N1219" s="27"/>
    </row>
    <row r="1220" spans="1:14" s="5" customFormat="1" hidden="1">
      <c r="A1220" s="87"/>
      <c r="B1220" s="91" t="s">
        <v>716</v>
      </c>
      <c r="C1220" s="98"/>
      <c r="D1220" s="180" t="s">
        <v>414</v>
      </c>
      <c r="E1220" s="410">
        <f t="shared" si="306"/>
        <v>0</v>
      </c>
      <c r="F1220" s="381">
        <f t="shared" ref="F1220:M1220" si="307">F1221</f>
        <v>0</v>
      </c>
      <c r="G1220" s="381">
        <f t="shared" si="307"/>
        <v>0</v>
      </c>
      <c r="H1220" s="381">
        <f t="shared" si="307"/>
        <v>0</v>
      </c>
      <c r="I1220" s="381">
        <f t="shared" si="307"/>
        <v>0</v>
      </c>
      <c r="J1220" s="382">
        <f t="shared" si="307"/>
        <v>0</v>
      </c>
      <c r="K1220" s="191">
        <f t="shared" si="307"/>
        <v>0</v>
      </c>
      <c r="L1220" s="191">
        <f t="shared" si="307"/>
        <v>0</v>
      </c>
      <c r="M1220" s="191">
        <f t="shared" si="307"/>
        <v>0</v>
      </c>
      <c r="N1220" s="27"/>
    </row>
    <row r="1221" spans="1:14" s="5" customFormat="1" ht="0.75" hidden="1" customHeight="1">
      <c r="A1221" s="87"/>
      <c r="B1221" s="114" t="s">
        <v>415</v>
      </c>
      <c r="C1221" s="91"/>
      <c r="D1221" s="181" t="s">
        <v>416</v>
      </c>
      <c r="E1221" s="410">
        <f t="shared" si="306"/>
        <v>0</v>
      </c>
      <c r="F1221" s="381">
        <f>F1222+F1223+F1224+F1225</f>
        <v>0</v>
      </c>
      <c r="G1221" s="381">
        <f>G1222+G1223+G1224+G1225</f>
        <v>0</v>
      </c>
      <c r="H1221" s="381">
        <f>H1222+H1223+H1224+H1225</f>
        <v>0</v>
      </c>
      <c r="I1221" s="381">
        <f>I1222+I1223+I1224+I1225</f>
        <v>0</v>
      </c>
      <c r="J1221" s="382">
        <f>J1222+J1223+J1224+J1225</f>
        <v>0</v>
      </c>
      <c r="K1221" s="191"/>
      <c r="L1221" s="96"/>
      <c r="M1221" s="96"/>
      <c r="N1221" s="27"/>
    </row>
    <row r="1222" spans="1:14" s="5" customFormat="1" hidden="1">
      <c r="A1222" s="87"/>
      <c r="B1222" s="114"/>
      <c r="C1222" s="91" t="s">
        <v>417</v>
      </c>
      <c r="D1222" s="181" t="s">
        <v>418</v>
      </c>
      <c r="E1222" s="410">
        <f t="shared" si="306"/>
        <v>0</v>
      </c>
      <c r="F1222" s="381"/>
      <c r="G1222" s="381"/>
      <c r="H1222" s="381"/>
      <c r="I1222" s="381"/>
      <c r="J1222" s="383"/>
      <c r="K1222" s="95"/>
      <c r="L1222" s="96"/>
      <c r="M1222" s="96"/>
      <c r="N1222" s="27"/>
    </row>
    <row r="1223" spans="1:14" s="5" customFormat="1" hidden="1">
      <c r="A1223" s="87"/>
      <c r="B1223" s="98"/>
      <c r="C1223" s="102" t="s">
        <v>419</v>
      </c>
      <c r="D1223" s="180" t="s">
        <v>420</v>
      </c>
      <c r="E1223" s="410">
        <f t="shared" si="306"/>
        <v>0</v>
      </c>
      <c r="F1223" s="381"/>
      <c r="G1223" s="381"/>
      <c r="H1223" s="381"/>
      <c r="I1223" s="381"/>
      <c r="J1223" s="383"/>
      <c r="K1223" s="95"/>
      <c r="L1223" s="96"/>
      <c r="M1223" s="96"/>
      <c r="N1223" s="27"/>
    </row>
    <row r="1224" spans="1:14" s="5" customFormat="1" hidden="1">
      <c r="A1224" s="87"/>
      <c r="B1224" s="115"/>
      <c r="C1224" s="102" t="s">
        <v>421</v>
      </c>
      <c r="D1224" s="180" t="s">
        <v>422</v>
      </c>
      <c r="E1224" s="410">
        <f t="shared" si="306"/>
        <v>0</v>
      </c>
      <c r="F1224" s="381"/>
      <c r="G1224" s="381"/>
      <c r="H1224" s="381"/>
      <c r="I1224" s="381"/>
      <c r="J1224" s="383"/>
      <c r="K1224" s="95"/>
      <c r="L1224" s="96"/>
      <c r="M1224" s="96"/>
      <c r="N1224" s="27"/>
    </row>
    <row r="1225" spans="1:14" s="5" customFormat="1" hidden="1">
      <c r="A1225" s="87"/>
      <c r="B1225" s="98"/>
      <c r="C1225" s="116" t="s">
        <v>423</v>
      </c>
      <c r="D1225" s="181" t="s">
        <v>424</v>
      </c>
      <c r="E1225" s="410">
        <f t="shared" si="306"/>
        <v>0</v>
      </c>
      <c r="F1225" s="381"/>
      <c r="G1225" s="381"/>
      <c r="H1225" s="381"/>
      <c r="I1225" s="381"/>
      <c r="J1225" s="383"/>
      <c r="K1225" s="95"/>
      <c r="L1225" s="96"/>
      <c r="M1225" s="96"/>
      <c r="N1225" s="27"/>
    </row>
    <row r="1226" spans="1:14" s="5" customFormat="1" hidden="1">
      <c r="A1226" s="87"/>
      <c r="B1226" s="97"/>
      <c r="C1226" s="116"/>
      <c r="D1226" s="181"/>
      <c r="E1226" s="410">
        <f t="shared" si="306"/>
        <v>0</v>
      </c>
      <c r="F1226" s="381"/>
      <c r="G1226" s="381"/>
      <c r="H1226" s="381"/>
      <c r="I1226" s="381"/>
      <c r="J1226" s="383"/>
      <c r="K1226" s="95"/>
      <c r="L1226" s="96"/>
      <c r="M1226" s="96"/>
      <c r="N1226" s="27"/>
    </row>
    <row r="1227" spans="1:14" s="5" customFormat="1" ht="19.5" hidden="1" customHeight="1">
      <c r="A1227" s="87"/>
      <c r="B1227" s="93" t="s">
        <v>425</v>
      </c>
      <c r="C1227" s="116"/>
      <c r="D1227" s="181" t="s">
        <v>426</v>
      </c>
      <c r="E1227" s="410">
        <f t="shared" si="306"/>
        <v>0</v>
      </c>
      <c r="F1227" s="381"/>
      <c r="G1227" s="381"/>
      <c r="H1227" s="381"/>
      <c r="I1227" s="381"/>
      <c r="J1227" s="383"/>
      <c r="K1227" s="95"/>
      <c r="L1227" s="96"/>
      <c r="M1227" s="96"/>
      <c r="N1227" s="27"/>
    </row>
    <row r="1228" spans="1:14" s="5" customFormat="1" hidden="1">
      <c r="A1228" s="87"/>
      <c r="B1228" s="97" t="s">
        <v>427</v>
      </c>
      <c r="C1228" s="116"/>
      <c r="D1228" s="181" t="s">
        <v>428</v>
      </c>
      <c r="E1228" s="410">
        <f t="shared" si="306"/>
        <v>0</v>
      </c>
      <c r="F1228" s="381"/>
      <c r="G1228" s="381"/>
      <c r="H1228" s="381"/>
      <c r="I1228" s="381"/>
      <c r="J1228" s="383"/>
      <c r="K1228" s="95"/>
      <c r="L1228" s="96"/>
      <c r="M1228" s="96"/>
      <c r="N1228" s="27"/>
    </row>
    <row r="1229" spans="1:14" s="5" customFormat="1" hidden="1">
      <c r="A1229" s="87"/>
      <c r="B1229" s="97" t="s">
        <v>429</v>
      </c>
      <c r="C1229" s="116"/>
      <c r="D1229" s="456" t="s">
        <v>430</v>
      </c>
      <c r="E1229" s="410">
        <f t="shared" si="306"/>
        <v>0</v>
      </c>
      <c r="F1229" s="381"/>
      <c r="G1229" s="381"/>
      <c r="H1229" s="381"/>
      <c r="I1229" s="381"/>
      <c r="J1229" s="383"/>
      <c r="K1229" s="95"/>
      <c r="L1229" s="96"/>
      <c r="M1229" s="96"/>
      <c r="N1229" s="27"/>
    </row>
    <row r="1230" spans="1:14" s="5" customFormat="1" ht="13.5" hidden="1">
      <c r="A1230" s="87"/>
      <c r="B1230" s="88" t="s">
        <v>431</v>
      </c>
      <c r="C1230" s="118"/>
      <c r="D1230" s="454" t="s">
        <v>432</v>
      </c>
      <c r="E1230" s="410">
        <f t="shared" si="306"/>
        <v>0</v>
      </c>
      <c r="F1230" s="381"/>
      <c r="G1230" s="381"/>
      <c r="H1230" s="381"/>
      <c r="I1230" s="381"/>
      <c r="J1230" s="383"/>
      <c r="K1230" s="95"/>
      <c r="L1230" s="96"/>
      <c r="M1230" s="96"/>
      <c r="N1230" s="27"/>
    </row>
    <row r="1231" spans="1:14" s="5" customFormat="1" hidden="1">
      <c r="A1231" s="87"/>
      <c r="B1231" s="98" t="s">
        <v>433</v>
      </c>
      <c r="C1231" s="99"/>
      <c r="D1231" s="180" t="s">
        <v>434</v>
      </c>
      <c r="E1231" s="410">
        <f t="shared" si="306"/>
        <v>0</v>
      </c>
      <c r="F1231" s="381"/>
      <c r="G1231" s="381"/>
      <c r="H1231" s="381"/>
      <c r="I1231" s="381"/>
      <c r="J1231" s="383"/>
      <c r="K1231" s="95"/>
      <c r="L1231" s="96"/>
      <c r="M1231" s="96"/>
      <c r="N1231" s="27"/>
    </row>
    <row r="1232" spans="1:14" s="5" customFormat="1" hidden="1">
      <c r="A1232" s="87"/>
      <c r="B1232" s="119" t="s">
        <v>435</v>
      </c>
      <c r="C1232" s="99"/>
      <c r="D1232" s="180" t="s">
        <v>436</v>
      </c>
      <c r="E1232" s="410">
        <f t="shared" si="306"/>
        <v>0</v>
      </c>
      <c r="F1232" s="381"/>
      <c r="G1232" s="381"/>
      <c r="H1232" s="381"/>
      <c r="I1232" s="381"/>
      <c r="J1232" s="383"/>
      <c r="K1232" s="95"/>
      <c r="L1232" s="96"/>
      <c r="M1232" s="96"/>
      <c r="N1232" s="27"/>
    </row>
    <row r="1233" spans="1:14" s="5" customFormat="1" hidden="1">
      <c r="A1233" s="87"/>
      <c r="B1233" s="120" t="s">
        <v>437</v>
      </c>
      <c r="C1233" s="121"/>
      <c r="D1233" s="180" t="s">
        <v>438</v>
      </c>
      <c r="E1233" s="410">
        <f t="shared" si="306"/>
        <v>0</v>
      </c>
      <c r="F1233" s="381"/>
      <c r="G1233" s="381"/>
      <c r="H1233" s="381"/>
      <c r="I1233" s="381"/>
      <c r="J1233" s="383"/>
      <c r="K1233" s="95"/>
      <c r="L1233" s="96"/>
      <c r="M1233" s="96"/>
      <c r="N1233" s="27"/>
    </row>
    <row r="1234" spans="1:14" s="5" customFormat="1" hidden="1">
      <c r="A1234" s="87"/>
      <c r="B1234" s="120" t="s">
        <v>439</v>
      </c>
      <c r="C1234" s="121"/>
      <c r="D1234" s="180" t="s">
        <v>440</v>
      </c>
      <c r="E1234" s="410">
        <f t="shared" si="306"/>
        <v>0</v>
      </c>
      <c r="F1234" s="381"/>
      <c r="G1234" s="381"/>
      <c r="H1234" s="381"/>
      <c r="I1234" s="381"/>
      <c r="J1234" s="383"/>
      <c r="K1234" s="95"/>
      <c r="L1234" s="96"/>
      <c r="M1234" s="96"/>
      <c r="N1234" s="27"/>
    </row>
    <row r="1235" spans="1:14" s="5" customFormat="1" hidden="1">
      <c r="A1235" s="87"/>
      <c r="B1235" s="119" t="s">
        <v>441</v>
      </c>
      <c r="C1235" s="99"/>
      <c r="D1235" s="180" t="s">
        <v>442</v>
      </c>
      <c r="E1235" s="410">
        <f t="shared" si="306"/>
        <v>0</v>
      </c>
      <c r="F1235" s="381"/>
      <c r="G1235" s="381"/>
      <c r="H1235" s="381"/>
      <c r="I1235" s="381"/>
      <c r="J1235" s="383"/>
      <c r="K1235" s="95"/>
      <c r="L1235" s="96"/>
      <c r="M1235" s="96"/>
      <c r="N1235" s="27"/>
    </row>
    <row r="1236" spans="1:14" s="5" customFormat="1" hidden="1">
      <c r="A1236" s="87"/>
      <c r="B1236" s="119" t="s">
        <v>443</v>
      </c>
      <c r="C1236" s="99"/>
      <c r="D1236" s="180" t="s">
        <v>444</v>
      </c>
      <c r="E1236" s="410">
        <f t="shared" si="306"/>
        <v>0</v>
      </c>
      <c r="F1236" s="381"/>
      <c r="G1236" s="381"/>
      <c r="H1236" s="381"/>
      <c r="I1236" s="381"/>
      <c r="J1236" s="383"/>
      <c r="K1236" s="95"/>
      <c r="L1236" s="96"/>
      <c r="M1236" s="96"/>
      <c r="N1236" s="27"/>
    </row>
    <row r="1237" spans="1:14" s="5" customFormat="1" hidden="1">
      <c r="A1237" s="87"/>
      <c r="B1237" s="119" t="s">
        <v>445</v>
      </c>
      <c r="C1237" s="99"/>
      <c r="D1237" s="180" t="s">
        <v>446</v>
      </c>
      <c r="E1237" s="410">
        <f t="shared" si="306"/>
        <v>0</v>
      </c>
      <c r="F1237" s="381">
        <f>F1238+F1242</f>
        <v>0</v>
      </c>
      <c r="G1237" s="381">
        <f>G1238+G1242</f>
        <v>0</v>
      </c>
      <c r="H1237" s="381">
        <f>H1238+H1242</f>
        <v>0</v>
      </c>
      <c r="I1237" s="381">
        <f>I1238+I1242</f>
        <v>0</v>
      </c>
      <c r="J1237" s="382">
        <f>J1238+J1242</f>
        <v>0</v>
      </c>
      <c r="K1237" s="191"/>
      <c r="L1237" s="96"/>
      <c r="M1237" s="96"/>
      <c r="N1237" s="27"/>
    </row>
    <row r="1238" spans="1:14" s="5" customFormat="1" hidden="1">
      <c r="A1238" s="87"/>
      <c r="B1238" s="109" t="s">
        <v>447</v>
      </c>
      <c r="C1238" s="119"/>
      <c r="D1238" s="180" t="s">
        <v>448</v>
      </c>
      <c r="E1238" s="410">
        <f t="shared" si="306"/>
        <v>0</v>
      </c>
      <c r="F1238" s="381">
        <f t="shared" ref="F1238:M1238" si="308">F1239+F1240</f>
        <v>0</v>
      </c>
      <c r="G1238" s="381">
        <f t="shared" si="308"/>
        <v>0</v>
      </c>
      <c r="H1238" s="381">
        <f t="shared" si="308"/>
        <v>0</v>
      </c>
      <c r="I1238" s="381">
        <f t="shared" si="308"/>
        <v>0</v>
      </c>
      <c r="J1238" s="382">
        <f t="shared" si="308"/>
        <v>0</v>
      </c>
      <c r="K1238" s="191">
        <f t="shared" si="308"/>
        <v>0</v>
      </c>
      <c r="L1238" s="191">
        <f t="shared" si="308"/>
        <v>0</v>
      </c>
      <c r="M1238" s="191">
        <f t="shared" si="308"/>
        <v>0</v>
      </c>
      <c r="N1238" s="27"/>
    </row>
    <row r="1239" spans="1:14" s="5" customFormat="1" ht="38.25" hidden="1">
      <c r="A1239" s="87"/>
      <c r="B1239" s="114"/>
      <c r="C1239" s="113" t="s">
        <v>449</v>
      </c>
      <c r="D1239" s="180" t="s">
        <v>450</v>
      </c>
      <c r="E1239" s="410">
        <f t="shared" si="306"/>
        <v>0</v>
      </c>
      <c r="F1239" s="381"/>
      <c r="G1239" s="381"/>
      <c r="H1239" s="381"/>
      <c r="I1239" s="381"/>
      <c r="J1239" s="383"/>
      <c r="K1239" s="95"/>
      <c r="L1239" s="96"/>
      <c r="M1239" s="96"/>
      <c r="N1239" s="27"/>
    </row>
    <row r="1240" spans="1:14" s="5" customFormat="1" hidden="1">
      <c r="A1240" s="87"/>
      <c r="B1240" s="122" t="s">
        <v>451</v>
      </c>
      <c r="C1240" s="123"/>
      <c r="D1240" s="181" t="s">
        <v>452</v>
      </c>
      <c r="E1240" s="410">
        <f t="shared" si="306"/>
        <v>0</v>
      </c>
      <c r="F1240" s="381"/>
      <c r="G1240" s="381"/>
      <c r="H1240" s="381"/>
      <c r="I1240" s="381"/>
      <c r="J1240" s="383"/>
      <c r="K1240" s="95"/>
      <c r="L1240" s="96"/>
      <c r="M1240" s="96"/>
      <c r="N1240" s="27"/>
    </row>
    <row r="1241" spans="1:14" s="5" customFormat="1" ht="13.5" hidden="1">
      <c r="A1241" s="87"/>
      <c r="B1241" s="124"/>
      <c r="C1241" s="89"/>
      <c r="D1241" s="454"/>
      <c r="E1241" s="410">
        <f t="shared" si="306"/>
        <v>0</v>
      </c>
      <c r="F1241" s="381"/>
      <c r="G1241" s="381"/>
      <c r="H1241" s="381"/>
      <c r="I1241" s="381"/>
      <c r="J1241" s="383"/>
      <c r="K1241" s="95"/>
      <c r="L1241" s="96"/>
      <c r="M1241" s="96"/>
      <c r="N1241" s="27"/>
    </row>
    <row r="1242" spans="1:14" s="5" customFormat="1" hidden="1">
      <c r="A1242" s="87"/>
      <c r="B1242" s="94" t="s">
        <v>453</v>
      </c>
      <c r="C1242" s="125"/>
      <c r="D1242" s="180" t="s">
        <v>454</v>
      </c>
      <c r="E1242" s="410">
        <f t="shared" si="306"/>
        <v>0</v>
      </c>
      <c r="F1242" s="381">
        <f t="shared" ref="F1242:M1242" si="309">F1243+F1244</f>
        <v>0</v>
      </c>
      <c r="G1242" s="381">
        <f t="shared" si="309"/>
        <v>0</v>
      </c>
      <c r="H1242" s="381">
        <f t="shared" si="309"/>
        <v>0</v>
      </c>
      <c r="I1242" s="381">
        <f t="shared" si="309"/>
        <v>0</v>
      </c>
      <c r="J1242" s="382">
        <f t="shared" si="309"/>
        <v>0</v>
      </c>
      <c r="K1242" s="191">
        <f t="shared" si="309"/>
        <v>0</v>
      </c>
      <c r="L1242" s="191">
        <f t="shared" si="309"/>
        <v>0</v>
      </c>
      <c r="M1242" s="191">
        <f t="shared" si="309"/>
        <v>0</v>
      </c>
      <c r="N1242" s="27"/>
    </row>
    <row r="1243" spans="1:14" s="5" customFormat="1" ht="0.75" hidden="1" customHeight="1">
      <c r="A1243" s="87"/>
      <c r="B1243" s="119" t="s">
        <v>455</v>
      </c>
      <c r="C1243" s="99"/>
      <c r="D1243" s="180" t="s">
        <v>456</v>
      </c>
      <c r="E1243" s="410">
        <f t="shared" si="306"/>
        <v>0</v>
      </c>
      <c r="F1243" s="381"/>
      <c r="G1243" s="381"/>
      <c r="H1243" s="381"/>
      <c r="I1243" s="381"/>
      <c r="J1243" s="383"/>
      <c r="K1243" s="95"/>
      <c r="L1243" s="96"/>
      <c r="M1243" s="96"/>
      <c r="N1243" s="27"/>
    </row>
    <row r="1244" spans="1:14" s="5" customFormat="1" hidden="1">
      <c r="A1244" s="87"/>
      <c r="B1244" s="98" t="s">
        <v>457</v>
      </c>
      <c r="C1244" s="101"/>
      <c r="D1244" s="181" t="s">
        <v>458</v>
      </c>
      <c r="E1244" s="410">
        <f t="shared" si="306"/>
        <v>0</v>
      </c>
      <c r="F1244" s="381"/>
      <c r="G1244" s="381"/>
      <c r="H1244" s="381"/>
      <c r="I1244" s="381"/>
      <c r="J1244" s="383"/>
      <c r="K1244" s="95"/>
      <c r="L1244" s="96"/>
      <c r="M1244" s="96"/>
      <c r="N1244" s="27"/>
    </row>
    <row r="1245" spans="1:14" s="5" customFormat="1" hidden="1">
      <c r="A1245" s="87"/>
      <c r="B1245" s="91" t="s">
        <v>717</v>
      </c>
      <c r="C1245" s="102"/>
      <c r="D1245" s="181" t="s">
        <v>459</v>
      </c>
      <c r="E1245" s="410">
        <f t="shared" si="306"/>
        <v>0</v>
      </c>
      <c r="F1245" s="381">
        <f t="shared" ref="F1245:M1245" si="310">F1246</f>
        <v>0</v>
      </c>
      <c r="G1245" s="381">
        <f t="shared" si="310"/>
        <v>0</v>
      </c>
      <c r="H1245" s="381">
        <f t="shared" si="310"/>
        <v>0</v>
      </c>
      <c r="I1245" s="381">
        <f t="shared" si="310"/>
        <v>0</v>
      </c>
      <c r="J1245" s="382">
        <f t="shared" si="310"/>
        <v>0</v>
      </c>
      <c r="K1245" s="191">
        <f t="shared" si="310"/>
        <v>0</v>
      </c>
      <c r="L1245" s="191">
        <f t="shared" si="310"/>
        <v>0</v>
      </c>
      <c r="M1245" s="191">
        <f t="shared" si="310"/>
        <v>0</v>
      </c>
      <c r="N1245" s="27"/>
    </row>
    <row r="1246" spans="1:14" s="5" customFormat="1" hidden="1">
      <c r="A1246" s="87"/>
      <c r="B1246" s="98" t="s">
        <v>460</v>
      </c>
      <c r="C1246" s="102"/>
      <c r="D1246" s="181" t="s">
        <v>461</v>
      </c>
      <c r="E1246" s="410">
        <f t="shared" si="306"/>
        <v>0</v>
      </c>
      <c r="F1246" s="381"/>
      <c r="G1246" s="381"/>
      <c r="H1246" s="381"/>
      <c r="I1246" s="381"/>
      <c r="J1246" s="383"/>
      <c r="K1246" s="95"/>
      <c r="L1246" s="96"/>
      <c r="M1246" s="96"/>
      <c r="N1246" s="27"/>
    </row>
    <row r="1247" spans="1:14" s="5" customFormat="1" hidden="1">
      <c r="A1247" s="150" t="s">
        <v>204</v>
      </c>
      <c r="B1247" s="150"/>
      <c r="C1247" s="150"/>
      <c r="D1247" s="486"/>
      <c r="E1247" s="410">
        <f t="shared" ref="E1247:M1247" si="311">E1248</f>
        <v>0</v>
      </c>
      <c r="F1247" s="410">
        <f t="shared" si="311"/>
        <v>0</v>
      </c>
      <c r="G1247" s="410">
        <f t="shared" si="311"/>
        <v>0</v>
      </c>
      <c r="H1247" s="410">
        <f t="shared" si="311"/>
        <v>0</v>
      </c>
      <c r="I1247" s="410">
        <f t="shared" si="311"/>
        <v>0</v>
      </c>
      <c r="J1247" s="410">
        <f t="shared" si="311"/>
        <v>0</v>
      </c>
      <c r="K1247" s="95">
        <f t="shared" si="311"/>
        <v>0</v>
      </c>
      <c r="L1247" s="95">
        <f t="shared" si="311"/>
        <v>0</v>
      </c>
      <c r="M1247" s="95">
        <f t="shared" si="311"/>
        <v>0</v>
      </c>
      <c r="N1247" s="27"/>
    </row>
    <row r="1248" spans="1:14" s="5" customFormat="1" hidden="1">
      <c r="A1248" s="150"/>
      <c r="B1248" s="150"/>
      <c r="C1248" s="184" t="s">
        <v>331</v>
      </c>
      <c r="D1248" s="487" t="s">
        <v>332</v>
      </c>
      <c r="E1248" s="410">
        <f>G1248+H1248+I1248+J1248</f>
        <v>0</v>
      </c>
      <c r="F1248" s="381"/>
      <c r="G1248" s="381"/>
      <c r="H1248" s="381"/>
      <c r="I1248" s="381"/>
      <c r="J1248" s="383"/>
      <c r="K1248" s="95"/>
      <c r="L1248" s="96"/>
      <c r="M1248" s="96"/>
      <c r="N1248" s="27"/>
    </row>
    <row r="1249" spans="1:14" s="5" customFormat="1" hidden="1">
      <c r="A1249" s="153"/>
      <c r="B1249" s="153"/>
      <c r="C1249" s="153" t="s">
        <v>333</v>
      </c>
      <c r="D1249" s="488" t="s">
        <v>334</v>
      </c>
      <c r="E1249" s="410"/>
      <c r="F1249" s="381"/>
      <c r="G1249" s="381"/>
      <c r="H1249" s="381"/>
      <c r="I1249" s="381"/>
      <c r="J1249" s="383"/>
      <c r="K1249" s="95"/>
      <c r="L1249" s="96"/>
      <c r="M1249" s="96"/>
      <c r="N1249" s="27"/>
    </row>
    <row r="1250" spans="1:14" ht="21" customHeight="1">
      <c r="A1250" s="152" t="s">
        <v>567</v>
      </c>
      <c r="B1250" s="207"/>
      <c r="C1250" s="208"/>
      <c r="D1250" s="452" t="s">
        <v>336</v>
      </c>
      <c r="E1250" s="410">
        <f t="shared" ref="E1250:E1314" si="312">G1250+H1250+I1250+J1250</f>
        <v>0</v>
      </c>
      <c r="F1250" s="388"/>
      <c r="G1250" s="388"/>
      <c r="H1250" s="388"/>
      <c r="I1250" s="388"/>
      <c r="J1250" s="383"/>
      <c r="K1250" s="95"/>
      <c r="L1250" s="96"/>
      <c r="M1250" s="96"/>
    </row>
    <row r="1251" spans="1:14" ht="33" customHeight="1">
      <c r="A1251" s="595" t="s">
        <v>568</v>
      </c>
      <c r="B1251" s="596"/>
      <c r="C1251" s="597"/>
      <c r="D1251" s="173" t="s">
        <v>340</v>
      </c>
      <c r="E1251" s="186">
        <f t="shared" si="312"/>
        <v>0</v>
      </c>
      <c r="F1251" s="186"/>
      <c r="G1251" s="186">
        <f>G1252</f>
        <v>0</v>
      </c>
      <c r="H1251" s="186">
        <f t="shared" ref="H1251:M1251" si="313">H1252</f>
        <v>0</v>
      </c>
      <c r="I1251" s="186">
        <f t="shared" si="313"/>
        <v>0</v>
      </c>
      <c r="J1251" s="186">
        <f t="shared" si="313"/>
        <v>0</v>
      </c>
      <c r="K1251" s="186">
        <f t="shared" si="313"/>
        <v>0</v>
      </c>
      <c r="L1251" s="186">
        <f t="shared" si="313"/>
        <v>0</v>
      </c>
      <c r="M1251" s="186">
        <f t="shared" si="313"/>
        <v>0</v>
      </c>
    </row>
    <row r="1252" spans="1:14">
      <c r="A1252" s="152" t="s">
        <v>339</v>
      </c>
      <c r="B1252" s="207"/>
      <c r="C1252" s="153"/>
      <c r="D1252" s="167" t="s">
        <v>578</v>
      </c>
      <c r="E1252" s="369">
        <f t="shared" si="312"/>
        <v>0</v>
      </c>
      <c r="F1252" s="388">
        <f>F1360</f>
        <v>0</v>
      </c>
      <c r="G1252" s="388">
        <f t="shared" ref="G1252:M1252" si="314">G1370</f>
        <v>0</v>
      </c>
      <c r="H1252" s="388">
        <f t="shared" si="314"/>
        <v>0</v>
      </c>
      <c r="I1252" s="388">
        <f t="shared" si="314"/>
        <v>0</v>
      </c>
      <c r="J1252" s="383">
        <f t="shared" si="314"/>
        <v>0</v>
      </c>
      <c r="K1252" s="95">
        <f t="shared" si="314"/>
        <v>0</v>
      </c>
      <c r="L1252" s="95">
        <f t="shared" si="314"/>
        <v>0</v>
      </c>
      <c r="M1252" s="95">
        <f t="shared" si="314"/>
        <v>0</v>
      </c>
    </row>
    <row r="1253" spans="1:14">
      <c r="A1253" s="83"/>
      <c r="B1253" s="83" t="s">
        <v>346</v>
      </c>
      <c r="C1253" s="84"/>
      <c r="D1253" s="86"/>
      <c r="E1253" s="369">
        <f t="shared" si="312"/>
        <v>0</v>
      </c>
      <c r="F1253" s="380">
        <f t="shared" ref="F1253:M1253" si="315">F1254+F1304</f>
        <v>0</v>
      </c>
      <c r="G1253" s="380">
        <f t="shared" si="315"/>
        <v>0</v>
      </c>
      <c r="H1253" s="380">
        <f t="shared" si="315"/>
        <v>0</v>
      </c>
      <c r="I1253" s="380">
        <f>I1254+I1304+I1312</f>
        <v>0</v>
      </c>
      <c r="J1253" s="399">
        <f>J1254+J1304+J1312</f>
        <v>0</v>
      </c>
      <c r="K1253" s="190">
        <f t="shared" si="315"/>
        <v>0</v>
      </c>
      <c r="L1253" s="190">
        <f t="shared" si="315"/>
        <v>0</v>
      </c>
      <c r="M1253" s="190">
        <f t="shared" si="315"/>
        <v>0</v>
      </c>
    </row>
    <row r="1254" spans="1:14" s="23" customFormat="1" ht="13.5">
      <c r="A1254" s="87"/>
      <c r="B1254" s="88" t="s">
        <v>587</v>
      </c>
      <c r="C1254" s="89"/>
      <c r="D1254" s="90" t="s">
        <v>354</v>
      </c>
      <c r="E1254" s="369">
        <f t="shared" si="312"/>
        <v>0</v>
      </c>
      <c r="F1254" s="381">
        <f t="shared" ref="F1254:M1254" si="316">F1255+F1256+F1257+F1262+F1266+F1268+F1280+F1286+F1293</f>
        <v>0</v>
      </c>
      <c r="G1254" s="381">
        <f t="shared" si="316"/>
        <v>0</v>
      </c>
      <c r="H1254" s="381">
        <f t="shared" si="316"/>
        <v>0</v>
      </c>
      <c r="I1254" s="381">
        <f t="shared" si="316"/>
        <v>0</v>
      </c>
      <c r="J1254" s="382">
        <f t="shared" si="316"/>
        <v>0</v>
      </c>
      <c r="K1254" s="191">
        <f t="shared" si="316"/>
        <v>0</v>
      </c>
      <c r="L1254" s="191">
        <f t="shared" si="316"/>
        <v>0</v>
      </c>
      <c r="M1254" s="191">
        <f t="shared" si="316"/>
        <v>0</v>
      </c>
    </row>
    <row r="1255" spans="1:14" s="23" customFormat="1" ht="13.5">
      <c r="A1255" s="87"/>
      <c r="B1255" s="88"/>
      <c r="C1255" s="91" t="s">
        <v>355</v>
      </c>
      <c r="D1255" s="92" t="s">
        <v>356</v>
      </c>
      <c r="E1255" s="369">
        <f t="shared" si="312"/>
        <v>0</v>
      </c>
      <c r="F1255" s="381"/>
      <c r="G1255" s="381"/>
      <c r="H1255" s="381"/>
      <c r="I1255" s="381"/>
      <c r="J1255" s="383"/>
      <c r="K1255" s="95"/>
      <c r="L1255" s="96"/>
      <c r="M1255" s="96"/>
    </row>
    <row r="1256" spans="1:14" s="23" customFormat="1">
      <c r="A1256" s="87"/>
      <c r="B1256" s="93"/>
      <c r="C1256" s="537" t="s">
        <v>357</v>
      </c>
      <c r="D1256" s="94" t="s">
        <v>358</v>
      </c>
      <c r="E1256" s="369">
        <f t="shared" si="312"/>
        <v>0</v>
      </c>
      <c r="F1256" s="381"/>
      <c r="G1256" s="381"/>
      <c r="H1256" s="381"/>
      <c r="I1256" s="381"/>
      <c r="J1256" s="383"/>
      <c r="K1256" s="95"/>
      <c r="L1256" s="96"/>
      <c r="M1256" s="96"/>
    </row>
    <row r="1257" spans="1:14" s="23" customFormat="1">
      <c r="A1257" s="87"/>
      <c r="B1257" s="97" t="s">
        <v>359</v>
      </c>
      <c r="C1257" s="91"/>
      <c r="D1257" s="94" t="s">
        <v>360</v>
      </c>
      <c r="E1257" s="369">
        <f t="shared" si="312"/>
        <v>0</v>
      </c>
      <c r="F1257" s="381">
        <f t="shared" ref="F1257:M1257" si="317">F1258+F1259+F1260</f>
        <v>0</v>
      </c>
      <c r="G1257" s="381">
        <f t="shared" si="317"/>
        <v>0</v>
      </c>
      <c r="H1257" s="381">
        <f t="shared" si="317"/>
        <v>0</v>
      </c>
      <c r="I1257" s="381">
        <f t="shared" si="317"/>
        <v>0</v>
      </c>
      <c r="J1257" s="382">
        <f t="shared" si="317"/>
        <v>0</v>
      </c>
      <c r="K1257" s="191">
        <f t="shared" si="317"/>
        <v>0</v>
      </c>
      <c r="L1257" s="191">
        <f t="shared" si="317"/>
        <v>0</v>
      </c>
      <c r="M1257" s="191">
        <f t="shared" si="317"/>
        <v>0</v>
      </c>
    </row>
    <row r="1258" spans="1:14" s="23" customFormat="1" hidden="1">
      <c r="A1258" s="87"/>
      <c r="B1258" s="98" t="s">
        <v>361</v>
      </c>
      <c r="C1258" s="91"/>
      <c r="D1258" s="94" t="s">
        <v>362</v>
      </c>
      <c r="E1258" s="369">
        <f t="shared" si="312"/>
        <v>0</v>
      </c>
      <c r="F1258" s="381"/>
      <c r="G1258" s="381"/>
      <c r="H1258" s="381"/>
      <c r="I1258" s="381"/>
      <c r="J1258" s="383"/>
      <c r="K1258" s="95"/>
      <c r="L1258" s="96"/>
      <c r="M1258" s="96"/>
    </row>
    <row r="1259" spans="1:14" s="23" customFormat="1" hidden="1">
      <c r="A1259" s="87"/>
      <c r="B1259" s="99" t="s">
        <v>363</v>
      </c>
      <c r="C1259" s="99"/>
      <c r="D1259" s="100" t="s">
        <v>364</v>
      </c>
      <c r="E1259" s="369">
        <f t="shared" si="312"/>
        <v>0</v>
      </c>
      <c r="F1259" s="381"/>
      <c r="G1259" s="381"/>
      <c r="H1259" s="381"/>
      <c r="I1259" s="381"/>
      <c r="J1259" s="383"/>
      <c r="K1259" s="95"/>
      <c r="L1259" s="96"/>
      <c r="M1259" s="96"/>
    </row>
    <row r="1260" spans="1:14" s="23" customFormat="1" hidden="1">
      <c r="A1260" s="87"/>
      <c r="B1260" s="98" t="s">
        <v>365</v>
      </c>
      <c r="C1260" s="101"/>
      <c r="D1260" s="94" t="s">
        <v>366</v>
      </c>
      <c r="E1260" s="369">
        <f t="shared" si="312"/>
        <v>0</v>
      </c>
      <c r="F1260" s="381"/>
      <c r="G1260" s="381"/>
      <c r="H1260" s="381"/>
      <c r="I1260" s="381"/>
      <c r="J1260" s="383"/>
      <c r="K1260" s="95"/>
      <c r="L1260" s="96"/>
      <c r="M1260" s="96"/>
    </row>
    <row r="1261" spans="1:14" s="23" customFormat="1" hidden="1">
      <c r="A1261" s="87"/>
      <c r="B1261" s="98"/>
      <c r="C1261" s="101"/>
      <c r="D1261" s="94"/>
      <c r="E1261" s="369">
        <f t="shared" si="312"/>
        <v>0</v>
      </c>
      <c r="F1261" s="381"/>
      <c r="G1261" s="381"/>
      <c r="H1261" s="381"/>
      <c r="I1261" s="381"/>
      <c r="J1261" s="383"/>
      <c r="K1261" s="95"/>
      <c r="L1261" s="96"/>
      <c r="M1261" s="96"/>
    </row>
    <row r="1262" spans="1:14" s="23" customFormat="1" hidden="1">
      <c r="A1262" s="87"/>
      <c r="B1262" s="98" t="s">
        <v>367</v>
      </c>
      <c r="C1262" s="101"/>
      <c r="D1262" s="94" t="s">
        <v>368</v>
      </c>
      <c r="E1262" s="369">
        <f t="shared" si="312"/>
        <v>0</v>
      </c>
      <c r="F1262" s="381">
        <f t="shared" ref="F1262:M1262" si="318">F1263+F1264+F1265</f>
        <v>0</v>
      </c>
      <c r="G1262" s="381">
        <f t="shared" si="318"/>
        <v>0</v>
      </c>
      <c r="H1262" s="381">
        <f t="shared" si="318"/>
        <v>0</v>
      </c>
      <c r="I1262" s="381">
        <f t="shared" si="318"/>
        <v>0</v>
      </c>
      <c r="J1262" s="382">
        <f t="shared" si="318"/>
        <v>0</v>
      </c>
      <c r="K1262" s="191">
        <f t="shared" si="318"/>
        <v>0</v>
      </c>
      <c r="L1262" s="191">
        <f t="shared" si="318"/>
        <v>0</v>
      </c>
      <c r="M1262" s="191">
        <f t="shared" si="318"/>
        <v>0</v>
      </c>
    </row>
    <row r="1263" spans="1:14" s="23" customFormat="1" ht="25.5" hidden="1">
      <c r="A1263" s="87"/>
      <c r="B1263" s="98"/>
      <c r="C1263" s="101" t="s">
        <v>369</v>
      </c>
      <c r="D1263" s="94" t="s">
        <v>370</v>
      </c>
      <c r="E1263" s="369">
        <f t="shared" si="312"/>
        <v>0</v>
      </c>
      <c r="F1263" s="381"/>
      <c r="G1263" s="381"/>
      <c r="H1263" s="381"/>
      <c r="I1263" s="381"/>
      <c r="J1263" s="383"/>
      <c r="K1263" s="95"/>
      <c r="L1263" s="96"/>
      <c r="M1263" s="96"/>
    </row>
    <row r="1264" spans="1:14" s="23" customFormat="1" hidden="1">
      <c r="A1264" s="87"/>
      <c r="B1264" s="98"/>
      <c r="C1264" s="102" t="s">
        <v>371</v>
      </c>
      <c r="D1264" s="103" t="s">
        <v>372</v>
      </c>
      <c r="E1264" s="369">
        <f t="shared" si="312"/>
        <v>0</v>
      </c>
      <c r="F1264" s="381"/>
      <c r="G1264" s="381"/>
      <c r="H1264" s="381"/>
      <c r="I1264" s="381"/>
      <c r="J1264" s="383"/>
      <c r="K1264" s="95"/>
      <c r="L1264" s="96"/>
      <c r="M1264" s="96"/>
    </row>
    <row r="1265" spans="1:13" s="23" customFormat="1" ht="13.5" hidden="1">
      <c r="A1265" s="87"/>
      <c r="B1265" s="89"/>
      <c r="C1265" s="91" t="s">
        <v>373</v>
      </c>
      <c r="D1265" s="90" t="s">
        <v>374</v>
      </c>
      <c r="E1265" s="369">
        <f t="shared" si="312"/>
        <v>0</v>
      </c>
      <c r="F1265" s="381"/>
      <c r="G1265" s="381"/>
      <c r="H1265" s="381"/>
      <c r="I1265" s="381"/>
      <c r="J1265" s="383"/>
      <c r="K1265" s="95"/>
      <c r="L1265" s="96"/>
      <c r="M1265" s="96"/>
    </row>
    <row r="1266" spans="1:13" s="23" customFormat="1" hidden="1">
      <c r="A1266" s="87"/>
      <c r="B1266" s="91" t="s">
        <v>375</v>
      </c>
      <c r="C1266" s="104"/>
      <c r="D1266" s="66" t="s">
        <v>376</v>
      </c>
      <c r="E1266" s="369">
        <f t="shared" si="312"/>
        <v>0</v>
      </c>
      <c r="F1266" s="381">
        <f t="shared" ref="F1266:M1266" si="319">F1267</f>
        <v>0</v>
      </c>
      <c r="G1266" s="381">
        <f t="shared" si="319"/>
        <v>0</v>
      </c>
      <c r="H1266" s="381">
        <f t="shared" si="319"/>
        <v>0</v>
      </c>
      <c r="I1266" s="381">
        <f t="shared" si="319"/>
        <v>0</v>
      </c>
      <c r="J1266" s="382">
        <f t="shared" si="319"/>
        <v>0</v>
      </c>
      <c r="K1266" s="191">
        <f t="shared" si="319"/>
        <v>0</v>
      </c>
      <c r="L1266" s="191">
        <f t="shared" si="319"/>
        <v>0</v>
      </c>
      <c r="M1266" s="191">
        <f t="shared" si="319"/>
        <v>0</v>
      </c>
    </row>
    <row r="1267" spans="1:13" s="23" customFormat="1" hidden="1">
      <c r="A1267" s="87"/>
      <c r="B1267" s="98" t="s">
        <v>377</v>
      </c>
      <c r="C1267" s="105"/>
      <c r="D1267" s="66" t="s">
        <v>378</v>
      </c>
      <c r="E1267" s="369">
        <f t="shared" si="312"/>
        <v>0</v>
      </c>
      <c r="F1267" s="381"/>
      <c r="G1267" s="381"/>
      <c r="H1267" s="381"/>
      <c r="I1267" s="381"/>
      <c r="J1267" s="383"/>
      <c r="K1267" s="95"/>
      <c r="L1267" s="96"/>
      <c r="M1267" s="96"/>
    </row>
    <row r="1268" spans="1:13" s="23" customFormat="1" ht="38.25" hidden="1">
      <c r="A1268" s="87"/>
      <c r="B1268" s="98"/>
      <c r="C1268" s="101" t="s">
        <v>379</v>
      </c>
      <c r="D1268" s="66" t="s">
        <v>380</v>
      </c>
      <c r="E1268" s="369">
        <f t="shared" si="312"/>
        <v>0</v>
      </c>
      <c r="F1268" s="381">
        <f t="shared" ref="F1268:M1268" si="320">F1269</f>
        <v>0</v>
      </c>
      <c r="G1268" s="381">
        <f t="shared" si="320"/>
        <v>0</v>
      </c>
      <c r="H1268" s="381">
        <f t="shared" si="320"/>
        <v>0</v>
      </c>
      <c r="I1268" s="381">
        <f t="shared" si="320"/>
        <v>0</v>
      </c>
      <c r="J1268" s="382">
        <f t="shared" si="320"/>
        <v>0</v>
      </c>
      <c r="K1268" s="191">
        <f t="shared" si="320"/>
        <v>0</v>
      </c>
      <c r="L1268" s="191">
        <f t="shared" si="320"/>
        <v>0</v>
      </c>
      <c r="M1268" s="191">
        <f t="shared" si="320"/>
        <v>0</v>
      </c>
    </row>
    <row r="1269" spans="1:13" s="23" customFormat="1" hidden="1">
      <c r="A1269" s="87"/>
      <c r="B1269" s="635" t="s">
        <v>381</v>
      </c>
      <c r="C1269" s="636"/>
      <c r="D1269" s="100" t="s">
        <v>382</v>
      </c>
      <c r="E1269" s="369">
        <f t="shared" si="312"/>
        <v>0</v>
      </c>
      <c r="F1269" s="381">
        <f>F1270+F1271+F1272+F1273+F1274+F1275+F1276+F1277+F1278+F1279</f>
        <v>0</v>
      </c>
      <c r="G1269" s="381">
        <f>G1270+G1271+G1272+G1273+G1274+G1275+G1276+G1277+G1278+G1279</f>
        <v>0</v>
      </c>
      <c r="H1269" s="381">
        <f>H1270+H1271+H1272+H1273+H1274+H1275+H1276+H1277+H1278+H1279</f>
        <v>0</v>
      </c>
      <c r="I1269" s="381">
        <f>I1270+I1271+I1272+I1273+I1274+I1275+I1276+I1277+I1278+I1279</f>
        <v>0</v>
      </c>
      <c r="J1269" s="382">
        <f>J1270+J1271+J1272+J1273+J1274+J1275+J1276+J1277+J1278+J1279</f>
        <v>0</v>
      </c>
      <c r="K1269" s="191"/>
      <c r="L1269" s="96"/>
      <c r="M1269" s="96"/>
    </row>
    <row r="1270" spans="1:13" s="23" customFormat="1" hidden="1">
      <c r="A1270" s="87"/>
      <c r="B1270" s="98"/>
      <c r="C1270" s="102" t="s">
        <v>383</v>
      </c>
      <c r="D1270" s="100" t="s">
        <v>384</v>
      </c>
      <c r="E1270" s="369">
        <f t="shared" si="312"/>
        <v>0</v>
      </c>
      <c r="F1270" s="381"/>
      <c r="G1270" s="381"/>
      <c r="H1270" s="381"/>
      <c r="I1270" s="381"/>
      <c r="J1270" s="383"/>
      <c r="K1270" s="95"/>
      <c r="L1270" s="96"/>
      <c r="M1270" s="96"/>
    </row>
    <row r="1271" spans="1:13" s="23" customFormat="1" ht="13.5" hidden="1">
      <c r="A1271" s="87"/>
      <c r="B1271" s="106"/>
      <c r="C1271" s="107" t="s">
        <v>385</v>
      </c>
      <c r="D1271" s="90" t="s">
        <v>386</v>
      </c>
      <c r="E1271" s="369">
        <f t="shared" si="312"/>
        <v>0</v>
      </c>
      <c r="F1271" s="381"/>
      <c r="G1271" s="381"/>
      <c r="H1271" s="381"/>
      <c r="I1271" s="381"/>
      <c r="J1271" s="383"/>
      <c r="K1271" s="95"/>
      <c r="L1271" s="96"/>
      <c r="M1271" s="96"/>
    </row>
    <row r="1272" spans="1:13" s="23" customFormat="1" hidden="1">
      <c r="A1272" s="87"/>
      <c r="B1272" s="530"/>
      <c r="C1272" s="108" t="s">
        <v>387</v>
      </c>
      <c r="D1272" s="100" t="s">
        <v>388</v>
      </c>
      <c r="E1272" s="369">
        <f t="shared" si="312"/>
        <v>0</v>
      </c>
      <c r="F1272" s="381"/>
      <c r="G1272" s="381"/>
      <c r="H1272" s="381"/>
      <c r="I1272" s="381"/>
      <c r="J1272" s="383"/>
      <c r="K1272" s="95"/>
      <c r="L1272" s="96"/>
      <c r="M1272" s="96"/>
    </row>
    <row r="1273" spans="1:13" s="23" customFormat="1" hidden="1">
      <c r="A1273" s="87"/>
      <c r="B1273" s="98"/>
      <c r="C1273" s="91" t="s">
        <v>389</v>
      </c>
      <c r="D1273" s="94" t="s">
        <v>390</v>
      </c>
      <c r="E1273" s="369">
        <f t="shared" si="312"/>
        <v>0</v>
      </c>
      <c r="F1273" s="381"/>
      <c r="G1273" s="381"/>
      <c r="H1273" s="381"/>
      <c r="I1273" s="381"/>
      <c r="J1273" s="383"/>
      <c r="K1273" s="95"/>
      <c r="L1273" s="96"/>
      <c r="M1273" s="96"/>
    </row>
    <row r="1274" spans="1:13" s="23" customFormat="1" hidden="1">
      <c r="A1274" s="87"/>
      <c r="B1274" s="98"/>
      <c r="C1274" s="109" t="s">
        <v>391</v>
      </c>
      <c r="D1274" s="94" t="s">
        <v>392</v>
      </c>
      <c r="E1274" s="369">
        <f t="shared" si="312"/>
        <v>0</v>
      </c>
      <c r="F1274" s="381"/>
      <c r="G1274" s="381"/>
      <c r="H1274" s="381"/>
      <c r="I1274" s="381"/>
      <c r="J1274" s="383"/>
      <c r="K1274" s="95"/>
      <c r="L1274" s="96"/>
      <c r="M1274" s="96"/>
    </row>
    <row r="1275" spans="1:13" s="23" customFormat="1" ht="51" hidden="1">
      <c r="A1275" s="87"/>
      <c r="B1275" s="98"/>
      <c r="C1275" s="101" t="s">
        <v>393</v>
      </c>
      <c r="D1275" s="94" t="s">
        <v>394</v>
      </c>
      <c r="E1275" s="369">
        <f t="shared" si="312"/>
        <v>0</v>
      </c>
      <c r="F1275" s="381"/>
      <c r="G1275" s="381"/>
      <c r="H1275" s="381"/>
      <c r="I1275" s="381"/>
      <c r="J1275" s="383"/>
      <c r="K1275" s="95"/>
      <c r="L1275" s="96"/>
      <c r="M1275" s="96"/>
    </row>
    <row r="1276" spans="1:13" s="23" customFormat="1" ht="38.25" hidden="1">
      <c r="A1276" s="87"/>
      <c r="B1276" s="98"/>
      <c r="C1276" s="101" t="s">
        <v>395</v>
      </c>
      <c r="D1276" s="94" t="s">
        <v>396</v>
      </c>
      <c r="E1276" s="369">
        <f t="shared" si="312"/>
        <v>0</v>
      </c>
      <c r="F1276" s="381"/>
      <c r="G1276" s="381"/>
      <c r="H1276" s="381"/>
      <c r="I1276" s="381"/>
      <c r="J1276" s="383"/>
      <c r="K1276" s="95"/>
      <c r="L1276" s="96"/>
      <c r="M1276" s="96"/>
    </row>
    <row r="1277" spans="1:13" s="23" customFormat="1" ht="38.25" hidden="1">
      <c r="A1277" s="87"/>
      <c r="B1277" s="102"/>
      <c r="C1277" s="101" t="s">
        <v>397</v>
      </c>
      <c r="D1277" s="94" t="s">
        <v>398</v>
      </c>
      <c r="E1277" s="369">
        <f t="shared" si="312"/>
        <v>0</v>
      </c>
      <c r="F1277" s="381"/>
      <c r="G1277" s="381"/>
      <c r="H1277" s="381"/>
      <c r="I1277" s="381"/>
      <c r="J1277" s="383"/>
      <c r="K1277" s="95"/>
      <c r="L1277" s="96"/>
      <c r="M1277" s="96"/>
    </row>
    <row r="1278" spans="1:13" s="23" customFormat="1" ht="38.25" hidden="1">
      <c r="A1278" s="87"/>
      <c r="B1278" s="102"/>
      <c r="C1278" s="101" t="s">
        <v>399</v>
      </c>
      <c r="D1278" s="94" t="s">
        <v>400</v>
      </c>
      <c r="E1278" s="369">
        <f t="shared" si="312"/>
        <v>0</v>
      </c>
      <c r="F1278" s="381"/>
      <c r="G1278" s="381"/>
      <c r="H1278" s="381"/>
      <c r="I1278" s="381"/>
      <c r="J1278" s="383"/>
      <c r="K1278" s="95"/>
      <c r="L1278" s="96"/>
      <c r="M1278" s="96"/>
    </row>
    <row r="1279" spans="1:13" s="23" customFormat="1" ht="25.5" hidden="1">
      <c r="A1279" s="87"/>
      <c r="B1279" s="102"/>
      <c r="C1279" s="101" t="s">
        <v>401</v>
      </c>
      <c r="D1279" s="94" t="s">
        <v>402</v>
      </c>
      <c r="E1279" s="369">
        <f t="shared" si="312"/>
        <v>0</v>
      </c>
      <c r="F1279" s="381"/>
      <c r="G1279" s="381"/>
      <c r="H1279" s="381"/>
      <c r="I1279" s="381"/>
      <c r="J1279" s="383"/>
      <c r="K1279" s="95"/>
      <c r="L1279" s="96"/>
      <c r="M1279" s="96"/>
    </row>
    <row r="1280" spans="1:13" s="23" customFormat="1" hidden="1">
      <c r="A1280" s="87"/>
      <c r="B1280" s="102"/>
      <c r="C1280" s="102" t="s">
        <v>403</v>
      </c>
      <c r="D1280" s="94" t="s">
        <v>404</v>
      </c>
      <c r="E1280" s="369">
        <f t="shared" si="312"/>
        <v>0</v>
      </c>
      <c r="F1280" s="381">
        <f t="shared" ref="F1280:M1280" si="321">F1281+F1283</f>
        <v>0</v>
      </c>
      <c r="G1280" s="381">
        <f t="shared" si="321"/>
        <v>0</v>
      </c>
      <c r="H1280" s="381">
        <f t="shared" si="321"/>
        <v>0</v>
      </c>
      <c r="I1280" s="381">
        <f t="shared" si="321"/>
        <v>0</v>
      </c>
      <c r="J1280" s="382">
        <f t="shared" si="321"/>
        <v>0</v>
      </c>
      <c r="K1280" s="191">
        <f t="shared" si="321"/>
        <v>0</v>
      </c>
      <c r="L1280" s="191">
        <f t="shared" si="321"/>
        <v>0</v>
      </c>
      <c r="M1280" s="191">
        <f t="shared" si="321"/>
        <v>0</v>
      </c>
    </row>
    <row r="1281" spans="1:13" s="23" customFormat="1" ht="15.75" hidden="1" customHeight="1">
      <c r="A1281" s="87"/>
      <c r="B1281" s="102" t="s">
        <v>405</v>
      </c>
      <c r="C1281" s="101" t="s">
        <v>406</v>
      </c>
      <c r="D1281" s="94" t="s">
        <v>407</v>
      </c>
      <c r="E1281" s="369">
        <f t="shared" si="312"/>
        <v>0</v>
      </c>
      <c r="F1281" s="381">
        <f>F1282</f>
        <v>0</v>
      </c>
      <c r="G1281" s="381">
        <f>G1282</f>
        <v>0</v>
      </c>
      <c r="H1281" s="381">
        <f>H1282</f>
        <v>0</v>
      </c>
      <c r="I1281" s="381">
        <f>I1282</f>
        <v>0</v>
      </c>
      <c r="J1281" s="382">
        <f>J1282</f>
        <v>0</v>
      </c>
      <c r="K1281" s="191"/>
      <c r="L1281" s="96"/>
      <c r="M1281" s="96"/>
    </row>
    <row r="1282" spans="1:13" s="23" customFormat="1" hidden="1">
      <c r="A1282" s="87"/>
      <c r="B1282" s="102"/>
      <c r="C1282" s="110" t="s">
        <v>500</v>
      </c>
      <c r="D1282" s="94" t="s">
        <v>501</v>
      </c>
      <c r="E1282" s="369">
        <f t="shared" si="312"/>
        <v>0</v>
      </c>
      <c r="F1282" s="381"/>
      <c r="G1282" s="381"/>
      <c r="H1282" s="381"/>
      <c r="I1282" s="381"/>
      <c r="J1282" s="383"/>
      <c r="K1282" s="95"/>
      <c r="L1282" s="96"/>
      <c r="M1282" s="96"/>
    </row>
    <row r="1283" spans="1:13" s="23" customFormat="1" hidden="1">
      <c r="A1283" s="87"/>
      <c r="B1283" s="112" t="s">
        <v>408</v>
      </c>
      <c r="C1283" s="113"/>
      <c r="D1283" s="92" t="s">
        <v>409</v>
      </c>
      <c r="E1283" s="369">
        <f t="shared" si="312"/>
        <v>0</v>
      </c>
      <c r="F1283" s="381">
        <f>F1284+F1285</f>
        <v>0</v>
      </c>
      <c r="G1283" s="381">
        <f>G1284+G1285</f>
        <v>0</v>
      </c>
      <c r="H1283" s="381">
        <f>H1284+H1285</f>
        <v>0</v>
      </c>
      <c r="I1283" s="381">
        <f>I1284+I1285</f>
        <v>0</v>
      </c>
      <c r="J1283" s="382">
        <f>J1284+J1285</f>
        <v>0</v>
      </c>
      <c r="K1283" s="191"/>
      <c r="L1283" s="96"/>
      <c r="M1283" s="96"/>
    </row>
    <row r="1284" spans="1:13" s="23" customFormat="1" ht="25.5" hidden="1">
      <c r="A1284" s="87"/>
      <c r="B1284" s="112"/>
      <c r="C1284" s="113" t="s">
        <v>410</v>
      </c>
      <c r="D1284" s="92" t="s">
        <v>411</v>
      </c>
      <c r="E1284" s="369">
        <f t="shared" si="312"/>
        <v>0</v>
      </c>
      <c r="F1284" s="381"/>
      <c r="G1284" s="381"/>
      <c r="H1284" s="381"/>
      <c r="I1284" s="381"/>
      <c r="J1284" s="383"/>
      <c r="K1284" s="95"/>
      <c r="L1284" s="96"/>
      <c r="M1284" s="96"/>
    </row>
    <row r="1285" spans="1:13" s="23" customFormat="1" ht="13.5" hidden="1">
      <c r="A1285" s="87"/>
      <c r="B1285" s="89"/>
      <c r="C1285" s="89" t="s">
        <v>412</v>
      </c>
      <c r="D1285" s="90" t="s">
        <v>413</v>
      </c>
      <c r="E1285" s="369">
        <f t="shared" si="312"/>
        <v>0</v>
      </c>
      <c r="F1285" s="381"/>
      <c r="G1285" s="381"/>
      <c r="H1285" s="381"/>
      <c r="I1285" s="381"/>
      <c r="J1285" s="383"/>
      <c r="K1285" s="95"/>
      <c r="L1285" s="96"/>
      <c r="M1285" s="96"/>
    </row>
    <row r="1286" spans="1:13" s="23" customFormat="1" hidden="1">
      <c r="A1286" s="87"/>
      <c r="B1286" s="91" t="s">
        <v>716</v>
      </c>
      <c r="C1286" s="98"/>
      <c r="D1286" s="100" t="s">
        <v>414</v>
      </c>
      <c r="E1286" s="369">
        <f t="shared" ref="E1286:J1286" si="322">E1287</f>
        <v>0</v>
      </c>
      <c r="F1286" s="369">
        <f t="shared" si="322"/>
        <v>0</v>
      </c>
      <c r="G1286" s="369">
        <f t="shared" si="322"/>
        <v>0</v>
      </c>
      <c r="H1286" s="369">
        <f t="shared" si="322"/>
        <v>0</v>
      </c>
      <c r="I1286" s="369">
        <f t="shared" si="322"/>
        <v>0</v>
      </c>
      <c r="J1286" s="369">
        <f t="shared" si="322"/>
        <v>0</v>
      </c>
      <c r="K1286" s="191"/>
      <c r="L1286" s="96"/>
      <c r="M1286" s="96"/>
    </row>
    <row r="1287" spans="1:13" s="23" customFormat="1" ht="14.25" hidden="1" customHeight="1">
      <c r="A1287" s="87"/>
      <c r="B1287" s="114" t="s">
        <v>415</v>
      </c>
      <c r="C1287" s="91"/>
      <c r="D1287" s="94" t="s">
        <v>416</v>
      </c>
      <c r="E1287" s="369">
        <f t="shared" si="312"/>
        <v>0</v>
      </c>
      <c r="F1287" s="381">
        <f>F1288+F1289+F1290+F1291</f>
        <v>0</v>
      </c>
      <c r="G1287" s="381">
        <f>G1288+G1289+G1290+G1291</f>
        <v>0</v>
      </c>
      <c r="H1287" s="381">
        <f>H1288+H1289+H1290+H1291</f>
        <v>0</v>
      </c>
      <c r="I1287" s="381">
        <f>I1288+I1289+I1290+I1291</f>
        <v>0</v>
      </c>
      <c r="J1287" s="382">
        <f>J1288+J1289+J1290+J1291</f>
        <v>0</v>
      </c>
      <c r="K1287" s="191"/>
      <c r="L1287" s="96"/>
      <c r="M1287" s="96"/>
    </row>
    <row r="1288" spans="1:13" s="23" customFormat="1" hidden="1">
      <c r="A1288" s="87"/>
      <c r="B1288" s="114"/>
      <c r="C1288" s="91" t="s">
        <v>417</v>
      </c>
      <c r="D1288" s="94" t="s">
        <v>418</v>
      </c>
      <c r="E1288" s="369">
        <f t="shared" si="312"/>
        <v>0</v>
      </c>
      <c r="F1288" s="381"/>
      <c r="G1288" s="381"/>
      <c r="H1288" s="381"/>
      <c r="I1288" s="381"/>
      <c r="J1288" s="383"/>
      <c r="K1288" s="95"/>
      <c r="L1288" s="96"/>
      <c r="M1288" s="96"/>
    </row>
    <row r="1289" spans="1:13" s="23" customFormat="1" hidden="1">
      <c r="A1289" s="87"/>
      <c r="B1289" s="98"/>
      <c r="C1289" s="102" t="s">
        <v>419</v>
      </c>
      <c r="D1289" s="100" t="s">
        <v>420</v>
      </c>
      <c r="E1289" s="369">
        <f t="shared" si="312"/>
        <v>0</v>
      </c>
      <c r="F1289" s="381"/>
      <c r="G1289" s="381"/>
      <c r="H1289" s="381"/>
      <c r="I1289" s="381"/>
      <c r="J1289" s="383"/>
      <c r="K1289" s="95"/>
      <c r="L1289" s="96"/>
      <c r="M1289" s="96"/>
    </row>
    <row r="1290" spans="1:13" s="23" customFormat="1" hidden="1">
      <c r="A1290" s="87"/>
      <c r="B1290" s="115"/>
      <c r="C1290" s="102" t="s">
        <v>421</v>
      </c>
      <c r="D1290" s="100" t="s">
        <v>422</v>
      </c>
      <c r="E1290" s="369">
        <f t="shared" si="312"/>
        <v>0</v>
      </c>
      <c r="F1290" s="381"/>
      <c r="G1290" s="381"/>
      <c r="H1290" s="381"/>
      <c r="I1290" s="381"/>
      <c r="J1290" s="383"/>
      <c r="K1290" s="95"/>
      <c r="L1290" s="96"/>
      <c r="M1290" s="96"/>
    </row>
    <row r="1291" spans="1:13" s="23" customFormat="1" hidden="1">
      <c r="A1291" s="87"/>
      <c r="B1291" s="98"/>
      <c r="C1291" s="116" t="s">
        <v>423</v>
      </c>
      <c r="D1291" s="94" t="s">
        <v>424</v>
      </c>
      <c r="E1291" s="369">
        <f t="shared" si="312"/>
        <v>0</v>
      </c>
      <c r="F1291" s="381"/>
      <c r="G1291" s="381"/>
      <c r="H1291" s="381"/>
      <c r="I1291" s="381"/>
      <c r="J1291" s="383"/>
      <c r="K1291" s="95"/>
      <c r="L1291" s="96"/>
      <c r="M1291" s="96"/>
    </row>
    <row r="1292" spans="1:13" s="23" customFormat="1">
      <c r="A1292" s="87"/>
      <c r="B1292" s="97"/>
      <c r="C1292" s="116"/>
      <c r="D1292" s="94"/>
      <c r="E1292" s="369">
        <f t="shared" si="312"/>
        <v>0</v>
      </c>
      <c r="F1292" s="381"/>
      <c r="G1292" s="381"/>
      <c r="H1292" s="381"/>
      <c r="I1292" s="381"/>
      <c r="J1292" s="383"/>
      <c r="K1292" s="95"/>
      <c r="L1292" s="96"/>
      <c r="M1292" s="96"/>
    </row>
    <row r="1293" spans="1:13" s="23" customFormat="1">
      <c r="A1293" s="87"/>
      <c r="B1293" s="93" t="s">
        <v>425</v>
      </c>
      <c r="C1293" s="116"/>
      <c r="D1293" s="94" t="s">
        <v>426</v>
      </c>
      <c r="E1293" s="369">
        <f t="shared" si="312"/>
        <v>0</v>
      </c>
      <c r="F1293" s="381"/>
      <c r="G1293" s="381">
        <f t="shared" ref="G1293:M1293" si="323">G1303</f>
        <v>0</v>
      </c>
      <c r="H1293" s="381">
        <f t="shared" si="323"/>
        <v>0</v>
      </c>
      <c r="I1293" s="381">
        <f t="shared" si="323"/>
        <v>0</v>
      </c>
      <c r="J1293" s="381">
        <f t="shared" si="323"/>
        <v>0</v>
      </c>
      <c r="K1293" s="191">
        <f t="shared" si="323"/>
        <v>0</v>
      </c>
      <c r="L1293" s="191">
        <f t="shared" si="323"/>
        <v>0</v>
      </c>
      <c r="M1293" s="191">
        <f t="shared" si="323"/>
        <v>0</v>
      </c>
    </row>
    <row r="1294" spans="1:13" s="23" customFormat="1" ht="13.5" customHeight="1">
      <c r="A1294" s="87"/>
      <c r="B1294" s="93" t="s">
        <v>427</v>
      </c>
      <c r="C1294" s="116"/>
      <c r="D1294" s="94" t="s">
        <v>428</v>
      </c>
      <c r="E1294" s="369">
        <f t="shared" si="312"/>
        <v>0</v>
      </c>
      <c r="F1294" s="381"/>
      <c r="G1294" s="381"/>
      <c r="H1294" s="381"/>
      <c r="I1294" s="381"/>
      <c r="J1294" s="383"/>
      <c r="K1294" s="95"/>
      <c r="L1294" s="96"/>
      <c r="M1294" s="96"/>
    </row>
    <row r="1295" spans="1:13" s="23" customFormat="1">
      <c r="A1295" s="87"/>
      <c r="B1295" s="93" t="s">
        <v>429</v>
      </c>
      <c r="C1295" s="116"/>
      <c r="D1295" s="117" t="s">
        <v>430</v>
      </c>
      <c r="E1295" s="369">
        <f t="shared" si="312"/>
        <v>0</v>
      </c>
      <c r="F1295" s="381"/>
      <c r="G1295" s="381"/>
      <c r="H1295" s="381"/>
      <c r="I1295" s="381"/>
      <c r="J1295" s="383"/>
      <c r="K1295" s="95"/>
      <c r="L1295" s="96"/>
      <c r="M1295" s="96"/>
    </row>
    <row r="1296" spans="1:13" s="23" customFormat="1">
      <c r="A1296" s="87"/>
      <c r="B1296" s="126" t="s">
        <v>431</v>
      </c>
      <c r="C1296" s="192"/>
      <c r="D1296" s="92" t="s">
        <v>432</v>
      </c>
      <c r="E1296" s="369">
        <f t="shared" si="312"/>
        <v>0</v>
      </c>
      <c r="F1296" s="381"/>
      <c r="G1296" s="381"/>
      <c r="H1296" s="381"/>
      <c r="I1296" s="381"/>
      <c r="J1296" s="383"/>
      <c r="K1296" s="95"/>
      <c r="L1296" s="96"/>
      <c r="M1296" s="96"/>
    </row>
    <row r="1297" spans="1:13" s="23" customFormat="1">
      <c r="A1297" s="87"/>
      <c r="B1297" s="91" t="s">
        <v>433</v>
      </c>
      <c r="C1297" s="102"/>
      <c r="D1297" s="94" t="s">
        <v>434</v>
      </c>
      <c r="E1297" s="369">
        <f t="shared" si="312"/>
        <v>0</v>
      </c>
      <c r="F1297" s="381"/>
      <c r="G1297" s="381"/>
      <c r="H1297" s="381"/>
      <c r="I1297" s="381"/>
      <c r="J1297" s="383"/>
      <c r="K1297" s="95"/>
      <c r="L1297" s="96"/>
      <c r="M1297" s="96"/>
    </row>
    <row r="1298" spans="1:13" s="23" customFormat="1">
      <c r="A1298" s="87"/>
      <c r="B1298" s="109" t="s">
        <v>435</v>
      </c>
      <c r="C1298" s="102"/>
      <c r="D1298" s="94" t="s">
        <v>436</v>
      </c>
      <c r="E1298" s="369">
        <f t="shared" si="312"/>
        <v>0</v>
      </c>
      <c r="F1298" s="381"/>
      <c r="G1298" s="381"/>
      <c r="H1298" s="381"/>
      <c r="I1298" s="381"/>
      <c r="J1298" s="383"/>
      <c r="K1298" s="95"/>
      <c r="L1298" s="96"/>
      <c r="M1298" s="96"/>
    </row>
    <row r="1299" spans="1:13" s="23" customFormat="1">
      <c r="A1299" s="87"/>
      <c r="B1299" s="193" t="s">
        <v>437</v>
      </c>
      <c r="C1299" s="194"/>
      <c r="D1299" s="94" t="s">
        <v>438</v>
      </c>
      <c r="E1299" s="369">
        <f t="shared" si="312"/>
        <v>0</v>
      </c>
      <c r="F1299" s="381"/>
      <c r="G1299" s="381"/>
      <c r="H1299" s="381"/>
      <c r="I1299" s="381"/>
      <c r="J1299" s="383"/>
      <c r="K1299" s="95"/>
      <c r="L1299" s="96"/>
      <c r="M1299" s="96"/>
    </row>
    <row r="1300" spans="1:13" s="23" customFormat="1">
      <c r="A1300" s="87"/>
      <c r="B1300" s="193" t="s">
        <v>439</v>
      </c>
      <c r="C1300" s="194"/>
      <c r="D1300" s="94" t="s">
        <v>440</v>
      </c>
      <c r="E1300" s="369">
        <f t="shared" si="312"/>
        <v>0</v>
      </c>
      <c r="F1300" s="381"/>
      <c r="G1300" s="381"/>
      <c r="H1300" s="381"/>
      <c r="I1300" s="381"/>
      <c r="J1300" s="383"/>
      <c r="K1300" s="95"/>
      <c r="L1300" s="96"/>
      <c r="M1300" s="96"/>
    </row>
    <row r="1301" spans="1:13" s="23" customFormat="1">
      <c r="A1301" s="87"/>
      <c r="B1301" s="109" t="s">
        <v>441</v>
      </c>
      <c r="C1301" s="102"/>
      <c r="D1301" s="94" t="s">
        <v>442</v>
      </c>
      <c r="E1301" s="369">
        <f t="shared" si="312"/>
        <v>0</v>
      </c>
      <c r="F1301" s="381"/>
      <c r="G1301" s="381"/>
      <c r="H1301" s="381"/>
      <c r="I1301" s="381"/>
      <c r="J1301" s="383"/>
      <c r="K1301" s="95"/>
      <c r="L1301" s="96"/>
      <c r="M1301" s="96"/>
    </row>
    <row r="1302" spans="1:13" s="23" customFormat="1">
      <c r="A1302" s="87"/>
      <c r="B1302" s="109" t="s">
        <v>443</v>
      </c>
      <c r="C1302" s="102"/>
      <c r="D1302" s="94" t="s">
        <v>444</v>
      </c>
      <c r="E1302" s="369">
        <f t="shared" si="312"/>
        <v>0</v>
      </c>
      <c r="F1302" s="381"/>
      <c r="G1302" s="381"/>
      <c r="H1302" s="381"/>
      <c r="I1302" s="381"/>
      <c r="J1302" s="383"/>
      <c r="K1302" s="95"/>
      <c r="L1302" s="96"/>
      <c r="M1302" s="96"/>
    </row>
    <row r="1303" spans="1:13" s="23" customFormat="1" ht="26.25" customHeight="1">
      <c r="A1303" s="87"/>
      <c r="B1303" s="657" t="s">
        <v>634</v>
      </c>
      <c r="C1303" s="658"/>
      <c r="D1303" s="94" t="s">
        <v>635</v>
      </c>
      <c r="E1303" s="369">
        <f t="shared" si="312"/>
        <v>0</v>
      </c>
      <c r="F1303" s="381"/>
      <c r="G1303" s="381"/>
      <c r="H1303" s="381"/>
      <c r="I1303" s="381"/>
      <c r="J1303" s="383"/>
      <c r="K1303" s="95"/>
      <c r="L1303" s="96"/>
      <c r="M1303" s="96"/>
    </row>
    <row r="1304" spans="1:13" s="23" customFormat="1" hidden="1">
      <c r="A1304" s="87"/>
      <c r="B1304" s="119" t="s">
        <v>445</v>
      </c>
      <c r="C1304" s="99"/>
      <c r="D1304" s="100" t="s">
        <v>446</v>
      </c>
      <c r="E1304" s="369">
        <f t="shared" si="312"/>
        <v>0</v>
      </c>
      <c r="F1304" s="381">
        <f>F1305+F1309</f>
        <v>0</v>
      </c>
      <c r="G1304" s="381">
        <f>G1305+G1309</f>
        <v>0</v>
      </c>
      <c r="H1304" s="381">
        <f>H1305+H1309</f>
        <v>0</v>
      </c>
      <c r="I1304" s="381">
        <f>I1305+I1309</f>
        <v>0</v>
      </c>
      <c r="J1304" s="382">
        <f>J1305+J1309</f>
        <v>0</v>
      </c>
      <c r="K1304" s="191"/>
      <c r="L1304" s="96"/>
      <c r="M1304" s="96"/>
    </row>
    <row r="1305" spans="1:13" s="23" customFormat="1" hidden="1">
      <c r="A1305" s="87"/>
      <c r="B1305" s="109" t="s">
        <v>447</v>
      </c>
      <c r="C1305" s="119"/>
      <c r="D1305" s="100" t="s">
        <v>448</v>
      </c>
      <c r="E1305" s="369">
        <f t="shared" si="312"/>
        <v>0</v>
      </c>
      <c r="F1305" s="381">
        <f t="shared" ref="F1305:M1305" si="324">F1306+F1307</f>
        <v>0</v>
      </c>
      <c r="G1305" s="381">
        <f t="shared" si="324"/>
        <v>0</v>
      </c>
      <c r="H1305" s="381">
        <f t="shared" si="324"/>
        <v>0</v>
      </c>
      <c r="I1305" s="381">
        <f t="shared" si="324"/>
        <v>0</v>
      </c>
      <c r="J1305" s="382">
        <f t="shared" si="324"/>
        <v>0</v>
      </c>
      <c r="K1305" s="191">
        <f t="shared" si="324"/>
        <v>0</v>
      </c>
      <c r="L1305" s="191">
        <f t="shared" si="324"/>
        <v>0</v>
      </c>
      <c r="M1305" s="191">
        <f t="shared" si="324"/>
        <v>0</v>
      </c>
    </row>
    <row r="1306" spans="1:13" s="23" customFormat="1" ht="38.25" hidden="1">
      <c r="A1306" s="87"/>
      <c r="B1306" s="114"/>
      <c r="C1306" s="113" t="s">
        <v>449</v>
      </c>
      <c r="D1306" s="100" t="s">
        <v>450</v>
      </c>
      <c r="E1306" s="369">
        <f t="shared" si="312"/>
        <v>0</v>
      </c>
      <c r="F1306" s="381"/>
      <c r="G1306" s="381"/>
      <c r="H1306" s="381"/>
      <c r="I1306" s="381"/>
      <c r="J1306" s="383"/>
      <c r="K1306" s="95"/>
      <c r="L1306" s="96"/>
      <c r="M1306" s="96"/>
    </row>
    <row r="1307" spans="1:13" s="23" customFormat="1" hidden="1">
      <c r="A1307" s="87"/>
      <c r="B1307" s="122" t="s">
        <v>451</v>
      </c>
      <c r="C1307" s="123"/>
      <c r="D1307" s="94" t="s">
        <v>452</v>
      </c>
      <c r="E1307" s="369">
        <f t="shared" si="312"/>
        <v>0</v>
      </c>
      <c r="F1307" s="381"/>
      <c r="G1307" s="381"/>
      <c r="H1307" s="381"/>
      <c r="I1307" s="381"/>
      <c r="J1307" s="383"/>
      <c r="K1307" s="95"/>
      <c r="L1307" s="96"/>
      <c r="M1307" s="96"/>
    </row>
    <row r="1308" spans="1:13" s="23" customFormat="1" ht="13.5" hidden="1">
      <c r="A1308" s="87"/>
      <c r="B1308" s="124"/>
      <c r="C1308" s="89"/>
      <c r="D1308" s="90"/>
      <c r="E1308" s="369">
        <f t="shared" si="312"/>
        <v>0</v>
      </c>
      <c r="F1308" s="381"/>
      <c r="G1308" s="381"/>
      <c r="H1308" s="381"/>
      <c r="I1308" s="381"/>
      <c r="J1308" s="383"/>
      <c r="K1308" s="95"/>
      <c r="L1308" s="96"/>
      <c r="M1308" s="96"/>
    </row>
    <row r="1309" spans="1:13" s="23" customFormat="1" hidden="1">
      <c r="A1309" s="87"/>
      <c r="B1309" s="94" t="s">
        <v>453</v>
      </c>
      <c r="C1309" s="125"/>
      <c r="D1309" s="100" t="s">
        <v>454</v>
      </c>
      <c r="E1309" s="369">
        <f t="shared" si="312"/>
        <v>0</v>
      </c>
      <c r="F1309" s="381">
        <f t="shared" ref="F1309:M1309" si="325">F1310+F1311</f>
        <v>0</v>
      </c>
      <c r="G1309" s="381">
        <f t="shared" si="325"/>
        <v>0</v>
      </c>
      <c r="H1309" s="381">
        <f t="shared" si="325"/>
        <v>0</v>
      </c>
      <c r="I1309" s="381">
        <f t="shared" si="325"/>
        <v>0</v>
      </c>
      <c r="J1309" s="382">
        <f t="shared" si="325"/>
        <v>0</v>
      </c>
      <c r="K1309" s="191">
        <f t="shared" si="325"/>
        <v>0</v>
      </c>
      <c r="L1309" s="191">
        <f t="shared" si="325"/>
        <v>0</v>
      </c>
      <c r="M1309" s="191">
        <f t="shared" si="325"/>
        <v>0</v>
      </c>
    </row>
    <row r="1310" spans="1:13" s="23" customFormat="1" ht="14.25" hidden="1" customHeight="1">
      <c r="A1310" s="87"/>
      <c r="B1310" s="119" t="s">
        <v>455</v>
      </c>
      <c r="C1310" s="99"/>
      <c r="D1310" s="100" t="s">
        <v>456</v>
      </c>
      <c r="E1310" s="369">
        <f t="shared" si="312"/>
        <v>0</v>
      </c>
      <c r="F1310" s="381"/>
      <c r="G1310" s="381"/>
      <c r="H1310" s="381"/>
      <c r="I1310" s="381"/>
      <c r="J1310" s="383"/>
      <c r="K1310" s="95"/>
      <c r="L1310" s="96"/>
      <c r="M1310" s="96"/>
    </row>
    <row r="1311" spans="1:13" s="23" customFormat="1" ht="21" hidden="1" customHeight="1">
      <c r="A1311" s="87"/>
      <c r="B1311" s="98" t="s">
        <v>457</v>
      </c>
      <c r="C1311" s="101"/>
      <c r="D1311" s="94" t="s">
        <v>458</v>
      </c>
      <c r="E1311" s="369">
        <f t="shared" si="312"/>
        <v>0</v>
      </c>
      <c r="F1311" s="381"/>
      <c r="G1311" s="381"/>
      <c r="H1311" s="381"/>
      <c r="I1311" s="381"/>
      <c r="J1311" s="383"/>
      <c r="K1311" s="95"/>
      <c r="L1311" s="96"/>
      <c r="M1311" s="96"/>
    </row>
    <row r="1312" spans="1:13" s="23" customFormat="1" ht="14.25" customHeight="1">
      <c r="A1312" s="87"/>
      <c r="B1312" s="91" t="s">
        <v>717</v>
      </c>
      <c r="C1312" s="102"/>
      <c r="D1312" s="94" t="s">
        <v>459</v>
      </c>
      <c r="E1312" s="369">
        <f t="shared" si="312"/>
        <v>0</v>
      </c>
      <c r="F1312" s="381">
        <f t="shared" ref="F1312:M1312" si="326">F1313</f>
        <v>0</v>
      </c>
      <c r="G1312" s="381">
        <f t="shared" si="326"/>
        <v>0</v>
      </c>
      <c r="H1312" s="381">
        <f t="shared" si="326"/>
        <v>0</v>
      </c>
      <c r="I1312" s="381">
        <f t="shared" si="326"/>
        <v>0</v>
      </c>
      <c r="J1312" s="382">
        <f t="shared" si="326"/>
        <v>0</v>
      </c>
      <c r="K1312" s="191">
        <f t="shared" si="326"/>
        <v>0</v>
      </c>
      <c r="L1312" s="191">
        <f t="shared" si="326"/>
        <v>0</v>
      </c>
      <c r="M1312" s="191">
        <f t="shared" si="326"/>
        <v>0</v>
      </c>
    </row>
    <row r="1313" spans="1:13" s="23" customFormat="1">
      <c r="A1313" s="87"/>
      <c r="B1313" s="98" t="s">
        <v>460</v>
      </c>
      <c r="C1313" s="102"/>
      <c r="D1313" s="94" t="s">
        <v>461</v>
      </c>
      <c r="E1313" s="369">
        <f t="shared" si="312"/>
        <v>0</v>
      </c>
      <c r="F1313" s="381"/>
      <c r="G1313" s="381"/>
      <c r="H1313" s="381"/>
      <c r="I1313" s="381"/>
      <c r="J1313" s="383"/>
      <c r="K1313" s="95"/>
      <c r="L1313" s="96"/>
      <c r="M1313" s="96"/>
    </row>
    <row r="1314" spans="1:13" s="23" customFormat="1" hidden="1">
      <c r="A1314" s="639" t="s">
        <v>462</v>
      </c>
      <c r="B1314" s="640"/>
      <c r="C1314" s="640"/>
      <c r="D1314" s="148"/>
      <c r="E1314" s="369">
        <f t="shared" si="312"/>
        <v>0</v>
      </c>
      <c r="F1314" s="381">
        <f>F1315+F1326+F1339+F1352+F1367</f>
        <v>0</v>
      </c>
      <c r="G1314" s="381">
        <f>G1315+G1326+G1339+G1352+G1367</f>
        <v>0</v>
      </c>
      <c r="H1314" s="381">
        <f>H1315+H1326+H1339+H1352+H1367</f>
        <v>0</v>
      </c>
      <c r="I1314" s="381">
        <f>I1315+I1326+I1339+I1352+I1367</f>
        <v>0</v>
      </c>
      <c r="J1314" s="382">
        <f>J1315+J1326+J1339+J1352+J1367</f>
        <v>0</v>
      </c>
      <c r="K1314" s="191"/>
      <c r="L1314" s="96"/>
      <c r="M1314" s="96"/>
    </row>
    <row r="1315" spans="1:13" s="23" customFormat="1" ht="13.5" hidden="1">
      <c r="A1315" s="87"/>
      <c r="B1315" s="126" t="s">
        <v>463</v>
      </c>
      <c r="C1315" s="118"/>
      <c r="D1315" s="90" t="s">
        <v>464</v>
      </c>
      <c r="E1315" s="369">
        <f t="shared" ref="E1315:E1368" si="327">G1315+H1315+I1315+J1315</f>
        <v>0</v>
      </c>
      <c r="F1315" s="381">
        <f>F1316</f>
        <v>0</v>
      </c>
      <c r="G1315" s="381">
        <f>G1316</f>
        <v>0</v>
      </c>
      <c r="H1315" s="381">
        <f>H1316</f>
        <v>0</v>
      </c>
      <c r="I1315" s="381">
        <f>I1316</f>
        <v>0</v>
      </c>
      <c r="J1315" s="382">
        <f>J1316</f>
        <v>0</v>
      </c>
      <c r="K1315" s="191"/>
      <c r="L1315" s="96"/>
      <c r="M1315" s="96"/>
    </row>
    <row r="1316" spans="1:13" s="23" customFormat="1" hidden="1">
      <c r="A1316" s="87"/>
      <c r="B1316" s="98" t="s">
        <v>465</v>
      </c>
      <c r="C1316" s="102"/>
      <c r="D1316" s="100" t="s">
        <v>466</v>
      </c>
      <c r="E1316" s="369">
        <f t="shared" si="327"/>
        <v>0</v>
      </c>
      <c r="F1316" s="381">
        <f>F1317+F1318+F1319+F1320+F1321+F1322+F1323+F1324</f>
        <v>0</v>
      </c>
      <c r="G1316" s="381">
        <f>G1317+G1318+G1319+G1320+G1321+G1322+G1323+G1324</f>
        <v>0</v>
      </c>
      <c r="H1316" s="381">
        <f>H1317+H1318+H1319+H1320+H1321+H1322+H1323+H1324</f>
        <v>0</v>
      </c>
      <c r="I1316" s="381">
        <f>I1317+I1318+I1319+I1320+I1321+I1322+I1323+I1324</f>
        <v>0</v>
      </c>
      <c r="J1316" s="382">
        <f>J1317+J1318+J1319+J1320+J1321+J1322+J1323+J1324</f>
        <v>0</v>
      </c>
      <c r="K1316" s="191"/>
      <c r="L1316" s="96"/>
      <c r="M1316" s="96"/>
    </row>
    <row r="1317" spans="1:13" s="23" customFormat="1" ht="25.5" hidden="1">
      <c r="A1317" s="87"/>
      <c r="B1317" s="118"/>
      <c r="C1317" s="127" t="s">
        <v>467</v>
      </c>
      <c r="D1317" s="90" t="s">
        <v>468</v>
      </c>
      <c r="E1317" s="369">
        <f t="shared" si="327"/>
        <v>0</v>
      </c>
      <c r="F1317" s="381"/>
      <c r="G1317" s="381"/>
      <c r="H1317" s="381"/>
      <c r="I1317" s="381"/>
      <c r="J1317" s="383"/>
      <c r="K1317" s="95"/>
      <c r="L1317" s="96"/>
      <c r="M1317" s="96"/>
    </row>
    <row r="1318" spans="1:13" s="23" customFormat="1" ht="51" hidden="1">
      <c r="A1318" s="87"/>
      <c r="B1318" s="118"/>
      <c r="C1318" s="128" t="s">
        <v>469</v>
      </c>
      <c r="D1318" s="129" t="s">
        <v>470</v>
      </c>
      <c r="E1318" s="369">
        <f t="shared" si="327"/>
        <v>0</v>
      </c>
      <c r="F1318" s="381"/>
      <c r="G1318" s="381"/>
      <c r="H1318" s="381"/>
      <c r="I1318" s="381"/>
      <c r="J1318" s="383"/>
      <c r="K1318" s="95"/>
      <c r="L1318" s="96"/>
      <c r="M1318" s="96"/>
    </row>
    <row r="1319" spans="1:13" s="23" customFormat="1" ht="38.25" hidden="1">
      <c r="A1319" s="87"/>
      <c r="B1319" s="118"/>
      <c r="C1319" s="128" t="s">
        <v>471</v>
      </c>
      <c r="D1319" s="129" t="s">
        <v>472</v>
      </c>
      <c r="E1319" s="369">
        <f t="shared" si="327"/>
        <v>0</v>
      </c>
      <c r="F1319" s="381"/>
      <c r="G1319" s="381"/>
      <c r="H1319" s="381"/>
      <c r="I1319" s="381"/>
      <c r="J1319" s="383"/>
      <c r="K1319" s="95"/>
      <c r="L1319" s="96"/>
      <c r="M1319" s="96"/>
    </row>
    <row r="1320" spans="1:13" s="23" customFormat="1" ht="38.25" hidden="1">
      <c r="A1320" s="87"/>
      <c r="B1320" s="118"/>
      <c r="C1320" s="127" t="s">
        <v>473</v>
      </c>
      <c r="D1320" s="90" t="s">
        <v>474</v>
      </c>
      <c r="E1320" s="369">
        <f t="shared" si="327"/>
        <v>0</v>
      </c>
      <c r="F1320" s="381"/>
      <c r="G1320" s="381"/>
      <c r="H1320" s="381"/>
      <c r="I1320" s="381"/>
      <c r="J1320" s="383"/>
      <c r="K1320" s="95"/>
      <c r="L1320" s="96"/>
      <c r="M1320" s="96"/>
    </row>
    <row r="1321" spans="1:13" s="23" customFormat="1" ht="63.75" hidden="1">
      <c r="A1321" s="87"/>
      <c r="B1321" s="114"/>
      <c r="C1321" s="130" t="s">
        <v>475</v>
      </c>
      <c r="D1321" s="117" t="s">
        <v>476</v>
      </c>
      <c r="E1321" s="369">
        <f t="shared" si="327"/>
        <v>0</v>
      </c>
      <c r="F1321" s="381"/>
      <c r="G1321" s="381"/>
      <c r="H1321" s="381"/>
      <c r="I1321" s="381"/>
      <c r="J1321" s="383"/>
      <c r="K1321" s="95"/>
      <c r="L1321" s="96"/>
      <c r="M1321" s="96"/>
    </row>
    <row r="1322" spans="1:13" s="23" customFormat="1" ht="51" hidden="1">
      <c r="A1322" s="87"/>
      <c r="B1322" s="131"/>
      <c r="C1322" s="132" t="s">
        <v>477</v>
      </c>
      <c r="D1322" s="133" t="s">
        <v>478</v>
      </c>
      <c r="E1322" s="369">
        <f t="shared" si="327"/>
        <v>0</v>
      </c>
      <c r="F1322" s="381"/>
      <c r="G1322" s="381"/>
      <c r="H1322" s="381"/>
      <c r="I1322" s="381"/>
      <c r="J1322" s="383"/>
      <c r="K1322" s="95"/>
      <c r="L1322" s="96"/>
      <c r="M1322" s="96"/>
    </row>
    <row r="1323" spans="1:13" s="23" customFormat="1" ht="51" hidden="1">
      <c r="A1323" s="87"/>
      <c r="B1323" s="134"/>
      <c r="C1323" s="135" t="s">
        <v>479</v>
      </c>
      <c r="D1323" s="136" t="s">
        <v>480</v>
      </c>
      <c r="E1323" s="369">
        <f t="shared" si="327"/>
        <v>0</v>
      </c>
      <c r="F1323" s="381"/>
      <c r="G1323" s="381"/>
      <c r="H1323" s="381"/>
      <c r="I1323" s="381"/>
      <c r="J1323" s="383"/>
      <c r="K1323" s="95"/>
      <c r="L1323" s="96"/>
      <c r="M1323" s="96"/>
    </row>
    <row r="1324" spans="1:13" s="23" customFormat="1" ht="13.5" hidden="1">
      <c r="A1324" s="87"/>
      <c r="B1324" s="137"/>
      <c r="C1324" s="138" t="s">
        <v>481</v>
      </c>
      <c r="D1324" s="139" t="s">
        <v>482</v>
      </c>
      <c r="E1324" s="369">
        <f t="shared" si="327"/>
        <v>0</v>
      </c>
      <c r="F1324" s="381"/>
      <c r="G1324" s="381"/>
      <c r="H1324" s="381"/>
      <c r="I1324" s="381"/>
      <c r="J1324" s="383"/>
      <c r="K1324" s="95"/>
      <c r="L1324" s="96"/>
      <c r="M1324" s="96"/>
    </row>
    <row r="1325" spans="1:13" s="23" customFormat="1" ht="13.5" hidden="1">
      <c r="A1325" s="87"/>
      <c r="B1325" s="140"/>
      <c r="C1325" s="141"/>
      <c r="D1325" s="142"/>
      <c r="E1325" s="369">
        <f t="shared" si="327"/>
        <v>0</v>
      </c>
      <c r="F1325" s="381"/>
      <c r="G1325" s="381"/>
      <c r="H1325" s="381"/>
      <c r="I1325" s="381"/>
      <c r="J1325" s="383"/>
      <c r="K1325" s="95"/>
      <c r="L1325" s="96"/>
      <c r="M1325" s="96"/>
    </row>
    <row r="1326" spans="1:13" s="23" customFormat="1" ht="0.75" hidden="1" customHeight="1">
      <c r="A1326" s="87"/>
      <c r="B1326" s="223" t="s">
        <v>483</v>
      </c>
      <c r="C1326" s="224"/>
      <c r="D1326" s="139" t="s">
        <v>484</v>
      </c>
      <c r="E1326" s="369">
        <f t="shared" si="327"/>
        <v>0</v>
      </c>
      <c r="F1326" s="381">
        <f>F1327</f>
        <v>0</v>
      </c>
      <c r="G1326" s="381">
        <f>G1327</f>
        <v>0</v>
      </c>
      <c r="H1326" s="381">
        <f>H1327</f>
        <v>0</v>
      </c>
      <c r="I1326" s="381">
        <f>I1327</f>
        <v>0</v>
      </c>
      <c r="J1326" s="382">
        <f>J1327</f>
        <v>0</v>
      </c>
      <c r="K1326" s="191"/>
      <c r="L1326" s="96"/>
      <c r="M1326" s="96"/>
    </row>
    <row r="1327" spans="1:13" s="23" customFormat="1" hidden="1">
      <c r="A1327" s="87"/>
      <c r="B1327" s="110" t="s">
        <v>485</v>
      </c>
      <c r="C1327" s="225"/>
      <c r="D1327" s="111" t="s">
        <v>407</v>
      </c>
      <c r="E1327" s="369">
        <f t="shared" si="327"/>
        <v>0</v>
      </c>
      <c r="F1327" s="381">
        <f>F1331+F1332+F1333+F1334+F1335+F1336+F1337</f>
        <v>0</v>
      </c>
      <c r="G1327" s="381">
        <f>G1331+G1332+G1333+G1334+G1335+G1336+G1337</f>
        <v>0</v>
      </c>
      <c r="H1327" s="381">
        <f>H1331+H1332+H1333+H1334+H1335+H1336+H1337</f>
        <v>0</v>
      </c>
      <c r="I1327" s="381">
        <f>I1331+I1332+I1333+I1334+I1335+I1336+I1337</f>
        <v>0</v>
      </c>
      <c r="J1327" s="382">
        <f>J1331+J1332+J1333+J1334+J1335+J1336+J1337</f>
        <v>0</v>
      </c>
      <c r="K1327" s="191"/>
      <c r="L1327" s="96"/>
      <c r="M1327" s="96"/>
    </row>
    <row r="1328" spans="1:13" s="23" customFormat="1" hidden="1">
      <c r="A1328" s="87"/>
      <c r="B1328" s="226"/>
      <c r="C1328" s="227" t="s">
        <v>486</v>
      </c>
      <c r="D1328" s="228" t="s">
        <v>487</v>
      </c>
      <c r="E1328" s="369">
        <f t="shared" si="327"/>
        <v>0</v>
      </c>
      <c r="F1328" s="381"/>
      <c r="G1328" s="381"/>
      <c r="H1328" s="381"/>
      <c r="I1328" s="381"/>
      <c r="J1328" s="383"/>
      <c r="K1328" s="95"/>
      <c r="L1328" s="96"/>
      <c r="M1328" s="96"/>
    </row>
    <row r="1329" spans="1:13" s="23" customFormat="1" hidden="1">
      <c r="A1329" s="87"/>
      <c r="B1329" s="226"/>
      <c r="C1329" s="227" t="s">
        <v>488</v>
      </c>
      <c r="D1329" s="228" t="s">
        <v>489</v>
      </c>
      <c r="E1329" s="369">
        <f t="shared" si="327"/>
        <v>0</v>
      </c>
      <c r="F1329" s="381"/>
      <c r="G1329" s="381"/>
      <c r="H1329" s="381"/>
      <c r="I1329" s="381"/>
      <c r="J1329" s="383"/>
      <c r="K1329" s="95"/>
      <c r="L1329" s="96"/>
      <c r="M1329" s="96"/>
    </row>
    <row r="1330" spans="1:13" s="23" customFormat="1" hidden="1">
      <c r="A1330" s="87"/>
      <c r="B1330" s="226"/>
      <c r="C1330" s="227" t="s">
        <v>490</v>
      </c>
      <c r="D1330" s="228" t="s">
        <v>491</v>
      </c>
      <c r="E1330" s="369">
        <f t="shared" si="327"/>
        <v>0</v>
      </c>
      <c r="F1330" s="381"/>
      <c r="G1330" s="381"/>
      <c r="H1330" s="381"/>
      <c r="I1330" s="381"/>
      <c r="J1330" s="383"/>
      <c r="K1330" s="95"/>
      <c r="L1330" s="96"/>
      <c r="M1330" s="96"/>
    </row>
    <row r="1331" spans="1:13" s="23" customFormat="1" hidden="1">
      <c r="A1331" s="87"/>
      <c r="B1331" s="229"/>
      <c r="C1331" s="110" t="s">
        <v>492</v>
      </c>
      <c r="D1331" s="111" t="s">
        <v>493</v>
      </c>
      <c r="E1331" s="369">
        <f t="shared" si="327"/>
        <v>0</v>
      </c>
      <c r="F1331" s="381"/>
      <c r="G1331" s="381"/>
      <c r="H1331" s="381"/>
      <c r="I1331" s="381"/>
      <c r="J1331" s="383"/>
      <c r="K1331" s="95"/>
      <c r="L1331" s="96"/>
      <c r="M1331" s="96"/>
    </row>
    <row r="1332" spans="1:13" s="23" customFormat="1" hidden="1">
      <c r="A1332" s="87"/>
      <c r="B1332" s="229"/>
      <c r="C1332" s="110" t="s">
        <v>494</v>
      </c>
      <c r="D1332" s="111" t="s">
        <v>495</v>
      </c>
      <c r="E1332" s="369">
        <f t="shared" si="327"/>
        <v>0</v>
      </c>
      <c r="F1332" s="381"/>
      <c r="G1332" s="381"/>
      <c r="H1332" s="381"/>
      <c r="I1332" s="381"/>
      <c r="J1332" s="383"/>
      <c r="K1332" s="95"/>
      <c r="L1332" s="96"/>
      <c r="M1332" s="96"/>
    </row>
    <row r="1333" spans="1:13" s="23" customFormat="1" hidden="1">
      <c r="A1333" s="87"/>
      <c r="B1333" s="229"/>
      <c r="C1333" s="110" t="s">
        <v>496</v>
      </c>
      <c r="D1333" s="111" t="s">
        <v>497</v>
      </c>
      <c r="E1333" s="369">
        <f t="shared" si="327"/>
        <v>0</v>
      </c>
      <c r="F1333" s="381"/>
      <c r="G1333" s="381"/>
      <c r="H1333" s="381"/>
      <c r="I1333" s="381"/>
      <c r="J1333" s="383"/>
      <c r="K1333" s="95"/>
      <c r="L1333" s="96"/>
      <c r="M1333" s="96"/>
    </row>
    <row r="1334" spans="1:13" s="23" customFormat="1" hidden="1">
      <c r="A1334" s="87"/>
      <c r="B1334" s="229"/>
      <c r="C1334" s="110" t="s">
        <v>498</v>
      </c>
      <c r="D1334" s="111" t="s">
        <v>499</v>
      </c>
      <c r="E1334" s="369">
        <f t="shared" si="327"/>
        <v>0</v>
      </c>
      <c r="F1334" s="381"/>
      <c r="G1334" s="381"/>
      <c r="H1334" s="381"/>
      <c r="I1334" s="381"/>
      <c r="J1334" s="383"/>
      <c r="K1334" s="95"/>
      <c r="L1334" s="96"/>
      <c r="M1334" s="96"/>
    </row>
    <row r="1335" spans="1:13" s="23" customFormat="1" hidden="1">
      <c r="A1335" s="87"/>
      <c r="B1335" s="229"/>
      <c r="C1335" s="110"/>
      <c r="D1335" s="111"/>
      <c r="E1335" s="369">
        <f t="shared" si="327"/>
        <v>0</v>
      </c>
      <c r="F1335" s="381"/>
      <c r="G1335" s="381"/>
      <c r="H1335" s="381"/>
      <c r="I1335" s="381"/>
      <c r="J1335" s="383"/>
      <c r="K1335" s="95"/>
      <c r="L1335" s="96"/>
      <c r="M1335" s="96"/>
    </row>
    <row r="1336" spans="1:13" s="23" customFormat="1" hidden="1">
      <c r="A1336" s="87"/>
      <c r="B1336" s="229"/>
      <c r="C1336" s="110" t="s">
        <v>502</v>
      </c>
      <c r="D1336" s="111" t="s">
        <v>503</v>
      </c>
      <c r="E1336" s="369">
        <f t="shared" si="327"/>
        <v>0</v>
      </c>
      <c r="F1336" s="381"/>
      <c r="G1336" s="381"/>
      <c r="H1336" s="381"/>
      <c r="I1336" s="381"/>
      <c r="J1336" s="383"/>
      <c r="K1336" s="95"/>
      <c r="L1336" s="96"/>
      <c r="M1336" s="96"/>
    </row>
    <row r="1337" spans="1:13" s="23" customFormat="1" hidden="1">
      <c r="A1337" s="87"/>
      <c r="B1337" s="229"/>
      <c r="C1337" s="110" t="s">
        <v>504</v>
      </c>
      <c r="D1337" s="111" t="s">
        <v>505</v>
      </c>
      <c r="E1337" s="369">
        <f t="shared" si="327"/>
        <v>0</v>
      </c>
      <c r="F1337" s="381"/>
      <c r="G1337" s="381"/>
      <c r="H1337" s="381"/>
      <c r="I1337" s="381"/>
      <c r="J1337" s="383"/>
      <c r="K1337" s="95"/>
      <c r="L1337" s="96"/>
      <c r="M1337" s="96"/>
    </row>
    <row r="1338" spans="1:13" s="23" customFormat="1" hidden="1">
      <c r="A1338" s="87"/>
      <c r="B1338" s="224"/>
      <c r="C1338" s="223"/>
      <c r="D1338" s="111"/>
      <c r="E1338" s="369">
        <f t="shared" si="327"/>
        <v>0</v>
      </c>
      <c r="F1338" s="381"/>
      <c r="G1338" s="381"/>
      <c r="H1338" s="381"/>
      <c r="I1338" s="381"/>
      <c r="J1338" s="383"/>
      <c r="K1338" s="95"/>
      <c r="L1338" s="96"/>
      <c r="M1338" s="96"/>
    </row>
    <row r="1339" spans="1:13" s="23" customFormat="1" hidden="1">
      <c r="A1339" s="87"/>
      <c r="B1339" s="223" t="s">
        <v>506</v>
      </c>
      <c r="C1339" s="223"/>
      <c r="D1339" s="111" t="s">
        <v>507</v>
      </c>
      <c r="E1339" s="369">
        <f t="shared" si="327"/>
        <v>0</v>
      </c>
      <c r="F1339" s="381">
        <f>F1340+F1341+F1342+F1343+F1344+F1345+F1346+F1347+F1348+F1349+F1350</f>
        <v>0</v>
      </c>
      <c r="G1339" s="381">
        <f>G1340+G1341+G1342+G1343+G1344+G1345+G1346+G1347+G1348+G1349+G1350</f>
        <v>0</v>
      </c>
      <c r="H1339" s="381">
        <f>H1340+H1341+H1342+H1343+H1344+H1345+H1346+H1347+H1348+H1349+H1350</f>
        <v>0</v>
      </c>
      <c r="I1339" s="381">
        <f>I1340+I1341+I1342+I1343+I1344+I1345+I1346+I1347+I1348+I1349+I1350</f>
        <v>0</v>
      </c>
      <c r="J1339" s="382">
        <f>J1340+J1341+J1342+J1343+J1344+J1345+J1346+J1347+J1348+J1349+J1350</f>
        <v>0</v>
      </c>
      <c r="K1339" s="191"/>
      <c r="L1339" s="96"/>
      <c r="M1339" s="96"/>
    </row>
    <row r="1340" spans="1:13" s="23" customFormat="1" hidden="1">
      <c r="A1340" s="87"/>
      <c r="B1340" s="224" t="s">
        <v>508</v>
      </c>
      <c r="C1340" s="223"/>
      <c r="D1340" s="111" t="s">
        <v>509</v>
      </c>
      <c r="E1340" s="369">
        <f t="shared" si="327"/>
        <v>0</v>
      </c>
      <c r="F1340" s="381"/>
      <c r="G1340" s="381"/>
      <c r="H1340" s="381"/>
      <c r="I1340" s="381"/>
      <c r="J1340" s="383"/>
      <c r="K1340" s="95"/>
      <c r="L1340" s="96"/>
      <c r="M1340" s="96"/>
    </row>
    <row r="1341" spans="1:13" s="23" customFormat="1" hidden="1">
      <c r="A1341" s="87"/>
      <c r="B1341" s="224" t="s">
        <v>510</v>
      </c>
      <c r="C1341" s="110"/>
      <c r="D1341" s="111" t="s">
        <v>511</v>
      </c>
      <c r="E1341" s="369">
        <f t="shared" si="327"/>
        <v>0</v>
      </c>
      <c r="F1341" s="381"/>
      <c r="G1341" s="381"/>
      <c r="H1341" s="381"/>
      <c r="I1341" s="381"/>
      <c r="J1341" s="383"/>
      <c r="K1341" s="95"/>
      <c r="L1341" s="96"/>
      <c r="M1341" s="96"/>
    </row>
    <row r="1342" spans="1:13" s="23" customFormat="1" hidden="1">
      <c r="A1342" s="87"/>
      <c r="B1342" s="224" t="s">
        <v>512</v>
      </c>
      <c r="C1342" s="223"/>
      <c r="D1342" s="111" t="s">
        <v>513</v>
      </c>
      <c r="E1342" s="369">
        <f t="shared" si="327"/>
        <v>0</v>
      </c>
      <c r="F1342" s="381"/>
      <c r="G1342" s="381"/>
      <c r="H1342" s="381"/>
      <c r="I1342" s="381"/>
      <c r="J1342" s="383"/>
      <c r="K1342" s="95"/>
      <c r="L1342" s="96"/>
      <c r="M1342" s="96"/>
    </row>
    <row r="1343" spans="1:13" s="23" customFormat="1" hidden="1">
      <c r="A1343" s="87"/>
      <c r="B1343" s="224" t="s">
        <v>514</v>
      </c>
      <c r="C1343" s="230"/>
      <c r="D1343" s="111" t="s">
        <v>515</v>
      </c>
      <c r="E1343" s="369">
        <f t="shared" si="327"/>
        <v>0</v>
      </c>
      <c r="F1343" s="381"/>
      <c r="G1343" s="381"/>
      <c r="H1343" s="381"/>
      <c r="I1343" s="381"/>
      <c r="J1343" s="383"/>
      <c r="K1343" s="95"/>
      <c r="L1343" s="96"/>
      <c r="M1343" s="96"/>
    </row>
    <row r="1344" spans="1:13" s="23" customFormat="1" hidden="1">
      <c r="A1344" s="87"/>
      <c r="B1344" s="231" t="s">
        <v>516</v>
      </c>
      <c r="C1344" s="232"/>
      <c r="D1344" s="111" t="s">
        <v>517</v>
      </c>
      <c r="E1344" s="369">
        <f t="shared" si="327"/>
        <v>0</v>
      </c>
      <c r="F1344" s="381"/>
      <c r="G1344" s="381"/>
      <c r="H1344" s="381"/>
      <c r="I1344" s="381"/>
      <c r="J1344" s="383"/>
      <c r="K1344" s="95"/>
      <c r="L1344" s="96"/>
      <c r="M1344" s="96"/>
    </row>
    <row r="1345" spans="1:13" s="23" customFormat="1" hidden="1">
      <c r="A1345" s="87"/>
      <c r="B1345" s="233" t="s">
        <v>518</v>
      </c>
      <c r="C1345" s="110"/>
      <c r="D1345" s="139" t="s">
        <v>519</v>
      </c>
      <c r="E1345" s="369">
        <f t="shared" si="327"/>
        <v>0</v>
      </c>
      <c r="F1345" s="381"/>
      <c r="G1345" s="381"/>
      <c r="H1345" s="381"/>
      <c r="I1345" s="381"/>
      <c r="J1345" s="383"/>
      <c r="K1345" s="95"/>
      <c r="L1345" s="96"/>
      <c r="M1345" s="96"/>
    </row>
    <row r="1346" spans="1:13" s="23" customFormat="1" hidden="1">
      <c r="A1346" s="87"/>
      <c r="B1346" s="231" t="s">
        <v>520</v>
      </c>
      <c r="C1346" s="223"/>
      <c r="D1346" s="111" t="s">
        <v>521</v>
      </c>
      <c r="E1346" s="369">
        <f t="shared" si="327"/>
        <v>0</v>
      </c>
      <c r="F1346" s="381"/>
      <c r="G1346" s="381"/>
      <c r="H1346" s="381"/>
      <c r="I1346" s="381"/>
      <c r="J1346" s="383"/>
      <c r="K1346" s="95"/>
      <c r="L1346" s="96"/>
      <c r="M1346" s="96"/>
    </row>
    <row r="1347" spans="1:13" s="23" customFormat="1" hidden="1">
      <c r="A1347" s="87"/>
      <c r="B1347" s="231" t="s">
        <v>522</v>
      </c>
      <c r="C1347" s="223"/>
      <c r="D1347" s="111" t="s">
        <v>523</v>
      </c>
      <c r="E1347" s="369">
        <f t="shared" si="327"/>
        <v>0</v>
      </c>
      <c r="F1347" s="381"/>
      <c r="G1347" s="381"/>
      <c r="H1347" s="381"/>
      <c r="I1347" s="381"/>
      <c r="J1347" s="383"/>
      <c r="K1347" s="95"/>
      <c r="L1347" s="96"/>
      <c r="M1347" s="96"/>
    </row>
    <row r="1348" spans="1:13" s="23" customFormat="1" hidden="1">
      <c r="A1348" s="87"/>
      <c r="B1348" s="224" t="s">
        <v>524</v>
      </c>
      <c r="C1348" s="229"/>
      <c r="D1348" s="139" t="s">
        <v>525</v>
      </c>
      <c r="E1348" s="369">
        <f t="shared" si="327"/>
        <v>0</v>
      </c>
      <c r="F1348" s="381"/>
      <c r="G1348" s="381"/>
      <c r="H1348" s="381"/>
      <c r="I1348" s="381"/>
      <c r="J1348" s="383"/>
      <c r="K1348" s="95"/>
      <c r="L1348" s="96"/>
      <c r="M1348" s="96"/>
    </row>
    <row r="1349" spans="1:13" s="23" customFormat="1" hidden="1">
      <c r="A1349" s="87"/>
      <c r="B1349" s="231" t="s">
        <v>526</v>
      </c>
      <c r="C1349" s="223"/>
      <c r="D1349" s="111" t="s">
        <v>527</v>
      </c>
      <c r="E1349" s="369">
        <f t="shared" si="327"/>
        <v>0</v>
      </c>
      <c r="F1349" s="381"/>
      <c r="G1349" s="381"/>
      <c r="H1349" s="381"/>
      <c r="I1349" s="381"/>
      <c r="J1349" s="383"/>
      <c r="K1349" s="95"/>
      <c r="L1349" s="96"/>
      <c r="M1349" s="96"/>
    </row>
    <row r="1350" spans="1:13" s="23" customFormat="1" hidden="1">
      <c r="A1350" s="87"/>
      <c r="B1350" s="234" t="s">
        <v>528</v>
      </c>
      <c r="C1350" s="229"/>
      <c r="D1350" s="139" t="s">
        <v>529</v>
      </c>
      <c r="E1350" s="369">
        <f t="shared" si="327"/>
        <v>0</v>
      </c>
      <c r="F1350" s="381"/>
      <c r="G1350" s="381"/>
      <c r="H1350" s="381"/>
      <c r="I1350" s="381"/>
      <c r="J1350" s="383"/>
      <c r="K1350" s="95"/>
      <c r="L1350" s="96"/>
      <c r="M1350" s="96"/>
    </row>
    <row r="1351" spans="1:13" s="23" customFormat="1" hidden="1">
      <c r="A1351" s="87"/>
      <c r="B1351" s="231"/>
      <c r="C1351" s="223"/>
      <c r="D1351" s="111"/>
      <c r="E1351" s="369">
        <f t="shared" si="327"/>
        <v>0</v>
      </c>
      <c r="F1351" s="381"/>
      <c r="G1351" s="381"/>
      <c r="H1351" s="381"/>
      <c r="I1351" s="381"/>
      <c r="J1351" s="383"/>
      <c r="K1351" s="95"/>
      <c r="L1351" s="96"/>
      <c r="M1351" s="96"/>
    </row>
    <row r="1352" spans="1:13" s="23" customFormat="1" hidden="1">
      <c r="A1352" s="87"/>
      <c r="B1352" s="235" t="s">
        <v>530</v>
      </c>
      <c r="C1352" s="229"/>
      <c r="D1352" s="139" t="s">
        <v>531</v>
      </c>
      <c r="E1352" s="369">
        <f t="shared" si="327"/>
        <v>0</v>
      </c>
      <c r="F1352" s="381">
        <f>F1353+F1363</f>
        <v>0</v>
      </c>
      <c r="G1352" s="381">
        <f>G1353+G1363</f>
        <v>0</v>
      </c>
      <c r="H1352" s="381">
        <f>H1353+H1363</f>
        <v>0</v>
      </c>
      <c r="I1352" s="381">
        <f>I1353+I1363</f>
        <v>0</v>
      </c>
      <c r="J1352" s="382">
        <f>J1353+J1363</f>
        <v>0</v>
      </c>
      <c r="K1352" s="191"/>
      <c r="L1352" s="96"/>
      <c r="M1352" s="96"/>
    </row>
    <row r="1353" spans="1:13" s="23" customFormat="1" hidden="1">
      <c r="A1353" s="87"/>
      <c r="B1353" s="230" t="s">
        <v>532</v>
      </c>
      <c r="C1353" s="223"/>
      <c r="D1353" s="111" t="s">
        <v>533</v>
      </c>
      <c r="E1353" s="369">
        <f t="shared" si="327"/>
        <v>0</v>
      </c>
      <c r="F1353" s="381">
        <f>F1354+F1359+F1361</f>
        <v>0</v>
      </c>
      <c r="G1353" s="381">
        <f>G1354+G1359+G1361</f>
        <v>0</v>
      </c>
      <c r="H1353" s="381">
        <f>H1354+H1359+H1361</f>
        <v>0</v>
      </c>
      <c r="I1353" s="381">
        <f>I1354+I1359+I1361</f>
        <v>0</v>
      </c>
      <c r="J1353" s="382">
        <f>J1354+J1359+J1361</f>
        <v>0</v>
      </c>
      <c r="K1353" s="191"/>
      <c r="L1353" s="96"/>
      <c r="M1353" s="96"/>
    </row>
    <row r="1354" spans="1:13" s="23" customFormat="1" hidden="1">
      <c r="A1354" s="87"/>
      <c r="B1354" s="231" t="s">
        <v>534</v>
      </c>
      <c r="C1354" s="223"/>
      <c r="D1354" s="111" t="s">
        <v>535</v>
      </c>
      <c r="E1354" s="369">
        <f t="shared" si="327"/>
        <v>0</v>
      </c>
      <c r="F1354" s="381">
        <f>F1355+F1356+F1357+F1358</f>
        <v>0</v>
      </c>
      <c r="G1354" s="381">
        <f>G1355+G1356+G1357+G1358</f>
        <v>0</v>
      </c>
      <c r="H1354" s="381">
        <f>H1355+H1356+H1357+H1358</f>
        <v>0</v>
      </c>
      <c r="I1354" s="381">
        <f>I1355+I1356+I1357+I1358</f>
        <v>0</v>
      </c>
      <c r="J1354" s="382">
        <f>J1355+J1356+J1357+J1358</f>
        <v>0</v>
      </c>
      <c r="K1354" s="191"/>
      <c r="L1354" s="96"/>
      <c r="M1354" s="96"/>
    </row>
    <row r="1355" spans="1:13" s="23" customFormat="1" hidden="1">
      <c r="A1355" s="87"/>
      <c r="B1355" s="224"/>
      <c r="C1355" s="224" t="s">
        <v>536</v>
      </c>
      <c r="D1355" s="139" t="s">
        <v>537</v>
      </c>
      <c r="E1355" s="369">
        <f t="shared" si="327"/>
        <v>0</v>
      </c>
      <c r="F1355" s="381"/>
      <c r="G1355" s="381"/>
      <c r="H1355" s="381"/>
      <c r="I1355" s="381"/>
      <c r="J1355" s="383"/>
      <c r="K1355" s="95"/>
      <c r="L1355" s="96"/>
      <c r="M1355" s="96"/>
    </row>
    <row r="1356" spans="1:13" s="23" customFormat="1" hidden="1">
      <c r="A1356" s="87"/>
      <c r="B1356" s="224"/>
      <c r="C1356" s="224" t="s">
        <v>538</v>
      </c>
      <c r="D1356" s="139" t="s">
        <v>539</v>
      </c>
      <c r="E1356" s="369">
        <f t="shared" si="327"/>
        <v>0</v>
      </c>
      <c r="F1356" s="381"/>
      <c r="G1356" s="381"/>
      <c r="H1356" s="381"/>
      <c r="I1356" s="381"/>
      <c r="J1356" s="383"/>
      <c r="K1356" s="95"/>
      <c r="L1356" s="96"/>
      <c r="M1356" s="96"/>
    </row>
    <row r="1357" spans="1:13" s="23" customFormat="1" hidden="1">
      <c r="A1357" s="87"/>
      <c r="B1357" s="224"/>
      <c r="C1357" s="229" t="s">
        <v>540</v>
      </c>
      <c r="D1357" s="139" t="s">
        <v>541</v>
      </c>
      <c r="E1357" s="369">
        <f t="shared" si="327"/>
        <v>0</v>
      </c>
      <c r="F1357" s="381"/>
      <c r="G1357" s="381"/>
      <c r="H1357" s="381"/>
      <c r="I1357" s="381"/>
      <c r="J1357" s="383"/>
      <c r="K1357" s="95"/>
      <c r="L1357" s="96"/>
      <c r="M1357" s="96"/>
    </row>
    <row r="1358" spans="1:13" s="23" customFormat="1" hidden="1">
      <c r="A1358" s="87"/>
      <c r="B1358" s="224"/>
      <c r="C1358" s="229" t="s">
        <v>542</v>
      </c>
      <c r="D1358" s="139" t="s">
        <v>543</v>
      </c>
      <c r="E1358" s="369">
        <f t="shared" si="327"/>
        <v>0</v>
      </c>
      <c r="F1358" s="381"/>
      <c r="G1358" s="381"/>
      <c r="H1358" s="381"/>
      <c r="I1358" s="381"/>
      <c r="J1358" s="383"/>
      <c r="K1358" s="95"/>
      <c r="L1358" s="96"/>
      <c r="M1358" s="96"/>
    </row>
    <row r="1359" spans="1:13" s="23" customFormat="1" hidden="1">
      <c r="A1359" s="87"/>
      <c r="B1359" s="224" t="s">
        <v>544</v>
      </c>
      <c r="C1359" s="229"/>
      <c r="D1359" s="139" t="s">
        <v>545</v>
      </c>
      <c r="E1359" s="369">
        <f t="shared" si="327"/>
        <v>0</v>
      </c>
      <c r="F1359" s="381">
        <f>F1360</f>
        <v>0</v>
      </c>
      <c r="G1359" s="381">
        <f>G1360</f>
        <v>0</v>
      </c>
      <c r="H1359" s="381">
        <f>H1360</f>
        <v>0</v>
      </c>
      <c r="I1359" s="381">
        <f>I1360</f>
        <v>0</v>
      </c>
      <c r="J1359" s="382">
        <f>J1360</f>
        <v>0</v>
      </c>
      <c r="K1359" s="191"/>
      <c r="L1359" s="96"/>
      <c r="M1359" s="96"/>
    </row>
    <row r="1360" spans="1:13" s="23" customFormat="1" hidden="1">
      <c r="A1360" s="87"/>
      <c r="B1360" s="224"/>
      <c r="C1360" s="229" t="s">
        <v>546</v>
      </c>
      <c r="D1360" s="139" t="s">
        <v>547</v>
      </c>
      <c r="E1360" s="369">
        <f t="shared" si="327"/>
        <v>0</v>
      </c>
      <c r="F1360" s="381"/>
      <c r="G1360" s="381"/>
      <c r="H1360" s="381"/>
      <c r="I1360" s="381"/>
      <c r="J1360" s="383"/>
      <c r="K1360" s="95"/>
      <c r="L1360" s="96"/>
      <c r="M1360" s="96"/>
    </row>
    <row r="1361" spans="1:14" s="23" customFormat="1" hidden="1">
      <c r="A1361" s="87"/>
      <c r="B1361" s="224" t="s">
        <v>548</v>
      </c>
      <c r="C1361" s="229"/>
      <c r="D1361" s="139" t="s">
        <v>549</v>
      </c>
      <c r="E1361" s="369">
        <f t="shared" si="327"/>
        <v>0</v>
      </c>
      <c r="F1361" s="381"/>
      <c r="G1361" s="381"/>
      <c r="H1361" s="381"/>
      <c r="I1361" s="381"/>
      <c r="J1361" s="383"/>
      <c r="K1361" s="95"/>
      <c r="L1361" s="96"/>
      <c r="M1361" s="96"/>
    </row>
    <row r="1362" spans="1:14" s="23" customFormat="1" hidden="1">
      <c r="A1362" s="87"/>
      <c r="B1362" s="224"/>
      <c r="C1362" s="229"/>
      <c r="D1362" s="139"/>
      <c r="E1362" s="369">
        <f t="shared" si="327"/>
        <v>0</v>
      </c>
      <c r="F1362" s="381"/>
      <c r="G1362" s="381"/>
      <c r="H1362" s="381"/>
      <c r="I1362" s="381"/>
      <c r="J1362" s="383"/>
      <c r="K1362" s="95"/>
      <c r="L1362" s="96"/>
      <c r="M1362" s="96"/>
    </row>
    <row r="1363" spans="1:14" s="23" customFormat="1" hidden="1">
      <c r="A1363" s="87"/>
      <c r="B1363" s="223" t="s">
        <v>550</v>
      </c>
      <c r="C1363" s="229"/>
      <c r="D1363" s="139" t="s">
        <v>551</v>
      </c>
      <c r="E1363" s="369">
        <f t="shared" si="327"/>
        <v>0</v>
      </c>
      <c r="F1363" s="381">
        <f t="shared" ref="F1363:J1364" si="328">F1364</f>
        <v>0</v>
      </c>
      <c r="G1363" s="381">
        <f t="shared" si="328"/>
        <v>0</v>
      </c>
      <c r="H1363" s="381">
        <f t="shared" si="328"/>
        <v>0</v>
      </c>
      <c r="I1363" s="381">
        <f t="shared" si="328"/>
        <v>0</v>
      </c>
      <c r="J1363" s="382">
        <f t="shared" si="328"/>
        <v>0</v>
      </c>
      <c r="K1363" s="191"/>
      <c r="L1363" s="96"/>
      <c r="M1363" s="96"/>
    </row>
    <row r="1364" spans="1:14" s="23" customFormat="1" hidden="1">
      <c r="A1364" s="87"/>
      <c r="B1364" s="236" t="s">
        <v>552</v>
      </c>
      <c r="C1364" s="237"/>
      <c r="D1364" s="139" t="s">
        <v>553</v>
      </c>
      <c r="E1364" s="369">
        <f t="shared" si="327"/>
        <v>0</v>
      </c>
      <c r="F1364" s="381">
        <f t="shared" si="328"/>
        <v>0</v>
      </c>
      <c r="G1364" s="381">
        <f t="shared" si="328"/>
        <v>0</v>
      </c>
      <c r="H1364" s="381">
        <f t="shared" si="328"/>
        <v>0</v>
      </c>
      <c r="I1364" s="381">
        <f t="shared" si="328"/>
        <v>0</v>
      </c>
      <c r="J1364" s="382">
        <f t="shared" si="328"/>
        <v>0</v>
      </c>
      <c r="K1364" s="191"/>
      <c r="L1364" s="96"/>
      <c r="M1364" s="96"/>
    </row>
    <row r="1365" spans="1:14" s="23" customFormat="1" ht="45.75" hidden="1" customHeight="1">
      <c r="A1365" s="87"/>
      <c r="B1365" s="224"/>
      <c r="C1365" s="229" t="s">
        <v>554</v>
      </c>
      <c r="D1365" s="139" t="s">
        <v>555</v>
      </c>
      <c r="E1365" s="369">
        <f t="shared" si="327"/>
        <v>0</v>
      </c>
      <c r="F1365" s="381"/>
      <c r="G1365" s="381"/>
      <c r="H1365" s="381"/>
      <c r="I1365" s="381"/>
      <c r="J1365" s="383"/>
      <c r="K1365" s="95"/>
      <c r="L1365" s="96"/>
      <c r="M1365" s="96"/>
    </row>
    <row r="1366" spans="1:14" s="23" customFormat="1" hidden="1">
      <c r="A1366" s="87"/>
      <c r="B1366" s="224"/>
      <c r="C1366" s="229"/>
      <c r="D1366" s="139"/>
      <c r="E1366" s="369">
        <f t="shared" si="327"/>
        <v>0</v>
      </c>
      <c r="F1366" s="381"/>
      <c r="G1366" s="381"/>
      <c r="H1366" s="381"/>
      <c r="I1366" s="381"/>
      <c r="J1366" s="383"/>
      <c r="K1366" s="95"/>
      <c r="L1366" s="96"/>
      <c r="M1366" s="96"/>
    </row>
    <row r="1367" spans="1:14" hidden="1">
      <c r="A1367" s="87"/>
      <c r="B1367" s="223" t="s">
        <v>556</v>
      </c>
      <c r="C1367" s="229"/>
      <c r="D1367" s="139" t="s">
        <v>459</v>
      </c>
      <c r="E1367" s="369">
        <f t="shared" si="327"/>
        <v>0</v>
      </c>
      <c r="F1367" s="381">
        <f>F1368</f>
        <v>0</v>
      </c>
      <c r="G1367" s="381">
        <f>G1368</f>
        <v>0</v>
      </c>
      <c r="H1367" s="381">
        <f>H1368</f>
        <v>0</v>
      </c>
      <c r="I1367" s="381">
        <f>I1368</f>
        <v>0</v>
      </c>
      <c r="J1367" s="382">
        <f>J1368</f>
        <v>0</v>
      </c>
      <c r="K1367" s="191"/>
      <c r="L1367" s="96"/>
      <c r="M1367" s="96"/>
    </row>
    <row r="1368" spans="1:14" s="8" customFormat="1" ht="18" hidden="1" customHeight="1">
      <c r="A1368" s="87"/>
      <c r="B1368" s="224" t="s">
        <v>460</v>
      </c>
      <c r="C1368" s="229"/>
      <c r="D1368" s="139" t="s">
        <v>461</v>
      </c>
      <c r="E1368" s="369">
        <f t="shared" si="327"/>
        <v>0</v>
      </c>
      <c r="F1368" s="381"/>
      <c r="G1368" s="381"/>
      <c r="H1368" s="381"/>
      <c r="I1368" s="381"/>
      <c r="J1368" s="383"/>
      <c r="K1368" s="95"/>
      <c r="L1368" s="387"/>
      <c r="M1368" s="387"/>
      <c r="N1368" s="29"/>
    </row>
    <row r="1369" spans="1:14" s="8" customFormat="1" ht="18" customHeight="1">
      <c r="A1369" s="213" t="s">
        <v>204</v>
      </c>
      <c r="B1369" s="214"/>
      <c r="C1369" s="214"/>
      <c r="D1369" s="215"/>
      <c r="E1369" s="369"/>
      <c r="F1369" s="381"/>
      <c r="G1369" s="381"/>
      <c r="H1369" s="381"/>
      <c r="I1369" s="381"/>
      <c r="J1369" s="383"/>
      <c r="K1369" s="95"/>
      <c r="L1369" s="387"/>
      <c r="M1369" s="387"/>
      <c r="N1369" s="29"/>
    </row>
    <row r="1370" spans="1:14" s="8" customFormat="1" ht="18" customHeight="1">
      <c r="A1370" s="216"/>
      <c r="B1370" s="217" t="s">
        <v>577</v>
      </c>
      <c r="C1370" s="217"/>
      <c r="D1370" s="215" t="s">
        <v>578</v>
      </c>
      <c r="E1370" s="369">
        <f t="shared" ref="E1370:E1436" si="329">G1370+H1370+I1370+J1370</f>
        <v>0</v>
      </c>
      <c r="F1370" s="381"/>
      <c r="G1370" s="381"/>
      <c r="H1370" s="381"/>
      <c r="I1370" s="381"/>
      <c r="J1370" s="383"/>
      <c r="K1370" s="95"/>
      <c r="L1370" s="405"/>
      <c r="M1370" s="405"/>
      <c r="N1370" s="29"/>
    </row>
    <row r="1371" spans="1:14" ht="30" customHeight="1">
      <c r="A1371" s="717" t="s">
        <v>741</v>
      </c>
      <c r="B1371" s="718"/>
      <c r="C1371" s="719"/>
      <c r="D1371" s="489" t="s">
        <v>569</v>
      </c>
      <c r="E1371" s="490">
        <f t="shared" si="329"/>
        <v>0</v>
      </c>
      <c r="F1371" s="491"/>
      <c r="G1371" s="491"/>
      <c r="H1371" s="491"/>
      <c r="I1371" s="491"/>
      <c r="J1371" s="492"/>
      <c r="K1371" s="493"/>
      <c r="L1371" s="494"/>
      <c r="M1371" s="494"/>
    </row>
    <row r="1372" spans="1:14" s="11" customFormat="1" ht="36.75" customHeight="1">
      <c r="A1372" s="720" t="s">
        <v>581</v>
      </c>
      <c r="B1372" s="720"/>
      <c r="C1372" s="720"/>
      <c r="D1372" s="218">
        <v>99.1</v>
      </c>
      <c r="E1372" s="410">
        <f t="shared" si="329"/>
        <v>-7832</v>
      </c>
      <c r="F1372" s="410"/>
      <c r="G1372" s="410">
        <f>'10-instituţii-ven 30 aprilie'!F149-'10 - inst. -chelt 30 aprilie'!G882</f>
        <v>-7832</v>
      </c>
      <c r="H1372" s="410">
        <f>'10-instituţii-ven 30 aprilie'!G149-'10 - inst. -chelt 30 aprilie'!H882</f>
        <v>0</v>
      </c>
      <c r="I1372" s="410">
        <f>'10-instituţii-ven 30 aprilie'!H149-'10 - inst. -chelt 30 aprilie'!I882</f>
        <v>0</v>
      </c>
      <c r="J1372" s="410">
        <f>'10-instituţii-ven 30 aprilie'!I149-'10 - inst. -chelt 30 aprilie'!J882</f>
        <v>0</v>
      </c>
      <c r="K1372" s="414"/>
      <c r="L1372" s="414"/>
      <c r="M1372" s="414"/>
      <c r="N1372" s="34"/>
    </row>
    <row r="1373" spans="1:14" s="13" customFormat="1" ht="45.75" customHeight="1">
      <c r="A1373" s="694" t="s">
        <v>748</v>
      </c>
      <c r="B1373" s="695"/>
      <c r="C1373" s="696"/>
      <c r="D1373" s="238" t="s">
        <v>342</v>
      </c>
      <c r="E1373" s="510">
        <f t="shared" si="329"/>
        <v>114453</v>
      </c>
      <c r="F1373" s="510">
        <f t="shared" ref="F1373:M1373" si="330">F1374+F1435+F1453+F1676+F1679</f>
        <v>52.15</v>
      </c>
      <c r="G1373" s="510">
        <f t="shared" si="330"/>
        <v>109224</v>
      </c>
      <c r="H1373" s="510">
        <f t="shared" si="330"/>
        <v>3241</v>
      </c>
      <c r="I1373" s="510">
        <f t="shared" si="330"/>
        <v>1188</v>
      </c>
      <c r="J1373" s="511">
        <f t="shared" si="330"/>
        <v>800</v>
      </c>
      <c r="K1373" s="511">
        <f t="shared" si="330"/>
        <v>180</v>
      </c>
      <c r="L1373" s="511">
        <f t="shared" si="330"/>
        <v>180</v>
      </c>
      <c r="M1373" s="511">
        <f t="shared" si="330"/>
        <v>180</v>
      </c>
      <c r="N1373" s="37"/>
    </row>
    <row r="1374" spans="1:14" s="4" customFormat="1" ht="35.25" customHeight="1">
      <c r="A1374" s="603" t="s">
        <v>749</v>
      </c>
      <c r="B1374" s="604"/>
      <c r="C1374" s="605"/>
      <c r="D1374" s="81" t="s">
        <v>202</v>
      </c>
      <c r="E1374" s="433">
        <f t="shared" si="329"/>
        <v>2</v>
      </c>
      <c r="F1374" s="434">
        <f t="shared" ref="F1374:M1374" si="331">F1375+F1431</f>
        <v>0</v>
      </c>
      <c r="G1374" s="434">
        <f t="shared" si="331"/>
        <v>2</v>
      </c>
      <c r="H1374" s="434">
        <f t="shared" si="331"/>
        <v>0</v>
      </c>
      <c r="I1374" s="434">
        <f t="shared" si="331"/>
        <v>0</v>
      </c>
      <c r="J1374" s="435">
        <f t="shared" si="331"/>
        <v>0</v>
      </c>
      <c r="K1374" s="436">
        <f t="shared" si="331"/>
        <v>0</v>
      </c>
      <c r="L1374" s="436">
        <f t="shared" si="331"/>
        <v>0</v>
      </c>
      <c r="M1374" s="436">
        <f t="shared" si="331"/>
        <v>0</v>
      </c>
      <c r="N1374" s="24"/>
    </row>
    <row r="1375" spans="1:14" ht="37.5" customHeight="1">
      <c r="A1375" s="610" t="s">
        <v>742</v>
      </c>
      <c r="B1375" s="611"/>
      <c r="C1375" s="612"/>
      <c r="D1375" s="82" t="s">
        <v>203</v>
      </c>
      <c r="E1375" s="186">
        <f t="shared" si="329"/>
        <v>2</v>
      </c>
      <c r="F1375" s="186">
        <f t="shared" ref="F1375:M1375" si="332">F1414</f>
        <v>0</v>
      </c>
      <c r="G1375" s="186">
        <f t="shared" si="332"/>
        <v>2</v>
      </c>
      <c r="H1375" s="186">
        <f t="shared" si="332"/>
        <v>0</v>
      </c>
      <c r="I1375" s="186">
        <f t="shared" si="332"/>
        <v>0</v>
      </c>
      <c r="J1375" s="186">
        <f t="shared" si="332"/>
        <v>0</v>
      </c>
      <c r="K1375" s="186">
        <f t="shared" si="332"/>
        <v>0</v>
      </c>
      <c r="L1375" s="186">
        <f t="shared" si="332"/>
        <v>0</v>
      </c>
      <c r="M1375" s="186">
        <f t="shared" si="332"/>
        <v>0</v>
      </c>
    </row>
    <row r="1376" spans="1:14" s="5" customFormat="1" hidden="1">
      <c r="A1376" s="639" t="s">
        <v>462</v>
      </c>
      <c r="B1376" s="640"/>
      <c r="C1376" s="640"/>
      <c r="D1376" s="148"/>
      <c r="E1376" s="410">
        <f t="shared" si="329"/>
        <v>0</v>
      </c>
      <c r="F1376" s="381"/>
      <c r="G1376" s="381"/>
      <c r="H1376" s="381"/>
      <c r="I1376" s="381"/>
      <c r="J1376" s="383"/>
      <c r="K1376" s="95"/>
      <c r="L1376" s="96"/>
      <c r="M1376" s="96"/>
      <c r="N1376" s="27"/>
    </row>
    <row r="1377" spans="1:14" s="5" customFormat="1" ht="12.75" hidden="1" customHeight="1">
      <c r="A1377" s="87"/>
      <c r="B1377" s="126" t="s">
        <v>463</v>
      </c>
      <c r="C1377" s="118"/>
      <c r="D1377" s="90" t="s">
        <v>464</v>
      </c>
      <c r="E1377" s="410">
        <f t="shared" si="329"/>
        <v>0</v>
      </c>
      <c r="F1377" s="381">
        <f>F1378</f>
        <v>0</v>
      </c>
      <c r="G1377" s="381">
        <f>G1378</f>
        <v>0</v>
      </c>
      <c r="H1377" s="381">
        <f>H1378</f>
        <v>0</v>
      </c>
      <c r="I1377" s="381">
        <f>I1378</f>
        <v>0</v>
      </c>
      <c r="J1377" s="382">
        <f>J1378</f>
        <v>0</v>
      </c>
      <c r="K1377" s="191"/>
      <c r="L1377" s="96"/>
      <c r="M1377" s="96"/>
      <c r="N1377" s="27"/>
    </row>
    <row r="1378" spans="1:14" s="5" customFormat="1" ht="12.75" hidden="1" customHeight="1">
      <c r="A1378" s="87"/>
      <c r="B1378" s="98" t="s">
        <v>465</v>
      </c>
      <c r="C1378" s="102"/>
      <c r="D1378" s="100" t="s">
        <v>466</v>
      </c>
      <c r="E1378" s="410">
        <f t="shared" si="329"/>
        <v>0</v>
      </c>
      <c r="F1378" s="381">
        <f>F1379+F1380+F1381+F1382+F1383+F1384+F1385+F1386</f>
        <v>0</v>
      </c>
      <c r="G1378" s="381">
        <f>G1379+G1380+G1381+G1382+G1383+G1384+G1385+G1386</f>
        <v>0</v>
      </c>
      <c r="H1378" s="381">
        <f>H1379+H1380+H1381+H1382+H1383+H1384+H1385+H1386</f>
        <v>0</v>
      </c>
      <c r="I1378" s="381">
        <f>I1379+I1380+I1381+I1382+I1383+I1384+I1385+I1386</f>
        <v>0</v>
      </c>
      <c r="J1378" s="382">
        <f>J1379+J1380+J1381+J1382+J1383+J1384+J1385+J1386</f>
        <v>0</v>
      </c>
      <c r="K1378" s="191"/>
      <c r="L1378" s="96"/>
      <c r="M1378" s="96"/>
      <c r="N1378" s="27"/>
    </row>
    <row r="1379" spans="1:14" s="5" customFormat="1" ht="12.75" hidden="1" customHeight="1">
      <c r="A1379" s="87"/>
      <c r="B1379" s="118"/>
      <c r="C1379" s="127" t="s">
        <v>467</v>
      </c>
      <c r="D1379" s="90" t="s">
        <v>468</v>
      </c>
      <c r="E1379" s="410">
        <f t="shared" si="329"/>
        <v>0</v>
      </c>
      <c r="F1379" s="381"/>
      <c r="G1379" s="381"/>
      <c r="H1379" s="381"/>
      <c r="I1379" s="381"/>
      <c r="J1379" s="383"/>
      <c r="K1379" s="95"/>
      <c r="L1379" s="96"/>
      <c r="M1379" s="96"/>
      <c r="N1379" s="27"/>
    </row>
    <row r="1380" spans="1:14" s="5" customFormat="1" ht="29.25" hidden="1" customHeight="1">
      <c r="A1380" s="87"/>
      <c r="B1380" s="118"/>
      <c r="C1380" s="128" t="s">
        <v>469</v>
      </c>
      <c r="D1380" s="129" t="s">
        <v>470</v>
      </c>
      <c r="E1380" s="410">
        <f t="shared" si="329"/>
        <v>0</v>
      </c>
      <c r="F1380" s="381"/>
      <c r="G1380" s="381"/>
      <c r="H1380" s="381"/>
      <c r="I1380" s="381"/>
      <c r="J1380" s="383"/>
      <c r="K1380" s="95"/>
      <c r="L1380" s="96"/>
      <c r="M1380" s="96"/>
      <c r="N1380" s="27"/>
    </row>
    <row r="1381" spans="1:14" s="5" customFormat="1" ht="29.25" hidden="1" customHeight="1">
      <c r="A1381" s="87"/>
      <c r="B1381" s="118"/>
      <c r="C1381" s="128" t="s">
        <v>471</v>
      </c>
      <c r="D1381" s="129" t="s">
        <v>472</v>
      </c>
      <c r="E1381" s="410">
        <f t="shared" si="329"/>
        <v>0</v>
      </c>
      <c r="F1381" s="381"/>
      <c r="G1381" s="381"/>
      <c r="H1381" s="381"/>
      <c r="I1381" s="381"/>
      <c r="J1381" s="383"/>
      <c r="K1381" s="95"/>
      <c r="L1381" s="96"/>
      <c r="M1381" s="96"/>
      <c r="N1381" s="27"/>
    </row>
    <row r="1382" spans="1:14" s="5" customFormat="1" ht="18" hidden="1" customHeight="1">
      <c r="A1382" s="87"/>
      <c r="B1382" s="118"/>
      <c r="C1382" s="127" t="s">
        <v>473</v>
      </c>
      <c r="D1382" s="90" t="s">
        <v>474</v>
      </c>
      <c r="E1382" s="410">
        <f t="shared" si="329"/>
        <v>0</v>
      </c>
      <c r="F1382" s="381"/>
      <c r="G1382" s="381"/>
      <c r="H1382" s="381"/>
      <c r="I1382" s="381"/>
      <c r="J1382" s="383"/>
      <c r="K1382" s="95"/>
      <c r="L1382" s="96"/>
      <c r="M1382" s="96"/>
      <c r="N1382" s="27"/>
    </row>
    <row r="1383" spans="1:14" s="5" customFormat="1" ht="44.25" hidden="1" customHeight="1">
      <c r="A1383" s="87"/>
      <c r="B1383" s="114"/>
      <c r="C1383" s="130" t="s">
        <v>475</v>
      </c>
      <c r="D1383" s="117" t="s">
        <v>476</v>
      </c>
      <c r="E1383" s="410">
        <f t="shared" si="329"/>
        <v>0</v>
      </c>
      <c r="F1383" s="381"/>
      <c r="G1383" s="381"/>
      <c r="H1383" s="381"/>
      <c r="I1383" s="381"/>
      <c r="J1383" s="383"/>
      <c r="K1383" s="95"/>
      <c r="L1383" s="96"/>
      <c r="M1383" s="96"/>
      <c r="N1383" s="27"/>
    </row>
    <row r="1384" spans="1:14" s="5" customFormat="1" ht="29.25" hidden="1" customHeight="1">
      <c r="A1384" s="87"/>
      <c r="B1384" s="131"/>
      <c r="C1384" s="132" t="s">
        <v>477</v>
      </c>
      <c r="D1384" s="133" t="s">
        <v>478</v>
      </c>
      <c r="E1384" s="410">
        <f t="shared" si="329"/>
        <v>0</v>
      </c>
      <c r="F1384" s="381"/>
      <c r="G1384" s="381"/>
      <c r="H1384" s="381"/>
      <c r="I1384" s="381"/>
      <c r="J1384" s="383"/>
      <c r="K1384" s="95"/>
      <c r="L1384" s="96"/>
      <c r="M1384" s="96"/>
      <c r="N1384" s="27"/>
    </row>
    <row r="1385" spans="1:14" s="5" customFormat="1" ht="29.25" hidden="1" customHeight="1">
      <c r="A1385" s="87"/>
      <c r="B1385" s="134"/>
      <c r="C1385" s="135" t="s">
        <v>479</v>
      </c>
      <c r="D1385" s="136" t="s">
        <v>480</v>
      </c>
      <c r="E1385" s="410">
        <f t="shared" si="329"/>
        <v>0</v>
      </c>
      <c r="F1385" s="381"/>
      <c r="G1385" s="381"/>
      <c r="H1385" s="381"/>
      <c r="I1385" s="381"/>
      <c r="J1385" s="383"/>
      <c r="K1385" s="95"/>
      <c r="L1385" s="96"/>
      <c r="M1385" s="96"/>
      <c r="N1385" s="27"/>
    </row>
    <row r="1386" spans="1:14" s="5" customFormat="1" ht="18.75" hidden="1" customHeight="1">
      <c r="A1386" s="87"/>
      <c r="B1386" s="137"/>
      <c r="C1386" s="138" t="s">
        <v>481</v>
      </c>
      <c r="D1386" s="139" t="s">
        <v>482</v>
      </c>
      <c r="E1386" s="410">
        <f t="shared" si="329"/>
        <v>0</v>
      </c>
      <c r="F1386" s="381"/>
      <c r="G1386" s="381"/>
      <c r="H1386" s="381"/>
      <c r="I1386" s="381"/>
      <c r="J1386" s="383"/>
      <c r="K1386" s="95"/>
      <c r="L1386" s="96"/>
      <c r="M1386" s="96"/>
      <c r="N1386" s="27"/>
    </row>
    <row r="1387" spans="1:14" s="5" customFormat="1" ht="12.75" hidden="1" customHeight="1">
      <c r="A1387" s="87"/>
      <c r="B1387" s="140"/>
      <c r="C1387" s="141"/>
      <c r="D1387" s="142"/>
      <c r="E1387" s="410">
        <f t="shared" si="329"/>
        <v>0</v>
      </c>
      <c r="F1387" s="381"/>
      <c r="G1387" s="381"/>
      <c r="H1387" s="381"/>
      <c r="I1387" s="381"/>
      <c r="J1387" s="383"/>
      <c r="K1387" s="95"/>
      <c r="L1387" s="96"/>
      <c r="M1387" s="96"/>
      <c r="N1387" s="27"/>
    </row>
    <row r="1388" spans="1:14" s="5" customFormat="1" ht="12.75" hidden="1" customHeight="1">
      <c r="A1388" s="87"/>
      <c r="B1388" s="223" t="s">
        <v>483</v>
      </c>
      <c r="C1388" s="224"/>
      <c r="D1388" s="139" t="s">
        <v>484</v>
      </c>
      <c r="E1388" s="410">
        <f t="shared" si="329"/>
        <v>0</v>
      </c>
      <c r="F1388" s="381">
        <f>F1389</f>
        <v>0</v>
      </c>
      <c r="G1388" s="381">
        <f>G1389</f>
        <v>0</v>
      </c>
      <c r="H1388" s="381">
        <f>H1389</f>
        <v>0</v>
      </c>
      <c r="I1388" s="381">
        <f>I1389</f>
        <v>0</v>
      </c>
      <c r="J1388" s="382">
        <f>J1389</f>
        <v>0</v>
      </c>
      <c r="K1388" s="191"/>
      <c r="L1388" s="96"/>
      <c r="M1388" s="96"/>
      <c r="N1388" s="27"/>
    </row>
    <row r="1389" spans="1:14" s="5" customFormat="1" ht="12.75" hidden="1" customHeight="1">
      <c r="A1389" s="87"/>
      <c r="B1389" s="110" t="s">
        <v>485</v>
      </c>
      <c r="C1389" s="225"/>
      <c r="D1389" s="111" t="s">
        <v>407</v>
      </c>
      <c r="E1389" s="410">
        <f t="shared" si="329"/>
        <v>0</v>
      </c>
      <c r="F1389" s="381">
        <f>F1393+F1394+F1395+F1396+F1397+F1398+F1399</f>
        <v>0</v>
      </c>
      <c r="G1389" s="381">
        <f>G1393+G1394+G1395+G1396+G1397+G1398+G1399</f>
        <v>0</v>
      </c>
      <c r="H1389" s="381">
        <f>H1393+H1394+H1395+H1396+H1397+H1398+H1399</f>
        <v>0</v>
      </c>
      <c r="I1389" s="381">
        <f>I1393+I1394+I1395+I1396+I1397+I1398+I1399</f>
        <v>0</v>
      </c>
      <c r="J1389" s="382">
        <f>J1393+J1394+J1395+J1396+J1397+J1398+J1399</f>
        <v>0</v>
      </c>
      <c r="K1389" s="191"/>
      <c r="L1389" s="96"/>
      <c r="M1389" s="96"/>
      <c r="N1389" s="27"/>
    </row>
    <row r="1390" spans="1:14" s="5" customFormat="1" ht="12.75" hidden="1" customHeight="1">
      <c r="A1390" s="87"/>
      <c r="B1390" s="226"/>
      <c r="C1390" s="227" t="s">
        <v>486</v>
      </c>
      <c r="D1390" s="228" t="s">
        <v>487</v>
      </c>
      <c r="E1390" s="410">
        <f t="shared" si="329"/>
        <v>0</v>
      </c>
      <c r="F1390" s="381"/>
      <c r="G1390" s="381"/>
      <c r="H1390" s="381"/>
      <c r="I1390" s="381"/>
      <c r="J1390" s="383"/>
      <c r="K1390" s="95"/>
      <c r="L1390" s="96"/>
      <c r="M1390" s="96"/>
      <c r="N1390" s="27"/>
    </row>
    <row r="1391" spans="1:14" s="5" customFormat="1" ht="12.75" hidden="1" customHeight="1">
      <c r="A1391" s="87"/>
      <c r="B1391" s="226"/>
      <c r="C1391" s="227" t="s">
        <v>488</v>
      </c>
      <c r="D1391" s="228" t="s">
        <v>489</v>
      </c>
      <c r="E1391" s="410">
        <f t="shared" si="329"/>
        <v>0</v>
      </c>
      <c r="F1391" s="381"/>
      <c r="G1391" s="381"/>
      <c r="H1391" s="381"/>
      <c r="I1391" s="381"/>
      <c r="J1391" s="383"/>
      <c r="K1391" s="95"/>
      <c r="L1391" s="96"/>
      <c r="M1391" s="96"/>
      <c r="N1391" s="27"/>
    </row>
    <row r="1392" spans="1:14" s="5" customFormat="1" ht="12.75" hidden="1" customHeight="1">
      <c r="A1392" s="87"/>
      <c r="B1392" s="226"/>
      <c r="C1392" s="227" t="s">
        <v>490</v>
      </c>
      <c r="D1392" s="228" t="s">
        <v>491</v>
      </c>
      <c r="E1392" s="410">
        <f t="shared" si="329"/>
        <v>0</v>
      </c>
      <c r="F1392" s="381"/>
      <c r="G1392" s="381"/>
      <c r="H1392" s="381"/>
      <c r="I1392" s="381"/>
      <c r="J1392" s="383"/>
      <c r="K1392" s="95"/>
      <c r="L1392" s="96"/>
      <c r="M1392" s="96"/>
      <c r="N1392" s="27"/>
    </row>
    <row r="1393" spans="1:14" s="5" customFormat="1" ht="12.75" hidden="1" customHeight="1">
      <c r="A1393" s="87"/>
      <c r="B1393" s="229"/>
      <c r="C1393" s="110" t="s">
        <v>492</v>
      </c>
      <c r="D1393" s="111" t="s">
        <v>493</v>
      </c>
      <c r="E1393" s="410">
        <f t="shared" si="329"/>
        <v>0</v>
      </c>
      <c r="F1393" s="381"/>
      <c r="G1393" s="381"/>
      <c r="H1393" s="381"/>
      <c r="I1393" s="381"/>
      <c r="J1393" s="383"/>
      <c r="K1393" s="95"/>
      <c r="L1393" s="96"/>
      <c r="M1393" s="96"/>
      <c r="N1393" s="27"/>
    </row>
    <row r="1394" spans="1:14" s="5" customFormat="1" ht="12.75" hidden="1" customHeight="1">
      <c r="A1394" s="87"/>
      <c r="B1394" s="229"/>
      <c r="C1394" s="110" t="s">
        <v>494</v>
      </c>
      <c r="D1394" s="111" t="s">
        <v>495</v>
      </c>
      <c r="E1394" s="410">
        <f t="shared" si="329"/>
        <v>0</v>
      </c>
      <c r="F1394" s="381"/>
      <c r="G1394" s="381"/>
      <c r="H1394" s="381"/>
      <c r="I1394" s="381"/>
      <c r="J1394" s="383"/>
      <c r="K1394" s="95"/>
      <c r="L1394" s="96"/>
      <c r="M1394" s="96"/>
      <c r="N1394" s="27"/>
    </row>
    <row r="1395" spans="1:14" s="5" customFormat="1" ht="12.75" hidden="1" customHeight="1">
      <c r="A1395" s="87"/>
      <c r="B1395" s="229"/>
      <c r="C1395" s="110" t="s">
        <v>496</v>
      </c>
      <c r="D1395" s="111" t="s">
        <v>497</v>
      </c>
      <c r="E1395" s="410">
        <f t="shared" si="329"/>
        <v>0</v>
      </c>
      <c r="F1395" s="381"/>
      <c r="G1395" s="381"/>
      <c r="H1395" s="381"/>
      <c r="I1395" s="381"/>
      <c r="J1395" s="383"/>
      <c r="K1395" s="95"/>
      <c r="L1395" s="96"/>
      <c r="M1395" s="96"/>
      <c r="N1395" s="27"/>
    </row>
    <row r="1396" spans="1:14" s="5" customFormat="1" ht="12.75" hidden="1" customHeight="1">
      <c r="A1396" s="87"/>
      <c r="B1396" s="229"/>
      <c r="C1396" s="110" t="s">
        <v>498</v>
      </c>
      <c r="D1396" s="111" t="s">
        <v>499</v>
      </c>
      <c r="E1396" s="410">
        <f t="shared" si="329"/>
        <v>0</v>
      </c>
      <c r="F1396" s="381"/>
      <c r="G1396" s="381"/>
      <c r="H1396" s="381"/>
      <c r="I1396" s="381"/>
      <c r="J1396" s="383"/>
      <c r="K1396" s="95"/>
      <c r="L1396" s="96"/>
      <c r="M1396" s="96"/>
      <c r="N1396" s="27"/>
    </row>
    <row r="1397" spans="1:14" s="5" customFormat="1" ht="12.75" hidden="1" customHeight="1">
      <c r="A1397" s="87"/>
      <c r="B1397" s="229"/>
      <c r="C1397" s="110"/>
      <c r="D1397" s="111"/>
      <c r="E1397" s="410">
        <f t="shared" si="329"/>
        <v>0</v>
      </c>
      <c r="F1397" s="381"/>
      <c r="G1397" s="381"/>
      <c r="H1397" s="381"/>
      <c r="I1397" s="381"/>
      <c r="J1397" s="383"/>
      <c r="K1397" s="95"/>
      <c r="L1397" s="96"/>
      <c r="M1397" s="96"/>
      <c r="N1397" s="27"/>
    </row>
    <row r="1398" spans="1:14" s="5" customFormat="1" ht="12.75" hidden="1" customHeight="1">
      <c r="A1398" s="87"/>
      <c r="B1398" s="229"/>
      <c r="C1398" s="110" t="s">
        <v>502</v>
      </c>
      <c r="D1398" s="111" t="s">
        <v>503</v>
      </c>
      <c r="E1398" s="410">
        <f t="shared" si="329"/>
        <v>0</v>
      </c>
      <c r="F1398" s="381"/>
      <c r="G1398" s="381"/>
      <c r="H1398" s="381"/>
      <c r="I1398" s="381"/>
      <c r="J1398" s="383"/>
      <c r="K1398" s="95"/>
      <c r="L1398" s="96"/>
      <c r="M1398" s="96"/>
      <c r="N1398" s="27"/>
    </row>
    <row r="1399" spans="1:14" s="5" customFormat="1" ht="12.75" hidden="1" customHeight="1">
      <c r="A1399" s="87"/>
      <c r="B1399" s="229"/>
      <c r="C1399" s="110" t="s">
        <v>504</v>
      </c>
      <c r="D1399" s="111" t="s">
        <v>505</v>
      </c>
      <c r="E1399" s="410">
        <f t="shared" si="329"/>
        <v>0</v>
      </c>
      <c r="F1399" s="381"/>
      <c r="G1399" s="381"/>
      <c r="H1399" s="381"/>
      <c r="I1399" s="381"/>
      <c r="J1399" s="383"/>
      <c r="K1399" s="95"/>
      <c r="L1399" s="96"/>
      <c r="M1399" s="96"/>
      <c r="N1399" s="27"/>
    </row>
    <row r="1400" spans="1:14" s="5" customFormat="1" ht="12.75" hidden="1" customHeight="1">
      <c r="A1400" s="87"/>
      <c r="B1400" s="224"/>
      <c r="C1400" s="223"/>
      <c r="D1400" s="111"/>
      <c r="E1400" s="410">
        <f t="shared" si="329"/>
        <v>0</v>
      </c>
      <c r="F1400" s="381"/>
      <c r="G1400" s="381"/>
      <c r="H1400" s="381"/>
      <c r="I1400" s="381"/>
      <c r="J1400" s="383"/>
      <c r="K1400" s="95"/>
      <c r="L1400" s="96"/>
      <c r="M1400" s="96"/>
      <c r="N1400" s="27"/>
    </row>
    <row r="1401" spans="1:14" s="5" customFormat="1" ht="12.75" hidden="1" customHeight="1">
      <c r="A1401" s="87"/>
      <c r="B1401" s="223" t="s">
        <v>506</v>
      </c>
      <c r="C1401" s="223"/>
      <c r="D1401" s="111" t="s">
        <v>507</v>
      </c>
      <c r="E1401" s="410">
        <f t="shared" si="329"/>
        <v>0</v>
      </c>
      <c r="F1401" s="381">
        <f>F1402+F1403+F1404+F1405+F1406+F1407+F1408+F1409+F1410+F1411+F1412</f>
        <v>0</v>
      </c>
      <c r="G1401" s="381">
        <f>G1402+G1403+G1404+G1405+G1406+G1407+G1408+G1409+G1410+G1411+G1412</f>
        <v>0</v>
      </c>
      <c r="H1401" s="381">
        <f>H1402+H1403+H1404+H1405+H1406+H1407+H1408+H1409+H1410+H1411+H1412</f>
        <v>0</v>
      </c>
      <c r="I1401" s="381">
        <f>I1402+I1403+I1404+I1405+I1406+I1407+I1408+I1409+I1410+I1411+I1412</f>
        <v>0</v>
      </c>
      <c r="J1401" s="382">
        <f>J1402+J1403+J1404+J1405+J1406+J1407+J1408+J1409+J1410+J1411+J1412</f>
        <v>0</v>
      </c>
      <c r="K1401" s="191"/>
      <c r="L1401" s="96"/>
      <c r="M1401" s="96"/>
      <c r="N1401" s="27"/>
    </row>
    <row r="1402" spans="1:14" s="5" customFormat="1" ht="12.75" hidden="1" customHeight="1">
      <c r="A1402" s="87"/>
      <c r="B1402" s="224" t="s">
        <v>508</v>
      </c>
      <c r="C1402" s="223"/>
      <c r="D1402" s="111" t="s">
        <v>509</v>
      </c>
      <c r="E1402" s="410">
        <f t="shared" si="329"/>
        <v>0</v>
      </c>
      <c r="F1402" s="381"/>
      <c r="G1402" s="381"/>
      <c r="H1402" s="381"/>
      <c r="I1402" s="381"/>
      <c r="J1402" s="383"/>
      <c r="K1402" s="95"/>
      <c r="L1402" s="96"/>
      <c r="M1402" s="96"/>
      <c r="N1402" s="27"/>
    </row>
    <row r="1403" spans="1:14" s="5" customFormat="1" ht="12.75" hidden="1" customHeight="1">
      <c r="A1403" s="87"/>
      <c r="B1403" s="224" t="s">
        <v>510</v>
      </c>
      <c r="C1403" s="110"/>
      <c r="D1403" s="111" t="s">
        <v>511</v>
      </c>
      <c r="E1403" s="410">
        <f t="shared" si="329"/>
        <v>0</v>
      </c>
      <c r="F1403" s="381"/>
      <c r="G1403" s="381"/>
      <c r="H1403" s="381"/>
      <c r="I1403" s="381"/>
      <c r="J1403" s="383"/>
      <c r="K1403" s="95"/>
      <c r="L1403" s="96"/>
      <c r="M1403" s="96"/>
      <c r="N1403" s="27"/>
    </row>
    <row r="1404" spans="1:14" s="5" customFormat="1" ht="12.75" hidden="1" customHeight="1">
      <c r="A1404" s="87"/>
      <c r="B1404" s="224" t="s">
        <v>512</v>
      </c>
      <c r="C1404" s="223"/>
      <c r="D1404" s="111" t="s">
        <v>513</v>
      </c>
      <c r="E1404" s="410">
        <f t="shared" si="329"/>
        <v>0</v>
      </c>
      <c r="F1404" s="381"/>
      <c r="G1404" s="381"/>
      <c r="H1404" s="381"/>
      <c r="I1404" s="381"/>
      <c r="J1404" s="383"/>
      <c r="K1404" s="95"/>
      <c r="L1404" s="96"/>
      <c r="M1404" s="96"/>
      <c r="N1404" s="27"/>
    </row>
    <row r="1405" spans="1:14" s="5" customFormat="1" ht="12.75" hidden="1" customHeight="1">
      <c r="A1405" s="87"/>
      <c r="B1405" s="224" t="s">
        <v>514</v>
      </c>
      <c r="C1405" s="230"/>
      <c r="D1405" s="111" t="s">
        <v>515</v>
      </c>
      <c r="E1405" s="410">
        <f t="shared" si="329"/>
        <v>0</v>
      </c>
      <c r="F1405" s="381"/>
      <c r="G1405" s="381"/>
      <c r="H1405" s="381"/>
      <c r="I1405" s="381"/>
      <c r="J1405" s="383"/>
      <c r="K1405" s="95"/>
      <c r="L1405" s="96"/>
      <c r="M1405" s="96"/>
      <c r="N1405" s="27"/>
    </row>
    <row r="1406" spans="1:14" s="5" customFormat="1" ht="12.75" hidden="1" customHeight="1">
      <c r="A1406" s="87"/>
      <c r="B1406" s="231" t="s">
        <v>516</v>
      </c>
      <c r="C1406" s="232"/>
      <c r="D1406" s="111" t="s">
        <v>517</v>
      </c>
      <c r="E1406" s="410">
        <f t="shared" si="329"/>
        <v>0</v>
      </c>
      <c r="F1406" s="381"/>
      <c r="G1406" s="381"/>
      <c r="H1406" s="381"/>
      <c r="I1406" s="381"/>
      <c r="J1406" s="383"/>
      <c r="K1406" s="95"/>
      <c r="L1406" s="96"/>
      <c r="M1406" s="96"/>
      <c r="N1406" s="27"/>
    </row>
    <row r="1407" spans="1:14" s="5" customFormat="1" ht="12.75" hidden="1" customHeight="1">
      <c r="A1407" s="87"/>
      <c r="B1407" s="233" t="s">
        <v>518</v>
      </c>
      <c r="C1407" s="110"/>
      <c r="D1407" s="139" t="s">
        <v>519</v>
      </c>
      <c r="E1407" s="410">
        <f t="shared" si="329"/>
        <v>0</v>
      </c>
      <c r="F1407" s="381"/>
      <c r="G1407" s="381"/>
      <c r="H1407" s="381"/>
      <c r="I1407" s="381"/>
      <c r="J1407" s="383"/>
      <c r="K1407" s="95"/>
      <c r="L1407" s="96"/>
      <c r="M1407" s="96"/>
      <c r="N1407" s="27"/>
    </row>
    <row r="1408" spans="1:14" s="5" customFormat="1" ht="12.75" hidden="1" customHeight="1">
      <c r="A1408" s="87"/>
      <c r="B1408" s="231" t="s">
        <v>520</v>
      </c>
      <c r="C1408" s="223"/>
      <c r="D1408" s="111" t="s">
        <v>521</v>
      </c>
      <c r="E1408" s="410">
        <f t="shared" si="329"/>
        <v>0</v>
      </c>
      <c r="F1408" s="381"/>
      <c r="G1408" s="381"/>
      <c r="H1408" s="381"/>
      <c r="I1408" s="381"/>
      <c r="J1408" s="383"/>
      <c r="K1408" s="95"/>
      <c r="L1408" s="96"/>
      <c r="M1408" s="96"/>
      <c r="N1408" s="27"/>
    </row>
    <row r="1409" spans="1:14" s="5" customFormat="1" ht="12.75" hidden="1" customHeight="1">
      <c r="A1409" s="87"/>
      <c r="B1409" s="231" t="s">
        <v>522</v>
      </c>
      <c r="C1409" s="223"/>
      <c r="D1409" s="111" t="s">
        <v>523</v>
      </c>
      <c r="E1409" s="410">
        <f t="shared" si="329"/>
        <v>0</v>
      </c>
      <c r="F1409" s="381"/>
      <c r="G1409" s="381"/>
      <c r="H1409" s="381"/>
      <c r="I1409" s="381"/>
      <c r="J1409" s="383"/>
      <c r="K1409" s="95"/>
      <c r="L1409" s="96"/>
      <c r="M1409" s="96"/>
      <c r="N1409" s="27"/>
    </row>
    <row r="1410" spans="1:14" s="5" customFormat="1" ht="12.75" hidden="1" customHeight="1">
      <c r="A1410" s="87"/>
      <c r="B1410" s="224" t="s">
        <v>524</v>
      </c>
      <c r="C1410" s="229"/>
      <c r="D1410" s="139" t="s">
        <v>525</v>
      </c>
      <c r="E1410" s="410">
        <f t="shared" si="329"/>
        <v>0</v>
      </c>
      <c r="F1410" s="381"/>
      <c r="G1410" s="381"/>
      <c r="H1410" s="381"/>
      <c r="I1410" s="381"/>
      <c r="J1410" s="383"/>
      <c r="K1410" s="95"/>
      <c r="L1410" s="96"/>
      <c r="M1410" s="96"/>
      <c r="N1410" s="27"/>
    </row>
    <row r="1411" spans="1:14" s="5" customFormat="1" ht="12.75" hidden="1" customHeight="1">
      <c r="A1411" s="87"/>
      <c r="B1411" s="231" t="s">
        <v>526</v>
      </c>
      <c r="C1411" s="223"/>
      <c r="D1411" s="111" t="s">
        <v>527</v>
      </c>
      <c r="E1411" s="410">
        <f t="shared" si="329"/>
        <v>0</v>
      </c>
      <c r="F1411" s="381"/>
      <c r="G1411" s="381"/>
      <c r="H1411" s="381"/>
      <c r="I1411" s="381"/>
      <c r="J1411" s="383"/>
      <c r="K1411" s="95"/>
      <c r="L1411" s="96"/>
      <c r="M1411" s="96"/>
      <c r="N1411" s="27"/>
    </row>
    <row r="1412" spans="1:14" s="5" customFormat="1" ht="12.75" hidden="1" customHeight="1">
      <c r="A1412" s="87"/>
      <c r="B1412" s="234" t="s">
        <v>528</v>
      </c>
      <c r="C1412" s="229"/>
      <c r="D1412" s="139" t="s">
        <v>529</v>
      </c>
      <c r="E1412" s="410">
        <f t="shared" si="329"/>
        <v>0</v>
      </c>
      <c r="F1412" s="381"/>
      <c r="G1412" s="381"/>
      <c r="H1412" s="381"/>
      <c r="I1412" s="381"/>
      <c r="J1412" s="383"/>
      <c r="K1412" s="95"/>
      <c r="L1412" s="96"/>
      <c r="M1412" s="96"/>
      <c r="N1412" s="27"/>
    </row>
    <row r="1413" spans="1:14" s="5" customFormat="1" ht="12.75" customHeight="1">
      <c r="A1413" s="87"/>
      <c r="B1413" s="495"/>
      <c r="C1413" s="496"/>
      <c r="D1413" s="497"/>
      <c r="E1413" s="410">
        <f t="shared" si="329"/>
        <v>0</v>
      </c>
      <c r="F1413" s="381"/>
      <c r="G1413" s="381"/>
      <c r="H1413" s="381"/>
      <c r="I1413" s="381"/>
      <c r="J1413" s="383"/>
      <c r="K1413" s="95"/>
      <c r="L1413" s="96"/>
      <c r="M1413" s="96"/>
      <c r="N1413" s="27"/>
    </row>
    <row r="1414" spans="1:14" s="5" customFormat="1" ht="12.75" customHeight="1">
      <c r="A1414" s="87"/>
      <c r="B1414" s="498" t="s">
        <v>530</v>
      </c>
      <c r="C1414" s="499"/>
      <c r="D1414" s="500" t="s">
        <v>531</v>
      </c>
      <c r="E1414" s="410">
        <f t="shared" si="329"/>
        <v>2</v>
      </c>
      <c r="F1414" s="381">
        <f>F1415+F1425</f>
        <v>0</v>
      </c>
      <c r="G1414" s="381">
        <f>G1415+G1425</f>
        <v>2</v>
      </c>
      <c r="H1414" s="381">
        <f>H1415+H1425</f>
        <v>0</v>
      </c>
      <c r="I1414" s="381">
        <f>I1415+I1425</f>
        <v>0</v>
      </c>
      <c r="J1414" s="382">
        <f>J1415+J1425</f>
        <v>0</v>
      </c>
      <c r="K1414" s="191">
        <f>K1415</f>
        <v>0</v>
      </c>
      <c r="L1414" s="191">
        <f>L1415</f>
        <v>0</v>
      </c>
      <c r="M1414" s="191">
        <f>M1415</f>
        <v>0</v>
      </c>
      <c r="N1414" s="27"/>
    </row>
    <row r="1415" spans="1:14" s="5" customFormat="1" ht="12.75" customHeight="1">
      <c r="A1415" s="87"/>
      <c r="B1415" s="501" t="s">
        <v>532</v>
      </c>
      <c r="C1415" s="496"/>
      <c r="D1415" s="497" t="s">
        <v>533</v>
      </c>
      <c r="E1415" s="410">
        <f t="shared" si="329"/>
        <v>2</v>
      </c>
      <c r="F1415" s="381">
        <f>F1416+F1421+F1423</f>
        <v>0</v>
      </c>
      <c r="G1415" s="381">
        <f>G1416+G1421+G1423</f>
        <v>2</v>
      </c>
      <c r="H1415" s="381">
        <f>H1416+H1421+H1423</f>
        <v>0</v>
      </c>
      <c r="I1415" s="381">
        <f>I1416+I1421+I1423</f>
        <v>0</v>
      </c>
      <c r="J1415" s="382">
        <f>J1416+J1421+J1423</f>
        <v>0</v>
      </c>
      <c r="K1415" s="191"/>
      <c r="L1415" s="96"/>
      <c r="M1415" s="96"/>
      <c r="N1415" s="27"/>
    </row>
    <row r="1416" spans="1:14" s="5" customFormat="1" ht="12.75" customHeight="1">
      <c r="A1416" s="87"/>
      <c r="B1416" s="495" t="s">
        <v>534</v>
      </c>
      <c r="C1416" s="496"/>
      <c r="D1416" s="497" t="s">
        <v>535</v>
      </c>
      <c r="E1416" s="410">
        <f t="shared" si="329"/>
        <v>2</v>
      </c>
      <c r="F1416" s="381">
        <f>F1417+F1418+F1419+F1420</f>
        <v>0</v>
      </c>
      <c r="G1416" s="381">
        <f>G1417+G1418+G1419+G1420</f>
        <v>2</v>
      </c>
      <c r="H1416" s="381">
        <f>H1417+H1418+H1419+H1420</f>
        <v>0</v>
      </c>
      <c r="I1416" s="381">
        <f>I1417+I1418+I1419+I1420</f>
        <v>0</v>
      </c>
      <c r="J1416" s="382">
        <f>J1417+J1418+J1419+J1420</f>
        <v>0</v>
      </c>
      <c r="K1416" s="191"/>
      <c r="L1416" s="96"/>
      <c r="M1416" s="96"/>
      <c r="N1416" s="27"/>
    </row>
    <row r="1417" spans="1:14" s="5" customFormat="1" ht="12.75" customHeight="1">
      <c r="A1417" s="87"/>
      <c r="B1417" s="502"/>
      <c r="C1417" s="502" t="s">
        <v>536</v>
      </c>
      <c r="D1417" s="500" t="s">
        <v>537</v>
      </c>
      <c r="E1417" s="410">
        <f t="shared" si="329"/>
        <v>0</v>
      </c>
      <c r="F1417" s="381"/>
      <c r="G1417" s="381"/>
      <c r="H1417" s="381"/>
      <c r="I1417" s="381"/>
      <c r="J1417" s="383"/>
      <c r="K1417" s="95"/>
      <c r="L1417" s="96"/>
      <c r="M1417" s="96"/>
      <c r="N1417" s="27"/>
    </row>
    <row r="1418" spans="1:14" s="5" customFormat="1" ht="12.75" customHeight="1">
      <c r="A1418" s="87"/>
      <c r="B1418" s="502"/>
      <c r="C1418" s="502" t="s">
        <v>538</v>
      </c>
      <c r="D1418" s="500" t="s">
        <v>539</v>
      </c>
      <c r="E1418" s="410">
        <f t="shared" si="329"/>
        <v>0</v>
      </c>
      <c r="F1418" s="381"/>
      <c r="G1418" s="381"/>
      <c r="H1418" s="381"/>
      <c r="I1418" s="381"/>
      <c r="J1418" s="383"/>
      <c r="K1418" s="95"/>
      <c r="L1418" s="96"/>
      <c r="M1418" s="96"/>
      <c r="N1418" s="27"/>
    </row>
    <row r="1419" spans="1:14" s="5" customFormat="1" ht="12.75" customHeight="1">
      <c r="A1419" s="87"/>
      <c r="B1419" s="502"/>
      <c r="C1419" s="499" t="s">
        <v>540</v>
      </c>
      <c r="D1419" s="500" t="s">
        <v>541</v>
      </c>
      <c r="E1419" s="410">
        <f t="shared" si="329"/>
        <v>0</v>
      </c>
      <c r="F1419" s="381"/>
      <c r="G1419" s="381"/>
      <c r="H1419" s="381"/>
      <c r="I1419" s="381"/>
      <c r="J1419" s="383"/>
      <c r="K1419" s="95"/>
      <c r="L1419" s="96"/>
      <c r="M1419" s="96"/>
      <c r="N1419" s="27"/>
    </row>
    <row r="1420" spans="1:14" s="5" customFormat="1" ht="12.75" customHeight="1">
      <c r="A1420" s="87"/>
      <c r="B1420" s="502"/>
      <c r="C1420" s="499" t="s">
        <v>542</v>
      </c>
      <c r="D1420" s="500" t="s">
        <v>543</v>
      </c>
      <c r="E1420" s="410">
        <f t="shared" si="329"/>
        <v>2</v>
      </c>
      <c r="F1420" s="381"/>
      <c r="G1420" s="381">
        <v>2</v>
      </c>
      <c r="H1420" s="381"/>
      <c r="I1420" s="381"/>
      <c r="J1420" s="383"/>
      <c r="K1420" s="95"/>
      <c r="L1420" s="96"/>
      <c r="M1420" s="96"/>
      <c r="N1420" s="27"/>
    </row>
    <row r="1421" spans="1:14" s="5" customFormat="1" ht="12.75" customHeight="1">
      <c r="A1421" s="87"/>
      <c r="B1421" s="502" t="s">
        <v>544</v>
      </c>
      <c r="C1421" s="499"/>
      <c r="D1421" s="500" t="s">
        <v>545</v>
      </c>
      <c r="E1421" s="410">
        <f t="shared" si="329"/>
        <v>0</v>
      </c>
      <c r="F1421" s="381">
        <f>F1422</f>
        <v>0</v>
      </c>
      <c r="G1421" s="381">
        <f>G1422</f>
        <v>0</v>
      </c>
      <c r="H1421" s="381">
        <f>H1422</f>
        <v>0</v>
      </c>
      <c r="I1421" s="381">
        <f>I1422</f>
        <v>0</v>
      </c>
      <c r="J1421" s="382">
        <f>J1422</f>
        <v>0</v>
      </c>
      <c r="K1421" s="191"/>
      <c r="L1421" s="96"/>
      <c r="M1421" s="96"/>
      <c r="N1421" s="27"/>
    </row>
    <row r="1422" spans="1:14" s="5" customFormat="1" ht="12.75" customHeight="1">
      <c r="A1422" s="87"/>
      <c r="B1422" s="502"/>
      <c r="C1422" s="499" t="s">
        <v>546</v>
      </c>
      <c r="D1422" s="500" t="s">
        <v>547</v>
      </c>
      <c r="E1422" s="410">
        <f t="shared" si="329"/>
        <v>0</v>
      </c>
      <c r="F1422" s="381"/>
      <c r="G1422" s="381"/>
      <c r="H1422" s="381"/>
      <c r="I1422" s="381"/>
      <c r="J1422" s="383"/>
      <c r="K1422" s="95"/>
      <c r="L1422" s="96"/>
      <c r="M1422" s="96"/>
      <c r="N1422" s="27"/>
    </row>
    <row r="1423" spans="1:14" s="5" customFormat="1" ht="12.75" customHeight="1">
      <c r="A1423" s="87"/>
      <c r="B1423" s="502" t="s">
        <v>548</v>
      </c>
      <c r="C1423" s="499"/>
      <c r="D1423" s="500" t="s">
        <v>549</v>
      </c>
      <c r="E1423" s="410">
        <f t="shared" si="329"/>
        <v>0</v>
      </c>
      <c r="F1423" s="381"/>
      <c r="G1423" s="381"/>
      <c r="H1423" s="381"/>
      <c r="I1423" s="381"/>
      <c r="J1423" s="383"/>
      <c r="K1423" s="95"/>
      <c r="L1423" s="96"/>
      <c r="M1423" s="96"/>
      <c r="N1423" s="27"/>
    </row>
    <row r="1424" spans="1:14" s="5" customFormat="1" ht="12.75" customHeight="1">
      <c r="A1424" s="87"/>
      <c r="B1424" s="502"/>
      <c r="C1424" s="499"/>
      <c r="D1424" s="500"/>
      <c r="E1424" s="410">
        <f t="shared" si="329"/>
        <v>0</v>
      </c>
      <c r="F1424" s="381"/>
      <c r="G1424" s="381"/>
      <c r="H1424" s="381"/>
      <c r="I1424" s="381"/>
      <c r="J1424" s="383"/>
      <c r="K1424" s="95"/>
      <c r="L1424" s="96"/>
      <c r="M1424" s="96"/>
      <c r="N1424" s="27"/>
    </row>
    <row r="1425" spans="1:14" s="5" customFormat="1" ht="12.75" customHeight="1">
      <c r="A1425" s="87"/>
      <c r="B1425" s="496" t="s">
        <v>550</v>
      </c>
      <c r="C1425" s="499"/>
      <c r="D1425" s="500" t="s">
        <v>551</v>
      </c>
      <c r="E1425" s="410">
        <f t="shared" si="329"/>
        <v>0</v>
      </c>
      <c r="F1425" s="381">
        <f t="shared" ref="F1425:J1426" si="333">F1426</f>
        <v>0</v>
      </c>
      <c r="G1425" s="381">
        <f t="shared" si="333"/>
        <v>0</v>
      </c>
      <c r="H1425" s="381">
        <f t="shared" si="333"/>
        <v>0</v>
      </c>
      <c r="I1425" s="381">
        <f t="shared" si="333"/>
        <v>0</v>
      </c>
      <c r="J1425" s="382">
        <f t="shared" si="333"/>
        <v>0</v>
      </c>
      <c r="K1425" s="191"/>
      <c r="L1425" s="96"/>
      <c r="M1425" s="96"/>
      <c r="N1425" s="27"/>
    </row>
    <row r="1426" spans="1:14" s="5" customFormat="1" ht="12.75" customHeight="1">
      <c r="A1426" s="87"/>
      <c r="B1426" s="503" t="s">
        <v>552</v>
      </c>
      <c r="C1426" s="504"/>
      <c r="D1426" s="500" t="s">
        <v>553</v>
      </c>
      <c r="E1426" s="410">
        <f t="shared" si="329"/>
        <v>0</v>
      </c>
      <c r="F1426" s="381">
        <f t="shared" si="333"/>
        <v>0</v>
      </c>
      <c r="G1426" s="381">
        <f t="shared" si="333"/>
        <v>0</v>
      </c>
      <c r="H1426" s="381">
        <f t="shared" si="333"/>
        <v>0</v>
      </c>
      <c r="I1426" s="381">
        <f t="shared" si="333"/>
        <v>0</v>
      </c>
      <c r="J1426" s="382">
        <f t="shared" si="333"/>
        <v>0</v>
      </c>
      <c r="K1426" s="191"/>
      <c r="L1426" s="96"/>
      <c r="M1426" s="96"/>
      <c r="N1426" s="27"/>
    </row>
    <row r="1427" spans="1:14" s="5" customFormat="1" ht="12.75" customHeight="1">
      <c r="A1427" s="87"/>
      <c r="B1427" s="502"/>
      <c r="C1427" s="499" t="s">
        <v>554</v>
      </c>
      <c r="D1427" s="500" t="s">
        <v>555</v>
      </c>
      <c r="E1427" s="410">
        <f t="shared" si="329"/>
        <v>0</v>
      </c>
      <c r="F1427" s="381"/>
      <c r="G1427" s="381"/>
      <c r="H1427" s="381"/>
      <c r="I1427" s="381"/>
      <c r="J1427" s="383"/>
      <c r="K1427" s="95"/>
      <c r="L1427" s="96"/>
      <c r="M1427" s="96"/>
      <c r="N1427" s="27"/>
    </row>
    <row r="1428" spans="1:14" s="5" customFormat="1" ht="12.75" customHeight="1">
      <c r="A1428" s="87"/>
      <c r="B1428" s="502"/>
      <c r="C1428" s="499"/>
      <c r="D1428" s="500"/>
      <c r="E1428" s="410">
        <f t="shared" si="329"/>
        <v>0</v>
      </c>
      <c r="F1428" s="381"/>
      <c r="G1428" s="381"/>
      <c r="H1428" s="381"/>
      <c r="I1428" s="381"/>
      <c r="J1428" s="383"/>
      <c r="K1428" s="95"/>
      <c r="L1428" s="96"/>
      <c r="M1428" s="96"/>
      <c r="N1428" s="27"/>
    </row>
    <row r="1429" spans="1:14" s="5" customFormat="1" ht="12.75" customHeight="1">
      <c r="A1429" s="87"/>
      <c r="B1429" s="496" t="s">
        <v>556</v>
      </c>
      <c r="C1429" s="499"/>
      <c r="D1429" s="500" t="s">
        <v>459</v>
      </c>
      <c r="E1429" s="410">
        <f t="shared" si="329"/>
        <v>0</v>
      </c>
      <c r="F1429" s="381">
        <f>F1430</f>
        <v>0</v>
      </c>
      <c r="G1429" s="381">
        <f>G1430</f>
        <v>0</v>
      </c>
      <c r="H1429" s="381">
        <f>H1430</f>
        <v>0</v>
      </c>
      <c r="I1429" s="381">
        <f>I1430</f>
        <v>0</v>
      </c>
      <c r="J1429" s="382">
        <f>J1430</f>
        <v>0</v>
      </c>
      <c r="K1429" s="191"/>
      <c r="L1429" s="96"/>
      <c r="M1429" s="96"/>
      <c r="N1429" s="27"/>
    </row>
    <row r="1430" spans="1:14" s="5" customFormat="1" ht="12.75" customHeight="1">
      <c r="A1430" s="87"/>
      <c r="B1430" s="502" t="s">
        <v>460</v>
      </c>
      <c r="C1430" s="499"/>
      <c r="D1430" s="500" t="s">
        <v>461</v>
      </c>
      <c r="E1430" s="410">
        <f t="shared" si="329"/>
        <v>0</v>
      </c>
      <c r="F1430" s="381"/>
      <c r="G1430" s="381"/>
      <c r="H1430" s="381"/>
      <c r="I1430" s="381"/>
      <c r="J1430" s="383"/>
      <c r="K1430" s="95"/>
      <c r="L1430" s="96"/>
      <c r="M1430" s="96"/>
      <c r="N1430" s="27"/>
    </row>
    <row r="1431" spans="1:14">
      <c r="A1431" s="156" t="s">
        <v>207</v>
      </c>
      <c r="B1431" s="157"/>
      <c r="C1431" s="157"/>
      <c r="D1431" s="148" t="s">
        <v>208</v>
      </c>
      <c r="E1431" s="410">
        <f t="shared" si="329"/>
        <v>0</v>
      </c>
      <c r="F1431" s="388"/>
      <c r="G1431" s="388"/>
      <c r="H1431" s="388"/>
      <c r="I1431" s="388"/>
      <c r="J1431" s="383"/>
      <c r="K1431" s="95"/>
      <c r="L1431" s="96"/>
      <c r="M1431" s="96"/>
    </row>
    <row r="1432" spans="1:14" ht="18.75" customHeight="1">
      <c r="A1432" s="534"/>
      <c r="B1432" s="150"/>
      <c r="C1432" s="150" t="s">
        <v>204</v>
      </c>
      <c r="D1432" s="151"/>
      <c r="E1432" s="410">
        <f t="shared" si="329"/>
        <v>2</v>
      </c>
      <c r="F1432" s="388"/>
      <c r="G1432" s="388">
        <f>G1433</f>
        <v>2</v>
      </c>
      <c r="H1432" s="388"/>
      <c r="I1432" s="388"/>
      <c r="J1432" s="383"/>
      <c r="K1432" s="95"/>
      <c r="L1432" s="96"/>
      <c r="M1432" s="96"/>
    </row>
    <row r="1433" spans="1:14" ht="23.25" customHeight="1">
      <c r="A1433" s="534"/>
      <c r="B1433" s="666" t="s">
        <v>205</v>
      </c>
      <c r="C1433" s="667"/>
      <c r="D1433" s="155" t="s">
        <v>206</v>
      </c>
      <c r="E1433" s="410">
        <f t="shared" si="329"/>
        <v>2</v>
      </c>
      <c r="F1433" s="388"/>
      <c r="G1433" s="388">
        <v>2</v>
      </c>
      <c r="H1433" s="388"/>
      <c r="I1433" s="388"/>
      <c r="J1433" s="383"/>
      <c r="K1433" s="95"/>
      <c r="L1433" s="96"/>
      <c r="M1433" s="96"/>
    </row>
    <row r="1434" spans="1:14" ht="23.25" customHeight="1">
      <c r="A1434" s="534"/>
      <c r="B1434" s="721" t="s">
        <v>562</v>
      </c>
      <c r="C1434" s="703"/>
      <c r="D1434" s="155" t="s">
        <v>727</v>
      </c>
      <c r="E1434" s="410"/>
      <c r="F1434" s="388"/>
      <c r="G1434" s="388"/>
      <c r="H1434" s="388"/>
      <c r="I1434" s="388"/>
      <c r="J1434" s="383"/>
      <c r="K1434" s="95"/>
      <c r="L1434" s="96"/>
      <c r="M1434" s="96"/>
    </row>
    <row r="1435" spans="1:14" s="4" customFormat="1" ht="37.5" customHeight="1">
      <c r="A1435" s="643" t="s">
        <v>209</v>
      </c>
      <c r="B1435" s="644"/>
      <c r="C1435" s="645"/>
      <c r="D1435" s="421" t="s">
        <v>210</v>
      </c>
      <c r="E1435" s="433">
        <f t="shared" si="329"/>
        <v>0</v>
      </c>
      <c r="F1435" s="433">
        <f t="shared" ref="F1435:M1435" si="334">F1436</f>
        <v>0</v>
      </c>
      <c r="G1435" s="433">
        <f t="shared" si="334"/>
        <v>0</v>
      </c>
      <c r="H1435" s="433">
        <f t="shared" si="334"/>
        <v>0</v>
      </c>
      <c r="I1435" s="433">
        <f t="shared" si="334"/>
        <v>0</v>
      </c>
      <c r="J1435" s="471">
        <f t="shared" si="334"/>
        <v>0</v>
      </c>
      <c r="K1435" s="472">
        <f t="shared" si="334"/>
        <v>0</v>
      </c>
      <c r="L1435" s="472">
        <f t="shared" si="334"/>
        <v>0</v>
      </c>
      <c r="M1435" s="472">
        <f t="shared" si="334"/>
        <v>0</v>
      </c>
      <c r="N1435" s="24"/>
    </row>
    <row r="1436" spans="1:14" ht="42" customHeight="1">
      <c r="A1436" s="610" t="s">
        <v>750</v>
      </c>
      <c r="B1436" s="611"/>
      <c r="C1436" s="612"/>
      <c r="D1436" s="82" t="s">
        <v>211</v>
      </c>
      <c r="E1436" s="186">
        <f t="shared" si="329"/>
        <v>0</v>
      </c>
      <c r="F1436" s="186"/>
      <c r="G1436" s="186"/>
      <c r="H1436" s="186"/>
      <c r="I1436" s="186"/>
      <c r="J1436" s="375"/>
      <c r="K1436" s="186"/>
      <c r="L1436" s="186"/>
      <c r="M1436" s="186"/>
    </row>
    <row r="1437" spans="1:14" ht="23.25" customHeight="1">
      <c r="A1437" s="219"/>
      <c r="B1437" s="538"/>
      <c r="C1437" s="535" t="s">
        <v>462</v>
      </c>
      <c r="D1437" s="159"/>
      <c r="E1437" s="410"/>
      <c r="F1437" s="388"/>
      <c r="G1437" s="388"/>
      <c r="H1437" s="388"/>
      <c r="I1437" s="388"/>
      <c r="J1437" s="383"/>
      <c r="K1437" s="95"/>
      <c r="L1437" s="96"/>
      <c r="M1437" s="96"/>
    </row>
    <row r="1438" spans="1:14" ht="23.25" customHeight="1">
      <c r="A1438" s="219"/>
      <c r="B1438" s="606" t="s">
        <v>530</v>
      </c>
      <c r="C1438" s="607"/>
      <c r="D1438" s="94" t="s">
        <v>531</v>
      </c>
      <c r="E1438" s="410"/>
      <c r="F1438" s="388"/>
      <c r="G1438" s="388"/>
      <c r="H1438" s="388"/>
      <c r="I1438" s="388"/>
      <c r="J1438" s="383"/>
      <c r="K1438" s="95"/>
      <c r="L1438" s="96"/>
      <c r="M1438" s="96"/>
    </row>
    <row r="1439" spans="1:14" ht="29.25" customHeight="1">
      <c r="A1439" s="219"/>
      <c r="B1439" s="606" t="s">
        <v>713</v>
      </c>
      <c r="C1439" s="607"/>
      <c r="D1439" s="94" t="s">
        <v>533</v>
      </c>
      <c r="E1439" s="410"/>
      <c r="F1439" s="388"/>
      <c r="G1439" s="388"/>
      <c r="H1439" s="388"/>
      <c r="I1439" s="388"/>
      <c r="J1439" s="383"/>
      <c r="K1439" s="95"/>
      <c r="L1439" s="96"/>
      <c r="M1439" s="96"/>
    </row>
    <row r="1440" spans="1:14" ht="23.25" customHeight="1">
      <c r="A1440" s="219"/>
      <c r="B1440" s="606" t="s">
        <v>714</v>
      </c>
      <c r="C1440" s="607"/>
      <c r="D1440" s="94" t="s">
        <v>535</v>
      </c>
      <c r="E1440" s="410"/>
      <c r="F1440" s="388"/>
      <c r="G1440" s="388"/>
      <c r="H1440" s="388"/>
      <c r="I1440" s="388"/>
      <c r="J1440" s="383"/>
      <c r="K1440" s="95"/>
      <c r="L1440" s="96"/>
      <c r="M1440" s="96"/>
    </row>
    <row r="1441" spans="1:14" ht="23.25" customHeight="1">
      <c r="A1441" s="219"/>
      <c r="B1441" s="531"/>
      <c r="C1441" s="532" t="s">
        <v>536</v>
      </c>
      <c r="D1441" s="94" t="s">
        <v>537</v>
      </c>
      <c r="E1441" s="410"/>
      <c r="F1441" s="388"/>
      <c r="G1441" s="388"/>
      <c r="H1441" s="388"/>
      <c r="I1441" s="388"/>
      <c r="J1441" s="383"/>
      <c r="K1441" s="95"/>
      <c r="L1441" s="96"/>
      <c r="M1441" s="96"/>
    </row>
    <row r="1442" spans="1:14" ht="23.25" customHeight="1">
      <c r="A1442" s="219"/>
      <c r="B1442" s="531"/>
      <c r="C1442" s="532" t="s">
        <v>538</v>
      </c>
      <c r="D1442" s="94" t="s">
        <v>539</v>
      </c>
      <c r="E1442" s="410"/>
      <c r="F1442" s="388"/>
      <c r="G1442" s="388"/>
      <c r="H1442" s="388"/>
      <c r="I1442" s="388"/>
      <c r="J1442" s="383"/>
      <c r="K1442" s="95"/>
      <c r="L1442" s="96"/>
      <c r="M1442" s="96"/>
    </row>
    <row r="1443" spans="1:14" ht="23.25" customHeight="1">
      <c r="A1443" s="219"/>
      <c r="B1443" s="538"/>
      <c r="C1443" s="532" t="s">
        <v>540</v>
      </c>
      <c r="D1443" s="94" t="s">
        <v>541</v>
      </c>
      <c r="E1443" s="410"/>
      <c r="F1443" s="388"/>
      <c r="G1443" s="388"/>
      <c r="H1443" s="388"/>
      <c r="I1443" s="388"/>
      <c r="J1443" s="383"/>
      <c r="K1443" s="95"/>
      <c r="L1443" s="96"/>
      <c r="M1443" s="96"/>
    </row>
    <row r="1444" spans="1:14" ht="23.25" customHeight="1">
      <c r="A1444" s="219"/>
      <c r="B1444" s="538"/>
      <c r="C1444" s="532" t="s">
        <v>715</v>
      </c>
      <c r="D1444" s="94" t="s">
        <v>543</v>
      </c>
      <c r="E1444" s="410"/>
      <c r="F1444" s="388"/>
      <c r="G1444" s="388"/>
      <c r="H1444" s="388"/>
      <c r="I1444" s="388"/>
      <c r="J1444" s="383"/>
      <c r="K1444" s="95"/>
      <c r="L1444" s="96"/>
      <c r="M1444" s="96"/>
    </row>
    <row r="1445" spans="1:14" ht="23.25" customHeight="1">
      <c r="A1445" s="219"/>
      <c r="B1445" s="538"/>
      <c r="C1445" s="532" t="s">
        <v>544</v>
      </c>
      <c r="D1445" s="94" t="s">
        <v>545</v>
      </c>
      <c r="E1445" s="410"/>
      <c r="F1445" s="388"/>
      <c r="G1445" s="388"/>
      <c r="H1445" s="388"/>
      <c r="I1445" s="388"/>
      <c r="J1445" s="383"/>
      <c r="K1445" s="95"/>
      <c r="L1445" s="96"/>
      <c r="M1445" s="96"/>
    </row>
    <row r="1446" spans="1:14" ht="23.25" customHeight="1">
      <c r="A1446" s="219"/>
      <c r="B1446" s="538"/>
      <c r="C1446" s="532" t="s">
        <v>546</v>
      </c>
      <c r="D1446" s="94" t="s">
        <v>547</v>
      </c>
      <c r="E1446" s="410"/>
      <c r="F1446" s="388"/>
      <c r="G1446" s="388"/>
      <c r="H1446" s="388"/>
      <c r="I1446" s="388"/>
      <c r="J1446" s="383"/>
      <c r="K1446" s="95"/>
      <c r="L1446" s="96"/>
      <c r="M1446" s="96"/>
    </row>
    <row r="1447" spans="1:14" ht="23.25" customHeight="1">
      <c r="A1447" s="219"/>
      <c r="B1447" s="538"/>
      <c r="C1447" s="532" t="s">
        <v>548</v>
      </c>
      <c r="D1447" s="94" t="s">
        <v>549</v>
      </c>
      <c r="E1447" s="410"/>
      <c r="F1447" s="388"/>
      <c r="G1447" s="388"/>
      <c r="H1447" s="388"/>
      <c r="I1447" s="388"/>
      <c r="J1447" s="383"/>
      <c r="K1447" s="95"/>
      <c r="L1447" s="96"/>
      <c r="M1447" s="96"/>
    </row>
    <row r="1448" spans="1:14" ht="23.25" customHeight="1">
      <c r="A1448" s="219"/>
      <c r="B1448" s="420"/>
      <c r="C1448" s="420" t="s">
        <v>204</v>
      </c>
      <c r="D1448" s="151"/>
      <c r="E1448" s="410"/>
      <c r="F1448" s="388"/>
      <c r="G1448" s="388"/>
      <c r="H1448" s="388"/>
      <c r="I1448" s="388"/>
      <c r="J1448" s="383"/>
      <c r="K1448" s="95"/>
      <c r="L1448" s="96"/>
      <c r="M1448" s="96"/>
    </row>
    <row r="1449" spans="1:14" ht="23.25" customHeight="1">
      <c r="A1449" s="219"/>
      <c r="B1449" s="162" t="s">
        <v>212</v>
      </c>
      <c r="C1449" s="154"/>
      <c r="D1449" s="151" t="s">
        <v>213</v>
      </c>
      <c r="E1449" s="410"/>
      <c r="F1449" s="388"/>
      <c r="G1449" s="388"/>
      <c r="H1449" s="388"/>
      <c r="I1449" s="388"/>
      <c r="J1449" s="383"/>
      <c r="K1449" s="95"/>
      <c r="L1449" s="96"/>
      <c r="M1449" s="96"/>
    </row>
    <row r="1450" spans="1:14" ht="23.25" customHeight="1">
      <c r="A1450" s="219"/>
      <c r="B1450" s="162"/>
      <c r="C1450" s="163" t="s">
        <v>720</v>
      </c>
      <c r="D1450" s="164" t="s">
        <v>214</v>
      </c>
      <c r="E1450" s="410"/>
      <c r="F1450" s="388"/>
      <c r="G1450" s="388"/>
      <c r="H1450" s="388"/>
      <c r="I1450" s="388"/>
      <c r="J1450" s="383"/>
      <c r="K1450" s="95"/>
      <c r="L1450" s="96"/>
      <c r="M1450" s="96"/>
    </row>
    <row r="1451" spans="1:14" ht="23.25" customHeight="1">
      <c r="A1451" s="219"/>
      <c r="B1451" s="668" t="s">
        <v>721</v>
      </c>
      <c r="C1451" s="669"/>
      <c r="D1451" s="151" t="s">
        <v>722</v>
      </c>
      <c r="E1451" s="410"/>
      <c r="F1451" s="388"/>
      <c r="G1451" s="388"/>
      <c r="H1451" s="388"/>
      <c r="I1451" s="388"/>
      <c r="J1451" s="383"/>
      <c r="K1451" s="95"/>
      <c r="L1451" s="96"/>
      <c r="M1451" s="96"/>
    </row>
    <row r="1452" spans="1:14" ht="29.25" customHeight="1">
      <c r="A1452" s="219"/>
      <c r="B1452" s="608" t="s">
        <v>215</v>
      </c>
      <c r="C1452" s="609"/>
      <c r="D1452" s="151" t="s">
        <v>216</v>
      </c>
      <c r="E1452" s="410"/>
      <c r="F1452" s="388"/>
      <c r="G1452" s="388"/>
      <c r="H1452" s="388"/>
      <c r="I1452" s="388"/>
      <c r="J1452" s="383"/>
      <c r="K1452" s="95"/>
      <c r="L1452" s="96"/>
      <c r="M1452" s="96"/>
    </row>
    <row r="1453" spans="1:14" s="4" customFormat="1" ht="47.25" customHeight="1">
      <c r="A1453" s="646" t="s">
        <v>217</v>
      </c>
      <c r="B1453" s="647"/>
      <c r="C1453" s="648"/>
      <c r="D1453" s="421" t="s">
        <v>218</v>
      </c>
      <c r="E1453" s="433">
        <f>G1453+H1453+I1453+J1453</f>
        <v>114451</v>
      </c>
      <c r="F1453" s="433">
        <f t="shared" ref="F1453:M1453" si="335">F1454+F1455+F1529+F1611</f>
        <v>52.15</v>
      </c>
      <c r="G1453" s="433">
        <f t="shared" si="335"/>
        <v>109222</v>
      </c>
      <c r="H1453" s="433">
        <f t="shared" si="335"/>
        <v>3241</v>
      </c>
      <c r="I1453" s="433">
        <f t="shared" si="335"/>
        <v>1188</v>
      </c>
      <c r="J1453" s="471">
        <f t="shared" si="335"/>
        <v>800</v>
      </c>
      <c r="K1453" s="472">
        <f t="shared" si="335"/>
        <v>180</v>
      </c>
      <c r="L1453" s="472">
        <f t="shared" si="335"/>
        <v>180</v>
      </c>
      <c r="M1453" s="472">
        <f t="shared" si="335"/>
        <v>180</v>
      </c>
      <c r="N1453" s="24"/>
    </row>
    <row r="1454" spans="1:14" ht="25.5" customHeight="1">
      <c r="A1454" s="152" t="s">
        <v>570</v>
      </c>
      <c r="B1454" s="165"/>
      <c r="C1454" s="166"/>
      <c r="D1454" s="167" t="s">
        <v>220</v>
      </c>
      <c r="E1454" s="410">
        <f>G1454+H1454+I1454+J1454</f>
        <v>0</v>
      </c>
      <c r="F1454" s="388"/>
      <c r="G1454" s="388"/>
      <c r="H1454" s="388"/>
      <c r="I1454" s="388"/>
      <c r="J1454" s="383"/>
      <c r="K1454" s="95"/>
      <c r="L1454" s="96"/>
      <c r="M1454" s="96"/>
    </row>
    <row r="1455" spans="1:14" ht="29.25" customHeight="1">
      <c r="A1455" s="595" t="s">
        <v>249</v>
      </c>
      <c r="B1455" s="596"/>
      <c r="C1455" s="597"/>
      <c r="D1455" s="173" t="s">
        <v>250</v>
      </c>
      <c r="E1455" s="186">
        <f>G1455+H1455+I1455+J1455</f>
        <v>44779</v>
      </c>
      <c r="F1455" s="186">
        <f>F1522</f>
        <v>52.15</v>
      </c>
      <c r="G1455" s="186">
        <f t="shared" ref="G1455:I1455" si="336">G1522</f>
        <v>41839</v>
      </c>
      <c r="H1455" s="186">
        <f t="shared" si="336"/>
        <v>2940</v>
      </c>
      <c r="I1455" s="186">
        <f t="shared" si="336"/>
        <v>0</v>
      </c>
      <c r="J1455" s="186">
        <f t="shared" ref="J1455:M1455" si="337">J1456</f>
        <v>0</v>
      </c>
      <c r="K1455" s="186">
        <f t="shared" si="337"/>
        <v>0</v>
      </c>
      <c r="L1455" s="186">
        <f t="shared" si="337"/>
        <v>0</v>
      </c>
      <c r="M1455" s="186">
        <f t="shared" si="337"/>
        <v>0</v>
      </c>
    </row>
    <row r="1456" spans="1:14" s="17" customFormat="1" ht="18.75" customHeight="1">
      <c r="A1456" s="639" t="s">
        <v>462</v>
      </c>
      <c r="B1456" s="640"/>
      <c r="C1456" s="640"/>
      <c r="D1456" s="86"/>
      <c r="E1456" s="411">
        <f>G1456+H1456+I1456+J1456</f>
        <v>44779</v>
      </c>
      <c r="F1456" s="384">
        <f>F1501+F1505</f>
        <v>52.15</v>
      </c>
      <c r="G1456" s="384">
        <f>G1458+G1469+G1505+G1482+G1496+G1501</f>
        <v>41839</v>
      </c>
      <c r="H1456" s="384">
        <f t="shared" ref="H1456:J1456" si="338">H1458+H1469+H1505+H1482+H1496+H1501</f>
        <v>2940</v>
      </c>
      <c r="I1456" s="384">
        <f t="shared" si="338"/>
        <v>0</v>
      </c>
      <c r="J1456" s="384">
        <f t="shared" si="338"/>
        <v>0</v>
      </c>
      <c r="K1456" s="384">
        <f t="shared" ref="K1456:M1456" si="339">K1458+K1469+K1505+K1482+K1496</f>
        <v>0</v>
      </c>
      <c r="L1456" s="384">
        <f t="shared" si="339"/>
        <v>0</v>
      </c>
      <c r="M1456" s="384">
        <f t="shared" si="339"/>
        <v>0</v>
      </c>
      <c r="N1456" s="28"/>
    </row>
    <row r="1457" spans="1:14" s="17" customFormat="1" ht="18" hidden="1" customHeight="1">
      <c r="A1457" s="526"/>
      <c r="B1457" s="641" t="s">
        <v>591</v>
      </c>
      <c r="C1457" s="642"/>
      <c r="D1457" s="86"/>
      <c r="E1457" s="411">
        <f t="shared" ref="E1457:M1457" si="340">E1482</f>
        <v>0</v>
      </c>
      <c r="F1457" s="411">
        <f t="shared" si="340"/>
        <v>0</v>
      </c>
      <c r="G1457" s="411">
        <f t="shared" si="340"/>
        <v>0</v>
      </c>
      <c r="H1457" s="411">
        <f t="shared" si="340"/>
        <v>0</v>
      </c>
      <c r="I1457" s="411">
        <f t="shared" si="340"/>
        <v>0</v>
      </c>
      <c r="J1457" s="415">
        <f t="shared" si="340"/>
        <v>0</v>
      </c>
      <c r="K1457" s="416">
        <f t="shared" si="340"/>
        <v>0</v>
      </c>
      <c r="L1457" s="416">
        <f t="shared" si="340"/>
        <v>0</v>
      </c>
      <c r="M1457" s="416">
        <f t="shared" si="340"/>
        <v>0</v>
      </c>
      <c r="N1457" s="28"/>
    </row>
    <row r="1458" spans="1:14" s="5" customFormat="1" ht="12.75" hidden="1" customHeight="1">
      <c r="A1458" s="87"/>
      <c r="B1458" s="126" t="s">
        <v>463</v>
      </c>
      <c r="C1458" s="118"/>
      <c r="D1458" s="90" t="s">
        <v>464</v>
      </c>
      <c r="E1458" s="410">
        <f t="shared" ref="E1458:E1521" si="341">G1458+H1458+I1458+J1458</f>
        <v>0</v>
      </c>
      <c r="F1458" s="381">
        <f t="shared" ref="F1458:M1458" si="342">F1459</f>
        <v>0</v>
      </c>
      <c r="G1458" s="381">
        <f t="shared" si="342"/>
        <v>0</v>
      </c>
      <c r="H1458" s="381">
        <f t="shared" si="342"/>
        <v>0</v>
      </c>
      <c r="I1458" s="381">
        <f t="shared" si="342"/>
        <v>0</v>
      </c>
      <c r="J1458" s="382">
        <f t="shared" si="342"/>
        <v>0</v>
      </c>
      <c r="K1458" s="191">
        <f t="shared" si="342"/>
        <v>0</v>
      </c>
      <c r="L1458" s="191">
        <f t="shared" si="342"/>
        <v>0</v>
      </c>
      <c r="M1458" s="191">
        <f t="shared" si="342"/>
        <v>0</v>
      </c>
      <c r="N1458" s="27"/>
    </row>
    <row r="1459" spans="1:14" s="5" customFormat="1" ht="12.75" hidden="1" customHeight="1">
      <c r="A1459" s="87"/>
      <c r="B1459" s="98" t="s">
        <v>465</v>
      </c>
      <c r="C1459" s="102"/>
      <c r="D1459" s="100" t="s">
        <v>466</v>
      </c>
      <c r="E1459" s="410">
        <f t="shared" si="341"/>
        <v>0</v>
      </c>
      <c r="F1459" s="381">
        <f>F1460+F1461+F1462+F1463+F1464+F1465+F1466+F1467</f>
        <v>0</v>
      </c>
      <c r="G1459" s="381">
        <f>G1460+G1461+G1462+G1463+G1464+G1465+G1466+G1467</f>
        <v>0</v>
      </c>
      <c r="H1459" s="381">
        <f>H1460+H1461+H1462+H1463+H1464+H1465+H1466+H1467</f>
        <v>0</v>
      </c>
      <c r="I1459" s="381">
        <f>I1460+I1461+I1462+I1463+I1464+I1465+I1466+I1467</f>
        <v>0</v>
      </c>
      <c r="J1459" s="382">
        <f>J1460+J1461+J1462+J1463+J1464+J1465+J1466+J1467</f>
        <v>0</v>
      </c>
      <c r="K1459" s="191"/>
      <c r="L1459" s="96"/>
      <c r="M1459" s="96"/>
      <c r="N1459" s="27"/>
    </row>
    <row r="1460" spans="1:14" s="5" customFormat="1" ht="12.75" hidden="1" customHeight="1">
      <c r="A1460" s="87"/>
      <c r="B1460" s="118"/>
      <c r="C1460" s="127" t="s">
        <v>467</v>
      </c>
      <c r="D1460" s="90" t="s">
        <v>468</v>
      </c>
      <c r="E1460" s="410">
        <f t="shared" si="341"/>
        <v>0</v>
      </c>
      <c r="F1460" s="381"/>
      <c r="G1460" s="381"/>
      <c r="H1460" s="381"/>
      <c r="I1460" s="381"/>
      <c r="J1460" s="383"/>
      <c r="K1460" s="95"/>
      <c r="L1460" s="96"/>
      <c r="M1460" s="96"/>
      <c r="N1460" s="27"/>
    </row>
    <row r="1461" spans="1:14" s="5" customFormat="1" ht="29.25" hidden="1" customHeight="1">
      <c r="A1461" s="87"/>
      <c r="B1461" s="118"/>
      <c r="C1461" s="128" t="s">
        <v>469</v>
      </c>
      <c r="D1461" s="129" t="s">
        <v>470</v>
      </c>
      <c r="E1461" s="410">
        <f t="shared" si="341"/>
        <v>0</v>
      </c>
      <c r="F1461" s="381"/>
      <c r="G1461" s="381"/>
      <c r="H1461" s="381"/>
      <c r="I1461" s="381"/>
      <c r="J1461" s="383"/>
      <c r="K1461" s="95"/>
      <c r="L1461" s="96"/>
      <c r="M1461" s="96"/>
      <c r="N1461" s="27"/>
    </row>
    <row r="1462" spans="1:14" s="5" customFormat="1" ht="29.25" hidden="1" customHeight="1">
      <c r="A1462" s="87"/>
      <c r="B1462" s="118"/>
      <c r="C1462" s="128" t="s">
        <v>471</v>
      </c>
      <c r="D1462" s="129" t="s">
        <v>472</v>
      </c>
      <c r="E1462" s="410">
        <f t="shared" si="341"/>
        <v>0</v>
      </c>
      <c r="F1462" s="381"/>
      <c r="G1462" s="381"/>
      <c r="H1462" s="381"/>
      <c r="I1462" s="381"/>
      <c r="J1462" s="383"/>
      <c r="K1462" s="95"/>
      <c r="L1462" s="96"/>
      <c r="M1462" s="96"/>
      <c r="N1462" s="27"/>
    </row>
    <row r="1463" spans="1:14" s="5" customFormat="1" ht="28.5" hidden="1" customHeight="1">
      <c r="A1463" s="87"/>
      <c r="B1463" s="118"/>
      <c r="C1463" s="127" t="s">
        <v>473</v>
      </c>
      <c r="D1463" s="90" t="s">
        <v>474</v>
      </c>
      <c r="E1463" s="410">
        <f t="shared" si="341"/>
        <v>0</v>
      </c>
      <c r="F1463" s="381"/>
      <c r="G1463" s="381"/>
      <c r="H1463" s="381"/>
      <c r="I1463" s="381"/>
      <c r="J1463" s="383"/>
      <c r="K1463" s="95"/>
      <c r="L1463" s="96"/>
      <c r="M1463" s="96"/>
      <c r="N1463" s="27"/>
    </row>
    <row r="1464" spans="1:14" s="5" customFormat="1" ht="44.25" hidden="1" customHeight="1">
      <c r="A1464" s="87"/>
      <c r="B1464" s="114"/>
      <c r="C1464" s="130" t="s">
        <v>475</v>
      </c>
      <c r="D1464" s="117" t="s">
        <v>476</v>
      </c>
      <c r="E1464" s="410">
        <f t="shared" si="341"/>
        <v>0</v>
      </c>
      <c r="F1464" s="381"/>
      <c r="G1464" s="381"/>
      <c r="H1464" s="381"/>
      <c r="I1464" s="381"/>
      <c r="J1464" s="383"/>
      <c r="K1464" s="95"/>
      <c r="L1464" s="96"/>
      <c r="M1464" s="96"/>
      <c r="N1464" s="27"/>
    </row>
    <row r="1465" spans="1:14" s="5" customFormat="1" ht="29.25" hidden="1" customHeight="1">
      <c r="A1465" s="87"/>
      <c r="B1465" s="131"/>
      <c r="C1465" s="132" t="s">
        <v>477</v>
      </c>
      <c r="D1465" s="133" t="s">
        <v>478</v>
      </c>
      <c r="E1465" s="410">
        <f t="shared" si="341"/>
        <v>0</v>
      </c>
      <c r="F1465" s="381"/>
      <c r="G1465" s="381"/>
      <c r="H1465" s="381"/>
      <c r="I1465" s="381"/>
      <c r="J1465" s="383"/>
      <c r="K1465" s="95"/>
      <c r="L1465" s="96"/>
      <c r="M1465" s="96"/>
      <c r="N1465" s="27"/>
    </row>
    <row r="1466" spans="1:14" s="5" customFormat="1" ht="29.25" hidden="1" customHeight="1">
      <c r="A1466" s="87"/>
      <c r="B1466" s="134"/>
      <c r="C1466" s="135" t="s">
        <v>479</v>
      </c>
      <c r="D1466" s="136" t="s">
        <v>480</v>
      </c>
      <c r="E1466" s="410">
        <f t="shared" si="341"/>
        <v>0</v>
      </c>
      <c r="F1466" s="381"/>
      <c r="G1466" s="381"/>
      <c r="H1466" s="381"/>
      <c r="I1466" s="381"/>
      <c r="J1466" s="383"/>
      <c r="K1466" s="95"/>
      <c r="L1466" s="96"/>
      <c r="M1466" s="96"/>
      <c r="N1466" s="27"/>
    </row>
    <row r="1467" spans="1:14" s="5" customFormat="1" ht="18.75" hidden="1" customHeight="1">
      <c r="A1467" s="87"/>
      <c r="B1467" s="137"/>
      <c r="C1467" s="138" t="s">
        <v>481</v>
      </c>
      <c r="D1467" s="139" t="s">
        <v>482</v>
      </c>
      <c r="E1467" s="410">
        <f t="shared" si="341"/>
        <v>0</v>
      </c>
      <c r="F1467" s="381"/>
      <c r="G1467" s="381"/>
      <c r="H1467" s="381"/>
      <c r="I1467" s="381"/>
      <c r="J1467" s="383"/>
      <c r="K1467" s="95"/>
      <c r="L1467" s="96"/>
      <c r="M1467" s="96"/>
      <c r="N1467" s="27"/>
    </row>
    <row r="1468" spans="1:14" s="5" customFormat="1" ht="12.75" hidden="1" customHeight="1">
      <c r="A1468" s="87"/>
      <c r="B1468" s="140"/>
      <c r="C1468" s="141"/>
      <c r="D1468" s="142"/>
      <c r="E1468" s="410">
        <f t="shared" si="341"/>
        <v>0</v>
      </c>
      <c r="F1468" s="381"/>
      <c r="G1468" s="381"/>
      <c r="H1468" s="381"/>
      <c r="I1468" s="381"/>
      <c r="J1468" s="383"/>
      <c r="K1468" s="95"/>
      <c r="L1468" s="96"/>
      <c r="M1468" s="96"/>
      <c r="N1468" s="27"/>
    </row>
    <row r="1469" spans="1:14" s="5" customFormat="1" ht="15" hidden="1" customHeight="1">
      <c r="A1469" s="87"/>
      <c r="B1469" s="91" t="s">
        <v>483</v>
      </c>
      <c r="C1469" s="98"/>
      <c r="D1469" s="100" t="s">
        <v>484</v>
      </c>
      <c r="E1469" s="412">
        <f t="shared" si="341"/>
        <v>0</v>
      </c>
      <c r="F1469" s="381">
        <f t="shared" ref="F1469:M1469" si="343">F1470</f>
        <v>0</v>
      </c>
      <c r="G1469" s="381">
        <f t="shared" si="343"/>
        <v>0</v>
      </c>
      <c r="H1469" s="381">
        <f t="shared" si="343"/>
        <v>0</v>
      </c>
      <c r="I1469" s="381">
        <f t="shared" si="343"/>
        <v>0</v>
      </c>
      <c r="J1469" s="382">
        <f t="shared" si="343"/>
        <v>0</v>
      </c>
      <c r="K1469" s="191">
        <f t="shared" si="343"/>
        <v>0</v>
      </c>
      <c r="L1469" s="191">
        <f t="shared" si="343"/>
        <v>0</v>
      </c>
      <c r="M1469" s="191">
        <f t="shared" si="343"/>
        <v>0</v>
      </c>
      <c r="N1469" s="27"/>
    </row>
    <row r="1470" spans="1:14" s="5" customFormat="1" ht="12.75" hidden="1" customHeight="1">
      <c r="A1470" s="87"/>
      <c r="B1470" s="102" t="s">
        <v>485</v>
      </c>
      <c r="C1470" s="109"/>
      <c r="D1470" s="94" t="s">
        <v>407</v>
      </c>
      <c r="E1470" s="412">
        <f t="shared" si="341"/>
        <v>0</v>
      </c>
      <c r="F1470" s="381">
        <f>F1474+F1475+F1476+F1477+F1478+F1479+F1480</f>
        <v>0</v>
      </c>
      <c r="G1470" s="381">
        <f>G1474+G1475+G1476+G1477+G1478+G1479+G1480</f>
        <v>0</v>
      </c>
      <c r="H1470" s="381">
        <f>H1474+H1475+H1476+H1477+H1478+H1479+H1480</f>
        <v>0</v>
      </c>
      <c r="I1470" s="381">
        <f>I1474+I1475+I1476+I1477+I1478+I1479+I1480</f>
        <v>0</v>
      </c>
      <c r="J1470" s="382">
        <f>J1474+J1475+J1476+J1477+J1478+J1479+J1480</f>
        <v>0</v>
      </c>
      <c r="K1470" s="191"/>
      <c r="L1470" s="96"/>
      <c r="M1470" s="96"/>
      <c r="N1470" s="27"/>
    </row>
    <row r="1471" spans="1:14" s="5" customFormat="1" ht="12.75" hidden="1" customHeight="1">
      <c r="A1471" s="87"/>
      <c r="B1471" s="143"/>
      <c r="C1471" s="144" t="s">
        <v>486</v>
      </c>
      <c r="D1471" s="145" t="s">
        <v>487</v>
      </c>
      <c r="E1471" s="412">
        <f t="shared" si="341"/>
        <v>0</v>
      </c>
      <c r="F1471" s="381"/>
      <c r="G1471" s="381"/>
      <c r="H1471" s="381"/>
      <c r="I1471" s="381"/>
      <c r="J1471" s="383"/>
      <c r="K1471" s="95"/>
      <c r="L1471" s="96"/>
      <c r="M1471" s="96"/>
      <c r="N1471" s="27"/>
    </row>
    <row r="1472" spans="1:14" s="5" customFormat="1" ht="12.75" hidden="1" customHeight="1">
      <c r="A1472" s="87"/>
      <c r="B1472" s="143"/>
      <c r="C1472" s="144" t="s">
        <v>488</v>
      </c>
      <c r="D1472" s="145" t="s">
        <v>489</v>
      </c>
      <c r="E1472" s="412">
        <f t="shared" si="341"/>
        <v>0</v>
      </c>
      <c r="F1472" s="381"/>
      <c r="G1472" s="381"/>
      <c r="H1472" s="381"/>
      <c r="I1472" s="381"/>
      <c r="J1472" s="383"/>
      <c r="K1472" s="95"/>
      <c r="L1472" s="96"/>
      <c r="M1472" s="96"/>
      <c r="N1472" s="27"/>
    </row>
    <row r="1473" spans="1:14" s="5" customFormat="1" ht="12.75" hidden="1" customHeight="1">
      <c r="A1473" s="87"/>
      <c r="B1473" s="143"/>
      <c r="C1473" s="144" t="s">
        <v>490</v>
      </c>
      <c r="D1473" s="145" t="s">
        <v>491</v>
      </c>
      <c r="E1473" s="412">
        <f t="shared" si="341"/>
        <v>0</v>
      </c>
      <c r="F1473" s="381"/>
      <c r="G1473" s="381"/>
      <c r="H1473" s="381"/>
      <c r="I1473" s="381"/>
      <c r="J1473" s="383"/>
      <c r="K1473" s="95"/>
      <c r="L1473" s="96"/>
      <c r="M1473" s="96"/>
      <c r="N1473" s="27"/>
    </row>
    <row r="1474" spans="1:14" s="5" customFormat="1" ht="12.75" hidden="1" customHeight="1">
      <c r="A1474" s="87"/>
      <c r="B1474" s="99"/>
      <c r="C1474" s="102" t="s">
        <v>492</v>
      </c>
      <c r="D1474" s="94" t="s">
        <v>493</v>
      </c>
      <c r="E1474" s="412">
        <f t="shared" si="341"/>
        <v>0</v>
      </c>
      <c r="F1474" s="381"/>
      <c r="G1474" s="381"/>
      <c r="H1474" s="381"/>
      <c r="I1474" s="381"/>
      <c r="J1474" s="383"/>
      <c r="K1474" s="95"/>
      <c r="L1474" s="96"/>
      <c r="M1474" s="96"/>
      <c r="N1474" s="27"/>
    </row>
    <row r="1475" spans="1:14" s="5" customFormat="1" ht="12.75" hidden="1" customHeight="1">
      <c r="A1475" s="87"/>
      <c r="B1475" s="99"/>
      <c r="C1475" s="102" t="s">
        <v>494</v>
      </c>
      <c r="D1475" s="94" t="s">
        <v>495</v>
      </c>
      <c r="E1475" s="412">
        <f t="shared" si="341"/>
        <v>0</v>
      </c>
      <c r="F1475" s="381"/>
      <c r="G1475" s="381"/>
      <c r="H1475" s="381"/>
      <c r="I1475" s="381"/>
      <c r="J1475" s="383"/>
      <c r="K1475" s="95"/>
      <c r="L1475" s="96"/>
      <c r="M1475" s="96"/>
      <c r="N1475" s="27"/>
    </row>
    <row r="1476" spans="1:14" s="5" customFormat="1" ht="12.75" hidden="1" customHeight="1">
      <c r="A1476" s="87"/>
      <c r="B1476" s="99"/>
      <c r="C1476" s="102" t="s">
        <v>496</v>
      </c>
      <c r="D1476" s="94" t="s">
        <v>497</v>
      </c>
      <c r="E1476" s="412">
        <f t="shared" si="341"/>
        <v>0</v>
      </c>
      <c r="F1476" s="381"/>
      <c r="G1476" s="381"/>
      <c r="H1476" s="381"/>
      <c r="I1476" s="381"/>
      <c r="J1476" s="383"/>
      <c r="K1476" s="95"/>
      <c r="L1476" s="96"/>
      <c r="M1476" s="96"/>
      <c r="N1476" s="27"/>
    </row>
    <row r="1477" spans="1:14" s="5" customFormat="1" ht="12.75" hidden="1" customHeight="1">
      <c r="A1477" s="87"/>
      <c r="B1477" s="99"/>
      <c r="C1477" s="102" t="s">
        <v>498</v>
      </c>
      <c r="D1477" s="94" t="s">
        <v>499</v>
      </c>
      <c r="E1477" s="412">
        <f t="shared" si="341"/>
        <v>0</v>
      </c>
      <c r="F1477" s="381"/>
      <c r="G1477" s="381"/>
      <c r="H1477" s="381"/>
      <c r="I1477" s="381"/>
      <c r="J1477" s="383"/>
      <c r="K1477" s="95"/>
      <c r="L1477" s="96"/>
      <c r="M1477" s="96"/>
      <c r="N1477" s="27"/>
    </row>
    <row r="1478" spans="1:14" s="5" customFormat="1" ht="12.75" hidden="1" customHeight="1">
      <c r="A1478" s="87"/>
      <c r="B1478" s="99"/>
      <c r="C1478" s="102"/>
      <c r="D1478" s="94"/>
      <c r="E1478" s="412">
        <f t="shared" si="341"/>
        <v>0</v>
      </c>
      <c r="F1478" s="381"/>
      <c r="G1478" s="381"/>
      <c r="H1478" s="381"/>
      <c r="I1478" s="381"/>
      <c r="J1478" s="383"/>
      <c r="K1478" s="95"/>
      <c r="L1478" s="96"/>
      <c r="M1478" s="96"/>
      <c r="N1478" s="27"/>
    </row>
    <row r="1479" spans="1:14" s="5" customFormat="1" ht="12.75" hidden="1" customHeight="1">
      <c r="A1479" s="87"/>
      <c r="B1479" s="99"/>
      <c r="C1479" s="102" t="s">
        <v>502</v>
      </c>
      <c r="D1479" s="94" t="s">
        <v>503</v>
      </c>
      <c r="E1479" s="412">
        <f t="shared" si="341"/>
        <v>0</v>
      </c>
      <c r="F1479" s="381"/>
      <c r="G1479" s="381"/>
      <c r="H1479" s="381"/>
      <c r="I1479" s="381"/>
      <c r="J1479" s="383"/>
      <c r="K1479" s="95"/>
      <c r="L1479" s="96"/>
      <c r="M1479" s="96"/>
      <c r="N1479" s="27"/>
    </row>
    <row r="1480" spans="1:14" s="5" customFormat="1" ht="12.75" hidden="1" customHeight="1">
      <c r="A1480" s="87"/>
      <c r="B1480" s="99"/>
      <c r="C1480" s="102" t="s">
        <v>504</v>
      </c>
      <c r="D1480" s="94" t="s">
        <v>505</v>
      </c>
      <c r="E1480" s="412">
        <f t="shared" si="341"/>
        <v>0</v>
      </c>
      <c r="F1480" s="381"/>
      <c r="G1480" s="381"/>
      <c r="H1480" s="381"/>
      <c r="I1480" s="381"/>
      <c r="J1480" s="383"/>
      <c r="K1480" s="95"/>
      <c r="L1480" s="96"/>
      <c r="M1480" s="96"/>
      <c r="N1480" s="27"/>
    </row>
    <row r="1481" spans="1:14" s="5" customFormat="1" ht="2.25" hidden="1" customHeight="1">
      <c r="A1481" s="87"/>
      <c r="B1481" s="98"/>
      <c r="C1481" s="91"/>
      <c r="D1481" s="94"/>
      <c r="E1481" s="412">
        <f t="shared" si="341"/>
        <v>0</v>
      </c>
      <c r="F1481" s="381"/>
      <c r="G1481" s="381"/>
      <c r="H1481" s="381"/>
      <c r="I1481" s="381"/>
      <c r="J1481" s="383"/>
      <c r="K1481" s="95"/>
      <c r="L1481" s="96"/>
      <c r="M1481" s="96"/>
      <c r="N1481" s="27"/>
    </row>
    <row r="1482" spans="1:14" s="5" customFormat="1" ht="15" hidden="1" customHeight="1">
      <c r="A1482" s="87"/>
      <c r="B1482" s="91" t="s">
        <v>506</v>
      </c>
      <c r="C1482" s="91"/>
      <c r="D1482" s="94" t="s">
        <v>507</v>
      </c>
      <c r="E1482" s="412">
        <f t="shared" si="341"/>
        <v>0</v>
      </c>
      <c r="F1482" s="381">
        <f>F1483+F1484+F1485+F1486+F1487+F1488+F1489+F1490+F1491+F1492+F1493</f>
        <v>0</v>
      </c>
      <c r="G1482" s="381">
        <f>G1483+G1484+G1485+G1486+G1487+G1488+G1489+G1490+G1491+G1492+G1493</f>
        <v>0</v>
      </c>
      <c r="H1482" s="381">
        <f t="shared" ref="H1482:M1482" si="344">H1495</f>
        <v>0</v>
      </c>
      <c r="I1482" s="381">
        <f t="shared" si="344"/>
        <v>0</v>
      </c>
      <c r="J1482" s="382">
        <f t="shared" si="344"/>
        <v>0</v>
      </c>
      <c r="K1482" s="191">
        <f t="shared" si="344"/>
        <v>0</v>
      </c>
      <c r="L1482" s="191">
        <f t="shared" si="344"/>
        <v>0</v>
      </c>
      <c r="M1482" s="191">
        <f t="shared" si="344"/>
        <v>0</v>
      </c>
      <c r="N1482" s="27"/>
    </row>
    <row r="1483" spans="1:14" s="5" customFormat="1" ht="12.75" hidden="1" customHeight="1">
      <c r="A1483" s="87"/>
      <c r="B1483" s="98" t="s">
        <v>508</v>
      </c>
      <c r="C1483" s="91"/>
      <c r="D1483" s="94" t="s">
        <v>509</v>
      </c>
      <c r="E1483" s="412">
        <f t="shared" si="341"/>
        <v>0</v>
      </c>
      <c r="F1483" s="381"/>
      <c r="G1483" s="381"/>
      <c r="H1483" s="381"/>
      <c r="I1483" s="381"/>
      <c r="J1483" s="383"/>
      <c r="K1483" s="95"/>
      <c r="L1483" s="96"/>
      <c r="M1483" s="96"/>
      <c r="N1483" s="27"/>
    </row>
    <row r="1484" spans="1:14" s="5" customFormat="1" ht="12.75" hidden="1" customHeight="1">
      <c r="A1484" s="87"/>
      <c r="B1484" s="98" t="s">
        <v>510</v>
      </c>
      <c r="C1484" s="102"/>
      <c r="D1484" s="94" t="s">
        <v>511</v>
      </c>
      <c r="E1484" s="412">
        <f t="shared" si="341"/>
        <v>0</v>
      </c>
      <c r="F1484" s="381"/>
      <c r="G1484" s="381"/>
      <c r="H1484" s="381"/>
      <c r="I1484" s="381"/>
      <c r="J1484" s="383"/>
      <c r="K1484" s="95"/>
      <c r="L1484" s="96"/>
      <c r="M1484" s="96"/>
      <c r="N1484" s="27"/>
    </row>
    <row r="1485" spans="1:14" s="5" customFormat="1" ht="12.75" hidden="1" customHeight="1">
      <c r="A1485" s="87"/>
      <c r="B1485" s="98" t="s">
        <v>512</v>
      </c>
      <c r="C1485" s="91"/>
      <c r="D1485" s="94" t="s">
        <v>513</v>
      </c>
      <c r="E1485" s="412">
        <f t="shared" si="341"/>
        <v>0</v>
      </c>
      <c r="F1485" s="381"/>
      <c r="G1485" s="381"/>
      <c r="H1485" s="381"/>
      <c r="I1485" s="381"/>
      <c r="J1485" s="383"/>
      <c r="K1485" s="95"/>
      <c r="L1485" s="96"/>
      <c r="M1485" s="96"/>
      <c r="N1485" s="27"/>
    </row>
    <row r="1486" spans="1:14" s="5" customFormat="1" ht="12.75" hidden="1" customHeight="1">
      <c r="A1486" s="87"/>
      <c r="B1486" s="98" t="s">
        <v>514</v>
      </c>
      <c r="C1486" s="93"/>
      <c r="D1486" s="94" t="s">
        <v>515</v>
      </c>
      <c r="E1486" s="412">
        <f t="shared" si="341"/>
        <v>0</v>
      </c>
      <c r="F1486" s="381"/>
      <c r="G1486" s="381"/>
      <c r="H1486" s="381"/>
      <c r="I1486" s="381"/>
      <c r="J1486" s="383"/>
      <c r="K1486" s="95"/>
      <c r="L1486" s="96"/>
      <c r="M1486" s="96"/>
      <c r="N1486" s="27"/>
    </row>
    <row r="1487" spans="1:14" s="5" customFormat="1" ht="12.75" hidden="1" customHeight="1">
      <c r="A1487" s="87"/>
      <c r="B1487" s="97" t="s">
        <v>516</v>
      </c>
      <c r="C1487" s="537"/>
      <c r="D1487" s="94" t="s">
        <v>517</v>
      </c>
      <c r="E1487" s="412">
        <f t="shared" si="341"/>
        <v>0</v>
      </c>
      <c r="F1487" s="381"/>
      <c r="G1487" s="381"/>
      <c r="H1487" s="381"/>
      <c r="I1487" s="381"/>
      <c r="J1487" s="383"/>
      <c r="K1487" s="95"/>
      <c r="L1487" s="96"/>
      <c r="M1487" s="96"/>
      <c r="N1487" s="27"/>
    </row>
    <row r="1488" spans="1:14" s="5" customFormat="1" ht="12.75" hidden="1" customHeight="1">
      <c r="A1488" s="87"/>
      <c r="B1488" s="146" t="s">
        <v>518</v>
      </c>
      <c r="C1488" s="102"/>
      <c r="D1488" s="100" t="s">
        <v>519</v>
      </c>
      <c r="E1488" s="412">
        <f t="shared" si="341"/>
        <v>0</v>
      </c>
      <c r="F1488" s="381"/>
      <c r="G1488" s="381"/>
      <c r="H1488" s="381"/>
      <c r="I1488" s="381"/>
      <c r="J1488" s="383"/>
      <c r="K1488" s="95"/>
      <c r="L1488" s="96"/>
      <c r="M1488" s="96"/>
      <c r="N1488" s="27"/>
    </row>
    <row r="1489" spans="1:14" s="5" customFormat="1" ht="12.75" hidden="1" customHeight="1">
      <c r="A1489" s="87"/>
      <c r="B1489" s="97" t="s">
        <v>520</v>
      </c>
      <c r="C1489" s="91"/>
      <c r="D1489" s="94" t="s">
        <v>521</v>
      </c>
      <c r="E1489" s="412">
        <f t="shared" si="341"/>
        <v>0</v>
      </c>
      <c r="F1489" s="381"/>
      <c r="G1489" s="381"/>
      <c r="H1489" s="381"/>
      <c r="I1489" s="381"/>
      <c r="J1489" s="383"/>
      <c r="K1489" s="95"/>
      <c r="L1489" s="96"/>
      <c r="M1489" s="96"/>
      <c r="N1489" s="27"/>
    </row>
    <row r="1490" spans="1:14" s="5" customFormat="1" ht="12.75" hidden="1" customHeight="1">
      <c r="A1490" s="87"/>
      <c r="B1490" s="97" t="s">
        <v>522</v>
      </c>
      <c r="C1490" s="91"/>
      <c r="D1490" s="94" t="s">
        <v>523</v>
      </c>
      <c r="E1490" s="412">
        <f t="shared" si="341"/>
        <v>0</v>
      </c>
      <c r="F1490" s="381"/>
      <c r="G1490" s="381"/>
      <c r="H1490" s="381"/>
      <c r="I1490" s="381"/>
      <c r="J1490" s="383"/>
      <c r="K1490" s="95"/>
      <c r="L1490" s="96"/>
      <c r="M1490" s="96"/>
      <c r="N1490" s="27"/>
    </row>
    <row r="1491" spans="1:14" s="5" customFormat="1" ht="12.75" hidden="1" customHeight="1">
      <c r="A1491" s="87"/>
      <c r="B1491" s="98" t="s">
        <v>524</v>
      </c>
      <c r="C1491" s="99"/>
      <c r="D1491" s="100" t="s">
        <v>525</v>
      </c>
      <c r="E1491" s="412">
        <f t="shared" si="341"/>
        <v>0</v>
      </c>
      <c r="F1491" s="381"/>
      <c r="G1491" s="381"/>
      <c r="H1491" s="381"/>
      <c r="I1491" s="381"/>
      <c r="J1491" s="383"/>
      <c r="K1491" s="95"/>
      <c r="L1491" s="96"/>
      <c r="M1491" s="96"/>
      <c r="N1491" s="27"/>
    </row>
    <row r="1492" spans="1:14" s="5" customFormat="1" ht="12.75" hidden="1" customHeight="1">
      <c r="A1492" s="87"/>
      <c r="B1492" s="97" t="s">
        <v>526</v>
      </c>
      <c r="C1492" s="91"/>
      <c r="D1492" s="94" t="s">
        <v>527</v>
      </c>
      <c r="E1492" s="412">
        <f t="shared" si="341"/>
        <v>0</v>
      </c>
      <c r="F1492" s="381"/>
      <c r="G1492" s="381"/>
      <c r="H1492" s="381"/>
      <c r="I1492" s="381"/>
      <c r="J1492" s="383"/>
      <c r="K1492" s="95"/>
      <c r="L1492" s="96"/>
      <c r="M1492" s="96"/>
      <c r="N1492" s="27"/>
    </row>
    <row r="1493" spans="1:14" s="5" customFormat="1" ht="12.75" hidden="1" customHeight="1">
      <c r="A1493" s="87"/>
      <c r="B1493" s="147" t="s">
        <v>528</v>
      </c>
      <c r="C1493" s="99"/>
      <c r="D1493" s="100" t="s">
        <v>529</v>
      </c>
      <c r="E1493" s="412">
        <f t="shared" si="341"/>
        <v>0</v>
      </c>
      <c r="F1493" s="381"/>
      <c r="G1493" s="381"/>
      <c r="H1493" s="381"/>
      <c r="I1493" s="381"/>
      <c r="J1493" s="383"/>
      <c r="K1493" s="95"/>
      <c r="L1493" s="96"/>
      <c r="M1493" s="96"/>
      <c r="N1493" s="27"/>
    </row>
    <row r="1494" spans="1:14" s="5" customFormat="1" ht="12.75" hidden="1" customHeight="1">
      <c r="A1494" s="87"/>
      <c r="B1494" s="97"/>
      <c r="C1494" s="91"/>
      <c r="D1494" s="94"/>
      <c r="E1494" s="412">
        <f t="shared" si="341"/>
        <v>0</v>
      </c>
      <c r="F1494" s="381"/>
      <c r="G1494" s="381"/>
      <c r="H1494" s="381"/>
      <c r="I1494" s="381"/>
      <c r="J1494" s="383"/>
      <c r="K1494" s="95"/>
      <c r="L1494" s="96"/>
      <c r="M1494" s="96"/>
      <c r="N1494" s="27"/>
    </row>
    <row r="1495" spans="1:14" s="5" customFormat="1" ht="12.75" hidden="1" customHeight="1">
      <c r="A1495" s="87"/>
      <c r="B1495" s="98" t="s">
        <v>590</v>
      </c>
      <c r="C1495" s="91"/>
      <c r="D1495" s="94" t="s">
        <v>509</v>
      </c>
      <c r="E1495" s="412">
        <f t="shared" si="341"/>
        <v>0</v>
      </c>
      <c r="F1495" s="381"/>
      <c r="G1495" s="381"/>
      <c r="H1495" s="381"/>
      <c r="I1495" s="381"/>
      <c r="J1495" s="383"/>
      <c r="K1495" s="95"/>
      <c r="L1495" s="96"/>
      <c r="M1495" s="96"/>
      <c r="N1495" s="27"/>
    </row>
    <row r="1496" spans="1:14" s="5" customFormat="1" ht="67.5" customHeight="1">
      <c r="A1496" s="87"/>
      <c r="B1496" s="747" t="s">
        <v>647</v>
      </c>
      <c r="C1496" s="748"/>
      <c r="D1496" s="176" t="s">
        <v>644</v>
      </c>
      <c r="E1496" s="412">
        <f t="shared" ref="E1496:M1496" si="345">E1497</f>
        <v>0</v>
      </c>
      <c r="F1496" s="381">
        <f t="shared" si="345"/>
        <v>0</v>
      </c>
      <c r="G1496" s="381">
        <f t="shared" si="345"/>
        <v>0</v>
      </c>
      <c r="H1496" s="381">
        <f t="shared" si="345"/>
        <v>0</v>
      </c>
      <c r="I1496" s="381">
        <f t="shared" si="345"/>
        <v>0</v>
      </c>
      <c r="J1496" s="381">
        <f t="shared" si="345"/>
        <v>0</v>
      </c>
      <c r="K1496" s="381">
        <f t="shared" si="345"/>
        <v>0</v>
      </c>
      <c r="L1496" s="381">
        <f t="shared" si="345"/>
        <v>0</v>
      </c>
      <c r="M1496" s="381">
        <f t="shared" si="345"/>
        <v>0</v>
      </c>
      <c r="N1496" s="27"/>
    </row>
    <row r="1497" spans="1:14" s="5" customFormat="1" ht="39.75" customHeight="1">
      <c r="A1497" s="87"/>
      <c r="B1497" s="177"/>
      <c r="C1497" s="178" t="s">
        <v>648</v>
      </c>
      <c r="D1497" s="176" t="s">
        <v>645</v>
      </c>
      <c r="E1497" s="412">
        <f>G1497+H1497+I1497+J1497</f>
        <v>0</v>
      </c>
      <c r="F1497" s="381">
        <f>F1499</f>
        <v>0</v>
      </c>
      <c r="G1497" s="381">
        <f t="shared" ref="G1497:M1497" si="346">G1498+G1499+G1500</f>
        <v>0</v>
      </c>
      <c r="H1497" s="381">
        <f t="shared" si="346"/>
        <v>0</v>
      </c>
      <c r="I1497" s="381">
        <f t="shared" si="346"/>
        <v>0</v>
      </c>
      <c r="J1497" s="381">
        <f t="shared" si="346"/>
        <v>0</v>
      </c>
      <c r="K1497" s="381">
        <f t="shared" si="346"/>
        <v>0</v>
      </c>
      <c r="L1497" s="381">
        <f t="shared" si="346"/>
        <v>0</v>
      </c>
      <c r="M1497" s="381">
        <f t="shared" si="346"/>
        <v>0</v>
      </c>
      <c r="N1497" s="27"/>
    </row>
    <row r="1498" spans="1:14" s="5" customFormat="1" ht="18" customHeight="1">
      <c r="A1498" s="87"/>
      <c r="B1498" s="177"/>
      <c r="C1498" s="179" t="s">
        <v>652</v>
      </c>
      <c r="D1498" s="176" t="s">
        <v>651</v>
      </c>
      <c r="E1498" s="412">
        <f>G1498+H1498+I1498+J1498</f>
        <v>0</v>
      </c>
      <c r="F1498" s="381"/>
      <c r="G1498" s="381"/>
      <c r="H1498" s="381"/>
      <c r="I1498" s="381"/>
      <c r="J1498" s="383"/>
      <c r="K1498" s="95"/>
      <c r="L1498" s="96"/>
      <c r="M1498" s="96"/>
      <c r="N1498" s="27"/>
    </row>
    <row r="1499" spans="1:14" s="5" customFormat="1" ht="18" customHeight="1">
      <c r="A1499" s="87"/>
      <c r="B1499" s="177"/>
      <c r="C1499" s="179" t="s">
        <v>602</v>
      </c>
      <c r="D1499" s="176" t="s">
        <v>646</v>
      </c>
      <c r="E1499" s="412">
        <f>G1499+H1499+I1499+J1499</f>
        <v>0</v>
      </c>
      <c r="F1499" s="381"/>
      <c r="G1499" s="381"/>
      <c r="H1499" s="381"/>
      <c r="I1499" s="381"/>
      <c r="J1499" s="383"/>
      <c r="K1499" s="95"/>
      <c r="L1499" s="96"/>
      <c r="M1499" s="96"/>
      <c r="N1499" s="27"/>
    </row>
    <row r="1500" spans="1:14" s="5" customFormat="1" ht="18" customHeight="1">
      <c r="A1500" s="87"/>
      <c r="B1500" s="177"/>
      <c r="C1500" s="179" t="s">
        <v>593</v>
      </c>
      <c r="D1500" s="176" t="s">
        <v>680</v>
      </c>
      <c r="E1500" s="412">
        <f>G1500+H1500+I1500+J1500</f>
        <v>0</v>
      </c>
      <c r="F1500" s="381"/>
      <c r="G1500" s="381"/>
      <c r="H1500" s="381"/>
      <c r="I1500" s="381"/>
      <c r="J1500" s="383"/>
      <c r="K1500" s="95"/>
      <c r="L1500" s="96"/>
      <c r="M1500" s="96"/>
      <c r="N1500" s="27"/>
    </row>
    <row r="1501" spans="1:14" s="5" customFormat="1" ht="54" customHeight="1">
      <c r="A1501" s="87"/>
      <c r="B1501" s="747" t="s">
        <v>694</v>
      </c>
      <c r="C1501" s="748"/>
      <c r="D1501" s="176" t="s">
        <v>695</v>
      </c>
      <c r="E1501" s="412">
        <f t="shared" ref="E1501:E1504" si="347">G1501+H1501+I1501+J1501</f>
        <v>10270</v>
      </c>
      <c r="F1501" s="389">
        <f>F1502+F1504</f>
        <v>40.46</v>
      </c>
      <c r="G1501" s="412">
        <f>G1502+G1503+G1504</f>
        <v>7359</v>
      </c>
      <c r="H1501" s="412">
        <f t="shared" ref="H1501:J1501" si="348">H1502+H1503+H1504</f>
        <v>2911</v>
      </c>
      <c r="I1501" s="412">
        <f t="shared" si="348"/>
        <v>0</v>
      </c>
      <c r="J1501" s="412">
        <f t="shared" si="348"/>
        <v>0</v>
      </c>
      <c r="K1501" s="95"/>
      <c r="L1501" s="96"/>
      <c r="M1501" s="96"/>
      <c r="N1501" s="27"/>
    </row>
    <row r="1502" spans="1:14" s="5" customFormat="1" ht="18" customHeight="1">
      <c r="A1502" s="87"/>
      <c r="B1502" s="177"/>
      <c r="C1502" s="179" t="s">
        <v>689</v>
      </c>
      <c r="D1502" s="239" t="s">
        <v>696</v>
      </c>
      <c r="E1502" s="412">
        <f t="shared" si="347"/>
        <v>8630</v>
      </c>
      <c r="F1502" s="381">
        <v>34</v>
      </c>
      <c r="G1502" s="381">
        <v>6184</v>
      </c>
      <c r="H1502" s="381">
        <v>2446</v>
      </c>
      <c r="I1502" s="381"/>
      <c r="J1502" s="383"/>
      <c r="K1502" s="95"/>
      <c r="L1502" s="96"/>
      <c r="M1502" s="96"/>
      <c r="N1502" s="27"/>
    </row>
    <row r="1503" spans="1:14" s="5" customFormat="1" ht="18" customHeight="1">
      <c r="A1503" s="87"/>
      <c r="B1503" s="177"/>
      <c r="C1503" s="179" t="s">
        <v>690</v>
      </c>
      <c r="D1503" s="239" t="s">
        <v>697</v>
      </c>
      <c r="E1503" s="412">
        <f t="shared" si="347"/>
        <v>0</v>
      </c>
      <c r="F1503" s="381"/>
      <c r="G1503" s="381"/>
      <c r="H1503" s="381"/>
      <c r="I1503" s="381"/>
      <c r="J1503" s="383"/>
      <c r="K1503" s="95"/>
      <c r="L1503" s="96"/>
      <c r="M1503" s="96"/>
      <c r="N1503" s="27"/>
    </row>
    <row r="1504" spans="1:14" s="5" customFormat="1" ht="18" customHeight="1">
      <c r="A1504" s="87"/>
      <c r="B1504" s="177"/>
      <c r="C1504" s="179" t="s">
        <v>691</v>
      </c>
      <c r="D1504" s="239" t="s">
        <v>698</v>
      </c>
      <c r="E1504" s="412">
        <f t="shared" si="347"/>
        <v>1640</v>
      </c>
      <c r="F1504" s="381">
        <v>6.46</v>
      </c>
      <c r="G1504" s="381">
        <v>1175</v>
      </c>
      <c r="H1504" s="381">
        <v>465</v>
      </c>
      <c r="I1504" s="381"/>
      <c r="J1504" s="383"/>
      <c r="K1504" s="95"/>
      <c r="L1504" s="96"/>
      <c r="M1504" s="96"/>
      <c r="N1504" s="27"/>
    </row>
    <row r="1505" spans="1:14" s="5" customFormat="1" ht="12.75" customHeight="1">
      <c r="A1505" s="87"/>
      <c r="B1505" s="119" t="s">
        <v>530</v>
      </c>
      <c r="C1505" s="99"/>
      <c r="D1505" s="100" t="s">
        <v>531</v>
      </c>
      <c r="E1505" s="412">
        <f t="shared" si="341"/>
        <v>34509</v>
      </c>
      <c r="F1505" s="381">
        <f t="shared" ref="F1505:M1505" si="349">F1506+F1516</f>
        <v>11.69</v>
      </c>
      <c r="G1505" s="381">
        <f t="shared" si="349"/>
        <v>34480</v>
      </c>
      <c r="H1505" s="381">
        <f t="shared" si="349"/>
        <v>29</v>
      </c>
      <c r="I1505" s="381">
        <f t="shared" si="349"/>
        <v>0</v>
      </c>
      <c r="J1505" s="382">
        <f t="shared" si="349"/>
        <v>0</v>
      </c>
      <c r="K1505" s="191">
        <f t="shared" si="349"/>
        <v>0</v>
      </c>
      <c r="L1505" s="191">
        <f t="shared" si="349"/>
        <v>0</v>
      </c>
      <c r="M1505" s="191">
        <f t="shared" si="349"/>
        <v>0</v>
      </c>
      <c r="N1505" s="27"/>
    </row>
    <row r="1506" spans="1:14" s="5" customFormat="1" ht="12.75" customHeight="1">
      <c r="A1506" s="87"/>
      <c r="B1506" s="93" t="s">
        <v>532</v>
      </c>
      <c r="C1506" s="91"/>
      <c r="D1506" s="94" t="s">
        <v>533</v>
      </c>
      <c r="E1506" s="412">
        <f t="shared" si="341"/>
        <v>34509</v>
      </c>
      <c r="F1506" s="381">
        <f>F1507+F1512+F1514</f>
        <v>11.69</v>
      </c>
      <c r="G1506" s="381">
        <f>G1507+G1512+G1514</f>
        <v>34480</v>
      </c>
      <c r="H1506" s="381">
        <f>H1507+H1512+H1514</f>
        <v>29</v>
      </c>
      <c r="I1506" s="381">
        <f>I1507+I1512+I1514</f>
        <v>0</v>
      </c>
      <c r="J1506" s="382">
        <f>J1507+J1512+J1514</f>
        <v>0</v>
      </c>
      <c r="K1506" s="191"/>
      <c r="L1506" s="191"/>
      <c r="M1506" s="191"/>
      <c r="N1506" s="27"/>
    </row>
    <row r="1507" spans="1:14" s="5" customFormat="1" ht="12.75" customHeight="1">
      <c r="A1507" s="87"/>
      <c r="B1507" s="97" t="s">
        <v>534</v>
      </c>
      <c r="C1507" s="91"/>
      <c r="D1507" s="94" t="s">
        <v>535</v>
      </c>
      <c r="E1507" s="412">
        <f t="shared" si="341"/>
        <v>24901</v>
      </c>
      <c r="F1507" s="381">
        <f t="shared" ref="F1507:M1507" si="350">F1508+F1509+F1510+F1511</f>
        <v>11.69</v>
      </c>
      <c r="G1507" s="381">
        <f t="shared" si="350"/>
        <v>24872</v>
      </c>
      <c r="H1507" s="381">
        <f t="shared" si="350"/>
        <v>29</v>
      </c>
      <c r="I1507" s="381">
        <f t="shared" si="350"/>
        <v>0</v>
      </c>
      <c r="J1507" s="382">
        <f t="shared" si="350"/>
        <v>0</v>
      </c>
      <c r="K1507" s="191">
        <f t="shared" si="350"/>
        <v>0</v>
      </c>
      <c r="L1507" s="191">
        <f t="shared" si="350"/>
        <v>0</v>
      </c>
      <c r="M1507" s="191">
        <f t="shared" si="350"/>
        <v>0</v>
      </c>
      <c r="N1507" s="27"/>
    </row>
    <row r="1508" spans="1:14" s="5" customFormat="1" ht="12.75" customHeight="1">
      <c r="A1508" s="87"/>
      <c r="B1508" s="98"/>
      <c r="C1508" s="98" t="s">
        <v>536</v>
      </c>
      <c r="D1508" s="100" t="s">
        <v>537</v>
      </c>
      <c r="E1508" s="412">
        <f t="shared" si="341"/>
        <v>10245</v>
      </c>
      <c r="F1508" s="381">
        <v>11.69</v>
      </c>
      <c r="G1508" s="381">
        <v>10245</v>
      </c>
      <c r="H1508" s="381"/>
      <c r="I1508" s="381"/>
      <c r="J1508" s="383"/>
      <c r="K1508" s="95"/>
      <c r="L1508" s="96"/>
      <c r="M1508" s="96"/>
      <c r="N1508" s="27"/>
    </row>
    <row r="1509" spans="1:14" s="5" customFormat="1" ht="12.75" customHeight="1">
      <c r="A1509" s="87"/>
      <c r="B1509" s="98"/>
      <c r="C1509" s="98" t="s">
        <v>538</v>
      </c>
      <c r="D1509" s="100" t="s">
        <v>539</v>
      </c>
      <c r="E1509" s="412">
        <f t="shared" si="341"/>
        <v>8390</v>
      </c>
      <c r="F1509" s="381"/>
      <c r="G1509" s="381">
        <v>8361</v>
      </c>
      <c r="H1509" s="381">
        <v>29</v>
      </c>
      <c r="I1509" s="381"/>
      <c r="J1509" s="383"/>
      <c r="K1509" s="95"/>
      <c r="L1509" s="96"/>
      <c r="M1509" s="96"/>
      <c r="N1509" s="27"/>
    </row>
    <row r="1510" spans="1:14" s="5" customFormat="1" ht="12.75" customHeight="1">
      <c r="A1510" s="87"/>
      <c r="B1510" s="98"/>
      <c r="C1510" s="99" t="s">
        <v>540</v>
      </c>
      <c r="D1510" s="100" t="s">
        <v>541</v>
      </c>
      <c r="E1510" s="412">
        <f t="shared" si="341"/>
        <v>0</v>
      </c>
      <c r="F1510" s="381"/>
      <c r="G1510" s="381"/>
      <c r="H1510" s="381"/>
      <c r="I1510" s="381"/>
      <c r="J1510" s="383"/>
      <c r="K1510" s="95"/>
      <c r="L1510" s="96"/>
      <c r="M1510" s="96"/>
      <c r="N1510" s="27"/>
    </row>
    <row r="1511" spans="1:14" s="5" customFormat="1" ht="12.75" customHeight="1">
      <c r="A1511" s="87"/>
      <c r="B1511" s="98"/>
      <c r="C1511" s="99" t="s">
        <v>542</v>
      </c>
      <c r="D1511" s="100" t="s">
        <v>543</v>
      </c>
      <c r="E1511" s="412">
        <f t="shared" si="341"/>
        <v>6266</v>
      </c>
      <c r="F1511" s="381"/>
      <c r="G1511" s="381">
        <v>6266</v>
      </c>
      <c r="H1511" s="381"/>
      <c r="I1511" s="381"/>
      <c r="J1511" s="417"/>
      <c r="K1511" s="418"/>
      <c r="L1511" s="96"/>
      <c r="M1511" s="96"/>
      <c r="N1511" s="27"/>
    </row>
    <row r="1512" spans="1:14" s="5" customFormat="1" ht="12.75" customHeight="1">
      <c r="A1512" s="87"/>
      <c r="B1512" s="98" t="s">
        <v>544</v>
      </c>
      <c r="C1512" s="99"/>
      <c r="D1512" s="100" t="s">
        <v>545</v>
      </c>
      <c r="E1512" s="412">
        <f t="shared" si="341"/>
        <v>0</v>
      </c>
      <c r="F1512" s="381">
        <f t="shared" ref="F1512:M1512" si="351">F1513</f>
        <v>0</v>
      </c>
      <c r="G1512" s="381"/>
      <c r="H1512" s="381"/>
      <c r="I1512" s="381"/>
      <c r="J1512" s="382"/>
      <c r="K1512" s="191">
        <f t="shared" si="351"/>
        <v>0</v>
      </c>
      <c r="L1512" s="191">
        <f t="shared" si="351"/>
        <v>0</v>
      </c>
      <c r="M1512" s="191">
        <f t="shared" si="351"/>
        <v>0</v>
      </c>
      <c r="N1512" s="27"/>
    </row>
    <row r="1513" spans="1:14" s="5" customFormat="1" ht="12.75" customHeight="1">
      <c r="A1513" s="87"/>
      <c r="B1513" s="98"/>
      <c r="C1513" s="99" t="s">
        <v>546</v>
      </c>
      <c r="D1513" s="100" t="s">
        <v>547</v>
      </c>
      <c r="E1513" s="412">
        <f t="shared" si="341"/>
        <v>0</v>
      </c>
      <c r="F1513" s="381"/>
      <c r="G1513" s="381"/>
      <c r="H1513" s="381"/>
      <c r="I1513" s="381"/>
      <c r="J1513" s="383"/>
      <c r="K1513" s="95"/>
      <c r="L1513" s="96"/>
      <c r="M1513" s="96"/>
      <c r="N1513" s="27"/>
    </row>
    <row r="1514" spans="1:14" s="5" customFormat="1" ht="12.75" customHeight="1">
      <c r="A1514" s="87"/>
      <c r="B1514" s="98" t="s">
        <v>548</v>
      </c>
      <c r="C1514" s="99"/>
      <c r="D1514" s="100" t="s">
        <v>549</v>
      </c>
      <c r="E1514" s="412">
        <f t="shared" si="341"/>
        <v>9608</v>
      </c>
      <c r="F1514" s="381"/>
      <c r="G1514" s="381">
        <v>9608</v>
      </c>
      <c r="H1514" s="381"/>
      <c r="I1514" s="381"/>
      <c r="J1514" s="383"/>
      <c r="K1514" s="95"/>
      <c r="L1514" s="96"/>
      <c r="M1514" s="96"/>
      <c r="N1514" s="27"/>
    </row>
    <row r="1515" spans="1:14" s="5" customFormat="1" ht="12.75" customHeight="1">
      <c r="A1515" s="87"/>
      <c r="B1515" s="98"/>
      <c r="C1515" s="99"/>
      <c r="D1515" s="100"/>
      <c r="E1515" s="412">
        <f t="shared" si="341"/>
        <v>0</v>
      </c>
      <c r="F1515" s="381"/>
      <c r="G1515" s="381"/>
      <c r="H1515" s="381"/>
      <c r="I1515" s="381"/>
      <c r="J1515" s="383"/>
      <c r="K1515" s="95"/>
      <c r="L1515" s="96"/>
      <c r="M1515" s="96"/>
      <c r="N1515" s="27"/>
    </row>
    <row r="1516" spans="1:14" s="5" customFormat="1" ht="12" hidden="1" customHeight="1">
      <c r="A1516" s="87"/>
      <c r="B1516" s="91" t="s">
        <v>550</v>
      </c>
      <c r="C1516" s="99"/>
      <c r="D1516" s="100" t="s">
        <v>551</v>
      </c>
      <c r="E1516" s="412">
        <f t="shared" si="341"/>
        <v>0</v>
      </c>
      <c r="F1516" s="381">
        <f t="shared" ref="F1516:M1517" si="352">F1517</f>
        <v>0</v>
      </c>
      <c r="G1516" s="381">
        <f t="shared" si="352"/>
        <v>0</v>
      </c>
      <c r="H1516" s="381">
        <f t="shared" si="352"/>
        <v>0</v>
      </c>
      <c r="I1516" s="381">
        <f t="shared" si="352"/>
        <v>0</v>
      </c>
      <c r="J1516" s="382">
        <f t="shared" si="352"/>
        <v>0</v>
      </c>
      <c r="K1516" s="191">
        <f t="shared" si="352"/>
        <v>0</v>
      </c>
      <c r="L1516" s="191">
        <f t="shared" si="352"/>
        <v>0</v>
      </c>
      <c r="M1516" s="191">
        <f t="shared" si="352"/>
        <v>0</v>
      </c>
      <c r="N1516" s="27"/>
    </row>
    <row r="1517" spans="1:14" s="5" customFormat="1" ht="12.75" hidden="1" customHeight="1">
      <c r="A1517" s="87"/>
      <c r="B1517" s="148" t="s">
        <v>552</v>
      </c>
      <c r="C1517" s="149"/>
      <c r="D1517" s="100" t="s">
        <v>553</v>
      </c>
      <c r="E1517" s="412">
        <f t="shared" si="341"/>
        <v>0</v>
      </c>
      <c r="F1517" s="381">
        <f t="shared" si="352"/>
        <v>0</v>
      </c>
      <c r="G1517" s="381">
        <f t="shared" si="352"/>
        <v>0</v>
      </c>
      <c r="H1517" s="381">
        <f t="shared" si="352"/>
        <v>0</v>
      </c>
      <c r="I1517" s="381">
        <f t="shared" si="352"/>
        <v>0</v>
      </c>
      <c r="J1517" s="382">
        <f t="shared" si="352"/>
        <v>0</v>
      </c>
      <c r="K1517" s="191">
        <f t="shared" si="352"/>
        <v>0</v>
      </c>
      <c r="L1517" s="191">
        <f t="shared" si="352"/>
        <v>0</v>
      </c>
      <c r="M1517" s="191">
        <f t="shared" si="352"/>
        <v>0</v>
      </c>
      <c r="N1517" s="27"/>
    </row>
    <row r="1518" spans="1:14" s="5" customFormat="1" ht="12.75" hidden="1" customHeight="1">
      <c r="A1518" s="87"/>
      <c r="B1518" s="98"/>
      <c r="C1518" s="99" t="s">
        <v>554</v>
      </c>
      <c r="D1518" s="100" t="s">
        <v>555</v>
      </c>
      <c r="E1518" s="412">
        <f t="shared" si="341"/>
        <v>0</v>
      </c>
      <c r="F1518" s="381"/>
      <c r="G1518" s="381"/>
      <c r="H1518" s="381"/>
      <c r="I1518" s="381"/>
      <c r="J1518" s="383"/>
      <c r="K1518" s="95"/>
      <c r="L1518" s="96"/>
      <c r="M1518" s="96"/>
      <c r="N1518" s="27"/>
    </row>
    <row r="1519" spans="1:14" s="5" customFormat="1" ht="12.75" hidden="1" customHeight="1">
      <c r="A1519" s="87"/>
      <c r="B1519" s="98"/>
      <c r="C1519" s="99"/>
      <c r="D1519" s="100"/>
      <c r="E1519" s="412">
        <f t="shared" si="341"/>
        <v>0</v>
      </c>
      <c r="F1519" s="381"/>
      <c r="G1519" s="381"/>
      <c r="H1519" s="381"/>
      <c r="I1519" s="381"/>
      <c r="J1519" s="383"/>
      <c r="K1519" s="95"/>
      <c r="L1519" s="96"/>
      <c r="M1519" s="96"/>
      <c r="N1519" s="27"/>
    </row>
    <row r="1520" spans="1:14" s="5" customFormat="1" ht="12.75" hidden="1" customHeight="1">
      <c r="A1520" s="87"/>
      <c r="B1520" s="91" t="s">
        <v>556</v>
      </c>
      <c r="C1520" s="99"/>
      <c r="D1520" s="100" t="s">
        <v>459</v>
      </c>
      <c r="E1520" s="412">
        <f t="shared" si="341"/>
        <v>0</v>
      </c>
      <c r="F1520" s="381">
        <f t="shared" ref="F1520:M1520" si="353">F1521</f>
        <v>0</v>
      </c>
      <c r="G1520" s="381">
        <f t="shared" si="353"/>
        <v>0</v>
      </c>
      <c r="H1520" s="381">
        <f t="shared" si="353"/>
        <v>0</v>
      </c>
      <c r="I1520" s="381">
        <f t="shared" si="353"/>
        <v>0</v>
      </c>
      <c r="J1520" s="382">
        <f t="shared" si="353"/>
        <v>0</v>
      </c>
      <c r="K1520" s="191">
        <f t="shared" si="353"/>
        <v>0</v>
      </c>
      <c r="L1520" s="191">
        <f t="shared" si="353"/>
        <v>0</v>
      </c>
      <c r="M1520" s="191">
        <f t="shared" si="353"/>
        <v>0</v>
      </c>
      <c r="N1520" s="27"/>
    </row>
    <row r="1521" spans="1:14" s="5" customFormat="1" ht="12.75" hidden="1" customHeight="1">
      <c r="A1521" s="87"/>
      <c r="B1521" s="98" t="s">
        <v>460</v>
      </c>
      <c r="C1521" s="99"/>
      <c r="D1521" s="100" t="s">
        <v>461</v>
      </c>
      <c r="E1521" s="412">
        <f t="shared" si="341"/>
        <v>0</v>
      </c>
      <c r="F1521" s="381"/>
      <c r="G1521" s="381"/>
      <c r="H1521" s="381"/>
      <c r="I1521" s="381"/>
      <c r="J1521" s="383"/>
      <c r="K1521" s="95"/>
      <c r="L1521" s="96"/>
      <c r="M1521" s="96"/>
      <c r="N1521" s="27"/>
    </row>
    <row r="1522" spans="1:14" s="5" customFormat="1" ht="27.75" customHeight="1">
      <c r="A1522" s="150" t="s">
        <v>204</v>
      </c>
      <c r="B1522" s="150"/>
      <c r="C1522" s="150"/>
      <c r="D1522" s="182"/>
      <c r="E1522" s="412">
        <f>E1523++E1527</f>
        <v>44779</v>
      </c>
      <c r="F1522" s="412">
        <f t="shared" ref="F1522:J1522" si="354">F1523++F1527</f>
        <v>52.15</v>
      </c>
      <c r="G1522" s="412">
        <f t="shared" si="354"/>
        <v>41839</v>
      </c>
      <c r="H1522" s="412">
        <f t="shared" si="354"/>
        <v>2940</v>
      </c>
      <c r="I1522" s="412">
        <f t="shared" si="354"/>
        <v>0</v>
      </c>
      <c r="J1522" s="412">
        <f t="shared" si="354"/>
        <v>0</v>
      </c>
      <c r="K1522" s="95"/>
      <c r="L1522" s="96"/>
      <c r="M1522" s="96"/>
      <c r="N1522" s="27"/>
    </row>
    <row r="1523" spans="1:14" s="5" customFormat="1" ht="25.5" customHeight="1">
      <c r="A1523" s="150"/>
      <c r="B1523" s="666" t="s">
        <v>744</v>
      </c>
      <c r="C1523" s="667"/>
      <c r="D1523" s="182" t="s">
        <v>251</v>
      </c>
      <c r="E1523" s="412">
        <f>G1523+H1523+I1523+J1523</f>
        <v>44779</v>
      </c>
      <c r="F1523" s="381">
        <f>F1524+F1525</f>
        <v>52.15</v>
      </c>
      <c r="G1523" s="381">
        <f t="shared" ref="G1523:M1523" si="355">G1524+G1525</f>
        <v>41839</v>
      </c>
      <c r="H1523" s="381">
        <f t="shared" si="355"/>
        <v>2940</v>
      </c>
      <c r="I1523" s="381">
        <f t="shared" si="355"/>
        <v>0</v>
      </c>
      <c r="J1523" s="381">
        <f t="shared" si="355"/>
        <v>0</v>
      </c>
      <c r="K1523" s="381">
        <f t="shared" si="355"/>
        <v>0</v>
      </c>
      <c r="L1523" s="381">
        <f t="shared" si="355"/>
        <v>0</v>
      </c>
      <c r="M1523" s="381">
        <f t="shared" si="355"/>
        <v>0</v>
      </c>
      <c r="N1523" s="27"/>
    </row>
    <row r="1524" spans="1:14" s="5" customFormat="1" ht="12.75" customHeight="1">
      <c r="A1524" s="150"/>
      <c r="B1524" s="150"/>
      <c r="C1524" s="153" t="s">
        <v>252</v>
      </c>
      <c r="D1524" s="183" t="s">
        <v>253</v>
      </c>
      <c r="E1524" s="412">
        <f>G1524+H1524+I1524+J1524</f>
        <v>44779</v>
      </c>
      <c r="F1524" s="381">
        <v>52.15</v>
      </c>
      <c r="G1524" s="381">
        <v>41839</v>
      </c>
      <c r="H1524" s="381">
        <v>2940</v>
      </c>
      <c r="I1524" s="381"/>
      <c r="J1524" s="383"/>
      <c r="K1524" s="95"/>
      <c r="L1524" s="96"/>
      <c r="M1524" s="96"/>
      <c r="N1524" s="27"/>
    </row>
    <row r="1525" spans="1:14" s="5" customFormat="1" ht="12.75" customHeight="1">
      <c r="A1525" s="150"/>
      <c r="B1525" s="184"/>
      <c r="C1525" s="153" t="s">
        <v>293</v>
      </c>
      <c r="D1525" s="182" t="s">
        <v>583</v>
      </c>
      <c r="E1525" s="412">
        <f>G1525+H1525+I1525+J1525</f>
        <v>0</v>
      </c>
      <c r="F1525" s="381"/>
      <c r="G1525" s="381"/>
      <c r="H1525" s="381"/>
      <c r="I1525" s="381"/>
      <c r="J1525" s="383"/>
      <c r="K1525" s="95"/>
      <c r="L1525" s="96"/>
      <c r="M1525" s="96"/>
      <c r="N1525" s="27"/>
    </row>
    <row r="1526" spans="1:14" s="5" customFormat="1" ht="12.75" customHeight="1">
      <c r="A1526" s="150"/>
      <c r="B1526" s="712" t="s">
        <v>729</v>
      </c>
      <c r="C1526" s="713"/>
      <c r="D1526" s="182" t="s">
        <v>730</v>
      </c>
      <c r="E1526" s="412">
        <f t="shared" ref="E1526:E1528" si="356">G1526+H1526+I1526+J1526</f>
        <v>0</v>
      </c>
      <c r="F1526" s="381"/>
      <c r="G1526" s="381"/>
      <c r="H1526" s="381"/>
      <c r="I1526" s="381"/>
      <c r="J1526" s="383"/>
      <c r="K1526" s="95"/>
      <c r="L1526" s="96"/>
      <c r="M1526" s="96"/>
      <c r="N1526" s="27"/>
    </row>
    <row r="1527" spans="1:14" s="5" customFormat="1" ht="26.25" customHeight="1">
      <c r="A1527" s="161"/>
      <c r="B1527" s="666" t="s">
        <v>254</v>
      </c>
      <c r="C1527" s="667"/>
      <c r="D1527" s="182" t="s">
        <v>255</v>
      </c>
      <c r="E1527" s="412">
        <f t="shared" si="356"/>
        <v>0</v>
      </c>
      <c r="F1527" s="381"/>
      <c r="G1527" s="381"/>
      <c r="H1527" s="381"/>
      <c r="I1527" s="381"/>
      <c r="J1527" s="383"/>
      <c r="K1527" s="95"/>
      <c r="L1527" s="96"/>
      <c r="M1527" s="96"/>
      <c r="N1527" s="27"/>
    </row>
    <row r="1528" spans="1:14" s="5" customFormat="1" ht="12.75" customHeight="1">
      <c r="A1528" s="161"/>
      <c r="B1528" s="163"/>
      <c r="C1528" s="153" t="s">
        <v>256</v>
      </c>
      <c r="D1528" s="185" t="s">
        <v>257</v>
      </c>
      <c r="E1528" s="412">
        <f t="shared" si="356"/>
        <v>0</v>
      </c>
      <c r="F1528" s="381"/>
      <c r="G1528" s="381"/>
      <c r="H1528" s="381"/>
      <c r="I1528" s="381"/>
      <c r="J1528" s="383"/>
      <c r="K1528" s="95"/>
      <c r="L1528" s="96"/>
      <c r="M1528" s="96"/>
      <c r="N1528" s="27"/>
    </row>
    <row r="1529" spans="1:14" ht="31.5" customHeight="1">
      <c r="A1529" s="610" t="s">
        <v>745</v>
      </c>
      <c r="B1529" s="611"/>
      <c r="C1529" s="612"/>
      <c r="D1529" s="173" t="s">
        <v>258</v>
      </c>
      <c r="E1529" s="186">
        <f>G1529+H1529+I1529+J1529</f>
        <v>65293</v>
      </c>
      <c r="F1529" s="186"/>
      <c r="G1529" s="186">
        <f>G1594</f>
        <v>63374</v>
      </c>
      <c r="H1529" s="186">
        <f t="shared" ref="H1529:J1529" si="357">H1594</f>
        <v>31</v>
      </c>
      <c r="I1529" s="186">
        <f t="shared" si="357"/>
        <v>1188</v>
      </c>
      <c r="J1529" s="186">
        <f t="shared" si="357"/>
        <v>700</v>
      </c>
      <c r="K1529" s="186">
        <f t="shared" ref="K1529:M1529" si="358">K1530</f>
        <v>180</v>
      </c>
      <c r="L1529" s="186">
        <f t="shared" si="358"/>
        <v>180</v>
      </c>
      <c r="M1529" s="186">
        <f t="shared" si="358"/>
        <v>180</v>
      </c>
    </row>
    <row r="1530" spans="1:14" s="17" customFormat="1" ht="18.75" customHeight="1">
      <c r="A1530" s="639" t="s">
        <v>462</v>
      </c>
      <c r="B1530" s="640"/>
      <c r="C1530" s="640"/>
      <c r="D1530" s="86"/>
      <c r="E1530" s="411">
        <f t="shared" ref="E1530:M1530" si="359">E1531+E1577</f>
        <v>65293.000000000007</v>
      </c>
      <c r="F1530" s="411">
        <f t="shared" si="359"/>
        <v>0</v>
      </c>
      <c r="G1530" s="411">
        <f t="shared" si="359"/>
        <v>63374.000000000007</v>
      </c>
      <c r="H1530" s="411">
        <f t="shared" si="359"/>
        <v>31</v>
      </c>
      <c r="I1530" s="411">
        <f t="shared" si="359"/>
        <v>1188</v>
      </c>
      <c r="J1530" s="411">
        <f t="shared" si="359"/>
        <v>700</v>
      </c>
      <c r="K1530" s="411">
        <f t="shared" si="359"/>
        <v>180</v>
      </c>
      <c r="L1530" s="411">
        <f t="shared" si="359"/>
        <v>180</v>
      </c>
      <c r="M1530" s="411">
        <f t="shared" si="359"/>
        <v>180</v>
      </c>
      <c r="N1530" s="28"/>
    </row>
    <row r="1531" spans="1:14" s="17" customFormat="1">
      <c r="A1531" s="526"/>
      <c r="B1531" s="641" t="s">
        <v>591</v>
      </c>
      <c r="C1531" s="642"/>
      <c r="D1531" s="86"/>
      <c r="E1531" s="411">
        <f t="shared" ref="E1531:M1531" si="360">E1556+E1573</f>
        <v>0</v>
      </c>
      <c r="F1531" s="411">
        <f t="shared" si="360"/>
        <v>0</v>
      </c>
      <c r="G1531" s="411">
        <f t="shared" si="360"/>
        <v>0</v>
      </c>
      <c r="H1531" s="411">
        <f t="shared" si="360"/>
        <v>0</v>
      </c>
      <c r="I1531" s="411">
        <f t="shared" si="360"/>
        <v>0</v>
      </c>
      <c r="J1531" s="411">
        <f t="shared" si="360"/>
        <v>0</v>
      </c>
      <c r="K1531" s="411">
        <f t="shared" si="360"/>
        <v>0</v>
      </c>
      <c r="L1531" s="411">
        <f t="shared" si="360"/>
        <v>0</v>
      </c>
      <c r="M1531" s="411">
        <f t="shared" si="360"/>
        <v>0</v>
      </c>
      <c r="N1531" s="28"/>
    </row>
    <row r="1532" spans="1:14" s="5" customFormat="1" ht="12.75" customHeight="1">
      <c r="A1532" s="87"/>
      <c r="B1532" s="126" t="s">
        <v>463</v>
      </c>
      <c r="C1532" s="118"/>
      <c r="D1532" s="90" t="s">
        <v>464</v>
      </c>
      <c r="E1532" s="410">
        <f t="shared" ref="E1532:E1567" si="361">G1532+H1532+I1532+J1532</f>
        <v>0</v>
      </c>
      <c r="F1532" s="381">
        <f t="shared" ref="F1532:M1532" si="362">F1533</f>
        <v>0</v>
      </c>
      <c r="G1532" s="381">
        <f t="shared" si="362"/>
        <v>0</v>
      </c>
      <c r="H1532" s="381">
        <f t="shared" si="362"/>
        <v>0</v>
      </c>
      <c r="I1532" s="381">
        <f t="shared" si="362"/>
        <v>0</v>
      </c>
      <c r="J1532" s="382">
        <f t="shared" si="362"/>
        <v>0</v>
      </c>
      <c r="K1532" s="191">
        <f t="shared" si="362"/>
        <v>0</v>
      </c>
      <c r="L1532" s="191">
        <f t="shared" si="362"/>
        <v>0</v>
      </c>
      <c r="M1532" s="191">
        <f t="shared" si="362"/>
        <v>0</v>
      </c>
      <c r="N1532" s="27"/>
    </row>
    <row r="1533" spans="1:14" s="5" customFormat="1" ht="12.75" hidden="1" customHeight="1">
      <c r="A1533" s="87"/>
      <c r="B1533" s="98" t="s">
        <v>465</v>
      </c>
      <c r="C1533" s="102"/>
      <c r="D1533" s="100" t="s">
        <v>466</v>
      </c>
      <c r="E1533" s="410">
        <f t="shared" si="361"/>
        <v>0</v>
      </c>
      <c r="F1533" s="381">
        <f>F1534+F1535+F1536+F1537+F1538+F1539+F1540+F1541</f>
        <v>0</v>
      </c>
      <c r="G1533" s="381">
        <f>G1534+G1535+G1536+G1537+G1538+G1539+G1540+G1541</f>
        <v>0</v>
      </c>
      <c r="H1533" s="381">
        <f>H1534+H1535+H1536+H1537+H1538+H1539+H1540+H1541</f>
        <v>0</v>
      </c>
      <c r="I1533" s="381">
        <f>I1534+I1535+I1536+I1537+I1538+I1539+I1540+I1541</f>
        <v>0</v>
      </c>
      <c r="J1533" s="382">
        <f>J1534+J1535+J1536+J1537+J1538+J1539+J1540+J1541</f>
        <v>0</v>
      </c>
      <c r="K1533" s="191"/>
      <c r="L1533" s="96"/>
      <c r="M1533" s="96"/>
      <c r="N1533" s="27"/>
    </row>
    <row r="1534" spans="1:14" s="5" customFormat="1" ht="12.75" hidden="1" customHeight="1">
      <c r="A1534" s="87"/>
      <c r="B1534" s="118"/>
      <c r="C1534" s="127" t="s">
        <v>467</v>
      </c>
      <c r="D1534" s="90" t="s">
        <v>468</v>
      </c>
      <c r="E1534" s="410">
        <f t="shared" si="361"/>
        <v>0</v>
      </c>
      <c r="F1534" s="381"/>
      <c r="G1534" s="381"/>
      <c r="H1534" s="381"/>
      <c r="I1534" s="381"/>
      <c r="J1534" s="383"/>
      <c r="K1534" s="95"/>
      <c r="L1534" s="96"/>
      <c r="M1534" s="96"/>
      <c r="N1534" s="27"/>
    </row>
    <row r="1535" spans="1:14" s="5" customFormat="1" ht="29.25" hidden="1" customHeight="1">
      <c r="A1535" s="87"/>
      <c r="B1535" s="118"/>
      <c r="C1535" s="128" t="s">
        <v>469</v>
      </c>
      <c r="D1535" s="129" t="s">
        <v>470</v>
      </c>
      <c r="E1535" s="410">
        <f t="shared" si="361"/>
        <v>0</v>
      </c>
      <c r="F1535" s="381"/>
      <c r="G1535" s="381"/>
      <c r="H1535" s="381"/>
      <c r="I1535" s="381"/>
      <c r="J1535" s="383"/>
      <c r="K1535" s="95"/>
      <c r="L1535" s="96"/>
      <c r="M1535" s="96"/>
      <c r="N1535" s="27"/>
    </row>
    <row r="1536" spans="1:14" s="5" customFormat="1" ht="29.25" hidden="1" customHeight="1">
      <c r="A1536" s="87"/>
      <c r="B1536" s="118"/>
      <c r="C1536" s="128" t="s">
        <v>471</v>
      </c>
      <c r="D1536" s="129" t="s">
        <v>472</v>
      </c>
      <c r="E1536" s="410">
        <f t="shared" si="361"/>
        <v>0</v>
      </c>
      <c r="F1536" s="381"/>
      <c r="G1536" s="381"/>
      <c r="H1536" s="381"/>
      <c r="I1536" s="381"/>
      <c r="J1536" s="383"/>
      <c r="K1536" s="95"/>
      <c r="L1536" s="96"/>
      <c r="M1536" s="96"/>
      <c r="N1536" s="27"/>
    </row>
    <row r="1537" spans="1:14" s="5" customFormat="1" ht="28.5" hidden="1" customHeight="1">
      <c r="A1537" s="87"/>
      <c r="B1537" s="118"/>
      <c r="C1537" s="127" t="s">
        <v>473</v>
      </c>
      <c r="D1537" s="90" t="s">
        <v>474</v>
      </c>
      <c r="E1537" s="410">
        <f t="shared" si="361"/>
        <v>0</v>
      </c>
      <c r="F1537" s="381"/>
      <c r="G1537" s="381"/>
      <c r="H1537" s="381"/>
      <c r="I1537" s="381"/>
      <c r="J1537" s="383"/>
      <c r="K1537" s="95"/>
      <c r="L1537" s="96"/>
      <c r="M1537" s="96"/>
      <c r="N1537" s="27"/>
    </row>
    <row r="1538" spans="1:14" s="5" customFormat="1" ht="44.25" hidden="1" customHeight="1">
      <c r="A1538" s="87"/>
      <c r="B1538" s="114"/>
      <c r="C1538" s="130" t="s">
        <v>475</v>
      </c>
      <c r="D1538" s="117" t="s">
        <v>476</v>
      </c>
      <c r="E1538" s="410">
        <f t="shared" si="361"/>
        <v>0</v>
      </c>
      <c r="F1538" s="381"/>
      <c r="G1538" s="381"/>
      <c r="H1538" s="381"/>
      <c r="I1538" s="381"/>
      <c r="J1538" s="383"/>
      <c r="K1538" s="95"/>
      <c r="L1538" s="96"/>
      <c r="M1538" s="96"/>
      <c r="N1538" s="27"/>
    </row>
    <row r="1539" spans="1:14" s="5" customFormat="1" ht="29.25" hidden="1" customHeight="1">
      <c r="A1539" s="87"/>
      <c r="B1539" s="131"/>
      <c r="C1539" s="132" t="s">
        <v>477</v>
      </c>
      <c r="D1539" s="133" t="s">
        <v>478</v>
      </c>
      <c r="E1539" s="410">
        <f t="shared" si="361"/>
        <v>0</v>
      </c>
      <c r="F1539" s="381"/>
      <c r="G1539" s="381"/>
      <c r="H1539" s="381"/>
      <c r="I1539" s="381"/>
      <c r="J1539" s="383"/>
      <c r="K1539" s="95"/>
      <c r="L1539" s="96"/>
      <c r="M1539" s="96"/>
      <c r="N1539" s="27"/>
    </row>
    <row r="1540" spans="1:14" s="5" customFormat="1" ht="29.25" hidden="1" customHeight="1">
      <c r="A1540" s="87"/>
      <c r="B1540" s="134"/>
      <c r="C1540" s="135" t="s">
        <v>479</v>
      </c>
      <c r="D1540" s="136" t="s">
        <v>480</v>
      </c>
      <c r="E1540" s="410">
        <f t="shared" si="361"/>
        <v>0</v>
      </c>
      <c r="F1540" s="381"/>
      <c r="G1540" s="381"/>
      <c r="H1540" s="381"/>
      <c r="I1540" s="381"/>
      <c r="J1540" s="383"/>
      <c r="K1540" s="95"/>
      <c r="L1540" s="96"/>
      <c r="M1540" s="96"/>
      <c r="N1540" s="27"/>
    </row>
    <row r="1541" spans="1:14" s="5" customFormat="1" ht="18.75" hidden="1" customHeight="1">
      <c r="A1541" s="87"/>
      <c r="B1541" s="137"/>
      <c r="C1541" s="138" t="s">
        <v>481</v>
      </c>
      <c r="D1541" s="139" t="s">
        <v>482</v>
      </c>
      <c r="E1541" s="410">
        <f t="shared" si="361"/>
        <v>0</v>
      </c>
      <c r="F1541" s="381"/>
      <c r="G1541" s="381"/>
      <c r="H1541" s="381"/>
      <c r="I1541" s="381"/>
      <c r="J1541" s="383"/>
      <c r="K1541" s="95"/>
      <c r="L1541" s="96"/>
      <c r="M1541" s="96"/>
      <c r="N1541" s="27"/>
    </row>
    <row r="1542" spans="1:14" s="5" customFormat="1" ht="12.75" hidden="1" customHeight="1">
      <c r="A1542" s="87"/>
      <c r="B1542" s="140"/>
      <c r="C1542" s="141"/>
      <c r="D1542" s="142"/>
      <c r="E1542" s="410">
        <f t="shared" si="361"/>
        <v>0</v>
      </c>
      <c r="F1542" s="381"/>
      <c r="G1542" s="381"/>
      <c r="H1542" s="381"/>
      <c r="I1542" s="381"/>
      <c r="J1542" s="383"/>
      <c r="K1542" s="95"/>
      <c r="L1542" s="96"/>
      <c r="M1542" s="96"/>
      <c r="N1542" s="27"/>
    </row>
    <row r="1543" spans="1:14" s="5" customFormat="1" ht="15.75" hidden="1" customHeight="1">
      <c r="A1543" s="87"/>
      <c r="B1543" s="91" t="s">
        <v>483</v>
      </c>
      <c r="C1543" s="98"/>
      <c r="D1543" s="100" t="s">
        <v>484</v>
      </c>
      <c r="E1543" s="410">
        <f t="shared" si="361"/>
        <v>0</v>
      </c>
      <c r="F1543" s="381">
        <f t="shared" ref="F1543:M1543" si="363">F1544</f>
        <v>0</v>
      </c>
      <c r="G1543" s="381">
        <f t="shared" si="363"/>
        <v>0</v>
      </c>
      <c r="H1543" s="381">
        <f t="shared" si="363"/>
        <v>0</v>
      </c>
      <c r="I1543" s="381">
        <f t="shared" si="363"/>
        <v>0</v>
      </c>
      <c r="J1543" s="382">
        <f t="shared" si="363"/>
        <v>0</v>
      </c>
      <c r="K1543" s="191">
        <f t="shared" si="363"/>
        <v>0</v>
      </c>
      <c r="L1543" s="191">
        <f t="shared" si="363"/>
        <v>0</v>
      </c>
      <c r="M1543" s="191">
        <f t="shared" si="363"/>
        <v>0</v>
      </c>
      <c r="N1543" s="27"/>
    </row>
    <row r="1544" spans="1:14" s="5" customFormat="1" ht="12.75" hidden="1" customHeight="1">
      <c r="A1544" s="87"/>
      <c r="B1544" s="102" t="s">
        <v>485</v>
      </c>
      <c r="C1544" s="109"/>
      <c r="D1544" s="94" t="s">
        <v>407</v>
      </c>
      <c r="E1544" s="410">
        <f t="shared" si="361"/>
        <v>0</v>
      </c>
      <c r="F1544" s="381">
        <f>F1548+F1549+F1550+F1551+F1552+F1553+F1554</f>
        <v>0</v>
      </c>
      <c r="G1544" s="381">
        <f>G1548+G1549+G1550+G1551+G1552+G1553+G1554</f>
        <v>0</v>
      </c>
      <c r="H1544" s="381">
        <f>H1548+H1549+H1550+H1551+H1552+H1553+H1554</f>
        <v>0</v>
      </c>
      <c r="I1544" s="381">
        <f>I1548+I1549+I1550+I1551+I1552+I1553+I1554</f>
        <v>0</v>
      </c>
      <c r="J1544" s="382">
        <f>J1548+J1549+J1550+J1551+J1552+J1553+J1554</f>
        <v>0</v>
      </c>
      <c r="K1544" s="191"/>
      <c r="L1544" s="96"/>
      <c r="M1544" s="96"/>
      <c r="N1544" s="27"/>
    </row>
    <row r="1545" spans="1:14" s="5" customFormat="1" ht="12.75" hidden="1" customHeight="1">
      <c r="A1545" s="87"/>
      <c r="B1545" s="143"/>
      <c r="C1545" s="144" t="s">
        <v>486</v>
      </c>
      <c r="D1545" s="145" t="s">
        <v>487</v>
      </c>
      <c r="E1545" s="410">
        <f t="shared" si="361"/>
        <v>0</v>
      </c>
      <c r="F1545" s="381"/>
      <c r="G1545" s="381"/>
      <c r="H1545" s="381"/>
      <c r="I1545" s="381"/>
      <c r="J1545" s="383"/>
      <c r="K1545" s="95"/>
      <c r="L1545" s="96"/>
      <c r="M1545" s="96"/>
      <c r="N1545" s="27"/>
    </row>
    <row r="1546" spans="1:14" s="5" customFormat="1" ht="12.75" hidden="1" customHeight="1">
      <c r="A1546" s="87"/>
      <c r="B1546" s="143"/>
      <c r="C1546" s="144" t="s">
        <v>488</v>
      </c>
      <c r="D1546" s="145" t="s">
        <v>489</v>
      </c>
      <c r="E1546" s="410">
        <f t="shared" si="361"/>
        <v>0</v>
      </c>
      <c r="F1546" s="381"/>
      <c r="G1546" s="381"/>
      <c r="H1546" s="381"/>
      <c r="I1546" s="381"/>
      <c r="J1546" s="383"/>
      <c r="K1546" s="95"/>
      <c r="L1546" s="96"/>
      <c r="M1546" s="96"/>
      <c r="N1546" s="27"/>
    </row>
    <row r="1547" spans="1:14" s="5" customFormat="1" ht="12.75" hidden="1" customHeight="1">
      <c r="A1547" s="87"/>
      <c r="B1547" s="143"/>
      <c r="C1547" s="144" t="s">
        <v>490</v>
      </c>
      <c r="D1547" s="145" t="s">
        <v>491</v>
      </c>
      <c r="E1547" s="410">
        <f t="shared" si="361"/>
        <v>0</v>
      </c>
      <c r="F1547" s="381"/>
      <c r="G1547" s="381"/>
      <c r="H1547" s="381"/>
      <c r="I1547" s="381"/>
      <c r="J1547" s="383"/>
      <c r="K1547" s="95"/>
      <c r="L1547" s="96"/>
      <c r="M1547" s="96"/>
      <c r="N1547" s="27"/>
    </row>
    <row r="1548" spans="1:14" s="5" customFormat="1" ht="12.75" hidden="1" customHeight="1">
      <c r="A1548" s="87"/>
      <c r="B1548" s="99"/>
      <c r="C1548" s="102" t="s">
        <v>492</v>
      </c>
      <c r="D1548" s="94" t="s">
        <v>493</v>
      </c>
      <c r="E1548" s="410">
        <f t="shared" si="361"/>
        <v>0</v>
      </c>
      <c r="F1548" s="381"/>
      <c r="G1548" s="381"/>
      <c r="H1548" s="381"/>
      <c r="I1548" s="381"/>
      <c r="J1548" s="383"/>
      <c r="K1548" s="95"/>
      <c r="L1548" s="96"/>
      <c r="M1548" s="96"/>
      <c r="N1548" s="27"/>
    </row>
    <row r="1549" spans="1:14" s="5" customFormat="1" ht="12.75" hidden="1" customHeight="1">
      <c r="A1549" s="87"/>
      <c r="B1549" s="99"/>
      <c r="C1549" s="102" t="s">
        <v>494</v>
      </c>
      <c r="D1549" s="94" t="s">
        <v>495</v>
      </c>
      <c r="E1549" s="410">
        <f t="shared" si="361"/>
        <v>0</v>
      </c>
      <c r="F1549" s="381"/>
      <c r="G1549" s="381"/>
      <c r="H1549" s="381"/>
      <c r="I1549" s="381"/>
      <c r="J1549" s="383"/>
      <c r="K1549" s="95"/>
      <c r="L1549" s="96"/>
      <c r="M1549" s="96"/>
      <c r="N1549" s="27"/>
    </row>
    <row r="1550" spans="1:14" s="5" customFormat="1" ht="12.75" hidden="1" customHeight="1">
      <c r="A1550" s="87"/>
      <c r="B1550" s="99"/>
      <c r="C1550" s="102" t="s">
        <v>496</v>
      </c>
      <c r="D1550" s="94" t="s">
        <v>497</v>
      </c>
      <c r="E1550" s="410">
        <f t="shared" si="361"/>
        <v>0</v>
      </c>
      <c r="F1550" s="381"/>
      <c r="G1550" s="381"/>
      <c r="H1550" s="381"/>
      <c r="I1550" s="381"/>
      <c r="J1550" s="383"/>
      <c r="K1550" s="95"/>
      <c r="L1550" s="96"/>
      <c r="M1550" s="96"/>
      <c r="N1550" s="27"/>
    </row>
    <row r="1551" spans="1:14" s="5" customFormat="1" ht="12.75" hidden="1" customHeight="1">
      <c r="A1551" s="87"/>
      <c r="B1551" s="99"/>
      <c r="C1551" s="102" t="s">
        <v>498</v>
      </c>
      <c r="D1551" s="94" t="s">
        <v>499</v>
      </c>
      <c r="E1551" s="410">
        <f t="shared" si="361"/>
        <v>0</v>
      </c>
      <c r="F1551" s="381"/>
      <c r="G1551" s="381"/>
      <c r="H1551" s="381"/>
      <c r="I1551" s="381"/>
      <c r="J1551" s="383"/>
      <c r="K1551" s="95"/>
      <c r="L1551" s="96"/>
      <c r="M1551" s="96"/>
      <c r="N1551" s="27"/>
    </row>
    <row r="1552" spans="1:14" s="5" customFormat="1" ht="12.75" hidden="1" customHeight="1">
      <c r="A1552" s="87"/>
      <c r="B1552" s="99"/>
      <c r="C1552" s="102"/>
      <c r="D1552" s="94"/>
      <c r="E1552" s="410">
        <f t="shared" si="361"/>
        <v>0</v>
      </c>
      <c r="F1552" s="381"/>
      <c r="G1552" s="381"/>
      <c r="H1552" s="381"/>
      <c r="I1552" s="381"/>
      <c r="J1552" s="383"/>
      <c r="K1552" s="95"/>
      <c r="L1552" s="96"/>
      <c r="M1552" s="96"/>
      <c r="N1552" s="27"/>
    </row>
    <row r="1553" spans="1:14" s="5" customFormat="1" ht="12.75" hidden="1" customHeight="1">
      <c r="A1553" s="87"/>
      <c r="B1553" s="99"/>
      <c r="C1553" s="102" t="s">
        <v>502</v>
      </c>
      <c r="D1553" s="94" t="s">
        <v>503</v>
      </c>
      <c r="E1553" s="410">
        <f t="shared" si="361"/>
        <v>0</v>
      </c>
      <c r="F1553" s="381"/>
      <c r="G1553" s="381"/>
      <c r="H1553" s="381"/>
      <c r="I1553" s="381"/>
      <c r="J1553" s="383"/>
      <c r="K1553" s="95"/>
      <c r="L1553" s="96"/>
      <c r="M1553" s="96"/>
      <c r="N1553" s="27"/>
    </row>
    <row r="1554" spans="1:14" s="5" customFormat="1" ht="12.75" hidden="1" customHeight="1">
      <c r="A1554" s="87"/>
      <c r="B1554" s="99"/>
      <c r="C1554" s="102" t="s">
        <v>504</v>
      </c>
      <c r="D1554" s="94" t="s">
        <v>505</v>
      </c>
      <c r="E1554" s="410">
        <f t="shared" si="361"/>
        <v>0</v>
      </c>
      <c r="F1554" s="381"/>
      <c r="G1554" s="381"/>
      <c r="H1554" s="381"/>
      <c r="I1554" s="381"/>
      <c r="J1554" s="383"/>
      <c r="K1554" s="95"/>
      <c r="L1554" s="96"/>
      <c r="M1554" s="96"/>
      <c r="N1554" s="27"/>
    </row>
    <row r="1555" spans="1:14" s="5" customFormat="1" ht="12.75" hidden="1" customHeight="1">
      <c r="A1555" s="87"/>
      <c r="B1555" s="98"/>
      <c r="C1555" s="91"/>
      <c r="D1555" s="94"/>
      <c r="E1555" s="410">
        <f t="shared" si="361"/>
        <v>0</v>
      </c>
      <c r="F1555" s="381"/>
      <c r="G1555" s="381"/>
      <c r="H1555" s="381"/>
      <c r="I1555" s="381"/>
      <c r="J1555" s="383"/>
      <c r="K1555" s="95"/>
      <c r="L1555" s="96"/>
      <c r="M1555" s="96"/>
      <c r="N1555" s="27"/>
    </row>
    <row r="1556" spans="1:14" s="5" customFormat="1" ht="58.5" hidden="1" customHeight="1">
      <c r="A1556" s="87"/>
      <c r="B1556" s="722" t="s">
        <v>506</v>
      </c>
      <c r="C1556" s="723"/>
      <c r="D1556" s="240" t="s">
        <v>507</v>
      </c>
      <c r="E1556" s="410">
        <f t="shared" ref="E1556:M1556" si="364">E1568+E1571</f>
        <v>0</v>
      </c>
      <c r="F1556" s="410">
        <f t="shared" si="364"/>
        <v>0</v>
      </c>
      <c r="G1556" s="410">
        <f t="shared" si="364"/>
        <v>0</v>
      </c>
      <c r="H1556" s="410">
        <f t="shared" si="364"/>
        <v>0</v>
      </c>
      <c r="I1556" s="410">
        <f t="shared" si="364"/>
        <v>0</v>
      </c>
      <c r="J1556" s="410">
        <f t="shared" si="364"/>
        <v>0</v>
      </c>
      <c r="K1556" s="410">
        <f t="shared" si="364"/>
        <v>0</v>
      </c>
      <c r="L1556" s="410">
        <f t="shared" si="364"/>
        <v>0</v>
      </c>
      <c r="M1556" s="410">
        <f t="shared" si="364"/>
        <v>0</v>
      </c>
      <c r="N1556" s="27"/>
    </row>
    <row r="1557" spans="1:14" s="5" customFormat="1" ht="12.75" hidden="1" customHeight="1">
      <c r="A1557" s="87"/>
      <c r="B1557" s="98" t="s">
        <v>508</v>
      </c>
      <c r="C1557" s="91"/>
      <c r="D1557" s="94" t="s">
        <v>509</v>
      </c>
      <c r="E1557" s="410">
        <f t="shared" si="361"/>
        <v>0</v>
      </c>
      <c r="F1557" s="381"/>
      <c r="G1557" s="381"/>
      <c r="H1557" s="381"/>
      <c r="I1557" s="381"/>
      <c r="J1557" s="383"/>
      <c r="K1557" s="95"/>
      <c r="L1557" s="96"/>
      <c r="M1557" s="96"/>
      <c r="N1557" s="27"/>
    </row>
    <row r="1558" spans="1:14" s="5" customFormat="1" ht="12.75" hidden="1" customHeight="1">
      <c r="A1558" s="87"/>
      <c r="B1558" s="98" t="s">
        <v>510</v>
      </c>
      <c r="C1558" s="102"/>
      <c r="D1558" s="94" t="s">
        <v>511</v>
      </c>
      <c r="E1558" s="410">
        <f t="shared" si="361"/>
        <v>0</v>
      </c>
      <c r="F1558" s="381"/>
      <c r="G1558" s="381"/>
      <c r="H1558" s="381"/>
      <c r="I1558" s="381"/>
      <c r="J1558" s="383"/>
      <c r="K1558" s="95"/>
      <c r="L1558" s="96"/>
      <c r="M1558" s="96"/>
      <c r="N1558" s="27"/>
    </row>
    <row r="1559" spans="1:14" s="5" customFormat="1" ht="12.75" hidden="1" customHeight="1">
      <c r="A1559" s="87"/>
      <c r="B1559" s="98" t="s">
        <v>512</v>
      </c>
      <c r="C1559" s="91"/>
      <c r="D1559" s="94" t="s">
        <v>513</v>
      </c>
      <c r="E1559" s="410">
        <f t="shared" si="361"/>
        <v>0</v>
      </c>
      <c r="F1559" s="381"/>
      <c r="G1559" s="381"/>
      <c r="H1559" s="381"/>
      <c r="I1559" s="381"/>
      <c r="J1559" s="383"/>
      <c r="K1559" s="95"/>
      <c r="L1559" s="96"/>
      <c r="M1559" s="96"/>
      <c r="N1559" s="27"/>
    </row>
    <row r="1560" spans="1:14" s="5" customFormat="1" ht="12.75" hidden="1" customHeight="1">
      <c r="A1560" s="87"/>
      <c r="B1560" s="98" t="s">
        <v>514</v>
      </c>
      <c r="C1560" s="93"/>
      <c r="D1560" s="94" t="s">
        <v>515</v>
      </c>
      <c r="E1560" s="410">
        <f t="shared" si="361"/>
        <v>0</v>
      </c>
      <c r="F1560" s="381"/>
      <c r="G1560" s="381"/>
      <c r="H1560" s="381"/>
      <c r="I1560" s="381"/>
      <c r="J1560" s="383"/>
      <c r="K1560" s="95"/>
      <c r="L1560" s="96"/>
      <c r="M1560" s="96"/>
      <c r="N1560" s="27"/>
    </row>
    <row r="1561" spans="1:14" s="5" customFormat="1" ht="12.75" hidden="1" customHeight="1">
      <c r="A1561" s="87"/>
      <c r="B1561" s="97" t="s">
        <v>516</v>
      </c>
      <c r="C1561" s="537"/>
      <c r="D1561" s="94" t="s">
        <v>517</v>
      </c>
      <c r="E1561" s="410">
        <f t="shared" si="361"/>
        <v>0</v>
      </c>
      <c r="F1561" s="381"/>
      <c r="G1561" s="381"/>
      <c r="H1561" s="381"/>
      <c r="I1561" s="381"/>
      <c r="J1561" s="383"/>
      <c r="K1561" s="95"/>
      <c r="L1561" s="96"/>
      <c r="M1561" s="96"/>
      <c r="N1561" s="27"/>
    </row>
    <row r="1562" spans="1:14" s="5" customFormat="1" ht="12.75" hidden="1" customHeight="1">
      <c r="A1562" s="87"/>
      <c r="B1562" s="146" t="s">
        <v>518</v>
      </c>
      <c r="C1562" s="102"/>
      <c r="D1562" s="100" t="s">
        <v>519</v>
      </c>
      <c r="E1562" s="410">
        <f t="shared" si="361"/>
        <v>0</v>
      </c>
      <c r="F1562" s="381"/>
      <c r="G1562" s="381"/>
      <c r="H1562" s="381"/>
      <c r="I1562" s="381"/>
      <c r="J1562" s="383"/>
      <c r="K1562" s="95"/>
      <c r="L1562" s="96"/>
      <c r="M1562" s="96"/>
      <c r="N1562" s="27"/>
    </row>
    <row r="1563" spans="1:14" s="5" customFormat="1" ht="12.75" hidden="1" customHeight="1">
      <c r="A1563" s="87"/>
      <c r="B1563" s="97" t="s">
        <v>520</v>
      </c>
      <c r="C1563" s="91"/>
      <c r="D1563" s="94" t="s">
        <v>521</v>
      </c>
      <c r="E1563" s="410">
        <f t="shared" si="361"/>
        <v>0</v>
      </c>
      <c r="F1563" s="381"/>
      <c r="G1563" s="381"/>
      <c r="H1563" s="381"/>
      <c r="I1563" s="381"/>
      <c r="J1563" s="383"/>
      <c r="K1563" s="95"/>
      <c r="L1563" s="96"/>
      <c r="M1563" s="96"/>
      <c r="N1563" s="27"/>
    </row>
    <row r="1564" spans="1:14" s="5" customFormat="1" ht="12.75" hidden="1" customHeight="1">
      <c r="A1564" s="87"/>
      <c r="B1564" s="97" t="s">
        <v>522</v>
      </c>
      <c r="C1564" s="91"/>
      <c r="D1564" s="94" t="s">
        <v>523</v>
      </c>
      <c r="E1564" s="410">
        <f t="shared" si="361"/>
        <v>0</v>
      </c>
      <c r="F1564" s="381"/>
      <c r="G1564" s="381"/>
      <c r="H1564" s="381"/>
      <c r="I1564" s="381"/>
      <c r="J1564" s="383"/>
      <c r="K1564" s="95"/>
      <c r="L1564" s="96"/>
      <c r="M1564" s="96"/>
      <c r="N1564" s="27"/>
    </row>
    <row r="1565" spans="1:14" s="5" customFormat="1" ht="12.75" hidden="1" customHeight="1">
      <c r="A1565" s="87"/>
      <c r="B1565" s="98" t="s">
        <v>524</v>
      </c>
      <c r="C1565" s="99"/>
      <c r="D1565" s="100" t="s">
        <v>525</v>
      </c>
      <c r="E1565" s="410">
        <f t="shared" si="361"/>
        <v>0</v>
      </c>
      <c r="F1565" s="381"/>
      <c r="G1565" s="381"/>
      <c r="H1565" s="381"/>
      <c r="I1565" s="381"/>
      <c r="J1565" s="383"/>
      <c r="K1565" s="95"/>
      <c r="L1565" s="96"/>
      <c r="M1565" s="96"/>
      <c r="N1565" s="27"/>
    </row>
    <row r="1566" spans="1:14" s="5" customFormat="1" ht="12.75" hidden="1" customHeight="1">
      <c r="A1566" s="87"/>
      <c r="B1566" s="97" t="s">
        <v>526</v>
      </c>
      <c r="C1566" s="91"/>
      <c r="D1566" s="94" t="s">
        <v>527</v>
      </c>
      <c r="E1566" s="410">
        <f t="shared" si="361"/>
        <v>0</v>
      </c>
      <c r="F1566" s="381"/>
      <c r="G1566" s="381"/>
      <c r="H1566" s="381"/>
      <c r="I1566" s="381"/>
      <c r="J1566" s="383"/>
      <c r="K1566" s="95"/>
      <c r="L1566" s="96"/>
      <c r="M1566" s="96"/>
      <c r="N1566" s="27"/>
    </row>
    <row r="1567" spans="1:14" s="5" customFormat="1" ht="12.75" hidden="1" customHeight="1">
      <c r="A1567" s="87"/>
      <c r="B1567" s="147" t="s">
        <v>528</v>
      </c>
      <c r="C1567" s="99"/>
      <c r="D1567" s="100" t="s">
        <v>529</v>
      </c>
      <c r="E1567" s="410">
        <f t="shared" si="361"/>
        <v>0</v>
      </c>
      <c r="F1567" s="381"/>
      <c r="G1567" s="381"/>
      <c r="H1567" s="381"/>
      <c r="I1567" s="381"/>
      <c r="J1567" s="383"/>
      <c r="K1567" s="95"/>
      <c r="L1567" s="96"/>
      <c r="M1567" s="96"/>
      <c r="N1567" s="27"/>
    </row>
    <row r="1568" spans="1:14" s="5" customFormat="1" ht="24.75" hidden="1" customHeight="1">
      <c r="A1568" s="87"/>
      <c r="B1568" s="97"/>
      <c r="C1568" s="91" t="s">
        <v>524</v>
      </c>
      <c r="D1568" s="181" t="s">
        <v>525</v>
      </c>
      <c r="E1568" s="410">
        <f t="shared" ref="E1568:M1568" si="365">E1569+E1570</f>
        <v>0</v>
      </c>
      <c r="F1568" s="410">
        <f t="shared" si="365"/>
        <v>0</v>
      </c>
      <c r="G1568" s="410">
        <f t="shared" si="365"/>
        <v>0</v>
      </c>
      <c r="H1568" s="410">
        <f t="shared" si="365"/>
        <v>0</v>
      </c>
      <c r="I1568" s="410">
        <f t="shared" si="365"/>
        <v>0</v>
      </c>
      <c r="J1568" s="410">
        <f t="shared" si="365"/>
        <v>0</v>
      </c>
      <c r="K1568" s="410">
        <f t="shared" si="365"/>
        <v>0</v>
      </c>
      <c r="L1568" s="410">
        <f t="shared" si="365"/>
        <v>0</v>
      </c>
      <c r="M1568" s="410">
        <f t="shared" si="365"/>
        <v>0</v>
      </c>
      <c r="N1568" s="27"/>
    </row>
    <row r="1569" spans="1:14" s="5" customFormat="1" ht="15" hidden="1" customHeight="1">
      <c r="A1569" s="87"/>
      <c r="B1569" s="97"/>
      <c r="C1569" s="91" t="s">
        <v>602</v>
      </c>
      <c r="D1569" s="181" t="s">
        <v>595</v>
      </c>
      <c r="E1569" s="410">
        <f>G1569+H1569+I1569+J1569</f>
        <v>0</v>
      </c>
      <c r="F1569" s="410"/>
      <c r="G1569" s="388"/>
      <c r="H1569" s="388"/>
      <c r="I1569" s="388"/>
      <c r="J1569" s="414"/>
      <c r="K1569" s="95"/>
      <c r="L1569" s="96"/>
      <c r="M1569" s="96">
        <v>0</v>
      </c>
      <c r="N1569" s="27"/>
    </row>
    <row r="1570" spans="1:14" s="5" customFormat="1" ht="13.5" hidden="1" customHeight="1">
      <c r="A1570" s="87"/>
      <c r="B1570" s="97"/>
      <c r="C1570" s="91" t="s">
        <v>593</v>
      </c>
      <c r="D1570" s="181" t="s">
        <v>594</v>
      </c>
      <c r="E1570" s="410">
        <f>G1570+H1570+I1570+J1570</f>
        <v>0</v>
      </c>
      <c r="F1570" s="381"/>
      <c r="G1570" s="381"/>
      <c r="H1570" s="381"/>
      <c r="I1570" s="381"/>
      <c r="J1570" s="383"/>
      <c r="K1570" s="95"/>
      <c r="L1570" s="96"/>
      <c r="M1570" s="96">
        <v>0</v>
      </c>
      <c r="N1570" s="27"/>
    </row>
    <row r="1571" spans="1:14" s="5" customFormat="1" ht="13.5" hidden="1" customHeight="1">
      <c r="A1571" s="87"/>
      <c r="B1571" s="97"/>
      <c r="C1571" s="91" t="s">
        <v>603</v>
      </c>
      <c r="D1571" s="181" t="s">
        <v>527</v>
      </c>
      <c r="E1571" s="410">
        <f>E1572</f>
        <v>0</v>
      </c>
      <c r="F1571" s="381"/>
      <c r="G1571" s="381">
        <f>G1572</f>
        <v>0</v>
      </c>
      <c r="H1571" s="381">
        <f>H1572</f>
        <v>0</v>
      </c>
      <c r="I1571" s="381">
        <f>I1572</f>
        <v>0</v>
      </c>
      <c r="J1571" s="381">
        <f>J1572</f>
        <v>0</v>
      </c>
      <c r="K1571" s="95"/>
      <c r="L1571" s="96"/>
      <c r="M1571" s="96"/>
      <c r="N1571" s="27"/>
    </row>
    <row r="1572" spans="1:14" s="5" customFormat="1" ht="13.5" hidden="1" customHeight="1">
      <c r="A1572" s="87"/>
      <c r="B1572" s="97"/>
      <c r="C1572" s="91" t="s">
        <v>593</v>
      </c>
      <c r="D1572" s="181" t="s">
        <v>601</v>
      </c>
      <c r="E1572" s="410">
        <f>G1572+H1572+I1572+J1572</f>
        <v>0</v>
      </c>
      <c r="F1572" s="381"/>
      <c r="G1572" s="381"/>
      <c r="H1572" s="381"/>
      <c r="I1572" s="381"/>
      <c r="J1572" s="383"/>
      <c r="K1572" s="95"/>
      <c r="L1572" s="96"/>
      <c r="M1572" s="96"/>
      <c r="N1572" s="27"/>
    </row>
    <row r="1573" spans="1:14" s="5" customFormat="1" ht="53.25" customHeight="1">
      <c r="A1573" s="87"/>
      <c r="B1573" s="676" t="s">
        <v>670</v>
      </c>
      <c r="C1573" s="745"/>
      <c r="D1573" s="180" t="s">
        <v>644</v>
      </c>
      <c r="E1573" s="410">
        <f t="shared" ref="E1573:M1573" si="366">E1574</f>
        <v>0</v>
      </c>
      <c r="F1573" s="410">
        <f t="shared" si="366"/>
        <v>0</v>
      </c>
      <c r="G1573" s="410">
        <f t="shared" si="366"/>
        <v>0</v>
      </c>
      <c r="H1573" s="410">
        <f t="shared" si="366"/>
        <v>0</v>
      </c>
      <c r="I1573" s="410">
        <f t="shared" si="366"/>
        <v>0</v>
      </c>
      <c r="J1573" s="410">
        <f t="shared" si="366"/>
        <v>0</v>
      </c>
      <c r="K1573" s="410">
        <f t="shared" si="366"/>
        <v>0</v>
      </c>
      <c r="L1573" s="410">
        <f t="shared" si="366"/>
        <v>0</v>
      </c>
      <c r="M1573" s="410">
        <f t="shared" si="366"/>
        <v>0</v>
      </c>
      <c r="N1573" s="27"/>
    </row>
    <row r="1574" spans="1:14" s="5" customFormat="1" ht="27.75" customHeight="1">
      <c r="A1574" s="87"/>
      <c r="B1574" s="683" t="s">
        <v>524</v>
      </c>
      <c r="C1574" s="746"/>
      <c r="D1574" s="181" t="s">
        <v>671</v>
      </c>
      <c r="E1574" s="410">
        <f t="shared" ref="E1574:M1574" si="367">E1575+E1576</f>
        <v>0</v>
      </c>
      <c r="F1574" s="410">
        <f t="shared" si="367"/>
        <v>0</v>
      </c>
      <c r="G1574" s="410">
        <f t="shared" si="367"/>
        <v>0</v>
      </c>
      <c r="H1574" s="410">
        <f t="shared" si="367"/>
        <v>0</v>
      </c>
      <c r="I1574" s="410">
        <f t="shared" si="367"/>
        <v>0</v>
      </c>
      <c r="J1574" s="410">
        <f t="shared" si="367"/>
        <v>0</v>
      </c>
      <c r="K1574" s="410">
        <f t="shared" si="367"/>
        <v>0</v>
      </c>
      <c r="L1574" s="410">
        <f t="shared" si="367"/>
        <v>0</v>
      </c>
      <c r="M1574" s="410">
        <f t="shared" si="367"/>
        <v>0</v>
      </c>
      <c r="N1574" s="27"/>
    </row>
    <row r="1575" spans="1:14" s="5" customFormat="1" ht="24.75" customHeight="1">
      <c r="A1575" s="87"/>
      <c r="B1575" s="97"/>
      <c r="C1575" s="91" t="s">
        <v>602</v>
      </c>
      <c r="D1575" s="181" t="s">
        <v>668</v>
      </c>
      <c r="E1575" s="410">
        <f>G1575+H1575+I1575+J1575</f>
        <v>0</v>
      </c>
      <c r="F1575" s="381"/>
      <c r="G1575" s="381"/>
      <c r="H1575" s="381"/>
      <c r="I1575" s="381"/>
      <c r="J1575" s="383"/>
      <c r="K1575" s="95"/>
      <c r="L1575" s="96"/>
      <c r="M1575" s="96"/>
      <c r="N1575" s="27"/>
    </row>
    <row r="1576" spans="1:14" s="5" customFormat="1" ht="20.25" customHeight="1">
      <c r="A1576" s="87"/>
      <c r="B1576" s="97"/>
      <c r="C1576" s="91" t="s">
        <v>593</v>
      </c>
      <c r="D1576" s="181" t="s">
        <v>669</v>
      </c>
      <c r="E1576" s="410">
        <f>G1576+H1576+I1576+J1576</f>
        <v>0</v>
      </c>
      <c r="F1576" s="381"/>
      <c r="G1576" s="381"/>
      <c r="H1576" s="381"/>
      <c r="I1576" s="381"/>
      <c r="J1576" s="383"/>
      <c r="K1576" s="95"/>
      <c r="L1576" s="96"/>
      <c r="M1576" s="96"/>
      <c r="N1576" s="27"/>
    </row>
    <row r="1577" spans="1:14" s="5" customFormat="1" ht="12.75" customHeight="1">
      <c r="A1577" s="87"/>
      <c r="B1577" s="119" t="s">
        <v>530</v>
      </c>
      <c r="C1577" s="99"/>
      <c r="D1577" s="100" t="s">
        <v>531</v>
      </c>
      <c r="E1577" s="410">
        <f t="shared" ref="E1577:E1612" si="368">G1577+H1577+I1577+J1577</f>
        <v>65293.000000000007</v>
      </c>
      <c r="F1577" s="381">
        <f>F1578+F1588</f>
        <v>0</v>
      </c>
      <c r="G1577" s="381">
        <f>G1578+G1588</f>
        <v>63374.000000000007</v>
      </c>
      <c r="H1577" s="381">
        <f>H1578+H1588</f>
        <v>31</v>
      </c>
      <c r="I1577" s="381">
        <f>I1578+I1588</f>
        <v>1188</v>
      </c>
      <c r="J1577" s="382">
        <f>J1578+J1588</f>
        <v>700</v>
      </c>
      <c r="K1577" s="191">
        <v>180</v>
      </c>
      <c r="L1577" s="191">
        <v>180</v>
      </c>
      <c r="M1577" s="191">
        <v>180</v>
      </c>
      <c r="N1577" s="27"/>
    </row>
    <row r="1578" spans="1:14" s="5" customFormat="1" ht="12.75" customHeight="1">
      <c r="A1578" s="87"/>
      <c r="B1578" s="93" t="s">
        <v>532</v>
      </c>
      <c r="C1578" s="91"/>
      <c r="D1578" s="94" t="s">
        <v>533</v>
      </c>
      <c r="E1578" s="410">
        <f t="shared" si="368"/>
        <v>65293.000000000007</v>
      </c>
      <c r="F1578" s="381">
        <f t="shared" ref="F1578:M1578" si="369">F1579+F1584+F1586</f>
        <v>0</v>
      </c>
      <c r="G1578" s="381">
        <f t="shared" si="369"/>
        <v>63374.000000000007</v>
      </c>
      <c r="H1578" s="381">
        <f t="shared" si="369"/>
        <v>31</v>
      </c>
      <c r="I1578" s="381">
        <f t="shared" si="369"/>
        <v>1188</v>
      </c>
      <c r="J1578" s="382">
        <f t="shared" si="369"/>
        <v>700</v>
      </c>
      <c r="K1578" s="191">
        <f t="shared" si="369"/>
        <v>0</v>
      </c>
      <c r="L1578" s="191">
        <f t="shared" si="369"/>
        <v>0</v>
      </c>
      <c r="M1578" s="191">
        <f t="shared" si="369"/>
        <v>0</v>
      </c>
      <c r="N1578" s="27"/>
    </row>
    <row r="1579" spans="1:14" s="5" customFormat="1" ht="12.75" customHeight="1">
      <c r="A1579" s="87"/>
      <c r="B1579" s="97" t="s">
        <v>534</v>
      </c>
      <c r="C1579" s="91"/>
      <c r="D1579" s="94" t="s">
        <v>535</v>
      </c>
      <c r="E1579" s="410">
        <f t="shared" si="368"/>
        <v>65141.000000000007</v>
      </c>
      <c r="F1579" s="381">
        <f t="shared" ref="F1579:M1579" si="370">F1580+F1581+F1582+F1583</f>
        <v>0</v>
      </c>
      <c r="G1579" s="381">
        <f t="shared" si="370"/>
        <v>63222.000000000007</v>
      </c>
      <c r="H1579" s="381">
        <f t="shared" si="370"/>
        <v>31</v>
      </c>
      <c r="I1579" s="381">
        <f t="shared" si="370"/>
        <v>1188</v>
      </c>
      <c r="J1579" s="382">
        <f t="shared" si="370"/>
        <v>700</v>
      </c>
      <c r="K1579" s="191">
        <f t="shared" si="370"/>
        <v>0</v>
      </c>
      <c r="L1579" s="191">
        <f t="shared" si="370"/>
        <v>0</v>
      </c>
      <c r="M1579" s="191">
        <f t="shared" si="370"/>
        <v>0</v>
      </c>
      <c r="N1579" s="27"/>
    </row>
    <row r="1580" spans="1:14" s="5" customFormat="1" ht="12.75" customHeight="1">
      <c r="A1580" s="87"/>
      <c r="B1580" s="98"/>
      <c r="C1580" s="98" t="s">
        <v>536</v>
      </c>
      <c r="D1580" s="100" t="s">
        <v>537</v>
      </c>
      <c r="E1580" s="410">
        <f t="shared" si="368"/>
        <v>53793.120000000003</v>
      </c>
      <c r="F1580" s="381"/>
      <c r="G1580" s="381">
        <v>53793.120000000003</v>
      </c>
      <c r="H1580" s="381"/>
      <c r="I1580" s="381"/>
      <c r="J1580" s="383"/>
      <c r="K1580" s="95"/>
      <c r="L1580" s="96"/>
      <c r="M1580" s="96"/>
      <c r="N1580" s="27"/>
    </row>
    <row r="1581" spans="1:14" s="5" customFormat="1" ht="12.75" customHeight="1">
      <c r="A1581" s="87"/>
      <c r="B1581" s="98"/>
      <c r="C1581" s="98" t="s">
        <v>538</v>
      </c>
      <c r="D1581" s="100" t="s">
        <v>539</v>
      </c>
      <c r="E1581" s="410">
        <f t="shared" si="368"/>
        <v>8847.08</v>
      </c>
      <c r="F1581" s="381"/>
      <c r="G1581" s="381">
        <v>8718.08</v>
      </c>
      <c r="H1581" s="381">
        <v>31</v>
      </c>
      <c r="I1581" s="381">
        <v>98</v>
      </c>
      <c r="J1581" s="383"/>
      <c r="K1581" s="95"/>
      <c r="L1581" s="96"/>
      <c r="M1581" s="96"/>
      <c r="N1581" s="27"/>
    </row>
    <row r="1582" spans="1:14" s="5" customFormat="1" ht="12.75" customHeight="1">
      <c r="A1582" s="87"/>
      <c r="B1582" s="98"/>
      <c r="C1582" s="99" t="s">
        <v>540</v>
      </c>
      <c r="D1582" s="100" t="s">
        <v>541</v>
      </c>
      <c r="E1582" s="410">
        <f t="shared" si="368"/>
        <v>130</v>
      </c>
      <c r="F1582" s="381"/>
      <c r="G1582" s="381"/>
      <c r="H1582" s="381"/>
      <c r="I1582" s="381">
        <v>130</v>
      </c>
      <c r="J1582" s="383"/>
      <c r="K1582" s="95"/>
      <c r="L1582" s="96"/>
      <c r="M1582" s="96"/>
      <c r="N1582" s="27"/>
    </row>
    <row r="1583" spans="1:14" s="5" customFormat="1" ht="12.75" customHeight="1">
      <c r="A1583" s="87"/>
      <c r="B1583" s="98"/>
      <c r="C1583" s="99" t="s">
        <v>542</v>
      </c>
      <c r="D1583" s="100" t="s">
        <v>543</v>
      </c>
      <c r="E1583" s="410">
        <f t="shared" si="368"/>
        <v>2370.8000000000002</v>
      </c>
      <c r="F1583" s="381"/>
      <c r="G1583" s="381">
        <v>710.8</v>
      </c>
      <c r="H1583" s="381"/>
      <c r="I1583" s="381">
        <v>960</v>
      </c>
      <c r="J1583" s="383">
        <v>700</v>
      </c>
      <c r="K1583" s="95"/>
      <c r="L1583" s="96"/>
      <c r="M1583" s="96"/>
      <c r="N1583" s="27"/>
    </row>
    <row r="1584" spans="1:14" s="5" customFormat="1" ht="12.75" customHeight="1">
      <c r="A1584" s="87"/>
      <c r="B1584" s="98" t="s">
        <v>544</v>
      </c>
      <c r="C1584" s="99"/>
      <c r="D1584" s="100" t="s">
        <v>545</v>
      </c>
      <c r="E1584" s="410">
        <f t="shared" si="368"/>
        <v>0</v>
      </c>
      <c r="F1584" s="381">
        <f t="shared" ref="F1584:M1584" si="371">F1585</f>
        <v>0</v>
      </c>
      <c r="G1584" s="381"/>
      <c r="H1584" s="381"/>
      <c r="I1584" s="381"/>
      <c r="J1584" s="382"/>
      <c r="K1584" s="191">
        <f t="shared" si="371"/>
        <v>0</v>
      </c>
      <c r="L1584" s="191">
        <f t="shared" si="371"/>
        <v>0</v>
      </c>
      <c r="M1584" s="191">
        <f t="shared" si="371"/>
        <v>0</v>
      </c>
      <c r="N1584" s="27"/>
    </row>
    <row r="1585" spans="1:14" s="5" customFormat="1" ht="12.75" customHeight="1">
      <c r="A1585" s="87"/>
      <c r="B1585" s="98"/>
      <c r="C1585" s="99" t="s">
        <v>546</v>
      </c>
      <c r="D1585" s="100" t="s">
        <v>547</v>
      </c>
      <c r="E1585" s="410">
        <f t="shared" si="368"/>
        <v>0</v>
      </c>
      <c r="F1585" s="381"/>
      <c r="G1585" s="381"/>
      <c r="H1585" s="381"/>
      <c r="I1585" s="381"/>
      <c r="J1585" s="383"/>
      <c r="K1585" s="95"/>
      <c r="L1585" s="96"/>
      <c r="M1585" s="96"/>
      <c r="N1585" s="27"/>
    </row>
    <row r="1586" spans="1:14" s="5" customFormat="1" ht="12.75" customHeight="1">
      <c r="A1586" s="87"/>
      <c r="B1586" s="98" t="s">
        <v>548</v>
      </c>
      <c r="C1586" s="99"/>
      <c r="D1586" s="100" t="s">
        <v>549</v>
      </c>
      <c r="E1586" s="410">
        <f t="shared" si="368"/>
        <v>152</v>
      </c>
      <c r="F1586" s="381"/>
      <c r="G1586" s="381">
        <v>152</v>
      </c>
      <c r="H1586" s="381"/>
      <c r="I1586" s="381"/>
      <c r="J1586" s="383"/>
      <c r="K1586" s="95"/>
      <c r="L1586" s="96"/>
      <c r="M1586" s="96"/>
      <c r="N1586" s="27"/>
    </row>
    <row r="1587" spans="1:14" s="5" customFormat="1" ht="12" customHeight="1">
      <c r="A1587" s="87"/>
      <c r="B1587" s="98"/>
      <c r="C1587" s="99"/>
      <c r="D1587" s="100"/>
      <c r="E1587" s="410">
        <f t="shared" si="368"/>
        <v>0</v>
      </c>
      <c r="F1587" s="381"/>
      <c r="G1587" s="381"/>
      <c r="H1587" s="381"/>
      <c r="I1587" s="381"/>
      <c r="J1587" s="383"/>
      <c r="K1587" s="95"/>
      <c r="L1587" s="96"/>
      <c r="M1587" s="96"/>
      <c r="N1587" s="27"/>
    </row>
    <row r="1588" spans="1:14" s="5" customFormat="1" ht="15" hidden="1" customHeight="1">
      <c r="A1588" s="87"/>
      <c r="B1588" s="91" t="s">
        <v>550</v>
      </c>
      <c r="C1588" s="99"/>
      <c r="D1588" s="100" t="s">
        <v>551</v>
      </c>
      <c r="E1588" s="410">
        <f t="shared" si="368"/>
        <v>0</v>
      </c>
      <c r="F1588" s="381">
        <f t="shared" ref="F1588:M1589" si="372">F1589</f>
        <v>0</v>
      </c>
      <c r="G1588" s="381">
        <f t="shared" si="372"/>
        <v>0</v>
      </c>
      <c r="H1588" s="381">
        <f t="shared" si="372"/>
        <v>0</v>
      </c>
      <c r="I1588" s="381">
        <f t="shared" si="372"/>
        <v>0</v>
      </c>
      <c r="J1588" s="382">
        <f t="shared" si="372"/>
        <v>0</v>
      </c>
      <c r="K1588" s="191">
        <f t="shared" si="372"/>
        <v>0</v>
      </c>
      <c r="L1588" s="191">
        <f t="shared" si="372"/>
        <v>0</v>
      </c>
      <c r="M1588" s="191">
        <f t="shared" si="372"/>
        <v>0</v>
      </c>
      <c r="N1588" s="27"/>
    </row>
    <row r="1589" spans="1:14" s="5" customFormat="1" ht="12" hidden="1" customHeight="1">
      <c r="A1589" s="87"/>
      <c r="B1589" s="148" t="s">
        <v>552</v>
      </c>
      <c r="C1589" s="149"/>
      <c r="D1589" s="100" t="s">
        <v>553</v>
      </c>
      <c r="E1589" s="410">
        <f t="shared" si="368"/>
        <v>0</v>
      </c>
      <c r="F1589" s="381">
        <f t="shared" si="372"/>
        <v>0</v>
      </c>
      <c r="G1589" s="381">
        <f t="shared" si="372"/>
        <v>0</v>
      </c>
      <c r="H1589" s="381">
        <f t="shared" si="372"/>
        <v>0</v>
      </c>
      <c r="I1589" s="381">
        <f t="shared" si="372"/>
        <v>0</v>
      </c>
      <c r="J1589" s="382">
        <f t="shared" si="372"/>
        <v>0</v>
      </c>
      <c r="K1589" s="191">
        <f t="shared" si="372"/>
        <v>0</v>
      </c>
      <c r="L1589" s="191">
        <f t="shared" si="372"/>
        <v>0</v>
      </c>
      <c r="M1589" s="191">
        <f t="shared" si="372"/>
        <v>0</v>
      </c>
      <c r="N1589" s="27"/>
    </row>
    <row r="1590" spans="1:14" s="5" customFormat="1" ht="12.75" hidden="1" customHeight="1">
      <c r="A1590" s="87"/>
      <c r="B1590" s="98"/>
      <c r="C1590" s="99" t="s">
        <v>554</v>
      </c>
      <c r="D1590" s="100" t="s">
        <v>555</v>
      </c>
      <c r="E1590" s="410">
        <f t="shared" si="368"/>
        <v>0</v>
      </c>
      <c r="F1590" s="381"/>
      <c r="G1590" s="381"/>
      <c r="H1590" s="381"/>
      <c r="I1590" s="381"/>
      <c r="J1590" s="383"/>
      <c r="K1590" s="95"/>
      <c r="L1590" s="96"/>
      <c r="M1590" s="96"/>
      <c r="N1590" s="27"/>
    </row>
    <row r="1591" spans="1:14" s="5" customFormat="1" ht="12.75" hidden="1" customHeight="1">
      <c r="A1591" s="87"/>
      <c r="B1591" s="98"/>
      <c r="C1591" s="99"/>
      <c r="D1591" s="100"/>
      <c r="E1591" s="410">
        <f t="shared" si="368"/>
        <v>0</v>
      </c>
      <c r="F1591" s="381"/>
      <c r="G1591" s="381"/>
      <c r="H1591" s="381"/>
      <c r="I1591" s="381"/>
      <c r="J1591" s="383"/>
      <c r="K1591" s="95"/>
      <c r="L1591" s="96"/>
      <c r="M1591" s="96"/>
      <c r="N1591" s="27"/>
    </row>
    <row r="1592" spans="1:14" s="5" customFormat="1" ht="12.75" hidden="1" customHeight="1">
      <c r="A1592" s="87"/>
      <c r="B1592" s="91" t="s">
        <v>556</v>
      </c>
      <c r="C1592" s="99"/>
      <c r="D1592" s="100" t="s">
        <v>459</v>
      </c>
      <c r="E1592" s="410">
        <f t="shared" si="368"/>
        <v>0</v>
      </c>
      <c r="F1592" s="381">
        <f t="shared" ref="F1592:M1592" si="373">F1593</f>
        <v>0</v>
      </c>
      <c r="G1592" s="381">
        <f t="shared" si="373"/>
        <v>0</v>
      </c>
      <c r="H1592" s="381">
        <f t="shared" si="373"/>
        <v>0</v>
      </c>
      <c r="I1592" s="381">
        <f t="shared" si="373"/>
        <v>0</v>
      </c>
      <c r="J1592" s="382">
        <f t="shared" si="373"/>
        <v>0</v>
      </c>
      <c r="K1592" s="191">
        <f t="shared" si="373"/>
        <v>0</v>
      </c>
      <c r="L1592" s="191">
        <f t="shared" si="373"/>
        <v>0</v>
      </c>
      <c r="M1592" s="191">
        <f t="shared" si="373"/>
        <v>0</v>
      </c>
      <c r="N1592" s="27"/>
    </row>
    <row r="1593" spans="1:14" s="5" customFormat="1" ht="12.75" hidden="1" customHeight="1">
      <c r="A1593" s="87"/>
      <c r="B1593" s="98" t="s">
        <v>460</v>
      </c>
      <c r="C1593" s="99"/>
      <c r="D1593" s="100" t="s">
        <v>461</v>
      </c>
      <c r="E1593" s="410">
        <f t="shared" si="368"/>
        <v>0</v>
      </c>
      <c r="F1593" s="381"/>
      <c r="G1593" s="381"/>
      <c r="H1593" s="381"/>
      <c r="I1593" s="381"/>
      <c r="J1593" s="383"/>
      <c r="K1593" s="95"/>
      <c r="L1593" s="96"/>
      <c r="M1593" s="96"/>
      <c r="N1593" s="27"/>
    </row>
    <row r="1594" spans="1:14" s="5" customFormat="1" ht="12.75" customHeight="1">
      <c r="A1594" s="150" t="s">
        <v>204</v>
      </c>
      <c r="B1594" s="150"/>
      <c r="C1594" s="150"/>
      <c r="D1594" s="182"/>
      <c r="E1594" s="369">
        <f t="shared" si="368"/>
        <v>65293</v>
      </c>
      <c r="F1594" s="388">
        <f t="shared" ref="F1594:M1594" si="374">F1595+F1610</f>
        <v>0</v>
      </c>
      <c r="G1594" s="388">
        <f t="shared" si="374"/>
        <v>63374</v>
      </c>
      <c r="H1594" s="388">
        <f t="shared" si="374"/>
        <v>31</v>
      </c>
      <c r="I1594" s="388">
        <f t="shared" si="374"/>
        <v>1188</v>
      </c>
      <c r="J1594" s="383">
        <f t="shared" si="374"/>
        <v>700</v>
      </c>
      <c r="K1594" s="95">
        <f t="shared" si="374"/>
        <v>180</v>
      </c>
      <c r="L1594" s="95">
        <f t="shared" si="374"/>
        <v>180</v>
      </c>
      <c r="M1594" s="95">
        <f t="shared" si="374"/>
        <v>180</v>
      </c>
      <c r="N1594" s="27"/>
    </row>
    <row r="1595" spans="1:14" s="5" customFormat="1" ht="51" customHeight="1">
      <c r="A1595" s="153"/>
      <c r="B1595" s="678" t="s">
        <v>731</v>
      </c>
      <c r="C1595" s="678"/>
      <c r="D1595" s="168" t="s">
        <v>259</v>
      </c>
      <c r="E1595" s="369">
        <f t="shared" si="368"/>
        <v>65293</v>
      </c>
      <c r="F1595" s="388">
        <f t="shared" ref="F1595:M1595" si="375">SUM(F1596:F1607)</f>
        <v>0</v>
      </c>
      <c r="G1595" s="388">
        <f t="shared" si="375"/>
        <v>63374</v>
      </c>
      <c r="H1595" s="388">
        <f t="shared" si="375"/>
        <v>31</v>
      </c>
      <c r="I1595" s="388">
        <f t="shared" si="375"/>
        <v>1188</v>
      </c>
      <c r="J1595" s="383">
        <f t="shared" si="375"/>
        <v>700</v>
      </c>
      <c r="K1595" s="95">
        <f t="shared" si="375"/>
        <v>180</v>
      </c>
      <c r="L1595" s="95">
        <f t="shared" si="375"/>
        <v>180</v>
      </c>
      <c r="M1595" s="95">
        <f t="shared" si="375"/>
        <v>180</v>
      </c>
      <c r="N1595" s="27"/>
    </row>
    <row r="1596" spans="1:14" s="5" customFormat="1" ht="12.75" customHeight="1">
      <c r="A1596" s="153"/>
      <c r="B1596" s="163"/>
      <c r="C1596" s="196" t="s">
        <v>260</v>
      </c>
      <c r="D1596" s="185" t="s">
        <v>261</v>
      </c>
      <c r="E1596" s="369">
        <f t="shared" si="368"/>
        <v>2478</v>
      </c>
      <c r="F1596" s="388"/>
      <c r="G1596" s="388">
        <v>590</v>
      </c>
      <c r="H1596" s="388">
        <v>0</v>
      </c>
      <c r="I1596" s="388">
        <v>1188</v>
      </c>
      <c r="J1596" s="383">
        <v>700</v>
      </c>
      <c r="K1596" s="95">
        <v>180</v>
      </c>
      <c r="L1596" s="96">
        <v>180</v>
      </c>
      <c r="M1596" s="96">
        <v>180</v>
      </c>
      <c r="N1596" s="27"/>
    </row>
    <row r="1597" spans="1:14" s="5" customFormat="1" ht="12.75" customHeight="1">
      <c r="A1597" s="153"/>
      <c r="B1597" s="163"/>
      <c r="C1597" s="153" t="s">
        <v>262</v>
      </c>
      <c r="D1597" s="185" t="s">
        <v>263</v>
      </c>
      <c r="E1597" s="369">
        <f t="shared" si="368"/>
        <v>62815</v>
      </c>
      <c r="F1597" s="388"/>
      <c r="G1597" s="388">
        <v>62784</v>
      </c>
      <c r="H1597" s="388">
        <v>31</v>
      </c>
      <c r="I1597" s="388"/>
      <c r="J1597" s="383"/>
      <c r="K1597" s="95"/>
      <c r="L1597" s="96"/>
      <c r="M1597" s="96"/>
      <c r="N1597" s="27"/>
    </row>
    <row r="1598" spans="1:14" s="5" customFormat="1" ht="12.75" customHeight="1">
      <c r="A1598" s="153"/>
      <c r="B1598" s="163"/>
      <c r="C1598" s="196" t="s">
        <v>264</v>
      </c>
      <c r="D1598" s="185" t="s">
        <v>265</v>
      </c>
      <c r="E1598" s="369">
        <f t="shared" si="368"/>
        <v>0</v>
      </c>
      <c r="F1598" s="388"/>
      <c r="G1598" s="388"/>
      <c r="H1598" s="388"/>
      <c r="I1598" s="388"/>
      <c r="J1598" s="383"/>
      <c r="K1598" s="95"/>
      <c r="L1598" s="96"/>
      <c r="M1598" s="96"/>
      <c r="N1598" s="27"/>
    </row>
    <row r="1599" spans="1:14" s="5" customFormat="1" ht="12.75" customHeight="1">
      <c r="A1599" s="153"/>
      <c r="B1599" s="163"/>
      <c r="C1599" s="196" t="s">
        <v>266</v>
      </c>
      <c r="D1599" s="185" t="s">
        <v>267</v>
      </c>
      <c r="E1599" s="369">
        <f t="shared" si="368"/>
        <v>0</v>
      </c>
      <c r="F1599" s="388"/>
      <c r="G1599" s="388"/>
      <c r="H1599" s="388"/>
      <c r="I1599" s="388"/>
      <c r="J1599" s="383"/>
      <c r="K1599" s="95"/>
      <c r="L1599" s="96"/>
      <c r="M1599" s="96"/>
      <c r="N1599" s="27"/>
    </row>
    <row r="1600" spans="1:14" s="5" customFormat="1" ht="12.75" customHeight="1">
      <c r="A1600" s="153"/>
      <c r="B1600" s="163"/>
      <c r="C1600" s="196" t="s">
        <v>268</v>
      </c>
      <c r="D1600" s="185" t="s">
        <v>269</v>
      </c>
      <c r="E1600" s="369">
        <f t="shared" si="368"/>
        <v>0</v>
      </c>
      <c r="F1600" s="388"/>
      <c r="G1600" s="388"/>
      <c r="H1600" s="388"/>
      <c r="I1600" s="388"/>
      <c r="J1600" s="383"/>
      <c r="K1600" s="95"/>
      <c r="L1600" s="96"/>
      <c r="M1600" s="96"/>
      <c r="N1600" s="27"/>
    </row>
    <row r="1601" spans="1:14" s="5" customFormat="1" ht="26.25" customHeight="1">
      <c r="A1601" s="153"/>
      <c r="B1601" s="163"/>
      <c r="C1601" s="67" t="s">
        <v>733</v>
      </c>
      <c r="D1601" s="185" t="s">
        <v>732</v>
      </c>
      <c r="E1601" s="369">
        <f t="shared" si="368"/>
        <v>0</v>
      </c>
      <c r="F1601" s="388"/>
      <c r="G1601" s="388"/>
      <c r="H1601" s="388"/>
      <c r="I1601" s="388"/>
      <c r="J1601" s="383"/>
      <c r="K1601" s="95"/>
      <c r="L1601" s="96"/>
      <c r="M1601" s="96"/>
      <c r="N1601" s="27"/>
    </row>
    <row r="1602" spans="1:14" s="5" customFormat="1" ht="12.75" customHeight="1">
      <c r="A1602" s="153"/>
      <c r="B1602" s="163"/>
      <c r="C1602" s="196" t="s">
        <v>270</v>
      </c>
      <c r="D1602" s="185" t="s">
        <v>271</v>
      </c>
      <c r="E1602" s="369">
        <f t="shared" si="368"/>
        <v>0</v>
      </c>
      <c r="F1602" s="388"/>
      <c r="G1602" s="388"/>
      <c r="H1602" s="388"/>
      <c r="I1602" s="388"/>
      <c r="J1602" s="383"/>
      <c r="K1602" s="95"/>
      <c r="L1602" s="96"/>
      <c r="M1602" s="96"/>
      <c r="N1602" s="27"/>
    </row>
    <row r="1603" spans="1:14" s="5" customFormat="1" ht="12.75" customHeight="1">
      <c r="A1603" s="153"/>
      <c r="B1603" s="163"/>
      <c r="C1603" s="196" t="s">
        <v>272</v>
      </c>
      <c r="D1603" s="185" t="s">
        <v>273</v>
      </c>
      <c r="E1603" s="369">
        <f t="shared" si="368"/>
        <v>0</v>
      </c>
      <c r="F1603" s="388"/>
      <c r="G1603" s="388"/>
      <c r="H1603" s="388"/>
      <c r="I1603" s="388"/>
      <c r="J1603" s="383"/>
      <c r="K1603" s="95"/>
      <c r="L1603" s="96"/>
      <c r="M1603" s="96"/>
      <c r="N1603" s="27"/>
    </row>
    <row r="1604" spans="1:14" s="5" customFormat="1" ht="12.75" customHeight="1">
      <c r="A1604" s="153"/>
      <c r="B1604" s="163"/>
      <c r="C1604" s="196" t="s">
        <v>274</v>
      </c>
      <c r="D1604" s="185" t="s">
        <v>275</v>
      </c>
      <c r="E1604" s="369">
        <f t="shared" si="368"/>
        <v>0</v>
      </c>
      <c r="F1604" s="388"/>
      <c r="G1604" s="388"/>
      <c r="H1604" s="388"/>
      <c r="I1604" s="388"/>
      <c r="J1604" s="383"/>
      <c r="K1604" s="95"/>
      <c r="L1604" s="96"/>
      <c r="M1604" s="96"/>
      <c r="N1604" s="27"/>
    </row>
    <row r="1605" spans="1:14" s="5" customFormat="1" ht="12.75" customHeight="1">
      <c r="A1605" s="153"/>
      <c r="B1605" s="163"/>
      <c r="C1605" s="196" t="s">
        <v>735</v>
      </c>
      <c r="D1605" s="185" t="s">
        <v>275</v>
      </c>
      <c r="E1605" s="369">
        <f t="shared" si="368"/>
        <v>0</v>
      </c>
      <c r="F1605" s="388"/>
      <c r="G1605" s="388"/>
      <c r="H1605" s="388"/>
      <c r="I1605" s="388"/>
      <c r="J1605" s="383"/>
      <c r="K1605" s="95"/>
      <c r="L1605" s="96"/>
      <c r="M1605" s="96"/>
      <c r="N1605" s="27"/>
    </row>
    <row r="1606" spans="1:14" s="5" customFormat="1" ht="12.75" customHeight="1">
      <c r="A1606" s="153"/>
      <c r="B1606" s="163"/>
      <c r="C1606" s="196" t="s">
        <v>276</v>
      </c>
      <c r="D1606" s="183" t="s">
        <v>277</v>
      </c>
      <c r="E1606" s="369">
        <f t="shared" si="368"/>
        <v>0</v>
      </c>
      <c r="F1606" s="388"/>
      <c r="G1606" s="388"/>
      <c r="H1606" s="388"/>
      <c r="I1606" s="388"/>
      <c r="J1606" s="383"/>
      <c r="K1606" s="95"/>
      <c r="L1606" s="96"/>
      <c r="M1606" s="96"/>
      <c r="N1606" s="27"/>
    </row>
    <row r="1607" spans="1:14" s="5" customFormat="1" ht="12.75" customHeight="1">
      <c r="A1607" s="153"/>
      <c r="B1607" s="163"/>
      <c r="C1607" s="153" t="s">
        <v>278</v>
      </c>
      <c r="D1607" s="185" t="s">
        <v>279</v>
      </c>
      <c r="E1607" s="369">
        <f t="shared" si="368"/>
        <v>0</v>
      </c>
      <c r="F1607" s="388"/>
      <c r="G1607" s="388"/>
      <c r="H1607" s="388"/>
      <c r="I1607" s="388"/>
      <c r="J1607" s="383"/>
      <c r="K1607" s="95"/>
      <c r="L1607" s="96"/>
      <c r="M1607" s="96">
        <v>0</v>
      </c>
      <c r="N1607" s="27"/>
    </row>
    <row r="1608" spans="1:14" s="5" customFormat="1" ht="26.25" customHeight="1">
      <c r="A1608" s="153"/>
      <c r="B1608" s="666" t="s">
        <v>280</v>
      </c>
      <c r="C1608" s="667"/>
      <c r="D1608" s="151" t="s">
        <v>281</v>
      </c>
      <c r="E1608" s="369">
        <f t="shared" si="368"/>
        <v>0</v>
      </c>
      <c r="F1608" s="388">
        <f t="shared" ref="F1608:M1608" si="376">F1609</f>
        <v>0</v>
      </c>
      <c r="G1608" s="388">
        <f t="shared" si="376"/>
        <v>0</v>
      </c>
      <c r="H1608" s="388">
        <f t="shared" si="376"/>
        <v>0</v>
      </c>
      <c r="I1608" s="388">
        <f t="shared" si="376"/>
        <v>0</v>
      </c>
      <c r="J1608" s="388">
        <f t="shared" si="376"/>
        <v>0</v>
      </c>
      <c r="K1608" s="95">
        <f t="shared" si="376"/>
        <v>0</v>
      </c>
      <c r="L1608" s="95">
        <f t="shared" si="376"/>
        <v>0</v>
      </c>
      <c r="M1608" s="95">
        <f t="shared" si="376"/>
        <v>0</v>
      </c>
      <c r="N1608" s="27"/>
    </row>
    <row r="1609" spans="1:14" s="5" customFormat="1" ht="12.75" customHeight="1">
      <c r="A1609" s="153"/>
      <c r="B1609" s="163"/>
      <c r="C1609" s="153" t="s">
        <v>282</v>
      </c>
      <c r="D1609" s="221" t="s">
        <v>283</v>
      </c>
      <c r="E1609" s="369">
        <f t="shared" si="368"/>
        <v>0</v>
      </c>
      <c r="F1609" s="388"/>
      <c r="G1609" s="388"/>
      <c r="H1609" s="388"/>
      <c r="I1609" s="388"/>
      <c r="J1609" s="383"/>
      <c r="K1609" s="95"/>
      <c r="L1609" s="96"/>
      <c r="M1609" s="96"/>
      <c r="N1609" s="27"/>
    </row>
    <row r="1610" spans="1:14" s="5" customFormat="1" ht="30.75" customHeight="1">
      <c r="A1610" s="153"/>
      <c r="B1610" s="666" t="s">
        <v>284</v>
      </c>
      <c r="C1610" s="667"/>
      <c r="D1610" s="151" t="s">
        <v>285</v>
      </c>
      <c r="E1610" s="369">
        <f t="shared" si="368"/>
        <v>0</v>
      </c>
      <c r="F1610" s="388"/>
      <c r="G1610" s="388"/>
      <c r="H1610" s="388"/>
      <c r="I1610" s="388"/>
      <c r="J1610" s="383"/>
      <c r="K1610" s="95"/>
      <c r="L1610" s="96"/>
      <c r="M1610" s="96"/>
      <c r="N1610" s="27"/>
    </row>
    <row r="1611" spans="1:14" ht="38.25" customHeight="1">
      <c r="A1611" s="610" t="s">
        <v>746</v>
      </c>
      <c r="B1611" s="611"/>
      <c r="C1611" s="612"/>
      <c r="D1611" s="173" t="s">
        <v>286</v>
      </c>
      <c r="E1611" s="186">
        <f t="shared" si="368"/>
        <v>4379</v>
      </c>
      <c r="F1611" s="186">
        <f>F1612</f>
        <v>0</v>
      </c>
      <c r="G1611" s="186">
        <f>G1668</f>
        <v>4009</v>
      </c>
      <c r="H1611" s="186">
        <f t="shared" ref="H1611:J1611" si="377">H1668</f>
        <v>270</v>
      </c>
      <c r="I1611" s="186">
        <f t="shared" si="377"/>
        <v>0</v>
      </c>
      <c r="J1611" s="186">
        <f t="shared" si="377"/>
        <v>100</v>
      </c>
      <c r="K1611" s="186">
        <f t="shared" ref="K1611:M1611" si="378">K1612</f>
        <v>0</v>
      </c>
      <c r="L1611" s="186">
        <f t="shared" si="378"/>
        <v>0</v>
      </c>
      <c r="M1611" s="186">
        <f t="shared" si="378"/>
        <v>0</v>
      </c>
    </row>
    <row r="1612" spans="1:14" s="17" customFormat="1">
      <c r="A1612" s="639" t="s">
        <v>462</v>
      </c>
      <c r="B1612" s="640"/>
      <c r="C1612" s="640"/>
      <c r="D1612" s="86"/>
      <c r="E1612" s="411">
        <f t="shared" si="368"/>
        <v>4379</v>
      </c>
      <c r="F1612" s="411">
        <f>F1651</f>
        <v>0</v>
      </c>
      <c r="G1612" s="384">
        <f>G1614+G1651</f>
        <v>4009</v>
      </c>
      <c r="H1612" s="384">
        <f>H1614+H1651</f>
        <v>270</v>
      </c>
      <c r="I1612" s="384">
        <f>I1614+I1651</f>
        <v>0</v>
      </c>
      <c r="J1612" s="401">
        <f>J1614+J1651</f>
        <v>100</v>
      </c>
      <c r="K1612" s="401">
        <f>K1668</f>
        <v>0</v>
      </c>
      <c r="L1612" s="401">
        <f>L1668</f>
        <v>0</v>
      </c>
      <c r="M1612" s="401">
        <f>M1668</f>
        <v>0</v>
      </c>
      <c r="N1612" s="28"/>
    </row>
    <row r="1613" spans="1:14" s="17" customFormat="1" hidden="1">
      <c r="A1613" s="526"/>
      <c r="B1613" s="641" t="s">
        <v>591</v>
      </c>
      <c r="C1613" s="642"/>
      <c r="D1613" s="86"/>
      <c r="E1613" s="411"/>
      <c r="F1613" s="384"/>
      <c r="G1613" s="384"/>
      <c r="H1613" s="384"/>
      <c r="I1613" s="384"/>
      <c r="J1613" s="401"/>
      <c r="K1613" s="402"/>
      <c r="L1613" s="387"/>
      <c r="M1613" s="387"/>
      <c r="N1613" s="28"/>
    </row>
    <row r="1614" spans="1:14" s="5" customFormat="1" ht="12.75" hidden="1" customHeight="1">
      <c r="A1614" s="87"/>
      <c r="B1614" s="126" t="s">
        <v>463</v>
      </c>
      <c r="C1614" s="118"/>
      <c r="D1614" s="90" t="s">
        <v>464</v>
      </c>
      <c r="E1614" s="410">
        <f t="shared" ref="E1614:E1678" si="379">G1614+H1614+I1614+J1614</f>
        <v>0</v>
      </c>
      <c r="F1614" s="381">
        <f t="shared" ref="F1614:M1614" si="380">F1615</f>
        <v>0</v>
      </c>
      <c r="G1614" s="381">
        <f t="shared" si="380"/>
        <v>0</v>
      </c>
      <c r="H1614" s="381">
        <f t="shared" si="380"/>
        <v>0</v>
      </c>
      <c r="I1614" s="381">
        <f t="shared" si="380"/>
        <v>0</v>
      </c>
      <c r="J1614" s="382">
        <f t="shared" si="380"/>
        <v>0</v>
      </c>
      <c r="K1614" s="191">
        <f t="shared" si="380"/>
        <v>0</v>
      </c>
      <c r="L1614" s="191">
        <f t="shared" si="380"/>
        <v>0</v>
      </c>
      <c r="M1614" s="191">
        <f t="shared" si="380"/>
        <v>0</v>
      </c>
      <c r="N1614" s="27"/>
    </row>
    <row r="1615" spans="1:14" s="5" customFormat="1" ht="12.75" hidden="1" customHeight="1">
      <c r="A1615" s="87"/>
      <c r="B1615" s="98" t="s">
        <v>465</v>
      </c>
      <c r="C1615" s="102"/>
      <c r="D1615" s="100" t="s">
        <v>466</v>
      </c>
      <c r="E1615" s="410">
        <f t="shared" si="379"/>
        <v>0</v>
      </c>
      <c r="F1615" s="381">
        <f>F1616+F1617+F1618+F1619+F1620+F1621+F1622+F1623</f>
        <v>0</v>
      </c>
      <c r="G1615" s="381">
        <f>G1616+G1617+G1618+G1619+G1620+G1621+G1622+G1623</f>
        <v>0</v>
      </c>
      <c r="H1615" s="381">
        <f>H1616+H1617+H1618+H1619+H1620+H1621+H1622+H1623</f>
        <v>0</v>
      </c>
      <c r="I1615" s="381">
        <f>I1616+I1617+I1618+I1619+I1620+I1621+I1622+I1623</f>
        <v>0</v>
      </c>
      <c r="J1615" s="382">
        <f>J1616+J1617+J1618+J1619+J1620+J1621+J1622+J1623</f>
        <v>0</v>
      </c>
      <c r="K1615" s="191"/>
      <c r="L1615" s="96"/>
      <c r="M1615" s="96"/>
      <c r="N1615" s="27"/>
    </row>
    <row r="1616" spans="1:14" s="5" customFormat="1" ht="12.75" hidden="1" customHeight="1">
      <c r="A1616" s="87"/>
      <c r="B1616" s="118"/>
      <c r="C1616" s="127" t="s">
        <v>467</v>
      </c>
      <c r="D1616" s="90" t="s">
        <v>468</v>
      </c>
      <c r="E1616" s="410">
        <f t="shared" si="379"/>
        <v>0</v>
      </c>
      <c r="F1616" s="381"/>
      <c r="G1616" s="381"/>
      <c r="H1616" s="381"/>
      <c r="I1616" s="381"/>
      <c r="J1616" s="383"/>
      <c r="K1616" s="95"/>
      <c r="L1616" s="96"/>
      <c r="M1616" s="96"/>
      <c r="N1616" s="27"/>
    </row>
    <row r="1617" spans="1:14" s="5" customFormat="1" ht="12.75" hidden="1" customHeight="1">
      <c r="A1617" s="87"/>
      <c r="B1617" s="118"/>
      <c r="C1617" s="128" t="s">
        <v>469</v>
      </c>
      <c r="D1617" s="129" t="s">
        <v>470</v>
      </c>
      <c r="E1617" s="410">
        <f t="shared" si="379"/>
        <v>0</v>
      </c>
      <c r="F1617" s="381"/>
      <c r="G1617" s="381"/>
      <c r="H1617" s="381"/>
      <c r="I1617" s="381"/>
      <c r="J1617" s="383"/>
      <c r="K1617" s="95"/>
      <c r="L1617" s="96"/>
      <c r="M1617" s="96"/>
      <c r="N1617" s="27"/>
    </row>
    <row r="1618" spans="1:14" s="5" customFormat="1" ht="12.75" hidden="1" customHeight="1">
      <c r="A1618" s="87"/>
      <c r="B1618" s="118"/>
      <c r="C1618" s="128" t="s">
        <v>471</v>
      </c>
      <c r="D1618" s="129" t="s">
        <v>472</v>
      </c>
      <c r="E1618" s="410">
        <f t="shared" si="379"/>
        <v>0</v>
      </c>
      <c r="F1618" s="381"/>
      <c r="G1618" s="381"/>
      <c r="H1618" s="381"/>
      <c r="I1618" s="381"/>
      <c r="J1618" s="383"/>
      <c r="K1618" s="95"/>
      <c r="L1618" s="96"/>
      <c r="M1618" s="96"/>
      <c r="N1618" s="27"/>
    </row>
    <row r="1619" spans="1:14" s="5" customFormat="1" ht="12.75" hidden="1" customHeight="1">
      <c r="A1619" s="87"/>
      <c r="B1619" s="118"/>
      <c r="C1619" s="127" t="s">
        <v>473</v>
      </c>
      <c r="D1619" s="90" t="s">
        <v>474</v>
      </c>
      <c r="E1619" s="410">
        <f t="shared" si="379"/>
        <v>0</v>
      </c>
      <c r="F1619" s="381"/>
      <c r="G1619" s="381"/>
      <c r="H1619" s="381"/>
      <c r="I1619" s="381"/>
      <c r="J1619" s="383"/>
      <c r="K1619" s="95"/>
      <c r="L1619" s="96"/>
      <c r="M1619" s="96"/>
      <c r="N1619" s="27"/>
    </row>
    <row r="1620" spans="1:14" s="5" customFormat="1" ht="12.75" hidden="1" customHeight="1">
      <c r="A1620" s="87"/>
      <c r="B1620" s="114"/>
      <c r="C1620" s="130" t="s">
        <v>475</v>
      </c>
      <c r="D1620" s="117" t="s">
        <v>476</v>
      </c>
      <c r="E1620" s="410">
        <f t="shared" si="379"/>
        <v>0</v>
      </c>
      <c r="F1620" s="381"/>
      <c r="G1620" s="381"/>
      <c r="H1620" s="381"/>
      <c r="I1620" s="381"/>
      <c r="J1620" s="383"/>
      <c r="K1620" s="95"/>
      <c r="L1620" s="96"/>
      <c r="M1620" s="96"/>
      <c r="N1620" s="27"/>
    </row>
    <row r="1621" spans="1:14" s="5" customFormat="1" ht="12.75" hidden="1" customHeight="1">
      <c r="A1621" s="87"/>
      <c r="B1621" s="131"/>
      <c r="C1621" s="132" t="s">
        <v>477</v>
      </c>
      <c r="D1621" s="133" t="s">
        <v>478</v>
      </c>
      <c r="E1621" s="410">
        <f t="shared" si="379"/>
        <v>0</v>
      </c>
      <c r="F1621" s="381"/>
      <c r="G1621" s="381"/>
      <c r="H1621" s="381"/>
      <c r="I1621" s="381"/>
      <c r="J1621" s="383"/>
      <c r="K1621" s="95"/>
      <c r="L1621" s="96"/>
      <c r="M1621" s="96"/>
      <c r="N1621" s="27"/>
    </row>
    <row r="1622" spans="1:14" s="5" customFormat="1" ht="12.75" hidden="1" customHeight="1">
      <c r="A1622" s="87"/>
      <c r="B1622" s="134"/>
      <c r="C1622" s="135" t="s">
        <v>479</v>
      </c>
      <c r="D1622" s="136" t="s">
        <v>480</v>
      </c>
      <c r="E1622" s="410">
        <f t="shared" si="379"/>
        <v>0</v>
      </c>
      <c r="F1622" s="381"/>
      <c r="G1622" s="381"/>
      <c r="H1622" s="381"/>
      <c r="I1622" s="381"/>
      <c r="J1622" s="383"/>
      <c r="K1622" s="95"/>
      <c r="L1622" s="96"/>
      <c r="M1622" s="96"/>
      <c r="N1622" s="27"/>
    </row>
    <row r="1623" spans="1:14" s="5" customFormat="1" ht="12.75" hidden="1" customHeight="1">
      <c r="A1623" s="87"/>
      <c r="B1623" s="137"/>
      <c r="C1623" s="138" t="s">
        <v>481</v>
      </c>
      <c r="D1623" s="139" t="s">
        <v>482</v>
      </c>
      <c r="E1623" s="410">
        <f t="shared" si="379"/>
        <v>0</v>
      </c>
      <c r="F1623" s="381"/>
      <c r="G1623" s="381"/>
      <c r="H1623" s="381"/>
      <c r="I1623" s="381"/>
      <c r="J1623" s="383"/>
      <c r="K1623" s="95"/>
      <c r="L1623" s="96"/>
      <c r="M1623" s="96"/>
      <c r="N1623" s="27"/>
    </row>
    <row r="1624" spans="1:14" s="5" customFormat="1" ht="12.75" hidden="1" customHeight="1">
      <c r="A1624" s="87"/>
      <c r="B1624" s="140"/>
      <c r="C1624" s="141"/>
      <c r="D1624" s="142"/>
      <c r="E1624" s="410">
        <f t="shared" si="379"/>
        <v>0</v>
      </c>
      <c r="F1624" s="381"/>
      <c r="G1624" s="381"/>
      <c r="H1624" s="381"/>
      <c r="I1624" s="381"/>
      <c r="J1624" s="383"/>
      <c r="K1624" s="95"/>
      <c r="L1624" s="96"/>
      <c r="M1624" s="96"/>
      <c r="N1624" s="27"/>
    </row>
    <row r="1625" spans="1:14" s="5" customFormat="1" ht="12.75" hidden="1" customHeight="1">
      <c r="A1625" s="87"/>
      <c r="B1625" s="91" t="s">
        <v>483</v>
      </c>
      <c r="C1625" s="98"/>
      <c r="D1625" s="100" t="s">
        <v>484</v>
      </c>
      <c r="E1625" s="412">
        <f t="shared" si="379"/>
        <v>0</v>
      </c>
      <c r="F1625" s="381">
        <f t="shared" ref="F1625:M1625" si="381">F1626</f>
        <v>0</v>
      </c>
      <c r="G1625" s="381">
        <f t="shared" si="381"/>
        <v>0</v>
      </c>
      <c r="H1625" s="381">
        <f t="shared" si="381"/>
        <v>0</v>
      </c>
      <c r="I1625" s="381">
        <f t="shared" si="381"/>
        <v>0</v>
      </c>
      <c r="J1625" s="382">
        <f t="shared" si="381"/>
        <v>0</v>
      </c>
      <c r="K1625" s="191">
        <f t="shared" si="381"/>
        <v>0</v>
      </c>
      <c r="L1625" s="191">
        <f t="shared" si="381"/>
        <v>0</v>
      </c>
      <c r="M1625" s="191">
        <f t="shared" si="381"/>
        <v>0</v>
      </c>
      <c r="N1625" s="27"/>
    </row>
    <row r="1626" spans="1:14" s="5" customFormat="1" ht="12.75" hidden="1" customHeight="1">
      <c r="A1626" s="87"/>
      <c r="B1626" s="102" t="s">
        <v>485</v>
      </c>
      <c r="C1626" s="109"/>
      <c r="D1626" s="94" t="s">
        <v>407</v>
      </c>
      <c r="E1626" s="412">
        <f t="shared" si="379"/>
        <v>0</v>
      </c>
      <c r="F1626" s="381">
        <f>F1630+F1631+F1632+F1633+F1634+F1635+F1636</f>
        <v>0</v>
      </c>
      <c r="G1626" s="381">
        <f>G1630+G1631+G1632+G1633+G1634+G1635+G1636</f>
        <v>0</v>
      </c>
      <c r="H1626" s="381">
        <f>H1630+H1631+H1632+H1633+H1634+H1635+H1636</f>
        <v>0</v>
      </c>
      <c r="I1626" s="381">
        <f>I1630+I1631+I1632+I1633+I1634+I1635+I1636</f>
        <v>0</v>
      </c>
      <c r="J1626" s="382">
        <f>J1630+J1631+J1632+J1633+J1634+J1635+J1636</f>
        <v>0</v>
      </c>
      <c r="K1626" s="191"/>
      <c r="L1626" s="96"/>
      <c r="M1626" s="96"/>
      <c r="N1626" s="27"/>
    </row>
    <row r="1627" spans="1:14" s="5" customFormat="1" ht="12.75" hidden="1" customHeight="1">
      <c r="A1627" s="87"/>
      <c r="B1627" s="143"/>
      <c r="C1627" s="144" t="s">
        <v>486</v>
      </c>
      <c r="D1627" s="145" t="s">
        <v>487</v>
      </c>
      <c r="E1627" s="412">
        <f t="shared" si="379"/>
        <v>0</v>
      </c>
      <c r="F1627" s="381"/>
      <c r="G1627" s="381"/>
      <c r="H1627" s="381"/>
      <c r="I1627" s="381"/>
      <c r="J1627" s="383"/>
      <c r="K1627" s="95"/>
      <c r="L1627" s="96"/>
      <c r="M1627" s="96"/>
      <c r="N1627" s="27"/>
    </row>
    <row r="1628" spans="1:14" s="5" customFormat="1" ht="12.75" hidden="1" customHeight="1">
      <c r="A1628" s="87"/>
      <c r="B1628" s="143"/>
      <c r="C1628" s="144" t="s">
        <v>488</v>
      </c>
      <c r="D1628" s="145" t="s">
        <v>489</v>
      </c>
      <c r="E1628" s="412">
        <f t="shared" si="379"/>
        <v>0</v>
      </c>
      <c r="F1628" s="381"/>
      <c r="G1628" s="381"/>
      <c r="H1628" s="381"/>
      <c r="I1628" s="381"/>
      <c r="J1628" s="383"/>
      <c r="K1628" s="95"/>
      <c r="L1628" s="96"/>
      <c r="M1628" s="96"/>
      <c r="N1628" s="27"/>
    </row>
    <row r="1629" spans="1:14" s="5" customFormat="1" ht="12.75" hidden="1" customHeight="1">
      <c r="A1629" s="87"/>
      <c r="B1629" s="143"/>
      <c r="C1629" s="144" t="s">
        <v>490</v>
      </c>
      <c r="D1629" s="145" t="s">
        <v>491</v>
      </c>
      <c r="E1629" s="412">
        <f t="shared" si="379"/>
        <v>0</v>
      </c>
      <c r="F1629" s="381"/>
      <c r="G1629" s="381"/>
      <c r="H1629" s="381"/>
      <c r="I1629" s="381"/>
      <c r="J1629" s="383"/>
      <c r="K1629" s="95"/>
      <c r="L1629" s="96"/>
      <c r="M1629" s="96"/>
      <c r="N1629" s="27"/>
    </row>
    <row r="1630" spans="1:14" s="5" customFormat="1" ht="12.75" hidden="1" customHeight="1">
      <c r="A1630" s="87"/>
      <c r="B1630" s="99"/>
      <c r="C1630" s="102" t="s">
        <v>492</v>
      </c>
      <c r="D1630" s="94" t="s">
        <v>493</v>
      </c>
      <c r="E1630" s="412">
        <f t="shared" si="379"/>
        <v>0</v>
      </c>
      <c r="F1630" s="381"/>
      <c r="G1630" s="381"/>
      <c r="H1630" s="381"/>
      <c r="I1630" s="381"/>
      <c r="J1630" s="383"/>
      <c r="K1630" s="95"/>
      <c r="L1630" s="96"/>
      <c r="M1630" s="96"/>
      <c r="N1630" s="27"/>
    </row>
    <row r="1631" spans="1:14" s="5" customFormat="1" ht="12.75" hidden="1" customHeight="1">
      <c r="A1631" s="87"/>
      <c r="B1631" s="99"/>
      <c r="C1631" s="102" t="s">
        <v>494</v>
      </c>
      <c r="D1631" s="94" t="s">
        <v>495</v>
      </c>
      <c r="E1631" s="412">
        <f t="shared" si="379"/>
        <v>0</v>
      </c>
      <c r="F1631" s="381"/>
      <c r="G1631" s="381"/>
      <c r="H1631" s="381"/>
      <c r="I1631" s="381"/>
      <c r="J1631" s="383"/>
      <c r="K1631" s="95"/>
      <c r="L1631" s="96"/>
      <c r="M1631" s="96"/>
      <c r="N1631" s="27"/>
    </row>
    <row r="1632" spans="1:14" s="5" customFormat="1" ht="12.75" hidden="1" customHeight="1">
      <c r="A1632" s="87"/>
      <c r="B1632" s="99"/>
      <c r="C1632" s="102" t="s">
        <v>496</v>
      </c>
      <c r="D1632" s="94" t="s">
        <v>497</v>
      </c>
      <c r="E1632" s="412">
        <f t="shared" si="379"/>
        <v>0</v>
      </c>
      <c r="F1632" s="381"/>
      <c r="G1632" s="381"/>
      <c r="H1632" s="381"/>
      <c r="I1632" s="381"/>
      <c r="J1632" s="383"/>
      <c r="K1632" s="95"/>
      <c r="L1632" s="96"/>
      <c r="M1632" s="96"/>
      <c r="N1632" s="27"/>
    </row>
    <row r="1633" spans="1:14" s="5" customFormat="1" ht="12.75" hidden="1" customHeight="1">
      <c r="A1633" s="87"/>
      <c r="B1633" s="99"/>
      <c r="C1633" s="102" t="s">
        <v>498</v>
      </c>
      <c r="D1633" s="94" t="s">
        <v>499</v>
      </c>
      <c r="E1633" s="412">
        <f t="shared" si="379"/>
        <v>0</v>
      </c>
      <c r="F1633" s="381"/>
      <c r="G1633" s="381"/>
      <c r="H1633" s="381"/>
      <c r="I1633" s="381"/>
      <c r="J1633" s="383"/>
      <c r="K1633" s="95"/>
      <c r="L1633" s="96"/>
      <c r="M1633" s="96"/>
      <c r="N1633" s="27"/>
    </row>
    <row r="1634" spans="1:14" s="5" customFormat="1" ht="12.75" hidden="1" customHeight="1">
      <c r="A1634" s="87"/>
      <c r="B1634" s="99"/>
      <c r="C1634" s="102"/>
      <c r="D1634" s="94"/>
      <c r="E1634" s="412">
        <f t="shared" si="379"/>
        <v>0</v>
      </c>
      <c r="F1634" s="381"/>
      <c r="G1634" s="381"/>
      <c r="H1634" s="381"/>
      <c r="I1634" s="381"/>
      <c r="J1634" s="383"/>
      <c r="K1634" s="95"/>
      <c r="L1634" s="96"/>
      <c r="M1634" s="96"/>
      <c r="N1634" s="27"/>
    </row>
    <row r="1635" spans="1:14" s="5" customFormat="1" ht="12.75" hidden="1" customHeight="1">
      <c r="A1635" s="87"/>
      <c r="B1635" s="99"/>
      <c r="C1635" s="102" t="s">
        <v>502</v>
      </c>
      <c r="D1635" s="94" t="s">
        <v>503</v>
      </c>
      <c r="E1635" s="412">
        <f t="shared" si="379"/>
        <v>0</v>
      </c>
      <c r="F1635" s="381"/>
      <c r="G1635" s="381"/>
      <c r="H1635" s="381"/>
      <c r="I1635" s="381"/>
      <c r="J1635" s="383"/>
      <c r="K1635" s="95"/>
      <c r="L1635" s="96"/>
      <c r="M1635" s="96"/>
      <c r="N1635" s="27"/>
    </row>
    <row r="1636" spans="1:14" s="5" customFormat="1" ht="12.75" hidden="1" customHeight="1">
      <c r="A1636" s="87"/>
      <c r="B1636" s="99"/>
      <c r="C1636" s="102" t="s">
        <v>504</v>
      </c>
      <c r="D1636" s="94" t="s">
        <v>505</v>
      </c>
      <c r="E1636" s="412">
        <f t="shared" si="379"/>
        <v>0</v>
      </c>
      <c r="F1636" s="381"/>
      <c r="G1636" s="381"/>
      <c r="H1636" s="381"/>
      <c r="I1636" s="381"/>
      <c r="J1636" s="383"/>
      <c r="K1636" s="95"/>
      <c r="L1636" s="96"/>
      <c r="M1636" s="96"/>
      <c r="N1636" s="27"/>
    </row>
    <row r="1637" spans="1:14" s="5" customFormat="1" ht="12.75" hidden="1" customHeight="1">
      <c r="A1637" s="87"/>
      <c r="B1637" s="98"/>
      <c r="C1637" s="91"/>
      <c r="D1637" s="94"/>
      <c r="E1637" s="412">
        <f t="shared" si="379"/>
        <v>0</v>
      </c>
      <c r="F1637" s="381"/>
      <c r="G1637" s="381"/>
      <c r="H1637" s="381"/>
      <c r="I1637" s="381"/>
      <c r="J1637" s="383"/>
      <c r="K1637" s="95"/>
      <c r="L1637" s="96"/>
      <c r="M1637" s="96"/>
      <c r="N1637" s="27"/>
    </row>
    <row r="1638" spans="1:14" s="5" customFormat="1" ht="12.75" hidden="1" customHeight="1">
      <c r="A1638" s="87"/>
      <c r="B1638" s="91" t="s">
        <v>506</v>
      </c>
      <c r="C1638" s="91"/>
      <c r="D1638" s="94" t="s">
        <v>507</v>
      </c>
      <c r="E1638" s="412">
        <f t="shared" si="379"/>
        <v>0</v>
      </c>
      <c r="F1638" s="381">
        <f t="shared" ref="F1638:M1638" si="382">F1639+F1640+F1641+F1642+F1643+F1644+F1645+F1646+F1647+F1648+F1649</f>
        <v>0</v>
      </c>
      <c r="G1638" s="381">
        <f t="shared" si="382"/>
        <v>0</v>
      </c>
      <c r="H1638" s="381">
        <f t="shared" si="382"/>
        <v>0</v>
      </c>
      <c r="I1638" s="381">
        <f t="shared" si="382"/>
        <v>0</v>
      </c>
      <c r="J1638" s="382">
        <f t="shared" si="382"/>
        <v>0</v>
      </c>
      <c r="K1638" s="191">
        <f t="shared" si="382"/>
        <v>0</v>
      </c>
      <c r="L1638" s="191">
        <f t="shared" si="382"/>
        <v>0</v>
      </c>
      <c r="M1638" s="191">
        <f t="shared" si="382"/>
        <v>0</v>
      </c>
      <c r="N1638" s="27"/>
    </row>
    <row r="1639" spans="1:14" s="5" customFormat="1" ht="12.75" hidden="1" customHeight="1">
      <c r="A1639" s="87"/>
      <c r="B1639" s="98" t="s">
        <v>508</v>
      </c>
      <c r="C1639" s="91"/>
      <c r="D1639" s="94" t="s">
        <v>509</v>
      </c>
      <c r="E1639" s="412">
        <f t="shared" si="379"/>
        <v>0</v>
      </c>
      <c r="F1639" s="381"/>
      <c r="G1639" s="381"/>
      <c r="H1639" s="381"/>
      <c r="I1639" s="381"/>
      <c r="J1639" s="383"/>
      <c r="K1639" s="95"/>
      <c r="L1639" s="96"/>
      <c r="M1639" s="96"/>
      <c r="N1639" s="27"/>
    </row>
    <row r="1640" spans="1:14" s="5" customFormat="1" ht="12.75" hidden="1" customHeight="1">
      <c r="A1640" s="87"/>
      <c r="B1640" s="98" t="s">
        <v>510</v>
      </c>
      <c r="C1640" s="102"/>
      <c r="D1640" s="94" t="s">
        <v>511</v>
      </c>
      <c r="E1640" s="412">
        <f t="shared" si="379"/>
        <v>0</v>
      </c>
      <c r="F1640" s="381"/>
      <c r="G1640" s="381"/>
      <c r="H1640" s="381"/>
      <c r="I1640" s="381"/>
      <c r="J1640" s="383"/>
      <c r="K1640" s="95"/>
      <c r="L1640" s="96"/>
      <c r="M1640" s="96"/>
      <c r="N1640" s="27"/>
    </row>
    <row r="1641" spans="1:14" s="5" customFormat="1" ht="12.75" hidden="1" customHeight="1">
      <c r="A1641" s="87"/>
      <c r="B1641" s="98" t="s">
        <v>512</v>
      </c>
      <c r="C1641" s="91"/>
      <c r="D1641" s="94" t="s">
        <v>513</v>
      </c>
      <c r="E1641" s="412">
        <f t="shared" si="379"/>
        <v>0</v>
      </c>
      <c r="F1641" s="381"/>
      <c r="G1641" s="381"/>
      <c r="H1641" s="381"/>
      <c r="I1641" s="381"/>
      <c r="J1641" s="383"/>
      <c r="K1641" s="95"/>
      <c r="L1641" s="96"/>
      <c r="M1641" s="96"/>
      <c r="N1641" s="27"/>
    </row>
    <row r="1642" spans="1:14" s="5" customFormat="1" ht="12.75" hidden="1" customHeight="1">
      <c r="A1642" s="87"/>
      <c r="B1642" s="98" t="s">
        <v>514</v>
      </c>
      <c r="C1642" s="93"/>
      <c r="D1642" s="94" t="s">
        <v>515</v>
      </c>
      <c r="E1642" s="412">
        <f t="shared" si="379"/>
        <v>0</v>
      </c>
      <c r="F1642" s="381"/>
      <c r="G1642" s="381"/>
      <c r="H1642" s="381"/>
      <c r="I1642" s="381"/>
      <c r="J1642" s="383"/>
      <c r="K1642" s="95"/>
      <c r="L1642" s="96"/>
      <c r="M1642" s="96"/>
      <c r="N1642" s="27"/>
    </row>
    <row r="1643" spans="1:14" s="5" customFormat="1" ht="12.75" hidden="1" customHeight="1">
      <c r="A1643" s="87"/>
      <c r="B1643" s="97" t="s">
        <v>516</v>
      </c>
      <c r="C1643" s="537"/>
      <c r="D1643" s="94" t="s">
        <v>517</v>
      </c>
      <c r="E1643" s="412">
        <f t="shared" si="379"/>
        <v>0</v>
      </c>
      <c r="F1643" s="381"/>
      <c r="G1643" s="381"/>
      <c r="H1643" s="381"/>
      <c r="I1643" s="381"/>
      <c r="J1643" s="383"/>
      <c r="K1643" s="95"/>
      <c r="L1643" s="96"/>
      <c r="M1643" s="96"/>
      <c r="N1643" s="27"/>
    </row>
    <row r="1644" spans="1:14" s="5" customFormat="1" ht="12.75" hidden="1" customHeight="1">
      <c r="A1644" s="87"/>
      <c r="B1644" s="146" t="s">
        <v>518</v>
      </c>
      <c r="C1644" s="102"/>
      <c r="D1644" s="100" t="s">
        <v>519</v>
      </c>
      <c r="E1644" s="412">
        <f t="shared" si="379"/>
        <v>0</v>
      </c>
      <c r="F1644" s="381"/>
      <c r="G1644" s="381"/>
      <c r="H1644" s="381"/>
      <c r="I1644" s="381"/>
      <c r="J1644" s="383"/>
      <c r="K1644" s="95"/>
      <c r="L1644" s="96"/>
      <c r="M1644" s="96"/>
      <c r="N1644" s="27"/>
    </row>
    <row r="1645" spans="1:14" s="5" customFormat="1" ht="12.75" hidden="1" customHeight="1">
      <c r="A1645" s="87"/>
      <c r="B1645" s="97" t="s">
        <v>520</v>
      </c>
      <c r="C1645" s="91"/>
      <c r="D1645" s="94" t="s">
        <v>521</v>
      </c>
      <c r="E1645" s="412">
        <f t="shared" si="379"/>
        <v>0</v>
      </c>
      <c r="F1645" s="381"/>
      <c r="G1645" s="381"/>
      <c r="H1645" s="381"/>
      <c r="I1645" s="381"/>
      <c r="J1645" s="383"/>
      <c r="K1645" s="95"/>
      <c r="L1645" s="96"/>
      <c r="M1645" s="96"/>
      <c r="N1645" s="27"/>
    </row>
    <row r="1646" spans="1:14" s="5" customFormat="1" ht="12.75" hidden="1" customHeight="1">
      <c r="A1646" s="87"/>
      <c r="B1646" s="97" t="s">
        <v>522</v>
      </c>
      <c r="C1646" s="91"/>
      <c r="D1646" s="94" t="s">
        <v>523</v>
      </c>
      <c r="E1646" s="412">
        <f t="shared" si="379"/>
        <v>0</v>
      </c>
      <c r="F1646" s="381"/>
      <c r="G1646" s="381"/>
      <c r="H1646" s="381"/>
      <c r="I1646" s="381"/>
      <c r="J1646" s="383"/>
      <c r="K1646" s="95"/>
      <c r="L1646" s="96"/>
      <c r="M1646" s="96"/>
      <c r="N1646" s="27"/>
    </row>
    <row r="1647" spans="1:14" s="5" customFormat="1" ht="12.75" hidden="1" customHeight="1">
      <c r="A1647" s="87"/>
      <c r="B1647" s="98" t="s">
        <v>524</v>
      </c>
      <c r="C1647" s="99"/>
      <c r="D1647" s="100" t="s">
        <v>525</v>
      </c>
      <c r="E1647" s="412">
        <f t="shared" si="379"/>
        <v>0</v>
      </c>
      <c r="F1647" s="381"/>
      <c r="G1647" s="381"/>
      <c r="H1647" s="381"/>
      <c r="I1647" s="381"/>
      <c r="J1647" s="383"/>
      <c r="K1647" s="95"/>
      <c r="L1647" s="96"/>
      <c r="M1647" s="96"/>
      <c r="N1647" s="27"/>
    </row>
    <row r="1648" spans="1:14" s="5" customFormat="1" ht="12.75" hidden="1" customHeight="1">
      <c r="A1648" s="87"/>
      <c r="B1648" s="97" t="s">
        <v>526</v>
      </c>
      <c r="C1648" s="91"/>
      <c r="D1648" s="94" t="s">
        <v>527</v>
      </c>
      <c r="E1648" s="412">
        <f t="shared" si="379"/>
        <v>0</v>
      </c>
      <c r="F1648" s="381"/>
      <c r="G1648" s="381"/>
      <c r="H1648" s="381"/>
      <c r="I1648" s="381"/>
      <c r="J1648" s="383"/>
      <c r="K1648" s="95"/>
      <c r="L1648" s="96"/>
      <c r="M1648" s="96"/>
      <c r="N1648" s="27"/>
    </row>
    <row r="1649" spans="1:14" s="5" customFormat="1" ht="12.75" hidden="1" customHeight="1">
      <c r="A1649" s="87"/>
      <c r="B1649" s="147" t="s">
        <v>528</v>
      </c>
      <c r="C1649" s="99"/>
      <c r="D1649" s="100" t="s">
        <v>529</v>
      </c>
      <c r="E1649" s="412">
        <f t="shared" si="379"/>
        <v>0</v>
      </c>
      <c r="F1649" s="381"/>
      <c r="G1649" s="381"/>
      <c r="H1649" s="381"/>
      <c r="I1649" s="381"/>
      <c r="J1649" s="383"/>
      <c r="K1649" s="95"/>
      <c r="L1649" s="96"/>
      <c r="M1649" s="96"/>
      <c r="N1649" s="27"/>
    </row>
    <row r="1650" spans="1:14" s="5" customFormat="1" ht="12.75" hidden="1" customHeight="1">
      <c r="A1650" s="87"/>
      <c r="B1650" s="97"/>
      <c r="C1650" s="91"/>
      <c r="D1650" s="94"/>
      <c r="E1650" s="412">
        <f t="shared" si="379"/>
        <v>0</v>
      </c>
      <c r="F1650" s="381"/>
      <c r="G1650" s="381"/>
      <c r="H1650" s="381"/>
      <c r="I1650" s="381"/>
      <c r="J1650" s="383"/>
      <c r="K1650" s="95"/>
      <c r="L1650" s="96"/>
      <c r="M1650" s="96"/>
      <c r="N1650" s="27"/>
    </row>
    <row r="1651" spans="1:14" s="5" customFormat="1" ht="12.75" customHeight="1">
      <c r="A1651" s="87"/>
      <c r="B1651" s="119" t="s">
        <v>530</v>
      </c>
      <c r="C1651" s="99"/>
      <c r="D1651" s="100" t="s">
        <v>531</v>
      </c>
      <c r="E1651" s="412">
        <f t="shared" si="379"/>
        <v>4379</v>
      </c>
      <c r="F1651" s="381">
        <f>F1652+F1662</f>
        <v>0</v>
      </c>
      <c r="G1651" s="381">
        <f>G1652+G1662</f>
        <v>4009</v>
      </c>
      <c r="H1651" s="381">
        <f>H1652+H1662</f>
        <v>270</v>
      </c>
      <c r="I1651" s="381">
        <f>I1652+I1662</f>
        <v>0</v>
      </c>
      <c r="J1651" s="382">
        <f>J1652+J1662</f>
        <v>100</v>
      </c>
      <c r="K1651" s="191">
        <f>K1652</f>
        <v>0</v>
      </c>
      <c r="L1651" s="191">
        <f>L1652</f>
        <v>0</v>
      </c>
      <c r="M1651" s="191">
        <f>M1652</f>
        <v>0</v>
      </c>
      <c r="N1651" s="27"/>
    </row>
    <row r="1652" spans="1:14" s="5" customFormat="1" ht="12.75" customHeight="1">
      <c r="A1652" s="87"/>
      <c r="B1652" s="93" t="s">
        <v>532</v>
      </c>
      <c r="C1652" s="91"/>
      <c r="D1652" s="94" t="s">
        <v>533</v>
      </c>
      <c r="E1652" s="412">
        <f t="shared" si="379"/>
        <v>4379</v>
      </c>
      <c r="F1652" s="381">
        <f>F1653+F1658+F1660</f>
        <v>0</v>
      </c>
      <c r="G1652" s="381">
        <f>G1653+G1658+G1660</f>
        <v>4009</v>
      </c>
      <c r="H1652" s="381">
        <f>H1653+H1658+H1660</f>
        <v>270</v>
      </c>
      <c r="I1652" s="381">
        <f>I1653+I1658+I1660</f>
        <v>0</v>
      </c>
      <c r="J1652" s="382">
        <f>J1653+J1658+J1660</f>
        <v>100</v>
      </c>
      <c r="K1652" s="191"/>
      <c r="L1652" s="191"/>
      <c r="M1652" s="191"/>
      <c r="N1652" s="27"/>
    </row>
    <row r="1653" spans="1:14" s="5" customFormat="1" ht="12.75" customHeight="1">
      <c r="A1653" s="87"/>
      <c r="B1653" s="97" t="s">
        <v>534</v>
      </c>
      <c r="C1653" s="91"/>
      <c r="D1653" s="94" t="s">
        <v>535</v>
      </c>
      <c r="E1653" s="412">
        <f t="shared" si="379"/>
        <v>4379</v>
      </c>
      <c r="F1653" s="381">
        <f>F1654+F1655+F1656+F1657</f>
        <v>0</v>
      </c>
      <c r="G1653" s="381">
        <f>G1654+G1655+G1656+G1657</f>
        <v>4009</v>
      </c>
      <c r="H1653" s="381">
        <f>H1654+H1655+H1656+H1657</f>
        <v>270</v>
      </c>
      <c r="I1653" s="381">
        <f>I1654+I1655+I1656+I1657</f>
        <v>0</v>
      </c>
      <c r="J1653" s="382">
        <f>J1654+J1655+J1656+J1657</f>
        <v>100</v>
      </c>
      <c r="K1653" s="191"/>
      <c r="L1653" s="191"/>
      <c r="M1653" s="191"/>
      <c r="N1653" s="27"/>
    </row>
    <row r="1654" spans="1:14" s="5" customFormat="1" ht="12.75" customHeight="1">
      <c r="A1654" s="87"/>
      <c r="B1654" s="98"/>
      <c r="C1654" s="98" t="s">
        <v>536</v>
      </c>
      <c r="D1654" s="100" t="s">
        <v>537</v>
      </c>
      <c r="E1654" s="412">
        <f t="shared" si="379"/>
        <v>3660</v>
      </c>
      <c r="F1654" s="381"/>
      <c r="G1654" s="381">
        <v>3660</v>
      </c>
      <c r="H1654" s="381"/>
      <c r="I1654" s="381"/>
      <c r="J1654" s="383"/>
      <c r="K1654" s="95"/>
      <c r="L1654" s="96"/>
      <c r="M1654" s="96"/>
      <c r="N1654" s="27"/>
    </row>
    <row r="1655" spans="1:14" s="5" customFormat="1" ht="12.75" customHeight="1">
      <c r="A1655" s="87"/>
      <c r="B1655" s="98"/>
      <c r="C1655" s="98" t="s">
        <v>538</v>
      </c>
      <c r="D1655" s="100" t="s">
        <v>539</v>
      </c>
      <c r="E1655" s="412">
        <f t="shared" si="379"/>
        <v>132</v>
      </c>
      <c r="F1655" s="381"/>
      <c r="G1655" s="381">
        <v>32</v>
      </c>
      <c r="H1655" s="381">
        <v>100</v>
      </c>
      <c r="I1655" s="381"/>
      <c r="J1655" s="383"/>
      <c r="K1655" s="95"/>
      <c r="L1655" s="96"/>
      <c r="M1655" s="96"/>
      <c r="N1655" s="27"/>
    </row>
    <row r="1656" spans="1:14" s="5" customFormat="1" ht="12.75" customHeight="1">
      <c r="A1656" s="87"/>
      <c r="B1656" s="98"/>
      <c r="C1656" s="99" t="s">
        <v>540</v>
      </c>
      <c r="D1656" s="100" t="s">
        <v>541</v>
      </c>
      <c r="E1656" s="412">
        <f t="shared" si="379"/>
        <v>0</v>
      </c>
      <c r="F1656" s="381"/>
      <c r="G1656" s="381"/>
      <c r="H1656" s="381"/>
      <c r="I1656" s="381"/>
      <c r="J1656" s="383"/>
      <c r="K1656" s="95"/>
      <c r="L1656" s="96"/>
      <c r="M1656" s="96"/>
      <c r="N1656" s="27"/>
    </row>
    <row r="1657" spans="1:14" s="5" customFormat="1" ht="12.75" customHeight="1">
      <c r="A1657" s="87"/>
      <c r="B1657" s="98"/>
      <c r="C1657" s="99" t="s">
        <v>542</v>
      </c>
      <c r="D1657" s="100" t="s">
        <v>543</v>
      </c>
      <c r="E1657" s="412">
        <f t="shared" si="379"/>
        <v>587</v>
      </c>
      <c r="F1657" s="381"/>
      <c r="G1657" s="381">
        <v>317</v>
      </c>
      <c r="H1657" s="381">
        <v>170</v>
      </c>
      <c r="I1657" s="381"/>
      <c r="J1657" s="417">
        <v>100</v>
      </c>
      <c r="K1657" s="418"/>
      <c r="L1657" s="96"/>
      <c r="M1657" s="96"/>
      <c r="N1657" s="27"/>
    </row>
    <row r="1658" spans="1:14" s="5" customFormat="1" ht="12.75" customHeight="1">
      <c r="A1658" s="87"/>
      <c r="B1658" s="98" t="s">
        <v>544</v>
      </c>
      <c r="C1658" s="99"/>
      <c r="D1658" s="100" t="s">
        <v>545</v>
      </c>
      <c r="E1658" s="412">
        <f t="shared" si="379"/>
        <v>0</v>
      </c>
      <c r="F1658" s="381">
        <f>F1659</f>
        <v>0</v>
      </c>
      <c r="G1658" s="381"/>
      <c r="H1658" s="381"/>
      <c r="I1658" s="381"/>
      <c r="J1658" s="382"/>
      <c r="K1658" s="191"/>
      <c r="L1658" s="191"/>
      <c r="M1658" s="191"/>
      <c r="N1658" s="27"/>
    </row>
    <row r="1659" spans="1:14" s="5" customFormat="1" ht="12.75" customHeight="1">
      <c r="A1659" s="87"/>
      <c r="B1659" s="98"/>
      <c r="C1659" s="99" t="s">
        <v>546</v>
      </c>
      <c r="D1659" s="100" t="s">
        <v>547</v>
      </c>
      <c r="E1659" s="412">
        <f t="shared" si="379"/>
        <v>0</v>
      </c>
      <c r="F1659" s="381"/>
      <c r="G1659" s="381"/>
      <c r="H1659" s="381"/>
      <c r="I1659" s="381"/>
      <c r="J1659" s="383"/>
      <c r="K1659" s="95"/>
      <c r="L1659" s="96"/>
      <c r="M1659" s="96"/>
      <c r="N1659" s="27"/>
    </row>
    <row r="1660" spans="1:14" s="5" customFormat="1" ht="12.75" customHeight="1">
      <c r="A1660" s="87"/>
      <c r="B1660" s="98" t="s">
        <v>548</v>
      </c>
      <c r="C1660" s="99"/>
      <c r="D1660" s="100" t="s">
        <v>549</v>
      </c>
      <c r="E1660" s="412">
        <f t="shared" si="379"/>
        <v>0</v>
      </c>
      <c r="F1660" s="381"/>
      <c r="G1660" s="381"/>
      <c r="H1660" s="381"/>
      <c r="I1660" s="381">
        <v>0</v>
      </c>
      <c r="J1660" s="383"/>
      <c r="K1660" s="95"/>
      <c r="L1660" s="96"/>
      <c r="M1660" s="96"/>
      <c r="N1660" s="27"/>
    </row>
    <row r="1661" spans="1:14" s="5" customFormat="1" ht="12.75" customHeight="1">
      <c r="A1661" s="87"/>
      <c r="B1661" s="98"/>
      <c r="C1661" s="99"/>
      <c r="D1661" s="100"/>
      <c r="E1661" s="412">
        <f t="shared" si="379"/>
        <v>0</v>
      </c>
      <c r="F1661" s="381"/>
      <c r="G1661" s="381"/>
      <c r="H1661" s="381"/>
      <c r="I1661" s="381"/>
      <c r="J1661" s="383"/>
      <c r="K1661" s="95"/>
      <c r="L1661" s="96"/>
      <c r="M1661" s="96"/>
      <c r="N1661" s="27"/>
    </row>
    <row r="1662" spans="1:14" s="5" customFormat="1" ht="12.75" customHeight="1">
      <c r="A1662" s="87"/>
      <c r="B1662" s="91" t="s">
        <v>550</v>
      </c>
      <c r="C1662" s="99"/>
      <c r="D1662" s="100" t="s">
        <v>551</v>
      </c>
      <c r="E1662" s="412">
        <f t="shared" si="379"/>
        <v>0</v>
      </c>
      <c r="F1662" s="381">
        <f t="shared" ref="F1662:M1663" si="383">F1663</f>
        <v>0</v>
      </c>
      <c r="G1662" s="381"/>
      <c r="H1662" s="381"/>
      <c r="I1662" s="381"/>
      <c r="J1662" s="382"/>
      <c r="K1662" s="191">
        <f t="shared" si="383"/>
        <v>0</v>
      </c>
      <c r="L1662" s="191">
        <f t="shared" si="383"/>
        <v>0</v>
      </c>
      <c r="M1662" s="191">
        <f t="shared" si="383"/>
        <v>0</v>
      </c>
      <c r="N1662" s="27"/>
    </row>
    <row r="1663" spans="1:14" s="5" customFormat="1" ht="15.75" customHeight="1">
      <c r="A1663" s="87"/>
      <c r="B1663" s="148" t="s">
        <v>552</v>
      </c>
      <c r="C1663" s="149"/>
      <c r="D1663" s="100" t="s">
        <v>553</v>
      </c>
      <c r="E1663" s="412">
        <f t="shared" si="379"/>
        <v>0</v>
      </c>
      <c r="F1663" s="381">
        <f t="shared" si="383"/>
        <v>0</v>
      </c>
      <c r="G1663" s="381"/>
      <c r="H1663" s="381"/>
      <c r="I1663" s="381"/>
      <c r="J1663" s="382"/>
      <c r="K1663" s="191">
        <f t="shared" si="383"/>
        <v>0</v>
      </c>
      <c r="L1663" s="191">
        <f t="shared" si="383"/>
        <v>0</v>
      </c>
      <c r="M1663" s="191">
        <f t="shared" si="383"/>
        <v>0</v>
      </c>
      <c r="N1663" s="27"/>
    </row>
    <row r="1664" spans="1:14" s="5" customFormat="1" ht="12.75" customHeight="1">
      <c r="A1664" s="87"/>
      <c r="B1664" s="98"/>
      <c r="C1664" s="99" t="s">
        <v>554</v>
      </c>
      <c r="D1664" s="100" t="s">
        <v>555</v>
      </c>
      <c r="E1664" s="412">
        <f t="shared" si="379"/>
        <v>0</v>
      </c>
      <c r="F1664" s="381"/>
      <c r="G1664" s="381"/>
      <c r="H1664" s="381"/>
      <c r="I1664" s="381"/>
      <c r="J1664" s="383"/>
      <c r="K1664" s="95"/>
      <c r="L1664" s="96"/>
      <c r="M1664" s="96"/>
      <c r="N1664" s="27"/>
    </row>
    <row r="1665" spans="1:14" s="5" customFormat="1" ht="12.75" customHeight="1">
      <c r="A1665" s="87"/>
      <c r="B1665" s="98"/>
      <c r="C1665" s="99"/>
      <c r="D1665" s="100"/>
      <c r="E1665" s="412">
        <f t="shared" si="379"/>
        <v>0</v>
      </c>
      <c r="F1665" s="381"/>
      <c r="G1665" s="381"/>
      <c r="H1665" s="381"/>
      <c r="I1665" s="381"/>
      <c r="J1665" s="383"/>
      <c r="K1665" s="95"/>
      <c r="L1665" s="96"/>
      <c r="M1665" s="96"/>
      <c r="N1665" s="27"/>
    </row>
    <row r="1666" spans="1:14" s="5" customFormat="1" ht="12.75" customHeight="1">
      <c r="A1666" s="87"/>
      <c r="B1666" s="91" t="s">
        <v>556</v>
      </c>
      <c r="C1666" s="99"/>
      <c r="D1666" s="100" t="s">
        <v>459</v>
      </c>
      <c r="E1666" s="412">
        <f t="shared" si="379"/>
        <v>0</v>
      </c>
      <c r="F1666" s="381">
        <f t="shared" ref="F1666:M1666" si="384">F1667</f>
        <v>0</v>
      </c>
      <c r="G1666" s="381">
        <f t="shared" si="384"/>
        <v>0</v>
      </c>
      <c r="H1666" s="381">
        <f t="shared" si="384"/>
        <v>0</v>
      </c>
      <c r="I1666" s="381">
        <f t="shared" si="384"/>
        <v>0</v>
      </c>
      <c r="J1666" s="382">
        <f t="shared" si="384"/>
        <v>0</v>
      </c>
      <c r="K1666" s="191">
        <f t="shared" si="384"/>
        <v>0</v>
      </c>
      <c r="L1666" s="191">
        <f t="shared" si="384"/>
        <v>0</v>
      </c>
      <c r="M1666" s="191">
        <f t="shared" si="384"/>
        <v>0</v>
      </c>
      <c r="N1666" s="27"/>
    </row>
    <row r="1667" spans="1:14" s="5" customFormat="1" ht="12.75" customHeight="1">
      <c r="A1667" s="87"/>
      <c r="B1667" s="98" t="s">
        <v>460</v>
      </c>
      <c r="C1667" s="99"/>
      <c r="D1667" s="100" t="s">
        <v>461</v>
      </c>
      <c r="E1667" s="412">
        <f t="shared" si="379"/>
        <v>0</v>
      </c>
      <c r="F1667" s="381"/>
      <c r="G1667" s="381"/>
      <c r="H1667" s="381"/>
      <c r="I1667" s="381"/>
      <c r="J1667" s="383"/>
      <c r="K1667" s="95"/>
      <c r="L1667" s="96"/>
      <c r="M1667" s="96"/>
      <c r="N1667" s="27"/>
    </row>
    <row r="1668" spans="1:14">
      <c r="A1668" s="150" t="s">
        <v>204</v>
      </c>
      <c r="B1668" s="150"/>
      <c r="C1668" s="150"/>
      <c r="D1668" s="182"/>
      <c r="E1668" s="369">
        <f t="shared" si="379"/>
        <v>4379</v>
      </c>
      <c r="F1668" s="388">
        <f>F1673</f>
        <v>0</v>
      </c>
      <c r="G1668" s="388">
        <f>G1669+G1673</f>
        <v>4009</v>
      </c>
      <c r="H1668" s="388">
        <f>H1669+H1673</f>
        <v>270</v>
      </c>
      <c r="I1668" s="388">
        <f>I1669+I1673</f>
        <v>0</v>
      </c>
      <c r="J1668" s="388">
        <f>J1669+J1673</f>
        <v>100</v>
      </c>
      <c r="K1668" s="95">
        <f>K1669+K1670+K1673+K1674</f>
        <v>0</v>
      </c>
      <c r="L1668" s="95">
        <f>L1669+L1670+L1673+L1674</f>
        <v>0</v>
      </c>
      <c r="M1668" s="95">
        <f>M1669+M1670+M1673+M1674</f>
        <v>0</v>
      </c>
    </row>
    <row r="1669" spans="1:14">
      <c r="A1669" s="161"/>
      <c r="B1669" s="163" t="s">
        <v>287</v>
      </c>
      <c r="C1669" s="163"/>
      <c r="D1669" s="168" t="s">
        <v>288</v>
      </c>
      <c r="E1669" s="369">
        <f t="shared" si="379"/>
        <v>0</v>
      </c>
      <c r="F1669" s="388"/>
      <c r="G1669" s="388"/>
      <c r="H1669" s="388"/>
      <c r="I1669" s="388"/>
      <c r="J1669" s="383"/>
      <c r="K1669" s="95"/>
      <c r="L1669" s="96"/>
      <c r="M1669" s="96"/>
    </row>
    <row r="1670" spans="1:14" ht="22.5" customHeight="1">
      <c r="A1670" s="161"/>
      <c r="B1670" s="666" t="s">
        <v>289</v>
      </c>
      <c r="C1670" s="667"/>
      <c r="D1670" s="168" t="s">
        <v>290</v>
      </c>
      <c r="E1670" s="369">
        <f t="shared" si="379"/>
        <v>0</v>
      </c>
      <c r="F1670" s="388">
        <f t="shared" ref="F1670:M1670" si="385">F1671</f>
        <v>0</v>
      </c>
      <c r="G1670" s="388">
        <f t="shared" si="385"/>
        <v>0</v>
      </c>
      <c r="H1670" s="388">
        <f t="shared" si="385"/>
        <v>0</v>
      </c>
      <c r="I1670" s="388">
        <f t="shared" si="385"/>
        <v>0</v>
      </c>
      <c r="J1670" s="383">
        <f t="shared" si="385"/>
        <v>0</v>
      </c>
      <c r="K1670" s="95">
        <f t="shared" si="385"/>
        <v>0</v>
      </c>
      <c r="L1670" s="95">
        <f t="shared" si="385"/>
        <v>0</v>
      </c>
      <c r="M1670" s="95">
        <f t="shared" si="385"/>
        <v>0</v>
      </c>
    </row>
    <row r="1671" spans="1:14">
      <c r="A1671" s="161"/>
      <c r="B1671" s="153"/>
      <c r="C1671" s="163" t="s">
        <v>291</v>
      </c>
      <c r="D1671" s="185" t="s">
        <v>292</v>
      </c>
      <c r="E1671" s="369">
        <f t="shared" si="379"/>
        <v>0</v>
      </c>
      <c r="F1671" s="388"/>
      <c r="G1671" s="388"/>
      <c r="H1671" s="388"/>
      <c r="I1671" s="388"/>
      <c r="J1671" s="383"/>
      <c r="K1671" s="95"/>
      <c r="L1671" s="96"/>
      <c r="M1671" s="96"/>
    </row>
    <row r="1672" spans="1:14" ht="18.75" hidden="1" customHeight="1">
      <c r="A1672" s="161"/>
      <c r="B1672" s="153"/>
      <c r="C1672" s="163"/>
      <c r="D1672" s="168"/>
      <c r="E1672" s="369">
        <f t="shared" si="379"/>
        <v>0</v>
      </c>
      <c r="F1672" s="388"/>
      <c r="G1672" s="388"/>
      <c r="H1672" s="388"/>
      <c r="I1672" s="388"/>
      <c r="J1672" s="383"/>
      <c r="K1672" s="95"/>
      <c r="L1672" s="96"/>
      <c r="M1672" s="96"/>
    </row>
    <row r="1673" spans="1:14">
      <c r="A1673" s="161"/>
      <c r="B1673" s="153" t="s">
        <v>293</v>
      </c>
      <c r="C1673" s="163"/>
      <c r="D1673" s="182" t="s">
        <v>294</v>
      </c>
      <c r="E1673" s="369">
        <f t="shared" si="379"/>
        <v>4379</v>
      </c>
      <c r="F1673" s="388"/>
      <c r="G1673" s="388">
        <v>4009</v>
      </c>
      <c r="H1673" s="388">
        <v>270</v>
      </c>
      <c r="I1673" s="388">
        <v>0</v>
      </c>
      <c r="J1673" s="383">
        <v>100</v>
      </c>
      <c r="K1673" s="191">
        <v>0</v>
      </c>
      <c r="L1673" s="191">
        <v>0</v>
      </c>
      <c r="M1673" s="191">
        <v>0</v>
      </c>
    </row>
    <row r="1674" spans="1:14" ht="31.5" customHeight="1">
      <c r="A1674" s="161"/>
      <c r="B1674" s="666" t="s">
        <v>751</v>
      </c>
      <c r="C1674" s="667"/>
      <c r="D1674" s="168" t="s">
        <v>296</v>
      </c>
      <c r="E1674" s="369">
        <f t="shared" si="379"/>
        <v>0</v>
      </c>
      <c r="F1674" s="388"/>
      <c r="G1674" s="388"/>
      <c r="H1674" s="388"/>
      <c r="I1674" s="388"/>
      <c r="J1674" s="383"/>
      <c r="K1674" s="95"/>
      <c r="L1674" s="96"/>
      <c r="M1674" s="96"/>
    </row>
    <row r="1675" spans="1:14" ht="27.75" customHeight="1">
      <c r="A1675" s="161"/>
      <c r="B1675" s="522"/>
      <c r="C1675" s="523" t="s">
        <v>747</v>
      </c>
      <c r="D1675" s="168" t="s">
        <v>740</v>
      </c>
      <c r="E1675" s="369">
        <f t="shared" si="379"/>
        <v>0</v>
      </c>
      <c r="F1675" s="388"/>
      <c r="G1675" s="388"/>
      <c r="H1675" s="388"/>
      <c r="I1675" s="388"/>
      <c r="J1675" s="383"/>
      <c r="K1675" s="95"/>
      <c r="L1675" s="96"/>
      <c r="M1675" s="96"/>
    </row>
    <row r="1676" spans="1:14" s="4" customFormat="1" ht="45.75" customHeight="1">
      <c r="A1676" s="646" t="s">
        <v>297</v>
      </c>
      <c r="B1676" s="647"/>
      <c r="C1676" s="648"/>
      <c r="D1676" s="202" t="s">
        <v>298</v>
      </c>
      <c r="E1676" s="433">
        <f t="shared" si="379"/>
        <v>0</v>
      </c>
      <c r="F1676" s="433">
        <f t="shared" ref="F1676:M1676" si="386">F1677+F1678</f>
        <v>0</v>
      </c>
      <c r="G1676" s="433">
        <f t="shared" si="386"/>
        <v>0</v>
      </c>
      <c r="H1676" s="433">
        <f t="shared" si="386"/>
        <v>0</v>
      </c>
      <c r="I1676" s="433">
        <f t="shared" si="386"/>
        <v>0</v>
      </c>
      <c r="J1676" s="471">
        <f t="shared" si="386"/>
        <v>0</v>
      </c>
      <c r="K1676" s="472">
        <f t="shared" si="386"/>
        <v>0</v>
      </c>
      <c r="L1676" s="472">
        <f t="shared" si="386"/>
        <v>0</v>
      </c>
      <c r="M1676" s="472">
        <f t="shared" si="386"/>
        <v>0</v>
      </c>
      <c r="N1676" s="46"/>
    </row>
    <row r="1677" spans="1:14">
      <c r="A1677" s="152" t="s">
        <v>563</v>
      </c>
      <c r="B1677" s="203"/>
      <c r="C1677" s="152"/>
      <c r="D1677" s="451" t="s">
        <v>300</v>
      </c>
      <c r="E1677" s="410">
        <f t="shared" si="379"/>
        <v>0</v>
      </c>
      <c r="F1677" s="388"/>
      <c r="G1677" s="388"/>
      <c r="H1677" s="388"/>
      <c r="I1677" s="388"/>
      <c r="J1677" s="383"/>
      <c r="K1677" s="95"/>
      <c r="L1677" s="96"/>
      <c r="M1677" s="96"/>
      <c r="N1677" s="46"/>
    </row>
    <row r="1678" spans="1:14" ht="12.75" customHeight="1">
      <c r="A1678" s="204" t="s">
        <v>564</v>
      </c>
      <c r="B1678" s="163"/>
      <c r="C1678" s="152"/>
      <c r="D1678" s="451" t="s">
        <v>312</v>
      </c>
      <c r="E1678" s="410">
        <f t="shared" si="379"/>
        <v>0</v>
      </c>
      <c r="F1678" s="388"/>
      <c r="G1678" s="388"/>
      <c r="H1678" s="388"/>
      <c r="I1678" s="388"/>
      <c r="J1678" s="383"/>
      <c r="K1678" s="95"/>
      <c r="L1678" s="96"/>
      <c r="M1678" s="96"/>
      <c r="N1678" s="46"/>
    </row>
    <row r="1679" spans="1:14" s="4" customFormat="1" ht="40.5" customHeight="1">
      <c r="A1679" s="603" t="s">
        <v>323</v>
      </c>
      <c r="B1679" s="604"/>
      <c r="C1679" s="605"/>
      <c r="D1679" s="421" t="s">
        <v>324</v>
      </c>
      <c r="E1679" s="433">
        <f>G1679+H1679+I1679+J1679</f>
        <v>0</v>
      </c>
      <c r="F1679" s="433">
        <f t="shared" ref="F1679:M1679" si="387">F1680+F1681+F1738+F1739</f>
        <v>0</v>
      </c>
      <c r="G1679" s="433">
        <f t="shared" si="387"/>
        <v>0</v>
      </c>
      <c r="H1679" s="433">
        <f t="shared" si="387"/>
        <v>0</v>
      </c>
      <c r="I1679" s="433">
        <f t="shared" si="387"/>
        <v>0</v>
      </c>
      <c r="J1679" s="471">
        <f t="shared" si="387"/>
        <v>0</v>
      </c>
      <c r="K1679" s="472">
        <f t="shared" si="387"/>
        <v>0</v>
      </c>
      <c r="L1679" s="472">
        <f t="shared" si="387"/>
        <v>0</v>
      </c>
      <c r="M1679" s="472">
        <f t="shared" si="387"/>
        <v>0</v>
      </c>
      <c r="N1679" s="46"/>
    </row>
    <row r="1680" spans="1:14" ht="25.5" customHeight="1">
      <c r="A1680" s="734" t="s">
        <v>565</v>
      </c>
      <c r="B1680" s="735"/>
      <c r="C1680" s="736"/>
      <c r="D1680" s="451" t="s">
        <v>326</v>
      </c>
      <c r="E1680" s="410">
        <f>G1680+H1680+I1680+J1680</f>
        <v>0</v>
      </c>
      <c r="F1680" s="388"/>
      <c r="G1680" s="388"/>
      <c r="H1680" s="388"/>
      <c r="I1680" s="388"/>
      <c r="J1680" s="383"/>
      <c r="K1680" s="95"/>
      <c r="L1680" s="96"/>
      <c r="M1680" s="96"/>
    </row>
    <row r="1681" spans="1:14" ht="32.25" customHeight="1">
      <c r="A1681" s="734" t="s">
        <v>566</v>
      </c>
      <c r="B1681" s="735"/>
      <c r="C1681" s="736"/>
      <c r="D1681" s="452" t="s">
        <v>330</v>
      </c>
      <c r="E1681" s="410">
        <f>G1681+H1681+I1681+J1681</f>
        <v>0</v>
      </c>
      <c r="F1681" s="388">
        <f t="shared" ref="F1681:M1681" si="388">F1682</f>
        <v>0</v>
      </c>
      <c r="G1681" s="388">
        <f t="shared" si="388"/>
        <v>0</v>
      </c>
      <c r="H1681" s="388">
        <f t="shared" si="388"/>
        <v>0</v>
      </c>
      <c r="I1681" s="388">
        <f t="shared" si="388"/>
        <v>0</v>
      </c>
      <c r="J1681" s="383">
        <f t="shared" si="388"/>
        <v>0</v>
      </c>
      <c r="K1681" s="95">
        <f t="shared" si="388"/>
        <v>0</v>
      </c>
      <c r="L1681" s="95">
        <f t="shared" si="388"/>
        <v>0</v>
      </c>
      <c r="M1681" s="95">
        <f t="shared" si="388"/>
        <v>0</v>
      </c>
    </row>
    <row r="1682" spans="1:14" s="17" customFormat="1" hidden="1">
      <c r="A1682" s="639" t="s">
        <v>462</v>
      </c>
      <c r="B1682" s="640"/>
      <c r="C1682" s="640"/>
      <c r="D1682" s="453"/>
      <c r="E1682" s="411">
        <f>G1682+H1682+I1682+J1682</f>
        <v>0</v>
      </c>
      <c r="F1682" s="384">
        <f t="shared" ref="F1682:M1682" si="389">F1684+F1695+F1708+F1721</f>
        <v>0</v>
      </c>
      <c r="G1682" s="384">
        <f t="shared" si="389"/>
        <v>0</v>
      </c>
      <c r="H1682" s="384">
        <f t="shared" si="389"/>
        <v>0</v>
      </c>
      <c r="I1682" s="384">
        <f t="shared" si="389"/>
        <v>0</v>
      </c>
      <c r="J1682" s="401">
        <f t="shared" si="389"/>
        <v>0</v>
      </c>
      <c r="K1682" s="402">
        <f t="shared" si="389"/>
        <v>0</v>
      </c>
      <c r="L1682" s="402">
        <f t="shared" si="389"/>
        <v>0</v>
      </c>
      <c r="M1682" s="402">
        <f t="shared" si="389"/>
        <v>0</v>
      </c>
      <c r="N1682" s="28"/>
    </row>
    <row r="1683" spans="1:14" s="17" customFormat="1" hidden="1">
      <c r="A1683" s="526"/>
      <c r="B1683" s="641" t="s">
        <v>591</v>
      </c>
      <c r="C1683" s="642"/>
      <c r="D1683" s="453"/>
      <c r="E1683" s="411"/>
      <c r="F1683" s="384"/>
      <c r="G1683" s="384"/>
      <c r="H1683" s="384"/>
      <c r="I1683" s="384"/>
      <c r="J1683" s="401"/>
      <c r="K1683" s="402"/>
      <c r="L1683" s="387"/>
      <c r="M1683" s="387"/>
      <c r="N1683" s="28"/>
    </row>
    <row r="1684" spans="1:14" s="5" customFormat="1" ht="12.75" hidden="1" customHeight="1">
      <c r="A1684" s="87"/>
      <c r="B1684" s="126" t="s">
        <v>463</v>
      </c>
      <c r="C1684" s="118"/>
      <c r="D1684" s="454" t="s">
        <v>464</v>
      </c>
      <c r="E1684" s="410">
        <f t="shared" ref="E1684:E1744" si="390">G1684+H1684+I1684+J1684</f>
        <v>0</v>
      </c>
      <c r="F1684" s="381">
        <f t="shared" ref="F1684:M1684" si="391">F1685</f>
        <v>0</v>
      </c>
      <c r="G1684" s="381">
        <f t="shared" si="391"/>
        <v>0</v>
      </c>
      <c r="H1684" s="381">
        <f t="shared" si="391"/>
        <v>0</v>
      </c>
      <c r="I1684" s="381">
        <f t="shared" si="391"/>
        <v>0</v>
      </c>
      <c r="J1684" s="382">
        <f t="shared" si="391"/>
        <v>0</v>
      </c>
      <c r="K1684" s="191">
        <f t="shared" si="391"/>
        <v>0</v>
      </c>
      <c r="L1684" s="191">
        <f t="shared" si="391"/>
        <v>0</v>
      </c>
      <c r="M1684" s="191">
        <f t="shared" si="391"/>
        <v>0</v>
      </c>
      <c r="N1684" s="27"/>
    </row>
    <row r="1685" spans="1:14" s="5" customFormat="1" ht="12.75" hidden="1" customHeight="1">
      <c r="A1685" s="87"/>
      <c r="B1685" s="98" t="s">
        <v>465</v>
      </c>
      <c r="C1685" s="102"/>
      <c r="D1685" s="180" t="s">
        <v>466</v>
      </c>
      <c r="E1685" s="410">
        <f t="shared" si="390"/>
        <v>0</v>
      </c>
      <c r="F1685" s="381">
        <f>F1686+F1687+F1688+F1689+F1690+F1691+F1692+F1693</f>
        <v>0</v>
      </c>
      <c r="G1685" s="381">
        <f>G1686+G1687+G1688+G1689+G1690+G1691+G1692+G1693</f>
        <v>0</v>
      </c>
      <c r="H1685" s="381">
        <f>H1686+H1687+H1688+H1689+H1690+H1691+H1692+H1693</f>
        <v>0</v>
      </c>
      <c r="I1685" s="381">
        <f>I1686+I1687+I1688+I1689+I1690+I1691+I1692+I1693</f>
        <v>0</v>
      </c>
      <c r="J1685" s="382">
        <f>J1686+J1687+J1688+J1689+J1690+J1691+J1692+J1693</f>
        <v>0</v>
      </c>
      <c r="K1685" s="191"/>
      <c r="L1685" s="96"/>
      <c r="M1685" s="96"/>
      <c r="N1685" s="27"/>
    </row>
    <row r="1686" spans="1:14" s="5" customFormat="1" ht="12.75" hidden="1" customHeight="1">
      <c r="A1686" s="87"/>
      <c r="B1686" s="118"/>
      <c r="C1686" s="127" t="s">
        <v>467</v>
      </c>
      <c r="D1686" s="454" t="s">
        <v>468</v>
      </c>
      <c r="E1686" s="410">
        <f t="shared" si="390"/>
        <v>0</v>
      </c>
      <c r="F1686" s="381"/>
      <c r="G1686" s="381"/>
      <c r="H1686" s="381"/>
      <c r="I1686" s="381"/>
      <c r="J1686" s="383"/>
      <c r="K1686" s="95"/>
      <c r="L1686" s="96"/>
      <c r="M1686" s="96"/>
      <c r="N1686" s="27"/>
    </row>
    <row r="1687" spans="1:14" s="5" customFormat="1" ht="29.25" hidden="1" customHeight="1">
      <c r="A1687" s="87"/>
      <c r="B1687" s="118"/>
      <c r="C1687" s="128" t="s">
        <v>469</v>
      </c>
      <c r="D1687" s="455" t="s">
        <v>470</v>
      </c>
      <c r="E1687" s="410">
        <f t="shared" si="390"/>
        <v>0</v>
      </c>
      <c r="F1687" s="381"/>
      <c r="G1687" s="381"/>
      <c r="H1687" s="381"/>
      <c r="I1687" s="381"/>
      <c r="J1687" s="383"/>
      <c r="K1687" s="95"/>
      <c r="L1687" s="96"/>
      <c r="M1687" s="96"/>
      <c r="N1687" s="27"/>
    </row>
    <row r="1688" spans="1:14" s="5" customFormat="1" ht="29.25" hidden="1" customHeight="1">
      <c r="A1688" s="87"/>
      <c r="B1688" s="118"/>
      <c r="C1688" s="128" t="s">
        <v>471</v>
      </c>
      <c r="D1688" s="455" t="s">
        <v>472</v>
      </c>
      <c r="E1688" s="410">
        <f t="shared" si="390"/>
        <v>0</v>
      </c>
      <c r="F1688" s="381"/>
      <c r="G1688" s="381"/>
      <c r="H1688" s="381"/>
      <c r="I1688" s="381"/>
      <c r="J1688" s="383"/>
      <c r="K1688" s="95"/>
      <c r="L1688" s="96"/>
      <c r="M1688" s="96"/>
      <c r="N1688" s="27"/>
    </row>
    <row r="1689" spans="1:14" s="5" customFormat="1" ht="28.5" hidden="1" customHeight="1">
      <c r="A1689" s="87"/>
      <c r="B1689" s="118"/>
      <c r="C1689" s="127" t="s">
        <v>473</v>
      </c>
      <c r="D1689" s="454" t="s">
        <v>474</v>
      </c>
      <c r="E1689" s="410">
        <f t="shared" si="390"/>
        <v>0</v>
      </c>
      <c r="F1689" s="381"/>
      <c r="G1689" s="381"/>
      <c r="H1689" s="381"/>
      <c r="I1689" s="381"/>
      <c r="J1689" s="383"/>
      <c r="K1689" s="95"/>
      <c r="L1689" s="96"/>
      <c r="M1689" s="96"/>
      <c r="N1689" s="27"/>
    </row>
    <row r="1690" spans="1:14" s="5" customFormat="1" ht="44.25" hidden="1" customHeight="1">
      <c r="A1690" s="87"/>
      <c r="B1690" s="114"/>
      <c r="C1690" s="130" t="s">
        <v>475</v>
      </c>
      <c r="D1690" s="456" t="s">
        <v>476</v>
      </c>
      <c r="E1690" s="410">
        <f t="shared" si="390"/>
        <v>0</v>
      </c>
      <c r="F1690" s="381"/>
      <c r="G1690" s="381"/>
      <c r="H1690" s="381"/>
      <c r="I1690" s="381"/>
      <c r="J1690" s="383"/>
      <c r="K1690" s="95"/>
      <c r="L1690" s="96"/>
      <c r="M1690" s="96"/>
      <c r="N1690" s="27"/>
    </row>
    <row r="1691" spans="1:14" s="5" customFormat="1" ht="29.25" hidden="1" customHeight="1">
      <c r="A1691" s="87"/>
      <c r="B1691" s="131"/>
      <c r="C1691" s="132" t="s">
        <v>477</v>
      </c>
      <c r="D1691" s="65" t="s">
        <v>478</v>
      </c>
      <c r="E1691" s="410">
        <f t="shared" si="390"/>
        <v>0</v>
      </c>
      <c r="F1691" s="381"/>
      <c r="G1691" s="381"/>
      <c r="H1691" s="381"/>
      <c r="I1691" s="381"/>
      <c r="J1691" s="383"/>
      <c r="K1691" s="95"/>
      <c r="L1691" s="96"/>
      <c r="M1691" s="96"/>
      <c r="N1691" s="27"/>
    </row>
    <row r="1692" spans="1:14" s="5" customFormat="1" ht="29.25" hidden="1" customHeight="1">
      <c r="A1692" s="87"/>
      <c r="B1692" s="134"/>
      <c r="C1692" s="135" t="s">
        <v>479</v>
      </c>
      <c r="D1692" s="457" t="s">
        <v>480</v>
      </c>
      <c r="E1692" s="410">
        <f t="shared" si="390"/>
        <v>0</v>
      </c>
      <c r="F1692" s="381"/>
      <c r="G1692" s="381"/>
      <c r="H1692" s="381"/>
      <c r="I1692" s="381"/>
      <c r="J1692" s="383"/>
      <c r="K1692" s="95"/>
      <c r="L1692" s="96"/>
      <c r="M1692" s="96"/>
      <c r="N1692" s="27"/>
    </row>
    <row r="1693" spans="1:14" s="5" customFormat="1" ht="18.75" hidden="1" customHeight="1">
      <c r="A1693" s="87"/>
      <c r="B1693" s="137"/>
      <c r="C1693" s="138" t="s">
        <v>481</v>
      </c>
      <c r="D1693" s="458" t="s">
        <v>482</v>
      </c>
      <c r="E1693" s="410">
        <f t="shared" si="390"/>
        <v>0</v>
      </c>
      <c r="F1693" s="381"/>
      <c r="G1693" s="381"/>
      <c r="H1693" s="381"/>
      <c r="I1693" s="381"/>
      <c r="J1693" s="383"/>
      <c r="K1693" s="95"/>
      <c r="L1693" s="96"/>
      <c r="M1693" s="96"/>
      <c r="N1693" s="27"/>
    </row>
    <row r="1694" spans="1:14" s="5" customFormat="1" ht="12.75" hidden="1" customHeight="1">
      <c r="A1694" s="87"/>
      <c r="B1694" s="140"/>
      <c r="C1694" s="141"/>
      <c r="D1694" s="459"/>
      <c r="E1694" s="410">
        <f t="shared" si="390"/>
        <v>0</v>
      </c>
      <c r="F1694" s="381"/>
      <c r="G1694" s="381"/>
      <c r="H1694" s="381"/>
      <c r="I1694" s="381"/>
      <c r="J1694" s="383"/>
      <c r="K1694" s="95"/>
      <c r="L1694" s="96"/>
      <c r="M1694" s="96"/>
      <c r="N1694" s="27"/>
    </row>
    <row r="1695" spans="1:14" s="5" customFormat="1" ht="15.75" hidden="1" customHeight="1">
      <c r="A1695" s="87"/>
      <c r="B1695" s="91" t="s">
        <v>483</v>
      </c>
      <c r="C1695" s="98"/>
      <c r="D1695" s="180" t="s">
        <v>484</v>
      </c>
      <c r="E1695" s="412">
        <f t="shared" si="390"/>
        <v>0</v>
      </c>
      <c r="F1695" s="381">
        <f t="shared" ref="F1695:M1695" si="392">F1696</f>
        <v>0</v>
      </c>
      <c r="G1695" s="381">
        <f t="shared" si="392"/>
        <v>0</v>
      </c>
      <c r="H1695" s="381">
        <f t="shared" si="392"/>
        <v>0</v>
      </c>
      <c r="I1695" s="381">
        <f t="shared" si="392"/>
        <v>0</v>
      </c>
      <c r="J1695" s="382">
        <f t="shared" si="392"/>
        <v>0</v>
      </c>
      <c r="K1695" s="191">
        <f t="shared" si="392"/>
        <v>0</v>
      </c>
      <c r="L1695" s="191">
        <f t="shared" si="392"/>
        <v>0</v>
      </c>
      <c r="M1695" s="191">
        <f t="shared" si="392"/>
        <v>0</v>
      </c>
      <c r="N1695" s="27"/>
    </row>
    <row r="1696" spans="1:14" s="5" customFormat="1" ht="12.75" hidden="1" customHeight="1">
      <c r="A1696" s="87"/>
      <c r="B1696" s="102" t="s">
        <v>485</v>
      </c>
      <c r="C1696" s="109"/>
      <c r="D1696" s="181" t="s">
        <v>407</v>
      </c>
      <c r="E1696" s="412">
        <f t="shared" si="390"/>
        <v>0</v>
      </c>
      <c r="F1696" s="381">
        <f>F1700+F1701+F1702+F1703+F1704+F1705+F1706</f>
        <v>0</v>
      </c>
      <c r="G1696" s="381">
        <f>G1700+G1701+G1702+G1703+G1704+G1705+G1706</f>
        <v>0</v>
      </c>
      <c r="H1696" s="381">
        <f>H1700+H1701+H1702+H1703+H1704+H1705+H1706</f>
        <v>0</v>
      </c>
      <c r="I1696" s="381">
        <f>I1700+I1701+I1702+I1703+I1704+I1705+I1706</f>
        <v>0</v>
      </c>
      <c r="J1696" s="382">
        <f>J1700+J1701+J1702+J1703+J1704+J1705+J1706</f>
        <v>0</v>
      </c>
      <c r="K1696" s="191"/>
      <c r="L1696" s="96"/>
      <c r="M1696" s="96"/>
      <c r="N1696" s="27"/>
    </row>
    <row r="1697" spans="1:14" s="5" customFormat="1" ht="12.75" hidden="1" customHeight="1">
      <c r="A1697" s="87"/>
      <c r="B1697" s="143"/>
      <c r="C1697" s="144" t="s">
        <v>486</v>
      </c>
      <c r="D1697" s="460" t="s">
        <v>487</v>
      </c>
      <c r="E1697" s="412">
        <f t="shared" si="390"/>
        <v>0</v>
      </c>
      <c r="F1697" s="381"/>
      <c r="G1697" s="381"/>
      <c r="H1697" s="381"/>
      <c r="I1697" s="381"/>
      <c r="J1697" s="383"/>
      <c r="K1697" s="95"/>
      <c r="L1697" s="96"/>
      <c r="M1697" s="96"/>
      <c r="N1697" s="27"/>
    </row>
    <row r="1698" spans="1:14" s="5" customFormat="1" ht="12.75" hidden="1" customHeight="1">
      <c r="A1698" s="87"/>
      <c r="B1698" s="143"/>
      <c r="C1698" s="144" t="s">
        <v>488</v>
      </c>
      <c r="D1698" s="460" t="s">
        <v>489</v>
      </c>
      <c r="E1698" s="412">
        <f t="shared" si="390"/>
        <v>0</v>
      </c>
      <c r="F1698" s="381"/>
      <c r="G1698" s="381"/>
      <c r="H1698" s="381"/>
      <c r="I1698" s="381"/>
      <c r="J1698" s="383"/>
      <c r="K1698" s="95"/>
      <c r="L1698" s="96"/>
      <c r="M1698" s="96"/>
      <c r="N1698" s="27"/>
    </row>
    <row r="1699" spans="1:14" s="5" customFormat="1" ht="12.75" hidden="1" customHeight="1">
      <c r="A1699" s="87"/>
      <c r="B1699" s="143"/>
      <c r="C1699" s="144" t="s">
        <v>490</v>
      </c>
      <c r="D1699" s="460" t="s">
        <v>491</v>
      </c>
      <c r="E1699" s="412">
        <f t="shared" si="390"/>
        <v>0</v>
      </c>
      <c r="F1699" s="381"/>
      <c r="G1699" s="381"/>
      <c r="H1699" s="381"/>
      <c r="I1699" s="381"/>
      <c r="J1699" s="383"/>
      <c r="K1699" s="95"/>
      <c r="L1699" s="96"/>
      <c r="M1699" s="96"/>
      <c r="N1699" s="27"/>
    </row>
    <row r="1700" spans="1:14" s="5" customFormat="1" ht="12.75" hidden="1" customHeight="1">
      <c r="A1700" s="87"/>
      <c r="B1700" s="99"/>
      <c r="C1700" s="102" t="s">
        <v>492</v>
      </c>
      <c r="D1700" s="181" t="s">
        <v>493</v>
      </c>
      <c r="E1700" s="412">
        <f t="shared" si="390"/>
        <v>0</v>
      </c>
      <c r="F1700" s="381"/>
      <c r="G1700" s="381"/>
      <c r="H1700" s="381"/>
      <c r="I1700" s="381"/>
      <c r="J1700" s="383"/>
      <c r="K1700" s="95"/>
      <c r="L1700" s="96"/>
      <c r="M1700" s="96"/>
      <c r="N1700" s="27"/>
    </row>
    <row r="1701" spans="1:14" s="5" customFormat="1" ht="12.75" hidden="1" customHeight="1">
      <c r="A1701" s="87"/>
      <c r="B1701" s="99"/>
      <c r="C1701" s="102" t="s">
        <v>494</v>
      </c>
      <c r="D1701" s="181" t="s">
        <v>495</v>
      </c>
      <c r="E1701" s="412">
        <f t="shared" si="390"/>
        <v>0</v>
      </c>
      <c r="F1701" s="381"/>
      <c r="G1701" s="381"/>
      <c r="H1701" s="381"/>
      <c r="I1701" s="381"/>
      <c r="J1701" s="383"/>
      <c r="K1701" s="95"/>
      <c r="L1701" s="96"/>
      <c r="M1701" s="96"/>
      <c r="N1701" s="27"/>
    </row>
    <row r="1702" spans="1:14" s="5" customFormat="1" ht="12.75" hidden="1" customHeight="1">
      <c r="A1702" s="87"/>
      <c r="B1702" s="99"/>
      <c r="C1702" s="102" t="s">
        <v>496</v>
      </c>
      <c r="D1702" s="181" t="s">
        <v>497</v>
      </c>
      <c r="E1702" s="412">
        <f t="shared" si="390"/>
        <v>0</v>
      </c>
      <c r="F1702" s="381"/>
      <c r="G1702" s="381"/>
      <c r="H1702" s="381"/>
      <c r="I1702" s="381"/>
      <c r="J1702" s="383"/>
      <c r="K1702" s="95"/>
      <c r="L1702" s="96"/>
      <c r="M1702" s="96"/>
      <c r="N1702" s="27"/>
    </row>
    <row r="1703" spans="1:14" s="5" customFormat="1" ht="12.75" hidden="1" customHeight="1">
      <c r="A1703" s="87"/>
      <c r="B1703" s="99"/>
      <c r="C1703" s="102" t="s">
        <v>498</v>
      </c>
      <c r="D1703" s="181" t="s">
        <v>499</v>
      </c>
      <c r="E1703" s="412">
        <f t="shared" si="390"/>
        <v>0</v>
      </c>
      <c r="F1703" s="381"/>
      <c r="G1703" s="381"/>
      <c r="H1703" s="381"/>
      <c r="I1703" s="381"/>
      <c r="J1703" s="383"/>
      <c r="K1703" s="95"/>
      <c r="L1703" s="96"/>
      <c r="M1703" s="96"/>
      <c r="N1703" s="27"/>
    </row>
    <row r="1704" spans="1:14" s="5" customFormat="1" ht="12.75" hidden="1" customHeight="1">
      <c r="A1704" s="87"/>
      <c r="B1704" s="99"/>
      <c r="C1704" s="102"/>
      <c r="D1704" s="181"/>
      <c r="E1704" s="412">
        <f t="shared" si="390"/>
        <v>0</v>
      </c>
      <c r="F1704" s="381"/>
      <c r="G1704" s="381"/>
      <c r="H1704" s="381"/>
      <c r="I1704" s="381"/>
      <c r="J1704" s="383"/>
      <c r="K1704" s="95"/>
      <c r="L1704" s="96"/>
      <c r="M1704" s="96"/>
      <c r="N1704" s="27"/>
    </row>
    <row r="1705" spans="1:14" s="5" customFormat="1" ht="12.75" hidden="1" customHeight="1">
      <c r="A1705" s="87"/>
      <c r="B1705" s="99"/>
      <c r="C1705" s="102" t="s">
        <v>502</v>
      </c>
      <c r="D1705" s="181" t="s">
        <v>503</v>
      </c>
      <c r="E1705" s="412">
        <f t="shared" si="390"/>
        <v>0</v>
      </c>
      <c r="F1705" s="381"/>
      <c r="G1705" s="381"/>
      <c r="H1705" s="381"/>
      <c r="I1705" s="381"/>
      <c r="J1705" s="383"/>
      <c r="K1705" s="95"/>
      <c r="L1705" s="96"/>
      <c r="M1705" s="96"/>
      <c r="N1705" s="27"/>
    </row>
    <row r="1706" spans="1:14" s="5" customFormat="1" ht="12.75" hidden="1" customHeight="1">
      <c r="A1706" s="87"/>
      <c r="B1706" s="99"/>
      <c r="C1706" s="102" t="s">
        <v>504</v>
      </c>
      <c r="D1706" s="181" t="s">
        <v>505</v>
      </c>
      <c r="E1706" s="412">
        <f t="shared" si="390"/>
        <v>0</v>
      </c>
      <c r="F1706" s="381"/>
      <c r="G1706" s="381"/>
      <c r="H1706" s="381"/>
      <c r="I1706" s="381"/>
      <c r="J1706" s="383"/>
      <c r="K1706" s="95"/>
      <c r="L1706" s="96"/>
      <c r="M1706" s="96"/>
      <c r="N1706" s="27"/>
    </row>
    <row r="1707" spans="1:14" s="5" customFormat="1" ht="12.75" hidden="1" customHeight="1">
      <c r="A1707" s="87"/>
      <c r="B1707" s="98"/>
      <c r="C1707" s="91"/>
      <c r="D1707" s="181"/>
      <c r="E1707" s="412">
        <f t="shared" si="390"/>
        <v>0</v>
      </c>
      <c r="F1707" s="381"/>
      <c r="G1707" s="381"/>
      <c r="H1707" s="381"/>
      <c r="I1707" s="381"/>
      <c r="J1707" s="383"/>
      <c r="K1707" s="95"/>
      <c r="L1707" s="96"/>
      <c r="M1707" s="96"/>
      <c r="N1707" s="27"/>
    </row>
    <row r="1708" spans="1:14" s="5" customFormat="1" ht="15" hidden="1" customHeight="1">
      <c r="A1708" s="87"/>
      <c r="B1708" s="91" t="s">
        <v>506</v>
      </c>
      <c r="C1708" s="91"/>
      <c r="D1708" s="181" t="s">
        <v>507</v>
      </c>
      <c r="E1708" s="412">
        <f t="shared" si="390"/>
        <v>0</v>
      </c>
      <c r="F1708" s="381">
        <f t="shared" ref="F1708:M1708" si="393">F1709+F1710+F1711+F1712+F1713+F1714+F1715+F1716+F1717+F1718+F1719</f>
        <v>0</v>
      </c>
      <c r="G1708" s="381">
        <f t="shared" si="393"/>
        <v>0</v>
      </c>
      <c r="H1708" s="381">
        <f t="shared" si="393"/>
        <v>0</v>
      </c>
      <c r="I1708" s="381">
        <f t="shared" si="393"/>
        <v>0</v>
      </c>
      <c r="J1708" s="382">
        <f t="shared" si="393"/>
        <v>0</v>
      </c>
      <c r="K1708" s="191">
        <f t="shared" si="393"/>
        <v>0</v>
      </c>
      <c r="L1708" s="191">
        <f t="shared" si="393"/>
        <v>0</v>
      </c>
      <c r="M1708" s="191">
        <f t="shared" si="393"/>
        <v>0</v>
      </c>
      <c r="N1708" s="27"/>
    </row>
    <row r="1709" spans="1:14" s="5" customFormat="1" ht="12.75" hidden="1" customHeight="1">
      <c r="A1709" s="87"/>
      <c r="B1709" s="98" t="s">
        <v>508</v>
      </c>
      <c r="C1709" s="91"/>
      <c r="D1709" s="181" t="s">
        <v>509</v>
      </c>
      <c r="E1709" s="412">
        <f t="shared" si="390"/>
        <v>0</v>
      </c>
      <c r="F1709" s="381"/>
      <c r="G1709" s="381"/>
      <c r="H1709" s="381"/>
      <c r="I1709" s="381"/>
      <c r="J1709" s="383"/>
      <c r="K1709" s="95"/>
      <c r="L1709" s="96"/>
      <c r="M1709" s="96"/>
      <c r="N1709" s="27"/>
    </row>
    <row r="1710" spans="1:14" s="5" customFormat="1" ht="12.75" hidden="1" customHeight="1">
      <c r="A1710" s="87"/>
      <c r="B1710" s="98" t="s">
        <v>510</v>
      </c>
      <c r="C1710" s="102"/>
      <c r="D1710" s="181" t="s">
        <v>511</v>
      </c>
      <c r="E1710" s="412">
        <f t="shared" si="390"/>
        <v>0</v>
      </c>
      <c r="F1710" s="381"/>
      <c r="G1710" s="381"/>
      <c r="H1710" s="381"/>
      <c r="I1710" s="381"/>
      <c r="J1710" s="383"/>
      <c r="K1710" s="95"/>
      <c r="L1710" s="96"/>
      <c r="M1710" s="96"/>
      <c r="N1710" s="27"/>
    </row>
    <row r="1711" spans="1:14" s="5" customFormat="1" ht="12.75" hidden="1" customHeight="1">
      <c r="A1711" s="87"/>
      <c r="B1711" s="98" t="s">
        <v>512</v>
      </c>
      <c r="C1711" s="91"/>
      <c r="D1711" s="181" t="s">
        <v>513</v>
      </c>
      <c r="E1711" s="412">
        <f t="shared" si="390"/>
        <v>0</v>
      </c>
      <c r="F1711" s="381"/>
      <c r="G1711" s="381"/>
      <c r="H1711" s="381"/>
      <c r="I1711" s="381"/>
      <c r="J1711" s="383"/>
      <c r="K1711" s="95"/>
      <c r="L1711" s="96"/>
      <c r="M1711" s="96"/>
      <c r="N1711" s="27"/>
    </row>
    <row r="1712" spans="1:14" s="5" customFormat="1" ht="12.75" hidden="1" customHeight="1">
      <c r="A1712" s="87"/>
      <c r="B1712" s="98" t="s">
        <v>514</v>
      </c>
      <c r="C1712" s="93"/>
      <c r="D1712" s="181" t="s">
        <v>515</v>
      </c>
      <c r="E1712" s="412">
        <f t="shared" si="390"/>
        <v>0</v>
      </c>
      <c r="F1712" s="381"/>
      <c r="G1712" s="381"/>
      <c r="H1712" s="381"/>
      <c r="I1712" s="381"/>
      <c r="J1712" s="383"/>
      <c r="K1712" s="95"/>
      <c r="L1712" s="96"/>
      <c r="M1712" s="96"/>
      <c r="N1712" s="27"/>
    </row>
    <row r="1713" spans="1:14" s="5" customFormat="1" ht="12.75" hidden="1" customHeight="1">
      <c r="A1713" s="87"/>
      <c r="B1713" s="97" t="s">
        <v>516</v>
      </c>
      <c r="C1713" s="537"/>
      <c r="D1713" s="181" t="s">
        <v>517</v>
      </c>
      <c r="E1713" s="412">
        <f t="shared" si="390"/>
        <v>0</v>
      </c>
      <c r="F1713" s="381"/>
      <c r="G1713" s="381"/>
      <c r="H1713" s="381"/>
      <c r="I1713" s="381"/>
      <c r="J1713" s="383"/>
      <c r="K1713" s="95"/>
      <c r="L1713" s="96"/>
      <c r="M1713" s="96"/>
      <c r="N1713" s="27"/>
    </row>
    <row r="1714" spans="1:14" s="5" customFormat="1" ht="12.75" hidden="1" customHeight="1">
      <c r="A1714" s="87"/>
      <c r="B1714" s="146" t="s">
        <v>518</v>
      </c>
      <c r="C1714" s="102"/>
      <c r="D1714" s="180" t="s">
        <v>519</v>
      </c>
      <c r="E1714" s="412">
        <f t="shared" si="390"/>
        <v>0</v>
      </c>
      <c r="F1714" s="381"/>
      <c r="G1714" s="381"/>
      <c r="H1714" s="381"/>
      <c r="I1714" s="381"/>
      <c r="J1714" s="383"/>
      <c r="K1714" s="95"/>
      <c r="L1714" s="96"/>
      <c r="M1714" s="96"/>
      <c r="N1714" s="27"/>
    </row>
    <row r="1715" spans="1:14" s="5" customFormat="1" ht="12.75" hidden="1" customHeight="1">
      <c r="A1715" s="87"/>
      <c r="B1715" s="97" t="s">
        <v>520</v>
      </c>
      <c r="C1715" s="91"/>
      <c r="D1715" s="181" t="s">
        <v>521</v>
      </c>
      <c r="E1715" s="412">
        <f t="shared" si="390"/>
        <v>0</v>
      </c>
      <c r="F1715" s="381"/>
      <c r="G1715" s="381"/>
      <c r="H1715" s="381"/>
      <c r="I1715" s="381"/>
      <c r="J1715" s="383"/>
      <c r="K1715" s="95"/>
      <c r="L1715" s="96"/>
      <c r="M1715" s="96"/>
      <c r="N1715" s="27"/>
    </row>
    <row r="1716" spans="1:14" s="5" customFormat="1" ht="12.75" hidden="1" customHeight="1">
      <c r="A1716" s="87"/>
      <c r="B1716" s="97" t="s">
        <v>522</v>
      </c>
      <c r="C1716" s="91"/>
      <c r="D1716" s="181" t="s">
        <v>523</v>
      </c>
      <c r="E1716" s="412">
        <f t="shared" si="390"/>
        <v>0</v>
      </c>
      <c r="F1716" s="381"/>
      <c r="G1716" s="381"/>
      <c r="H1716" s="381"/>
      <c r="I1716" s="381"/>
      <c r="J1716" s="383"/>
      <c r="K1716" s="95"/>
      <c r="L1716" s="96"/>
      <c r="M1716" s="96"/>
      <c r="N1716" s="27"/>
    </row>
    <row r="1717" spans="1:14" s="5" customFormat="1" ht="12.75" hidden="1" customHeight="1">
      <c r="A1717" s="87"/>
      <c r="B1717" s="98" t="s">
        <v>524</v>
      </c>
      <c r="C1717" s="99"/>
      <c r="D1717" s="180" t="s">
        <v>525</v>
      </c>
      <c r="E1717" s="412">
        <f t="shared" si="390"/>
        <v>0</v>
      </c>
      <c r="F1717" s="381"/>
      <c r="G1717" s="381"/>
      <c r="H1717" s="381"/>
      <c r="I1717" s="381"/>
      <c r="J1717" s="383"/>
      <c r="K1717" s="95"/>
      <c r="L1717" s="96"/>
      <c r="M1717" s="96"/>
      <c r="N1717" s="27"/>
    </row>
    <row r="1718" spans="1:14" s="5" customFormat="1" ht="12.75" hidden="1" customHeight="1">
      <c r="A1718" s="87"/>
      <c r="B1718" s="97" t="s">
        <v>526</v>
      </c>
      <c r="C1718" s="91"/>
      <c r="D1718" s="181" t="s">
        <v>527</v>
      </c>
      <c r="E1718" s="412">
        <f t="shared" si="390"/>
        <v>0</v>
      </c>
      <c r="F1718" s="381"/>
      <c r="G1718" s="381"/>
      <c r="H1718" s="381"/>
      <c r="I1718" s="381"/>
      <c r="J1718" s="383"/>
      <c r="K1718" s="95"/>
      <c r="L1718" s="96"/>
      <c r="M1718" s="96"/>
      <c r="N1718" s="27"/>
    </row>
    <row r="1719" spans="1:14" s="5" customFormat="1" ht="12.75" hidden="1" customHeight="1">
      <c r="A1719" s="87"/>
      <c r="B1719" s="147" t="s">
        <v>528</v>
      </c>
      <c r="C1719" s="99"/>
      <c r="D1719" s="180" t="s">
        <v>529</v>
      </c>
      <c r="E1719" s="412">
        <f t="shared" si="390"/>
        <v>0</v>
      </c>
      <c r="F1719" s="381"/>
      <c r="G1719" s="381"/>
      <c r="H1719" s="381"/>
      <c r="I1719" s="381"/>
      <c r="J1719" s="383"/>
      <c r="K1719" s="95"/>
      <c r="L1719" s="96"/>
      <c r="M1719" s="96"/>
      <c r="N1719" s="27"/>
    </row>
    <row r="1720" spans="1:14" s="5" customFormat="1" ht="12.75" hidden="1" customHeight="1">
      <c r="A1720" s="87"/>
      <c r="B1720" s="97"/>
      <c r="C1720" s="91"/>
      <c r="D1720" s="181"/>
      <c r="E1720" s="412">
        <f t="shared" si="390"/>
        <v>0</v>
      </c>
      <c r="F1720" s="381"/>
      <c r="G1720" s="381"/>
      <c r="H1720" s="381"/>
      <c r="I1720" s="381"/>
      <c r="J1720" s="383"/>
      <c r="K1720" s="95"/>
      <c r="L1720" s="96"/>
      <c r="M1720" s="96"/>
      <c r="N1720" s="27"/>
    </row>
    <row r="1721" spans="1:14" s="5" customFormat="1" ht="12.75" hidden="1" customHeight="1">
      <c r="A1721" s="87"/>
      <c r="B1721" s="119" t="s">
        <v>530</v>
      </c>
      <c r="C1721" s="99"/>
      <c r="D1721" s="180" t="s">
        <v>531</v>
      </c>
      <c r="E1721" s="412">
        <f t="shared" si="390"/>
        <v>0</v>
      </c>
      <c r="F1721" s="381">
        <f t="shared" ref="F1721:M1721" si="394">F1722+F1732</f>
        <v>0</v>
      </c>
      <c r="G1721" s="381">
        <f t="shared" si="394"/>
        <v>0</v>
      </c>
      <c r="H1721" s="381">
        <f t="shared" si="394"/>
        <v>0</v>
      </c>
      <c r="I1721" s="381">
        <f t="shared" si="394"/>
        <v>0</v>
      </c>
      <c r="J1721" s="382">
        <f t="shared" si="394"/>
        <v>0</v>
      </c>
      <c r="K1721" s="191">
        <f t="shared" si="394"/>
        <v>0</v>
      </c>
      <c r="L1721" s="191">
        <f t="shared" si="394"/>
        <v>0</v>
      </c>
      <c r="M1721" s="191">
        <f t="shared" si="394"/>
        <v>0</v>
      </c>
      <c r="N1721" s="27"/>
    </row>
    <row r="1722" spans="1:14" s="5" customFormat="1" ht="12.75" hidden="1" customHeight="1">
      <c r="A1722" s="87"/>
      <c r="B1722" s="93" t="s">
        <v>532</v>
      </c>
      <c r="C1722" s="91"/>
      <c r="D1722" s="181" t="s">
        <v>533</v>
      </c>
      <c r="E1722" s="412">
        <f t="shared" si="390"/>
        <v>0</v>
      </c>
      <c r="F1722" s="381">
        <f t="shared" ref="F1722:M1722" si="395">F1723+F1728+F1730</f>
        <v>0</v>
      </c>
      <c r="G1722" s="381">
        <f t="shared" si="395"/>
        <v>0</v>
      </c>
      <c r="H1722" s="381">
        <f t="shared" si="395"/>
        <v>0</v>
      </c>
      <c r="I1722" s="381">
        <f t="shared" si="395"/>
        <v>0</v>
      </c>
      <c r="J1722" s="382">
        <f t="shared" si="395"/>
        <v>0</v>
      </c>
      <c r="K1722" s="191">
        <f t="shared" si="395"/>
        <v>0</v>
      </c>
      <c r="L1722" s="191">
        <f t="shared" si="395"/>
        <v>0</v>
      </c>
      <c r="M1722" s="191">
        <f t="shared" si="395"/>
        <v>0</v>
      </c>
      <c r="N1722" s="27"/>
    </row>
    <row r="1723" spans="1:14" s="5" customFormat="1" ht="12.75" hidden="1" customHeight="1">
      <c r="A1723" s="87"/>
      <c r="B1723" s="97" t="s">
        <v>534</v>
      </c>
      <c r="C1723" s="91"/>
      <c r="D1723" s="181" t="s">
        <v>535</v>
      </c>
      <c r="E1723" s="412">
        <f t="shared" si="390"/>
        <v>0</v>
      </c>
      <c r="F1723" s="381">
        <f t="shared" ref="F1723:M1723" si="396">F1724+F1725+F1726+F1727</f>
        <v>0</v>
      </c>
      <c r="G1723" s="381">
        <f t="shared" si="396"/>
        <v>0</v>
      </c>
      <c r="H1723" s="381">
        <f t="shared" si="396"/>
        <v>0</v>
      </c>
      <c r="I1723" s="381">
        <f t="shared" si="396"/>
        <v>0</v>
      </c>
      <c r="J1723" s="382">
        <f t="shared" si="396"/>
        <v>0</v>
      </c>
      <c r="K1723" s="191">
        <f t="shared" si="396"/>
        <v>0</v>
      </c>
      <c r="L1723" s="191">
        <f t="shared" si="396"/>
        <v>0</v>
      </c>
      <c r="M1723" s="191">
        <f t="shared" si="396"/>
        <v>0</v>
      </c>
      <c r="N1723" s="27"/>
    </row>
    <row r="1724" spans="1:14" s="5" customFormat="1" ht="12.75" hidden="1" customHeight="1">
      <c r="A1724" s="87"/>
      <c r="B1724" s="98"/>
      <c r="C1724" s="98" t="s">
        <v>536</v>
      </c>
      <c r="D1724" s="180" t="s">
        <v>537</v>
      </c>
      <c r="E1724" s="412">
        <f t="shared" si="390"/>
        <v>0</v>
      </c>
      <c r="F1724" s="381"/>
      <c r="G1724" s="381"/>
      <c r="H1724" s="381"/>
      <c r="I1724" s="381"/>
      <c r="J1724" s="383"/>
      <c r="K1724" s="95"/>
      <c r="L1724" s="96"/>
      <c r="M1724" s="96"/>
      <c r="N1724" s="27"/>
    </row>
    <row r="1725" spans="1:14" s="5" customFormat="1" ht="12.75" hidden="1" customHeight="1">
      <c r="A1725" s="87"/>
      <c r="B1725" s="98"/>
      <c r="C1725" s="98" t="s">
        <v>538</v>
      </c>
      <c r="D1725" s="180" t="s">
        <v>539</v>
      </c>
      <c r="E1725" s="412">
        <f t="shared" si="390"/>
        <v>0</v>
      </c>
      <c r="F1725" s="381"/>
      <c r="G1725" s="381"/>
      <c r="H1725" s="381"/>
      <c r="I1725" s="381"/>
      <c r="J1725" s="383"/>
      <c r="K1725" s="95"/>
      <c r="L1725" s="96"/>
      <c r="M1725" s="96"/>
      <c r="N1725" s="27"/>
    </row>
    <row r="1726" spans="1:14" s="5" customFormat="1" ht="12.75" hidden="1" customHeight="1">
      <c r="A1726" s="87"/>
      <c r="B1726" s="98"/>
      <c r="C1726" s="99" t="s">
        <v>540</v>
      </c>
      <c r="D1726" s="180" t="s">
        <v>541</v>
      </c>
      <c r="E1726" s="412">
        <f t="shared" si="390"/>
        <v>0</v>
      </c>
      <c r="F1726" s="381"/>
      <c r="G1726" s="381"/>
      <c r="H1726" s="381"/>
      <c r="I1726" s="381"/>
      <c r="J1726" s="383"/>
      <c r="K1726" s="95"/>
      <c r="L1726" s="96"/>
      <c r="M1726" s="96"/>
      <c r="N1726" s="27"/>
    </row>
    <row r="1727" spans="1:14" s="5" customFormat="1" ht="12.75" hidden="1" customHeight="1">
      <c r="A1727" s="87"/>
      <c r="B1727" s="98"/>
      <c r="C1727" s="99" t="s">
        <v>542</v>
      </c>
      <c r="D1727" s="180" t="s">
        <v>543</v>
      </c>
      <c r="E1727" s="412">
        <f t="shared" si="390"/>
        <v>0</v>
      </c>
      <c r="F1727" s="381"/>
      <c r="G1727" s="381"/>
      <c r="H1727" s="381"/>
      <c r="I1727" s="381"/>
      <c r="J1727" s="383"/>
      <c r="K1727" s="95"/>
      <c r="L1727" s="96"/>
      <c r="M1727" s="96"/>
      <c r="N1727" s="27"/>
    </row>
    <row r="1728" spans="1:14" s="5" customFormat="1" ht="12.75" hidden="1" customHeight="1">
      <c r="A1728" s="87"/>
      <c r="B1728" s="98" t="s">
        <v>544</v>
      </c>
      <c r="C1728" s="99"/>
      <c r="D1728" s="180" t="s">
        <v>545</v>
      </c>
      <c r="E1728" s="412">
        <f t="shared" si="390"/>
        <v>0</v>
      </c>
      <c r="F1728" s="381">
        <f t="shared" ref="F1728:M1728" si="397">F1729</f>
        <v>0</v>
      </c>
      <c r="G1728" s="381">
        <f t="shared" si="397"/>
        <v>0</v>
      </c>
      <c r="H1728" s="381">
        <f t="shared" si="397"/>
        <v>0</v>
      </c>
      <c r="I1728" s="381">
        <f t="shared" si="397"/>
        <v>0</v>
      </c>
      <c r="J1728" s="382">
        <f t="shared" si="397"/>
        <v>0</v>
      </c>
      <c r="K1728" s="191">
        <f t="shared" si="397"/>
        <v>0</v>
      </c>
      <c r="L1728" s="191">
        <f t="shared" si="397"/>
        <v>0</v>
      </c>
      <c r="M1728" s="191">
        <f t="shared" si="397"/>
        <v>0</v>
      </c>
      <c r="N1728" s="27"/>
    </row>
    <row r="1729" spans="1:14" s="5" customFormat="1" ht="12.75" hidden="1" customHeight="1">
      <c r="A1729" s="87"/>
      <c r="B1729" s="98"/>
      <c r="C1729" s="99" t="s">
        <v>546</v>
      </c>
      <c r="D1729" s="180" t="s">
        <v>547</v>
      </c>
      <c r="E1729" s="412">
        <f t="shared" si="390"/>
        <v>0</v>
      </c>
      <c r="F1729" s="381"/>
      <c r="G1729" s="381"/>
      <c r="H1729" s="381"/>
      <c r="I1729" s="381"/>
      <c r="J1729" s="383"/>
      <c r="K1729" s="95"/>
      <c r="L1729" s="96"/>
      <c r="M1729" s="96"/>
      <c r="N1729" s="27"/>
    </row>
    <row r="1730" spans="1:14" s="5" customFormat="1" ht="15" hidden="1" customHeight="1">
      <c r="A1730" s="87"/>
      <c r="B1730" s="98" t="s">
        <v>548</v>
      </c>
      <c r="C1730" s="99"/>
      <c r="D1730" s="180" t="s">
        <v>549</v>
      </c>
      <c r="E1730" s="412">
        <f t="shared" si="390"/>
        <v>0</v>
      </c>
      <c r="F1730" s="381"/>
      <c r="G1730" s="381"/>
      <c r="H1730" s="381"/>
      <c r="I1730" s="381"/>
      <c r="J1730" s="383"/>
      <c r="K1730" s="95"/>
      <c r="L1730" s="96"/>
      <c r="M1730" s="96"/>
      <c r="N1730" s="27"/>
    </row>
    <row r="1731" spans="1:14" s="5" customFormat="1" ht="12.75" hidden="1" customHeight="1">
      <c r="A1731" s="87"/>
      <c r="B1731" s="98"/>
      <c r="C1731" s="99"/>
      <c r="D1731" s="180"/>
      <c r="E1731" s="412">
        <f t="shared" si="390"/>
        <v>0</v>
      </c>
      <c r="F1731" s="381"/>
      <c r="G1731" s="381"/>
      <c r="H1731" s="381"/>
      <c r="I1731" s="381"/>
      <c r="J1731" s="383"/>
      <c r="K1731" s="95"/>
      <c r="L1731" s="96"/>
      <c r="M1731" s="96"/>
      <c r="N1731" s="27"/>
    </row>
    <row r="1732" spans="1:14" s="5" customFormat="1" ht="12.75" hidden="1" customHeight="1">
      <c r="A1732" s="87"/>
      <c r="B1732" s="91" t="s">
        <v>550</v>
      </c>
      <c r="C1732" s="99"/>
      <c r="D1732" s="180" t="s">
        <v>551</v>
      </c>
      <c r="E1732" s="412">
        <f t="shared" si="390"/>
        <v>0</v>
      </c>
      <c r="F1732" s="381">
        <f t="shared" ref="F1732:M1733" si="398">F1733</f>
        <v>0</v>
      </c>
      <c r="G1732" s="381">
        <f t="shared" si="398"/>
        <v>0</v>
      </c>
      <c r="H1732" s="381">
        <f t="shared" si="398"/>
        <v>0</v>
      </c>
      <c r="I1732" s="381">
        <f t="shared" si="398"/>
        <v>0</v>
      </c>
      <c r="J1732" s="382">
        <f t="shared" si="398"/>
        <v>0</v>
      </c>
      <c r="K1732" s="191">
        <f t="shared" si="398"/>
        <v>0</v>
      </c>
      <c r="L1732" s="191">
        <f t="shared" si="398"/>
        <v>0</v>
      </c>
      <c r="M1732" s="191">
        <f t="shared" si="398"/>
        <v>0</v>
      </c>
      <c r="N1732" s="27"/>
    </row>
    <row r="1733" spans="1:14" s="5" customFormat="1" ht="12.75" hidden="1" customHeight="1">
      <c r="A1733" s="87"/>
      <c r="B1733" s="148" t="s">
        <v>552</v>
      </c>
      <c r="C1733" s="149"/>
      <c r="D1733" s="180" t="s">
        <v>553</v>
      </c>
      <c r="E1733" s="412">
        <f t="shared" si="390"/>
        <v>0</v>
      </c>
      <c r="F1733" s="381">
        <f t="shared" si="398"/>
        <v>0</v>
      </c>
      <c r="G1733" s="381">
        <f t="shared" si="398"/>
        <v>0</v>
      </c>
      <c r="H1733" s="381">
        <f t="shared" si="398"/>
        <v>0</v>
      </c>
      <c r="I1733" s="381">
        <f t="shared" si="398"/>
        <v>0</v>
      </c>
      <c r="J1733" s="382">
        <f t="shared" si="398"/>
        <v>0</v>
      </c>
      <c r="K1733" s="191">
        <f t="shared" si="398"/>
        <v>0</v>
      </c>
      <c r="L1733" s="191">
        <f t="shared" si="398"/>
        <v>0</v>
      </c>
      <c r="M1733" s="191">
        <f t="shared" si="398"/>
        <v>0</v>
      </c>
      <c r="N1733" s="27"/>
    </row>
    <row r="1734" spans="1:14" s="5" customFormat="1" ht="12.75" hidden="1" customHeight="1">
      <c r="A1734" s="87"/>
      <c r="B1734" s="98"/>
      <c r="C1734" s="99" t="s">
        <v>554</v>
      </c>
      <c r="D1734" s="180" t="s">
        <v>555</v>
      </c>
      <c r="E1734" s="412">
        <f t="shared" si="390"/>
        <v>0</v>
      </c>
      <c r="F1734" s="381"/>
      <c r="G1734" s="381"/>
      <c r="H1734" s="381"/>
      <c r="I1734" s="381"/>
      <c r="J1734" s="383"/>
      <c r="K1734" s="95"/>
      <c r="L1734" s="96"/>
      <c r="M1734" s="96"/>
      <c r="N1734" s="27"/>
    </row>
    <row r="1735" spans="1:14" s="5" customFormat="1" ht="12.75" hidden="1" customHeight="1">
      <c r="A1735" s="87"/>
      <c r="B1735" s="98"/>
      <c r="C1735" s="99"/>
      <c r="D1735" s="180"/>
      <c r="E1735" s="412">
        <f t="shared" si="390"/>
        <v>0</v>
      </c>
      <c r="F1735" s="381"/>
      <c r="G1735" s="381"/>
      <c r="H1735" s="381"/>
      <c r="I1735" s="381"/>
      <c r="J1735" s="383"/>
      <c r="K1735" s="95"/>
      <c r="L1735" s="96"/>
      <c r="M1735" s="96"/>
      <c r="N1735" s="27"/>
    </row>
    <row r="1736" spans="1:14" s="5" customFormat="1" ht="12.75" hidden="1" customHeight="1">
      <c r="A1736" s="87"/>
      <c r="B1736" s="91" t="s">
        <v>556</v>
      </c>
      <c r="C1736" s="99"/>
      <c r="D1736" s="180" t="s">
        <v>459</v>
      </c>
      <c r="E1736" s="412">
        <f t="shared" si="390"/>
        <v>0</v>
      </c>
      <c r="F1736" s="381">
        <f t="shared" ref="F1736:M1736" si="399">F1737</f>
        <v>0</v>
      </c>
      <c r="G1736" s="381">
        <f t="shared" si="399"/>
        <v>0</v>
      </c>
      <c r="H1736" s="381">
        <f t="shared" si="399"/>
        <v>0</v>
      </c>
      <c r="I1736" s="381">
        <f t="shared" si="399"/>
        <v>0</v>
      </c>
      <c r="J1736" s="382">
        <f t="shared" si="399"/>
        <v>0</v>
      </c>
      <c r="K1736" s="191">
        <f t="shared" si="399"/>
        <v>0</v>
      </c>
      <c r="L1736" s="191">
        <f t="shared" si="399"/>
        <v>0</v>
      </c>
      <c r="M1736" s="191">
        <f t="shared" si="399"/>
        <v>0</v>
      </c>
      <c r="N1736" s="27"/>
    </row>
    <row r="1737" spans="1:14" s="5" customFormat="1" ht="12.75" hidden="1" customHeight="1">
      <c r="A1737" s="87"/>
      <c r="B1737" s="98" t="s">
        <v>460</v>
      </c>
      <c r="C1737" s="99"/>
      <c r="D1737" s="180" t="s">
        <v>461</v>
      </c>
      <c r="E1737" s="412">
        <f t="shared" si="390"/>
        <v>0</v>
      </c>
      <c r="F1737" s="381"/>
      <c r="G1737" s="381"/>
      <c r="H1737" s="381"/>
      <c r="I1737" s="381"/>
      <c r="J1737" s="383"/>
      <c r="K1737" s="95"/>
      <c r="L1737" s="96"/>
      <c r="M1737" s="96"/>
      <c r="N1737" s="27"/>
    </row>
    <row r="1738" spans="1:14" s="23" customFormat="1" ht="22.5" customHeight="1" thickBot="1">
      <c r="A1738" s="737" t="s">
        <v>567</v>
      </c>
      <c r="B1738" s="738"/>
      <c r="C1738" s="739"/>
      <c r="D1738" s="461" t="s">
        <v>336</v>
      </c>
      <c r="E1738" s="437">
        <f t="shared" si="390"/>
        <v>0</v>
      </c>
      <c r="F1738" s="438"/>
      <c r="G1738" s="438"/>
      <c r="H1738" s="438"/>
      <c r="I1738" s="438"/>
      <c r="J1738" s="439"/>
      <c r="K1738" s="440"/>
      <c r="L1738" s="441"/>
      <c r="M1738" s="441"/>
    </row>
    <row r="1739" spans="1:14" s="450" customFormat="1" ht="30.75" customHeight="1" thickBot="1">
      <c r="A1739" s="729" t="s">
        <v>752</v>
      </c>
      <c r="B1739" s="730"/>
      <c r="C1739" s="731"/>
      <c r="D1739" s="448" t="s">
        <v>340</v>
      </c>
      <c r="E1739" s="449">
        <f t="shared" ref="E1739:J1739" si="400">E1745</f>
        <v>0</v>
      </c>
      <c r="F1739" s="449">
        <f t="shared" si="400"/>
        <v>0</v>
      </c>
      <c r="G1739" s="449">
        <f t="shared" si="400"/>
        <v>0</v>
      </c>
      <c r="H1739" s="449">
        <f t="shared" si="400"/>
        <v>0</v>
      </c>
      <c r="I1739" s="449">
        <f t="shared" si="400"/>
        <v>0</v>
      </c>
      <c r="J1739" s="449">
        <f t="shared" si="400"/>
        <v>0</v>
      </c>
      <c r="K1739" s="449"/>
      <c r="L1739" s="449"/>
      <c r="M1739" s="449"/>
    </row>
    <row r="1740" spans="1:14" s="23" customFormat="1" ht="15.75" customHeight="1">
      <c r="A1740" s="732" t="s">
        <v>462</v>
      </c>
      <c r="B1740" s="733"/>
      <c r="C1740" s="733"/>
      <c r="D1740" s="442"/>
      <c r="E1740" s="443">
        <f t="shared" si="390"/>
        <v>0</v>
      </c>
      <c r="F1740" s="444"/>
      <c r="G1740" s="444"/>
      <c r="H1740" s="444"/>
      <c r="I1740" s="444"/>
      <c r="J1740" s="445"/>
      <c r="K1740" s="446"/>
      <c r="L1740" s="447"/>
      <c r="M1740" s="447"/>
    </row>
    <row r="1741" spans="1:14" s="23" customFormat="1" ht="15.75" customHeight="1">
      <c r="A1741" s="152"/>
      <c r="B1741" s="641" t="s">
        <v>591</v>
      </c>
      <c r="C1741" s="642"/>
      <c r="D1741" s="209"/>
      <c r="E1741" s="412">
        <f t="shared" si="390"/>
        <v>0</v>
      </c>
      <c r="F1741" s="388"/>
      <c r="G1741" s="388"/>
      <c r="H1741" s="388"/>
      <c r="I1741" s="388"/>
      <c r="J1741" s="383"/>
      <c r="K1741" s="95"/>
      <c r="L1741" s="96"/>
      <c r="M1741" s="96"/>
    </row>
    <row r="1742" spans="1:14" s="23" customFormat="1" ht="13.5">
      <c r="A1742" s="152"/>
      <c r="B1742" s="126" t="s">
        <v>463</v>
      </c>
      <c r="C1742" s="118"/>
      <c r="D1742" s="90" t="s">
        <v>464</v>
      </c>
      <c r="E1742" s="412">
        <f t="shared" si="390"/>
        <v>0</v>
      </c>
      <c r="F1742" s="388"/>
      <c r="G1742" s="388"/>
      <c r="H1742" s="388"/>
      <c r="I1742" s="388"/>
      <c r="J1742" s="383"/>
      <c r="K1742" s="95"/>
      <c r="L1742" s="96"/>
      <c r="M1742" s="96"/>
    </row>
    <row r="1743" spans="1:14" s="23" customFormat="1">
      <c r="A1743" s="152"/>
      <c r="B1743" s="91" t="s">
        <v>483</v>
      </c>
      <c r="C1743" s="98"/>
      <c r="D1743" s="100" t="s">
        <v>484</v>
      </c>
      <c r="E1743" s="412">
        <f t="shared" si="390"/>
        <v>0</v>
      </c>
      <c r="F1743" s="388"/>
      <c r="G1743" s="388"/>
      <c r="H1743" s="388"/>
      <c r="I1743" s="388"/>
      <c r="J1743" s="383"/>
      <c r="K1743" s="95"/>
      <c r="L1743" s="96"/>
      <c r="M1743" s="96"/>
    </row>
    <row r="1744" spans="1:14" s="23" customFormat="1">
      <c r="A1744" s="152"/>
      <c r="B1744" s="91" t="s">
        <v>506</v>
      </c>
      <c r="C1744" s="91"/>
      <c r="D1744" s="94" t="s">
        <v>507</v>
      </c>
      <c r="E1744" s="412">
        <f t="shared" si="390"/>
        <v>0</v>
      </c>
      <c r="F1744" s="388"/>
      <c r="G1744" s="388"/>
      <c r="H1744" s="388"/>
      <c r="I1744" s="388"/>
      <c r="J1744" s="383"/>
      <c r="K1744" s="95"/>
      <c r="L1744" s="96"/>
      <c r="M1744" s="96"/>
    </row>
    <row r="1745" spans="1:13" s="23" customFormat="1">
      <c r="A1745" s="152"/>
      <c r="B1745" s="119" t="s">
        <v>530</v>
      </c>
      <c r="C1745" s="99"/>
      <c r="D1745" s="100" t="s">
        <v>531</v>
      </c>
      <c r="E1745" s="412">
        <f t="shared" ref="E1745:J1745" si="401">E1746+E1754</f>
        <v>0</v>
      </c>
      <c r="F1745" s="412">
        <f t="shared" si="401"/>
        <v>0</v>
      </c>
      <c r="G1745" s="412">
        <f t="shared" si="401"/>
        <v>0</v>
      </c>
      <c r="H1745" s="412">
        <f t="shared" si="401"/>
        <v>0</v>
      </c>
      <c r="I1745" s="412">
        <f t="shared" si="401"/>
        <v>0</v>
      </c>
      <c r="J1745" s="412">
        <f t="shared" si="401"/>
        <v>0</v>
      </c>
      <c r="K1745" s="95"/>
      <c r="L1745" s="96"/>
      <c r="M1745" s="96"/>
    </row>
    <row r="1746" spans="1:13" s="23" customFormat="1">
      <c r="A1746" s="152"/>
      <c r="B1746" s="93" t="s">
        <v>532</v>
      </c>
      <c r="C1746" s="91"/>
      <c r="D1746" s="94" t="s">
        <v>533</v>
      </c>
      <c r="E1746" s="412">
        <f t="shared" ref="E1746:J1746" si="402">E1747+E1751+E1753</f>
        <v>0</v>
      </c>
      <c r="F1746" s="412">
        <f t="shared" si="402"/>
        <v>0</v>
      </c>
      <c r="G1746" s="412">
        <f t="shared" si="402"/>
        <v>0</v>
      </c>
      <c r="H1746" s="412">
        <f t="shared" si="402"/>
        <v>0</v>
      </c>
      <c r="I1746" s="412">
        <f t="shared" si="402"/>
        <v>0</v>
      </c>
      <c r="J1746" s="412">
        <f t="shared" si="402"/>
        <v>0</v>
      </c>
      <c r="K1746" s="95"/>
      <c r="L1746" s="96"/>
      <c r="M1746" s="96"/>
    </row>
    <row r="1747" spans="1:13" s="23" customFormat="1">
      <c r="A1747" s="152"/>
      <c r="B1747" s="97" t="s">
        <v>534</v>
      </c>
      <c r="C1747" s="91"/>
      <c r="D1747" s="94" t="s">
        <v>535</v>
      </c>
      <c r="E1747" s="412">
        <f t="shared" ref="E1747:J1747" si="403">E1748+E1749+E1750</f>
        <v>0</v>
      </c>
      <c r="F1747" s="412">
        <f t="shared" si="403"/>
        <v>0</v>
      </c>
      <c r="G1747" s="412">
        <f t="shared" si="403"/>
        <v>0</v>
      </c>
      <c r="H1747" s="412">
        <f t="shared" si="403"/>
        <v>0</v>
      </c>
      <c r="I1747" s="412">
        <f t="shared" si="403"/>
        <v>0</v>
      </c>
      <c r="J1747" s="412">
        <f t="shared" si="403"/>
        <v>0</v>
      </c>
      <c r="K1747" s="95"/>
      <c r="L1747" s="96"/>
      <c r="M1747" s="96"/>
    </row>
    <row r="1748" spans="1:13" s="23" customFormat="1">
      <c r="A1748" s="152"/>
      <c r="B1748" s="98"/>
      <c r="C1748" s="98" t="s">
        <v>536</v>
      </c>
      <c r="D1748" s="100" t="s">
        <v>537</v>
      </c>
      <c r="E1748" s="412">
        <f t="shared" ref="E1748:E1760" si="404">G1748+H1748+I1748+J1748</f>
        <v>0</v>
      </c>
      <c r="F1748" s="388"/>
      <c r="G1748" s="388"/>
      <c r="H1748" s="388"/>
      <c r="I1748" s="388"/>
      <c r="J1748" s="383"/>
      <c r="K1748" s="95"/>
      <c r="L1748" s="96"/>
      <c r="M1748" s="96"/>
    </row>
    <row r="1749" spans="1:13" s="23" customFormat="1">
      <c r="A1749" s="152"/>
      <c r="B1749" s="207"/>
      <c r="C1749" s="98" t="s">
        <v>538</v>
      </c>
      <c r="D1749" s="100" t="s">
        <v>539</v>
      </c>
      <c r="E1749" s="412">
        <f t="shared" si="404"/>
        <v>0</v>
      </c>
      <c r="F1749" s="388"/>
      <c r="G1749" s="388"/>
      <c r="H1749" s="388">
        <v>0</v>
      </c>
      <c r="I1749" s="388"/>
      <c r="J1749" s="383"/>
      <c r="K1749" s="95"/>
      <c r="L1749" s="96"/>
      <c r="M1749" s="96"/>
    </row>
    <row r="1750" spans="1:13" s="23" customFormat="1">
      <c r="A1750" s="152"/>
      <c r="B1750" s="207"/>
      <c r="C1750" s="99" t="s">
        <v>542</v>
      </c>
      <c r="D1750" s="100" t="s">
        <v>543</v>
      </c>
      <c r="E1750" s="412">
        <f t="shared" si="404"/>
        <v>0</v>
      </c>
      <c r="F1750" s="388"/>
      <c r="G1750" s="388"/>
      <c r="H1750" s="388"/>
      <c r="I1750" s="388"/>
      <c r="J1750" s="383"/>
      <c r="K1750" s="95"/>
      <c r="L1750" s="96"/>
      <c r="M1750" s="96"/>
    </row>
    <row r="1751" spans="1:13" s="23" customFormat="1">
      <c r="A1751" s="152"/>
      <c r="B1751" s="98" t="s">
        <v>544</v>
      </c>
      <c r="C1751" s="99"/>
      <c r="D1751" s="100" t="s">
        <v>545</v>
      </c>
      <c r="E1751" s="412">
        <f t="shared" si="404"/>
        <v>0</v>
      </c>
      <c r="F1751" s="388"/>
      <c r="G1751" s="388"/>
      <c r="H1751" s="388"/>
      <c r="I1751" s="388"/>
      <c r="J1751" s="383"/>
      <c r="K1751" s="95"/>
      <c r="L1751" s="96"/>
      <c r="M1751" s="96"/>
    </row>
    <row r="1752" spans="1:13" s="23" customFormat="1">
      <c r="A1752" s="152"/>
      <c r="B1752" s="207"/>
      <c r="C1752" s="99" t="s">
        <v>546</v>
      </c>
      <c r="D1752" s="100" t="s">
        <v>547</v>
      </c>
      <c r="E1752" s="412">
        <f t="shared" si="404"/>
        <v>0</v>
      </c>
      <c r="F1752" s="388"/>
      <c r="G1752" s="388"/>
      <c r="H1752" s="388"/>
      <c r="I1752" s="388"/>
      <c r="J1752" s="383"/>
      <c r="K1752" s="95"/>
      <c r="L1752" s="96"/>
      <c r="M1752" s="96"/>
    </row>
    <row r="1753" spans="1:13" s="23" customFormat="1">
      <c r="A1753" s="152"/>
      <c r="B1753" s="98" t="s">
        <v>548</v>
      </c>
      <c r="C1753" s="99"/>
      <c r="D1753" s="100" t="s">
        <v>549</v>
      </c>
      <c r="E1753" s="412">
        <f t="shared" si="404"/>
        <v>0</v>
      </c>
      <c r="F1753" s="388"/>
      <c r="G1753" s="388"/>
      <c r="H1753" s="388"/>
      <c r="I1753" s="388"/>
      <c r="J1753" s="383"/>
      <c r="K1753" s="95"/>
      <c r="L1753" s="96"/>
      <c r="M1753" s="96"/>
    </row>
    <row r="1754" spans="1:13" s="23" customFormat="1">
      <c r="A1754" s="152"/>
      <c r="B1754" s="91" t="s">
        <v>550</v>
      </c>
      <c r="C1754" s="99"/>
      <c r="D1754" s="100" t="s">
        <v>551</v>
      </c>
      <c r="E1754" s="412">
        <f t="shared" si="404"/>
        <v>0</v>
      </c>
      <c r="F1754" s="388"/>
      <c r="G1754" s="388"/>
      <c r="H1754" s="388"/>
      <c r="I1754" s="388"/>
      <c r="J1754" s="383"/>
      <c r="K1754" s="95"/>
      <c r="L1754" s="96"/>
      <c r="M1754" s="96"/>
    </row>
    <row r="1755" spans="1:13" s="23" customFormat="1">
      <c r="A1755" s="152"/>
      <c r="B1755" s="148" t="s">
        <v>552</v>
      </c>
      <c r="C1755" s="149"/>
      <c r="D1755" s="100" t="s">
        <v>553</v>
      </c>
      <c r="E1755" s="412">
        <f t="shared" si="404"/>
        <v>0</v>
      </c>
      <c r="F1755" s="388"/>
      <c r="G1755" s="388"/>
      <c r="H1755" s="388"/>
      <c r="I1755" s="388"/>
      <c r="J1755" s="383"/>
      <c r="K1755" s="95"/>
      <c r="L1755" s="96"/>
      <c r="M1755" s="96"/>
    </row>
    <row r="1756" spans="1:13" s="23" customFormat="1">
      <c r="A1756" s="152"/>
      <c r="B1756" s="207"/>
      <c r="C1756" s="99" t="s">
        <v>554</v>
      </c>
      <c r="D1756" s="100" t="s">
        <v>555</v>
      </c>
      <c r="E1756" s="412">
        <f t="shared" si="404"/>
        <v>0</v>
      </c>
      <c r="F1756" s="388"/>
      <c r="G1756" s="388"/>
      <c r="H1756" s="388"/>
      <c r="I1756" s="388"/>
      <c r="J1756" s="383"/>
      <c r="K1756" s="95"/>
      <c r="L1756" s="96"/>
      <c r="M1756" s="96"/>
    </row>
    <row r="1757" spans="1:13" s="23" customFormat="1" ht="31.5" customHeight="1">
      <c r="A1757" s="699" t="s">
        <v>753</v>
      </c>
      <c r="B1757" s="700"/>
      <c r="C1757" s="701"/>
      <c r="D1757" s="481" t="s">
        <v>341</v>
      </c>
      <c r="E1757" s="482">
        <f t="shared" si="404"/>
        <v>0</v>
      </c>
      <c r="F1757" s="468"/>
      <c r="G1757" s="468"/>
      <c r="H1757" s="468"/>
      <c r="I1757" s="468"/>
      <c r="J1757" s="505"/>
      <c r="K1757" s="506"/>
      <c r="L1757" s="506"/>
      <c r="M1757" s="506"/>
    </row>
    <row r="1758" spans="1:13" s="23" customFormat="1">
      <c r="A1758" s="241" t="s">
        <v>560</v>
      </c>
      <c r="B1758" s="241"/>
      <c r="C1758" s="241"/>
      <c r="D1758" s="242">
        <v>97.1</v>
      </c>
      <c r="E1758" s="412">
        <f t="shared" si="404"/>
        <v>0</v>
      </c>
      <c r="F1758" s="370"/>
      <c r="G1758" s="370"/>
      <c r="H1758" s="370"/>
      <c r="I1758" s="370"/>
      <c r="J1758" s="383"/>
      <c r="K1758" s="95"/>
      <c r="L1758" s="96"/>
      <c r="M1758" s="96"/>
    </row>
    <row r="1759" spans="1:13" s="23" customFormat="1">
      <c r="A1759" s="241" t="s">
        <v>571</v>
      </c>
      <c r="B1759" s="241"/>
      <c r="C1759" s="241"/>
      <c r="D1759" s="242">
        <v>98.1</v>
      </c>
      <c r="E1759" s="410">
        <f t="shared" si="404"/>
        <v>0</v>
      </c>
      <c r="F1759" s="370"/>
      <c r="G1759" s="370"/>
      <c r="H1759" s="370"/>
      <c r="I1759" s="370"/>
      <c r="J1759" s="419"/>
      <c r="K1759" s="371"/>
      <c r="L1759" s="96"/>
      <c r="M1759" s="96"/>
    </row>
    <row r="1760" spans="1:13" s="23" customFormat="1" ht="15.75">
      <c r="A1760" s="243" t="s">
        <v>718</v>
      </c>
      <c r="B1760" s="243"/>
      <c r="C1760" s="243"/>
      <c r="D1760" s="244">
        <v>99.1</v>
      </c>
      <c r="E1760" s="410">
        <f t="shared" si="404"/>
        <v>-38845</v>
      </c>
      <c r="F1760" s="369"/>
      <c r="G1760" s="369">
        <f>'10-instituţii-ven 30 aprilie'!F207-'10 - inst. -chelt 30 aprilie'!G1373</f>
        <v>-38816</v>
      </c>
      <c r="H1760" s="369">
        <f>'10-instituţii-ven 30 aprilie'!G207-'10 - inst. -chelt 30 aprilie'!H1373</f>
        <v>-29</v>
      </c>
      <c r="I1760" s="369">
        <f>'10-instituţii-ven 30 aprilie'!H207-'10 - inst. -chelt 30 aprilie'!I1373</f>
        <v>0</v>
      </c>
      <c r="J1760" s="369">
        <f>'10-instituţii-ven 30 aprilie'!I207-'10 - inst. -chelt 30 aprilie'!J1373</f>
        <v>0</v>
      </c>
      <c r="K1760" s="400"/>
      <c r="L1760" s="400"/>
      <c r="M1760" s="400"/>
    </row>
    <row r="1761" spans="1:14" s="38" customFormat="1">
      <c r="A1761" s="55"/>
      <c r="B1761" s="245" t="s">
        <v>573</v>
      </c>
      <c r="C1761" s="246"/>
      <c r="D1761" s="55"/>
      <c r="E1761" s="247"/>
      <c r="F1761" s="248"/>
      <c r="G1761" s="248"/>
      <c r="H1761" s="248"/>
      <c r="I1761" s="248"/>
      <c r="J1761" s="248"/>
      <c r="K1761" s="249"/>
      <c r="L1761" s="57"/>
      <c r="M1761" s="57"/>
      <c r="N1761" s="23"/>
    </row>
    <row r="1762" spans="1:14" s="38" customFormat="1" ht="12.75" customHeight="1">
      <c r="A1762" s="724" t="s">
        <v>574</v>
      </c>
      <c r="B1762" s="724"/>
      <c r="C1762" s="725" t="s">
        <v>343</v>
      </c>
      <c r="D1762" s="725"/>
      <c r="E1762" s="250"/>
      <c r="F1762" s="43"/>
      <c r="G1762" s="43"/>
      <c r="H1762" s="43"/>
      <c r="I1762" s="43"/>
      <c r="J1762" s="43"/>
      <c r="K1762" s="44"/>
      <c r="L1762" s="57"/>
      <c r="M1762" s="57"/>
      <c r="N1762" s="23"/>
    </row>
    <row r="1763" spans="1:14" s="38" customFormat="1">
      <c r="A1763" s="527"/>
      <c r="B1763" s="527"/>
      <c r="C1763" s="528"/>
      <c r="D1763" s="528"/>
      <c r="E1763" s="250"/>
      <c r="F1763" s="43"/>
      <c r="G1763" s="43"/>
      <c r="H1763" s="43"/>
      <c r="I1763" s="43"/>
      <c r="J1763" s="43"/>
      <c r="K1763" s="44"/>
      <c r="L1763" s="57"/>
      <c r="M1763" s="57"/>
      <c r="N1763" s="23"/>
    </row>
    <row r="1764" spans="1:14" s="38" customFormat="1">
      <c r="A1764" s="251"/>
      <c r="B1764" s="251"/>
      <c r="C1764" s="55"/>
      <c r="D1764" s="726" t="s">
        <v>708</v>
      </c>
      <c r="E1764" s="726"/>
      <c r="F1764" s="726"/>
      <c r="G1764" s="726"/>
      <c r="H1764" s="726"/>
      <c r="I1764" s="43"/>
      <c r="J1764" s="43"/>
      <c r="K1764" s="44"/>
      <c r="L1764" s="57"/>
      <c r="M1764" s="57"/>
      <c r="N1764" s="23"/>
    </row>
    <row r="1765" spans="1:14" s="38" customFormat="1">
      <c r="A1765" s="251"/>
      <c r="B1765" s="251"/>
      <c r="C1765" s="55"/>
      <c r="D1765" s="55"/>
      <c r="E1765" s="252" t="s">
        <v>673</v>
      </c>
      <c r="F1765" s="253"/>
      <c r="G1765" s="254"/>
      <c r="H1765" s="255"/>
      <c r="I1765" s="43"/>
      <c r="J1765" s="43"/>
      <c r="K1765" s="44"/>
      <c r="L1765" s="57"/>
      <c r="M1765" s="57"/>
      <c r="N1765" s="23"/>
    </row>
    <row r="1766" spans="1:14" s="38" customFormat="1">
      <c r="A1766" s="251"/>
      <c r="B1766" s="251"/>
      <c r="C1766" s="55"/>
      <c r="D1766" s="55"/>
      <c r="E1766" s="252" t="s">
        <v>674</v>
      </c>
      <c r="F1766" s="253"/>
      <c r="G1766" s="254"/>
      <c r="H1766" s="255"/>
      <c r="I1766" s="43"/>
      <c r="J1766" s="43"/>
      <c r="K1766" s="44"/>
      <c r="L1766" s="57"/>
      <c r="M1766" s="57"/>
      <c r="N1766" s="23"/>
    </row>
    <row r="1767" spans="1:14" s="38" customFormat="1">
      <c r="A1767" s="251"/>
      <c r="B1767" s="251"/>
      <c r="C1767" s="55"/>
      <c r="D1767" s="55"/>
      <c r="E1767" s="252"/>
      <c r="F1767" s="253"/>
      <c r="G1767" s="254"/>
      <c r="H1767" s="255"/>
      <c r="I1767" s="43"/>
      <c r="J1767" s="43"/>
      <c r="K1767" s="44"/>
      <c r="L1767" s="57"/>
      <c r="M1767" s="57"/>
      <c r="N1767" s="23"/>
    </row>
    <row r="1768" spans="1:14" s="38" customFormat="1">
      <c r="A1768" s="251"/>
      <c r="B1768" s="251"/>
      <c r="C1768" s="55"/>
      <c r="D1768" s="55"/>
      <c r="E1768" s="252"/>
      <c r="F1768" s="253"/>
      <c r="G1768" s="254"/>
      <c r="H1768" s="255"/>
      <c r="I1768" s="43"/>
      <c r="J1768" s="43"/>
      <c r="K1768" s="44"/>
      <c r="L1768" s="57"/>
      <c r="M1768" s="57"/>
      <c r="N1768" s="23"/>
    </row>
    <row r="1769" spans="1:14" s="38" customFormat="1">
      <c r="A1769" s="251"/>
      <c r="B1769" s="251"/>
      <c r="C1769" s="529" t="s">
        <v>705</v>
      </c>
      <c r="D1769" s="55"/>
      <c r="E1769" s="252"/>
      <c r="F1769" s="253"/>
      <c r="G1769" s="254"/>
      <c r="H1769" s="255"/>
      <c r="I1769" s="43"/>
      <c r="J1769" s="43"/>
      <c r="K1769" s="44"/>
      <c r="L1769" s="57"/>
      <c r="M1769" s="57"/>
      <c r="N1769" s="23"/>
    </row>
    <row r="1770" spans="1:14" s="38" customFormat="1">
      <c r="A1770" s="251"/>
      <c r="B1770" s="251"/>
      <c r="C1770" s="529" t="s">
        <v>703</v>
      </c>
      <c r="D1770" s="55"/>
      <c r="E1770" s="252"/>
      <c r="F1770" s="253"/>
      <c r="G1770" s="254"/>
      <c r="H1770" s="255"/>
      <c r="I1770" s="43"/>
      <c r="J1770" s="43"/>
      <c r="K1770" s="44"/>
      <c r="L1770" s="57"/>
      <c r="M1770" s="57"/>
      <c r="N1770" s="23"/>
    </row>
    <row r="1771" spans="1:14" s="38" customFormat="1">
      <c r="A1771" s="251"/>
      <c r="B1771" s="251"/>
      <c r="C1771" s="55"/>
      <c r="D1771" s="55"/>
      <c r="E1771" s="252"/>
      <c r="F1771" s="253"/>
      <c r="G1771" s="254"/>
      <c r="H1771" s="255"/>
      <c r="I1771" s="43"/>
      <c r="J1771" s="43"/>
      <c r="K1771" s="44"/>
      <c r="L1771" s="57"/>
      <c r="M1771" s="57"/>
      <c r="N1771" s="23"/>
    </row>
    <row r="1772" spans="1:14" s="38" customFormat="1" ht="18.75" customHeight="1">
      <c r="A1772" s="55"/>
      <c r="B1772" s="55"/>
      <c r="C1772" s="529"/>
      <c r="D1772" s="55"/>
      <c r="E1772" s="250"/>
      <c r="F1772" s="43"/>
      <c r="G1772" s="727" t="s">
        <v>707</v>
      </c>
      <c r="H1772" s="727"/>
      <c r="I1772" s="727"/>
      <c r="J1772" s="727"/>
      <c r="K1772" s="44"/>
      <c r="L1772" s="57"/>
      <c r="M1772" s="57"/>
      <c r="N1772" s="23"/>
    </row>
    <row r="1773" spans="1:14" s="38" customFormat="1">
      <c r="A1773" s="55"/>
      <c r="B1773" s="55"/>
      <c r="C1773" s="55"/>
      <c r="D1773" s="55"/>
      <c r="E1773" s="250"/>
      <c r="F1773" s="43"/>
      <c r="G1773" s="43"/>
      <c r="H1773" s="728" t="s">
        <v>704</v>
      </c>
      <c r="I1773" s="728"/>
      <c r="J1773" s="43"/>
      <c r="K1773" s="44"/>
      <c r="L1773" s="57"/>
      <c r="M1773" s="57"/>
      <c r="N1773" s="23"/>
    </row>
    <row r="1774" spans="1:14" s="38" customFormat="1">
      <c r="A1774" s="55"/>
      <c r="B1774" s="55"/>
      <c r="C1774" s="55"/>
      <c r="D1774" s="55"/>
      <c r="E1774" s="250"/>
      <c r="F1774" s="43"/>
      <c r="G1774" s="43"/>
      <c r="H1774" s="43"/>
      <c r="I1774" s="43"/>
      <c r="J1774" s="43"/>
      <c r="K1774" s="44"/>
      <c r="L1774" s="57"/>
      <c r="M1774" s="57"/>
      <c r="N1774" s="23"/>
    </row>
    <row r="1775" spans="1:14" s="38" customFormat="1">
      <c r="A1775" s="55"/>
      <c r="B1775" s="55"/>
      <c r="C1775" s="55"/>
      <c r="D1775" s="55"/>
      <c r="E1775" s="250"/>
      <c r="F1775" s="43"/>
      <c r="G1775" s="43"/>
      <c r="H1775" s="43"/>
      <c r="I1775" s="43"/>
      <c r="J1775" s="43"/>
      <c r="K1775" s="44"/>
      <c r="L1775" s="57"/>
      <c r="M1775" s="57"/>
      <c r="N1775" s="23"/>
    </row>
    <row r="1776" spans="1:14" s="38" customFormat="1">
      <c r="A1776" s="55"/>
      <c r="B1776" s="55"/>
      <c r="C1776" s="55"/>
      <c r="D1776" s="55"/>
      <c r="E1776" s="250"/>
      <c r="F1776" s="43"/>
      <c r="G1776" s="43"/>
      <c r="H1776" s="43"/>
      <c r="I1776" s="43"/>
      <c r="J1776" s="529" t="s">
        <v>706</v>
      </c>
      <c r="K1776" s="44"/>
      <c r="L1776" s="57"/>
      <c r="M1776" s="57"/>
      <c r="N1776" s="23"/>
    </row>
    <row r="1777" spans="1:14" s="38" customFormat="1">
      <c r="A1777" s="55"/>
      <c r="B1777" s="55"/>
      <c r="C1777" s="55"/>
      <c r="D1777" s="55"/>
      <c r="E1777" s="250"/>
      <c r="F1777" s="43"/>
      <c r="G1777" s="43"/>
      <c r="H1777" s="43"/>
      <c r="I1777" s="43"/>
      <c r="J1777" s="529" t="s">
        <v>702</v>
      </c>
      <c r="K1777" s="44"/>
      <c r="L1777" s="57"/>
      <c r="M1777" s="57"/>
      <c r="N1777" s="23"/>
    </row>
    <row r="1778" spans="1:14" s="38" customFormat="1">
      <c r="A1778" s="55"/>
      <c r="B1778" s="55"/>
      <c r="C1778" s="55"/>
      <c r="D1778" s="55"/>
      <c r="E1778" s="250"/>
      <c r="F1778" s="43"/>
      <c r="G1778" s="43"/>
      <c r="H1778" s="43"/>
      <c r="I1778" s="43"/>
      <c r="J1778" s="43"/>
      <c r="K1778" s="44"/>
      <c r="L1778" s="57"/>
      <c r="M1778" s="57"/>
      <c r="N1778" s="23"/>
    </row>
    <row r="1779" spans="1:14" s="38" customFormat="1">
      <c r="A1779" s="55"/>
      <c r="B1779" s="55"/>
      <c r="C1779" s="55"/>
      <c r="D1779" s="55"/>
      <c r="E1779" s="250"/>
      <c r="F1779" s="43"/>
      <c r="G1779" s="43"/>
      <c r="H1779" s="43"/>
      <c r="I1779" s="43"/>
      <c r="J1779" s="43"/>
      <c r="K1779" s="44"/>
      <c r="L1779" s="57"/>
      <c r="M1779" s="57"/>
      <c r="N1779" s="23"/>
    </row>
    <row r="1780" spans="1:14" s="38" customFormat="1">
      <c r="A1780" s="55"/>
      <c r="B1780" s="55"/>
      <c r="C1780" s="55"/>
      <c r="D1780" s="55"/>
      <c r="E1780" s="250"/>
      <c r="F1780" s="43"/>
      <c r="G1780" s="43"/>
      <c r="H1780" s="43"/>
      <c r="I1780" s="43"/>
      <c r="J1780" s="43"/>
      <c r="K1780" s="44"/>
      <c r="L1780" s="57"/>
      <c r="M1780" s="57"/>
      <c r="N1780" s="23"/>
    </row>
    <row r="1781" spans="1:14" s="38" customFormat="1">
      <c r="A1781" s="55"/>
      <c r="B1781" s="55"/>
      <c r="C1781" s="55"/>
      <c r="D1781" s="55"/>
      <c r="E1781" s="250"/>
      <c r="F1781" s="43"/>
      <c r="G1781" s="43"/>
      <c r="H1781" s="43"/>
      <c r="I1781" s="43"/>
      <c r="J1781" s="43"/>
      <c r="K1781" s="44"/>
      <c r="L1781" s="57"/>
      <c r="M1781" s="57"/>
      <c r="N1781" s="23"/>
    </row>
    <row r="1782" spans="1:14" s="38" customFormat="1">
      <c r="A1782" s="55"/>
      <c r="B1782" s="55"/>
      <c r="C1782" s="55"/>
      <c r="D1782" s="55"/>
      <c r="E1782" s="250"/>
      <c r="F1782" s="43"/>
      <c r="G1782" s="43"/>
      <c r="H1782" s="43"/>
      <c r="I1782" s="43"/>
      <c r="J1782" s="43"/>
      <c r="K1782" s="44"/>
      <c r="L1782" s="57"/>
      <c r="M1782" s="57"/>
      <c r="N1782" s="23"/>
    </row>
    <row r="1783" spans="1:14" s="38" customFormat="1">
      <c r="A1783" s="55"/>
      <c r="B1783" s="55"/>
      <c r="C1783" s="55"/>
      <c r="D1783" s="55"/>
      <c r="E1783" s="250"/>
      <c r="F1783" s="43"/>
      <c r="G1783" s="43"/>
      <c r="H1783" s="43"/>
      <c r="I1783" s="43"/>
      <c r="J1783" s="43"/>
      <c r="K1783" s="44"/>
      <c r="L1783" s="57"/>
      <c r="M1783" s="57"/>
      <c r="N1783" s="23"/>
    </row>
    <row r="1784" spans="1:14" s="38" customFormat="1">
      <c r="A1784" s="55"/>
      <c r="B1784" s="55"/>
      <c r="C1784" s="55"/>
      <c r="D1784" s="55"/>
      <c r="E1784" s="250"/>
      <c r="F1784" s="43"/>
      <c r="G1784" s="43"/>
      <c r="H1784" s="43"/>
      <c r="I1784" s="43"/>
      <c r="J1784" s="43"/>
      <c r="K1784" s="44"/>
      <c r="L1784" s="57"/>
      <c r="M1784" s="57"/>
      <c r="N1784" s="23"/>
    </row>
    <row r="1785" spans="1:14" s="38" customFormat="1">
      <c r="A1785" s="55"/>
      <c r="B1785" s="55"/>
      <c r="C1785" s="55"/>
      <c r="D1785" s="55"/>
      <c r="E1785" s="250"/>
      <c r="F1785" s="43"/>
      <c r="G1785" s="43"/>
      <c r="H1785" s="43"/>
      <c r="I1785" s="43"/>
      <c r="J1785" s="43"/>
      <c r="K1785" s="44"/>
      <c r="L1785" s="57"/>
      <c r="M1785" s="57"/>
      <c r="N1785" s="23"/>
    </row>
    <row r="1786" spans="1:14" s="38" customFormat="1">
      <c r="A1786" s="55"/>
      <c r="B1786" s="55"/>
      <c r="C1786" s="55"/>
      <c r="D1786" s="55"/>
      <c r="E1786" s="250"/>
      <c r="F1786" s="43"/>
      <c r="G1786" s="43"/>
      <c r="H1786" s="43"/>
      <c r="I1786" s="43"/>
      <c r="J1786" s="43"/>
      <c r="K1786" s="44"/>
      <c r="L1786" s="57"/>
      <c r="M1786" s="57"/>
      <c r="N1786" s="23"/>
    </row>
    <row r="1787" spans="1:14" s="38" customFormat="1">
      <c r="A1787" s="55"/>
      <c r="B1787" s="55"/>
      <c r="C1787" s="55"/>
      <c r="D1787" s="55"/>
      <c r="E1787" s="250"/>
      <c r="F1787" s="43"/>
      <c r="G1787" s="43"/>
      <c r="H1787" s="43"/>
      <c r="I1787" s="43"/>
      <c r="J1787" s="43"/>
      <c r="K1787" s="44"/>
      <c r="L1787" s="57"/>
      <c r="M1787" s="57"/>
      <c r="N1787" s="23"/>
    </row>
    <row r="1788" spans="1:14" s="38" customFormat="1">
      <c r="A1788" s="55"/>
      <c r="B1788" s="55"/>
      <c r="C1788" s="55"/>
      <c r="D1788" s="55"/>
      <c r="E1788" s="250"/>
      <c r="F1788" s="43"/>
      <c r="G1788" s="43"/>
      <c r="H1788" s="43"/>
      <c r="I1788" s="43"/>
      <c r="J1788" s="43"/>
      <c r="K1788" s="44"/>
      <c r="L1788" s="57"/>
      <c r="M1788" s="57"/>
      <c r="N1788" s="23"/>
    </row>
    <row r="1789" spans="1:14" s="38" customFormat="1">
      <c r="A1789" s="55"/>
      <c r="B1789" s="55"/>
      <c r="C1789" s="55"/>
      <c r="D1789" s="55"/>
      <c r="E1789" s="250"/>
      <c r="F1789" s="43"/>
      <c r="G1789" s="43"/>
      <c r="H1789" s="43"/>
      <c r="I1789" s="43"/>
      <c r="J1789" s="43"/>
      <c r="K1789" s="44"/>
      <c r="L1789" s="57"/>
      <c r="M1789" s="57"/>
      <c r="N1789" s="23"/>
    </row>
    <row r="1790" spans="1:14" s="38" customFormat="1">
      <c r="A1790" s="55"/>
      <c r="B1790" s="55"/>
      <c r="C1790" s="55"/>
      <c r="D1790" s="55"/>
      <c r="E1790" s="250"/>
      <c r="F1790" s="43"/>
      <c r="G1790" s="43"/>
      <c r="H1790" s="43"/>
      <c r="I1790" s="43"/>
      <c r="J1790" s="43"/>
      <c r="K1790" s="44"/>
      <c r="L1790" s="57"/>
      <c r="M1790" s="57"/>
      <c r="N1790" s="23"/>
    </row>
    <row r="1791" spans="1:14" s="38" customFormat="1">
      <c r="A1791" s="55"/>
      <c r="B1791" s="55"/>
      <c r="C1791" s="55"/>
      <c r="D1791" s="55"/>
      <c r="E1791" s="250"/>
      <c r="F1791" s="43"/>
      <c r="G1791" s="43"/>
      <c r="H1791" s="43"/>
      <c r="I1791" s="43"/>
      <c r="J1791" s="43"/>
      <c r="K1791" s="44"/>
      <c r="L1791" s="57"/>
      <c r="M1791" s="57"/>
      <c r="N1791" s="23"/>
    </row>
    <row r="1792" spans="1:14" s="38" customFormat="1">
      <c r="A1792" s="55"/>
      <c r="B1792" s="55"/>
      <c r="C1792" s="55"/>
      <c r="D1792" s="55"/>
      <c r="E1792" s="250"/>
      <c r="F1792" s="43"/>
      <c r="G1792" s="43"/>
      <c r="H1792" s="43"/>
      <c r="I1792" s="43"/>
      <c r="J1792" s="43"/>
      <c r="K1792" s="44"/>
      <c r="L1792" s="57"/>
      <c r="M1792" s="57"/>
      <c r="N1792" s="23"/>
    </row>
    <row r="1793" spans="1:14" s="38" customFormat="1">
      <c r="A1793" s="55"/>
      <c r="B1793" s="55"/>
      <c r="C1793" s="55"/>
      <c r="D1793" s="55"/>
      <c r="E1793" s="250"/>
      <c r="F1793" s="43"/>
      <c r="G1793" s="43"/>
      <c r="H1793" s="43"/>
      <c r="I1793" s="43"/>
      <c r="J1793" s="43"/>
      <c r="K1793" s="44"/>
      <c r="L1793" s="57"/>
      <c r="M1793" s="57"/>
      <c r="N1793" s="23"/>
    </row>
    <row r="1794" spans="1:14" s="38" customFormat="1">
      <c r="A1794" s="55"/>
      <c r="B1794" s="55"/>
      <c r="C1794" s="55"/>
      <c r="D1794" s="55"/>
      <c r="E1794" s="250"/>
      <c r="F1794" s="43"/>
      <c r="G1794" s="43"/>
      <c r="H1794" s="43"/>
      <c r="I1794" s="43"/>
      <c r="J1794" s="43"/>
      <c r="K1794" s="44"/>
      <c r="L1794" s="57"/>
      <c r="M1794" s="57"/>
      <c r="N1794" s="23"/>
    </row>
    <row r="1795" spans="1:14" s="38" customFormat="1">
      <c r="A1795" s="55"/>
      <c r="B1795" s="55"/>
      <c r="C1795" s="55"/>
      <c r="D1795" s="55"/>
      <c r="E1795" s="250"/>
      <c r="F1795" s="43"/>
      <c r="G1795" s="43"/>
      <c r="H1795" s="43"/>
      <c r="I1795" s="43"/>
      <c r="J1795" s="43"/>
      <c r="K1795" s="44"/>
      <c r="L1795" s="57"/>
      <c r="M1795" s="57"/>
      <c r="N1795" s="23"/>
    </row>
    <row r="1796" spans="1:14" s="38" customFormat="1">
      <c r="A1796" s="55"/>
      <c r="B1796" s="55"/>
      <c r="C1796" s="55"/>
      <c r="D1796" s="55"/>
      <c r="E1796" s="250"/>
      <c r="F1796" s="43"/>
      <c r="G1796" s="43"/>
      <c r="H1796" s="43"/>
      <c r="I1796" s="43"/>
      <c r="J1796" s="43"/>
      <c r="K1796" s="44"/>
      <c r="L1796" s="57"/>
      <c r="M1796" s="57"/>
      <c r="N1796" s="23"/>
    </row>
    <row r="1797" spans="1:14" s="38" customFormat="1">
      <c r="A1797" s="55"/>
      <c r="B1797" s="55"/>
      <c r="C1797" s="55"/>
      <c r="D1797" s="55"/>
      <c r="E1797" s="250"/>
      <c r="F1797" s="43"/>
      <c r="G1797" s="43"/>
      <c r="H1797" s="43"/>
      <c r="I1797" s="43"/>
      <c r="J1797" s="43"/>
      <c r="K1797" s="44"/>
      <c r="L1797" s="57"/>
      <c r="M1797" s="57"/>
      <c r="N1797" s="23"/>
    </row>
    <row r="1798" spans="1:14" s="38" customFormat="1">
      <c r="A1798" s="55"/>
      <c r="B1798" s="55"/>
      <c r="C1798" s="55"/>
      <c r="D1798" s="55"/>
      <c r="E1798" s="250"/>
      <c r="F1798" s="43"/>
      <c r="G1798" s="43"/>
      <c r="H1798" s="43"/>
      <c r="I1798" s="43"/>
      <c r="J1798" s="43"/>
      <c r="K1798" s="44"/>
      <c r="L1798" s="57"/>
      <c r="M1798" s="57"/>
      <c r="N1798" s="23"/>
    </row>
    <row r="1799" spans="1:14" s="38" customFormat="1">
      <c r="A1799" s="55"/>
      <c r="B1799" s="55"/>
      <c r="C1799" s="55"/>
      <c r="D1799" s="55"/>
      <c r="E1799" s="250"/>
      <c r="F1799" s="43"/>
      <c r="G1799" s="43"/>
      <c r="H1799" s="43"/>
      <c r="I1799" s="43"/>
      <c r="J1799" s="43"/>
      <c r="K1799" s="44"/>
      <c r="L1799" s="57"/>
      <c r="M1799" s="57"/>
      <c r="N1799" s="23"/>
    </row>
    <row r="1800" spans="1:14" s="38" customFormat="1">
      <c r="A1800" s="55"/>
      <c r="B1800" s="55"/>
      <c r="C1800" s="55"/>
      <c r="D1800" s="55"/>
      <c r="E1800" s="250"/>
      <c r="F1800" s="43"/>
      <c r="G1800" s="43"/>
      <c r="H1800" s="43"/>
      <c r="I1800" s="43"/>
      <c r="J1800" s="43"/>
      <c r="K1800" s="44"/>
      <c r="L1800" s="57"/>
      <c r="M1800" s="57"/>
      <c r="N1800" s="23"/>
    </row>
    <row r="1801" spans="1:14" s="38" customFormat="1">
      <c r="A1801" s="55"/>
      <c r="B1801" s="55"/>
      <c r="C1801" s="55"/>
      <c r="D1801" s="55"/>
      <c r="E1801" s="250"/>
      <c r="F1801" s="43"/>
      <c r="G1801" s="43"/>
      <c r="H1801" s="43"/>
      <c r="I1801" s="43"/>
      <c r="J1801" s="43"/>
      <c r="K1801" s="44"/>
      <c r="L1801" s="57"/>
      <c r="M1801" s="57"/>
      <c r="N1801" s="23"/>
    </row>
    <row r="1802" spans="1:14" s="38" customFormat="1">
      <c r="A1802" s="55"/>
      <c r="B1802" s="55"/>
      <c r="C1802" s="55"/>
      <c r="D1802" s="55"/>
      <c r="E1802" s="250"/>
      <c r="F1802" s="43"/>
      <c r="G1802" s="43"/>
      <c r="H1802" s="43"/>
      <c r="I1802" s="43"/>
      <c r="J1802" s="43"/>
      <c r="K1802" s="44"/>
      <c r="L1802" s="57"/>
      <c r="M1802" s="57"/>
      <c r="N1802" s="23"/>
    </row>
    <row r="1803" spans="1:14" s="38" customFormat="1">
      <c r="A1803" s="55"/>
      <c r="B1803" s="55"/>
      <c r="C1803" s="55"/>
      <c r="D1803" s="55"/>
      <c r="E1803" s="250"/>
      <c r="F1803" s="43"/>
      <c r="G1803" s="43"/>
      <c r="H1803" s="43"/>
      <c r="I1803" s="43"/>
      <c r="J1803" s="43"/>
      <c r="K1803" s="44"/>
      <c r="L1803" s="57"/>
      <c r="M1803" s="57"/>
      <c r="N1803" s="23"/>
    </row>
    <row r="1804" spans="1:14" s="38" customFormat="1">
      <c r="A1804" s="55"/>
      <c r="B1804" s="55"/>
      <c r="C1804" s="55"/>
      <c r="D1804" s="55"/>
      <c r="E1804" s="250"/>
      <c r="F1804" s="43"/>
      <c r="G1804" s="43"/>
      <c r="H1804" s="43"/>
      <c r="I1804" s="43"/>
      <c r="J1804" s="43"/>
      <c r="K1804" s="44"/>
      <c r="L1804" s="57"/>
      <c r="M1804" s="57"/>
      <c r="N1804" s="23"/>
    </row>
    <row r="1805" spans="1:14" s="38" customFormat="1">
      <c r="A1805" s="55"/>
      <c r="B1805" s="55"/>
      <c r="C1805" s="55"/>
      <c r="D1805" s="55"/>
      <c r="E1805" s="250"/>
      <c r="F1805" s="43"/>
      <c r="G1805" s="43"/>
      <c r="H1805" s="43"/>
      <c r="I1805" s="43"/>
      <c r="J1805" s="43"/>
      <c r="K1805" s="44"/>
      <c r="L1805" s="57"/>
      <c r="M1805" s="57"/>
      <c r="N1805" s="23"/>
    </row>
    <row r="1806" spans="1:14" s="38" customFormat="1">
      <c r="A1806" s="55"/>
      <c r="B1806" s="55"/>
      <c r="C1806" s="55"/>
      <c r="D1806" s="55"/>
      <c r="E1806" s="250"/>
      <c r="F1806" s="43"/>
      <c r="G1806" s="43"/>
      <c r="H1806" s="43"/>
      <c r="I1806" s="43"/>
      <c r="J1806" s="43"/>
      <c r="K1806" s="44"/>
      <c r="L1806" s="57"/>
      <c r="M1806" s="57"/>
      <c r="N1806" s="23"/>
    </row>
    <row r="1807" spans="1:14" s="38" customFormat="1">
      <c r="A1807" s="55"/>
      <c r="B1807" s="55"/>
      <c r="C1807" s="55"/>
      <c r="D1807" s="55"/>
      <c r="E1807" s="250"/>
      <c r="F1807" s="43"/>
      <c r="G1807" s="43"/>
      <c r="H1807" s="43"/>
      <c r="I1807" s="43"/>
      <c r="J1807" s="43"/>
      <c r="K1807" s="44"/>
      <c r="L1807" s="57"/>
      <c r="M1807" s="57"/>
      <c r="N1807" s="23"/>
    </row>
    <row r="1808" spans="1:14" s="38" customFormat="1">
      <c r="A1808" s="55"/>
      <c r="B1808" s="55"/>
      <c r="C1808" s="55"/>
      <c r="D1808" s="55"/>
      <c r="E1808" s="250"/>
      <c r="F1808" s="43"/>
      <c r="G1808" s="43"/>
      <c r="H1808" s="43"/>
      <c r="I1808" s="43"/>
      <c r="J1808" s="43"/>
      <c r="K1808" s="44"/>
      <c r="L1808" s="57"/>
      <c r="M1808" s="57"/>
      <c r="N1808" s="23"/>
    </row>
    <row r="1809" spans="1:14" s="38" customFormat="1">
      <c r="A1809" s="55"/>
      <c r="B1809" s="55"/>
      <c r="C1809" s="55"/>
      <c r="D1809" s="55"/>
      <c r="E1809" s="250"/>
      <c r="F1809" s="43"/>
      <c r="G1809" s="43"/>
      <c r="H1809" s="43"/>
      <c r="I1809" s="43"/>
      <c r="J1809" s="43"/>
      <c r="K1809" s="44"/>
      <c r="L1809" s="57"/>
      <c r="M1809" s="57"/>
      <c r="N1809" s="23"/>
    </row>
    <row r="1810" spans="1:14" s="38" customFormat="1">
      <c r="A1810" s="55"/>
      <c r="B1810" s="55"/>
      <c r="C1810" s="55"/>
      <c r="D1810" s="55"/>
      <c r="E1810" s="250"/>
      <c r="F1810" s="43"/>
      <c r="G1810" s="43"/>
      <c r="H1810" s="43"/>
      <c r="I1810" s="43"/>
      <c r="J1810" s="43"/>
      <c r="K1810" s="44"/>
      <c r="L1810" s="57"/>
      <c r="M1810" s="57"/>
      <c r="N1810" s="23"/>
    </row>
    <row r="1811" spans="1:14" s="38" customFormat="1">
      <c r="A1811" s="55"/>
      <c r="B1811" s="55"/>
      <c r="C1811" s="55"/>
      <c r="D1811" s="55"/>
      <c r="E1811" s="250"/>
      <c r="F1811" s="43"/>
      <c r="G1811" s="43"/>
      <c r="H1811" s="43"/>
      <c r="I1811" s="43"/>
      <c r="J1811" s="43"/>
      <c r="K1811" s="44"/>
      <c r="L1811" s="57"/>
      <c r="M1811" s="57"/>
      <c r="N1811" s="23"/>
    </row>
    <row r="1812" spans="1:14" s="38" customFormat="1">
      <c r="A1812" s="55"/>
      <c r="B1812" s="55"/>
      <c r="C1812" s="55"/>
      <c r="D1812" s="55"/>
      <c r="E1812" s="250"/>
      <c r="F1812" s="43"/>
      <c r="G1812" s="43"/>
      <c r="H1812" s="43"/>
      <c r="I1812" s="43"/>
      <c r="J1812" s="43"/>
      <c r="K1812" s="44"/>
      <c r="L1812" s="57"/>
      <c r="M1812" s="57"/>
      <c r="N1812" s="23"/>
    </row>
    <row r="1813" spans="1:14" s="38" customFormat="1">
      <c r="A1813" s="55"/>
      <c r="B1813" s="55"/>
      <c r="C1813" s="55"/>
      <c r="D1813" s="55"/>
      <c r="E1813" s="250"/>
      <c r="F1813" s="43"/>
      <c r="G1813" s="43"/>
      <c r="H1813" s="43"/>
      <c r="I1813" s="43"/>
      <c r="J1813" s="43"/>
      <c r="K1813" s="44"/>
      <c r="L1813" s="57"/>
      <c r="M1813" s="57"/>
      <c r="N1813" s="23"/>
    </row>
    <row r="1814" spans="1:14" s="38" customFormat="1">
      <c r="A1814" s="55"/>
      <c r="B1814" s="55"/>
      <c r="C1814" s="55"/>
      <c r="D1814" s="55"/>
      <c r="E1814" s="250"/>
      <c r="F1814" s="43"/>
      <c r="G1814" s="43"/>
      <c r="H1814" s="43"/>
      <c r="I1814" s="43"/>
      <c r="J1814" s="43"/>
      <c r="K1814" s="44"/>
      <c r="L1814" s="57"/>
      <c r="M1814" s="57"/>
      <c r="N1814" s="23"/>
    </row>
    <row r="1815" spans="1:14" s="38" customFormat="1">
      <c r="A1815" s="55"/>
      <c r="B1815" s="55"/>
      <c r="C1815" s="55"/>
      <c r="D1815" s="55"/>
      <c r="E1815" s="250"/>
      <c r="F1815" s="43"/>
      <c r="G1815" s="43"/>
      <c r="H1815" s="43"/>
      <c r="I1815" s="43"/>
      <c r="J1815" s="43"/>
      <c r="K1815" s="44"/>
      <c r="L1815" s="57"/>
      <c r="M1815" s="57"/>
      <c r="N1815" s="23"/>
    </row>
    <row r="1816" spans="1:14" s="38" customFormat="1">
      <c r="A1816" s="55"/>
      <c r="B1816" s="55"/>
      <c r="C1816" s="55"/>
      <c r="D1816" s="55"/>
      <c r="E1816" s="250"/>
      <c r="F1816" s="43"/>
      <c r="G1816" s="43"/>
      <c r="H1816" s="43"/>
      <c r="I1816" s="43"/>
      <c r="J1816" s="43"/>
      <c r="K1816" s="44"/>
      <c r="L1816" s="57"/>
      <c r="M1816" s="57"/>
      <c r="N1816" s="23"/>
    </row>
    <row r="1817" spans="1:14" s="38" customFormat="1">
      <c r="A1817" s="55"/>
      <c r="B1817" s="55"/>
      <c r="C1817" s="55"/>
      <c r="D1817" s="55"/>
      <c r="E1817" s="250"/>
      <c r="F1817" s="43"/>
      <c r="G1817" s="43"/>
      <c r="H1817" s="43"/>
      <c r="I1817" s="43"/>
      <c r="J1817" s="43"/>
      <c r="K1817" s="44"/>
      <c r="L1817" s="57"/>
      <c r="M1817" s="57"/>
      <c r="N1817" s="23"/>
    </row>
    <row r="1818" spans="1:14" s="38" customFormat="1">
      <c r="A1818" s="55"/>
      <c r="B1818" s="55"/>
      <c r="C1818" s="55"/>
      <c r="D1818" s="55"/>
      <c r="E1818" s="250"/>
      <c r="F1818" s="43"/>
      <c r="G1818" s="43"/>
      <c r="H1818" s="43"/>
      <c r="I1818" s="43"/>
      <c r="J1818" s="43"/>
      <c r="K1818" s="44"/>
      <c r="L1818" s="57"/>
      <c r="M1818" s="57"/>
      <c r="N1818" s="23"/>
    </row>
    <row r="1819" spans="1:14" s="38" customFormat="1">
      <c r="A1819" s="55"/>
      <c r="B1819" s="55"/>
      <c r="C1819" s="55"/>
      <c r="D1819" s="55"/>
      <c r="E1819" s="250"/>
      <c r="F1819" s="43"/>
      <c r="G1819" s="43"/>
      <c r="H1819" s="43"/>
      <c r="I1819" s="43"/>
      <c r="J1819" s="43"/>
      <c r="K1819" s="44"/>
      <c r="L1819" s="57"/>
      <c r="M1819" s="57"/>
      <c r="N1819" s="23"/>
    </row>
    <row r="1820" spans="1:14" s="38" customFormat="1">
      <c r="A1820" s="55"/>
      <c r="B1820" s="55"/>
      <c r="C1820" s="55"/>
      <c r="D1820" s="55"/>
      <c r="E1820" s="250"/>
      <c r="F1820" s="43"/>
      <c r="G1820" s="43"/>
      <c r="H1820" s="43"/>
      <c r="I1820" s="43"/>
      <c r="J1820" s="43"/>
      <c r="K1820" s="44"/>
      <c r="L1820" s="57"/>
      <c r="M1820" s="57"/>
      <c r="N1820" s="23"/>
    </row>
    <row r="1821" spans="1:14" s="38" customFormat="1">
      <c r="A1821" s="55"/>
      <c r="B1821" s="55"/>
      <c r="C1821" s="55"/>
      <c r="D1821" s="55"/>
      <c r="E1821" s="250"/>
      <c r="F1821" s="43"/>
      <c r="G1821" s="43"/>
      <c r="H1821" s="43"/>
      <c r="I1821" s="43"/>
      <c r="J1821" s="43"/>
      <c r="K1821" s="44"/>
      <c r="L1821" s="57"/>
      <c r="M1821" s="57"/>
      <c r="N1821" s="23"/>
    </row>
    <row r="1822" spans="1:14" s="38" customFormat="1">
      <c r="A1822" s="55"/>
      <c r="B1822" s="55"/>
      <c r="C1822" s="55"/>
      <c r="D1822" s="55"/>
      <c r="E1822" s="250"/>
      <c r="F1822" s="43"/>
      <c r="G1822" s="43"/>
      <c r="H1822" s="43"/>
      <c r="I1822" s="43"/>
      <c r="J1822" s="43"/>
      <c r="K1822" s="44"/>
      <c r="L1822" s="57"/>
      <c r="M1822" s="57"/>
      <c r="N1822" s="23"/>
    </row>
    <row r="1823" spans="1:14" s="38" customFormat="1">
      <c r="A1823" s="55"/>
      <c r="B1823" s="55"/>
      <c r="C1823" s="55"/>
      <c r="D1823" s="55"/>
      <c r="E1823" s="250"/>
      <c r="F1823" s="43"/>
      <c r="G1823" s="43"/>
      <c r="H1823" s="43"/>
      <c r="I1823" s="43"/>
      <c r="J1823" s="43"/>
      <c r="K1823" s="44"/>
      <c r="L1823" s="57"/>
      <c r="M1823" s="57"/>
      <c r="N1823" s="23"/>
    </row>
    <row r="1824" spans="1:14" s="38" customFormat="1">
      <c r="A1824" s="55"/>
      <c r="B1824" s="55"/>
      <c r="C1824" s="55"/>
      <c r="D1824" s="55"/>
      <c r="E1824" s="250"/>
      <c r="F1824" s="43"/>
      <c r="G1824" s="43"/>
      <c r="H1824" s="43"/>
      <c r="I1824" s="43"/>
      <c r="J1824" s="43"/>
      <c r="K1824" s="44"/>
      <c r="L1824" s="57"/>
      <c r="M1824" s="57"/>
      <c r="N1824" s="23"/>
    </row>
    <row r="1825" spans="1:14" s="38" customFormat="1">
      <c r="A1825" s="55"/>
      <c r="B1825" s="55"/>
      <c r="C1825" s="55"/>
      <c r="D1825" s="55"/>
      <c r="E1825" s="250"/>
      <c r="F1825" s="43"/>
      <c r="G1825" s="43"/>
      <c r="H1825" s="43"/>
      <c r="I1825" s="43"/>
      <c r="J1825" s="43"/>
      <c r="K1825" s="44"/>
      <c r="L1825" s="57"/>
      <c r="M1825" s="57"/>
      <c r="N1825" s="23"/>
    </row>
    <row r="1826" spans="1:14" s="38" customFormat="1">
      <c r="A1826" s="55"/>
      <c r="B1826" s="55"/>
      <c r="C1826" s="55"/>
      <c r="D1826" s="55"/>
      <c r="E1826" s="250"/>
      <c r="F1826" s="43"/>
      <c r="G1826" s="43"/>
      <c r="H1826" s="43"/>
      <c r="I1826" s="43"/>
      <c r="J1826" s="43"/>
      <c r="K1826" s="44"/>
      <c r="L1826" s="57"/>
      <c r="M1826" s="57"/>
      <c r="N1826" s="23"/>
    </row>
    <row r="1827" spans="1:14" s="38" customFormat="1">
      <c r="A1827" s="55"/>
      <c r="B1827" s="55"/>
      <c r="C1827" s="55"/>
      <c r="D1827" s="55"/>
      <c r="E1827" s="250"/>
      <c r="F1827" s="43"/>
      <c r="G1827" s="43"/>
      <c r="H1827" s="43"/>
      <c r="I1827" s="43"/>
      <c r="J1827" s="43"/>
      <c r="K1827" s="44"/>
      <c r="L1827" s="57"/>
      <c r="M1827" s="57"/>
      <c r="N1827" s="23"/>
    </row>
    <row r="1828" spans="1:14" s="38" customFormat="1">
      <c r="A1828" s="55"/>
      <c r="B1828" s="55"/>
      <c r="C1828" s="55"/>
      <c r="D1828" s="55"/>
      <c r="E1828" s="250"/>
      <c r="F1828" s="43"/>
      <c r="G1828" s="43"/>
      <c r="H1828" s="43"/>
      <c r="I1828" s="43"/>
      <c r="J1828" s="43"/>
      <c r="K1828" s="44"/>
      <c r="L1828" s="57"/>
      <c r="M1828" s="57"/>
      <c r="N1828" s="23"/>
    </row>
    <row r="1829" spans="1:14" s="38" customFormat="1">
      <c r="A1829" s="55"/>
      <c r="B1829" s="55"/>
      <c r="C1829" s="55"/>
      <c r="D1829" s="55"/>
      <c r="E1829" s="250"/>
      <c r="F1829" s="43"/>
      <c r="G1829" s="43"/>
      <c r="H1829" s="43"/>
      <c r="I1829" s="43"/>
      <c r="J1829" s="43"/>
      <c r="K1829" s="44"/>
      <c r="L1829" s="57"/>
      <c r="M1829" s="57"/>
      <c r="N1829" s="23"/>
    </row>
    <row r="1830" spans="1:14" s="38" customFormat="1">
      <c r="A1830" s="55"/>
      <c r="B1830" s="55"/>
      <c r="C1830" s="55"/>
      <c r="D1830" s="55"/>
      <c r="E1830" s="250"/>
      <c r="F1830" s="43"/>
      <c r="G1830" s="43"/>
      <c r="H1830" s="43"/>
      <c r="I1830" s="43"/>
      <c r="J1830" s="43"/>
      <c r="K1830" s="44"/>
      <c r="L1830" s="57"/>
      <c r="M1830" s="57"/>
      <c r="N1830" s="23"/>
    </row>
    <row r="1831" spans="1:14" s="38" customFormat="1">
      <c r="A1831" s="55"/>
      <c r="B1831" s="55"/>
      <c r="C1831" s="55"/>
      <c r="D1831" s="55"/>
      <c r="E1831" s="250"/>
      <c r="F1831" s="43"/>
      <c r="G1831" s="43"/>
      <c r="H1831" s="43"/>
      <c r="I1831" s="43"/>
      <c r="J1831" s="43"/>
      <c r="K1831" s="44"/>
      <c r="L1831" s="57"/>
      <c r="M1831" s="57"/>
      <c r="N1831" s="23"/>
    </row>
    <row r="1832" spans="1:14" s="38" customFormat="1">
      <c r="A1832" s="55"/>
      <c r="B1832" s="55"/>
      <c r="C1832" s="55"/>
      <c r="D1832" s="55"/>
      <c r="E1832" s="250"/>
      <c r="F1832" s="43"/>
      <c r="G1832" s="43"/>
      <c r="H1832" s="43"/>
      <c r="I1832" s="43"/>
      <c r="J1832" s="43"/>
      <c r="K1832" s="44"/>
      <c r="L1832" s="57"/>
      <c r="M1832" s="57"/>
      <c r="N1832" s="23"/>
    </row>
    <row r="1833" spans="1:14" s="38" customFormat="1">
      <c r="A1833" s="55"/>
      <c r="B1833" s="55"/>
      <c r="C1833" s="55"/>
      <c r="D1833" s="55"/>
      <c r="E1833" s="250"/>
      <c r="F1833" s="43"/>
      <c r="G1833" s="43"/>
      <c r="H1833" s="43"/>
      <c r="I1833" s="43"/>
      <c r="J1833" s="43"/>
      <c r="K1833" s="44"/>
      <c r="L1833" s="57"/>
      <c r="M1833" s="57"/>
      <c r="N1833" s="23"/>
    </row>
    <row r="1834" spans="1:14" s="38" customFormat="1">
      <c r="A1834" s="55"/>
      <c r="B1834" s="55"/>
      <c r="C1834" s="55"/>
      <c r="D1834" s="55"/>
      <c r="E1834" s="250"/>
      <c r="F1834" s="43"/>
      <c r="G1834" s="43"/>
      <c r="H1834" s="43"/>
      <c r="I1834" s="43"/>
      <c r="J1834" s="43"/>
      <c r="K1834" s="44"/>
      <c r="L1834" s="57"/>
      <c r="M1834" s="57"/>
      <c r="N1834" s="23"/>
    </row>
    <row r="1835" spans="1:14" s="38" customFormat="1">
      <c r="A1835" s="55"/>
      <c r="B1835" s="55"/>
      <c r="C1835" s="55"/>
      <c r="D1835" s="55"/>
      <c r="E1835" s="250"/>
      <c r="F1835" s="43"/>
      <c r="G1835" s="43"/>
      <c r="H1835" s="43"/>
      <c r="I1835" s="43"/>
      <c r="J1835" s="43"/>
      <c r="K1835" s="44"/>
      <c r="L1835" s="57"/>
      <c r="M1835" s="57"/>
      <c r="N1835" s="23"/>
    </row>
    <row r="1836" spans="1:14" s="38" customFormat="1">
      <c r="A1836" s="55"/>
      <c r="B1836" s="55"/>
      <c r="C1836" s="55"/>
      <c r="D1836" s="55"/>
      <c r="E1836" s="250"/>
      <c r="F1836" s="43"/>
      <c r="G1836" s="43"/>
      <c r="H1836" s="43"/>
      <c r="I1836" s="43"/>
      <c r="J1836" s="43"/>
      <c r="K1836" s="44"/>
      <c r="L1836" s="57"/>
      <c r="M1836" s="57"/>
      <c r="N1836" s="23"/>
    </row>
    <row r="1837" spans="1:14" s="38" customFormat="1">
      <c r="A1837" s="55"/>
      <c r="B1837" s="55"/>
      <c r="C1837" s="55"/>
      <c r="D1837" s="55"/>
      <c r="E1837" s="250"/>
      <c r="F1837" s="43"/>
      <c r="G1837" s="43"/>
      <c r="H1837" s="43"/>
      <c r="I1837" s="43"/>
      <c r="J1837" s="43"/>
      <c r="K1837" s="44"/>
      <c r="L1837" s="57"/>
      <c r="M1837" s="57"/>
      <c r="N1837" s="23"/>
    </row>
    <row r="1838" spans="1:14" s="38" customFormat="1">
      <c r="A1838" s="55"/>
      <c r="B1838" s="55"/>
      <c r="C1838" s="55"/>
      <c r="D1838" s="55"/>
      <c r="E1838" s="250"/>
      <c r="F1838" s="43"/>
      <c r="G1838" s="43"/>
      <c r="H1838" s="43"/>
      <c r="I1838" s="43"/>
      <c r="J1838" s="43"/>
      <c r="K1838" s="44"/>
      <c r="L1838" s="57"/>
      <c r="M1838" s="57"/>
      <c r="N1838" s="23"/>
    </row>
    <row r="1839" spans="1:14" s="38" customFormat="1">
      <c r="A1839" s="55"/>
      <c r="B1839" s="55"/>
      <c r="C1839" s="55"/>
      <c r="D1839" s="55"/>
      <c r="E1839" s="250"/>
      <c r="F1839" s="43"/>
      <c r="G1839" s="43"/>
      <c r="H1839" s="43"/>
      <c r="I1839" s="43"/>
      <c r="J1839" s="43"/>
      <c r="K1839" s="44"/>
      <c r="L1839" s="57"/>
      <c r="M1839" s="57"/>
      <c r="N1839" s="23"/>
    </row>
    <row r="1840" spans="1:14" s="38" customFormat="1">
      <c r="A1840" s="55"/>
      <c r="B1840" s="55"/>
      <c r="C1840" s="55"/>
      <c r="D1840" s="55"/>
      <c r="E1840" s="250"/>
      <c r="F1840" s="43"/>
      <c r="G1840" s="43"/>
      <c r="H1840" s="43"/>
      <c r="I1840" s="43"/>
      <c r="J1840" s="43"/>
      <c r="K1840" s="44"/>
      <c r="L1840" s="57"/>
      <c r="M1840" s="57"/>
      <c r="N1840" s="23"/>
    </row>
    <row r="1841" spans="1:14" s="38" customFormat="1">
      <c r="A1841" s="55"/>
      <c r="B1841" s="55"/>
      <c r="C1841" s="55"/>
      <c r="D1841" s="55"/>
      <c r="E1841" s="250"/>
      <c r="F1841" s="43"/>
      <c r="G1841" s="43"/>
      <c r="H1841" s="43"/>
      <c r="I1841" s="43"/>
      <c r="J1841" s="43"/>
      <c r="K1841" s="44"/>
      <c r="L1841" s="57"/>
      <c r="M1841" s="57"/>
      <c r="N1841" s="23"/>
    </row>
    <row r="1842" spans="1:14" s="38" customFormat="1">
      <c r="A1842" s="55"/>
      <c r="B1842" s="55"/>
      <c r="C1842" s="55"/>
      <c r="D1842" s="55"/>
      <c r="E1842" s="250"/>
      <c r="F1842" s="43"/>
      <c r="G1842" s="43"/>
      <c r="H1842" s="43"/>
      <c r="I1842" s="43"/>
      <c r="J1842" s="43"/>
      <c r="K1842" s="44"/>
      <c r="L1842" s="57"/>
      <c r="M1842" s="57"/>
      <c r="N1842" s="23"/>
    </row>
    <row r="1843" spans="1:14" s="38" customFormat="1">
      <c r="A1843" s="55"/>
      <c r="B1843" s="55"/>
      <c r="C1843" s="55"/>
      <c r="D1843" s="55"/>
      <c r="E1843" s="250"/>
      <c r="F1843" s="43"/>
      <c r="G1843" s="43"/>
      <c r="H1843" s="43"/>
      <c r="I1843" s="43"/>
      <c r="J1843" s="43"/>
      <c r="K1843" s="44"/>
      <c r="L1843" s="57"/>
      <c r="M1843" s="57"/>
      <c r="N1843" s="23"/>
    </row>
    <row r="1844" spans="1:14" s="38" customFormat="1">
      <c r="A1844" s="55"/>
      <c r="B1844" s="55"/>
      <c r="C1844" s="55"/>
      <c r="D1844" s="55"/>
      <c r="E1844" s="250"/>
      <c r="F1844" s="43"/>
      <c r="G1844" s="43"/>
      <c r="H1844" s="43"/>
      <c r="I1844" s="43"/>
      <c r="J1844" s="43"/>
      <c r="K1844" s="44"/>
      <c r="L1844" s="57"/>
      <c r="M1844" s="57"/>
      <c r="N1844" s="23"/>
    </row>
    <row r="1845" spans="1:14" s="38" customFormat="1">
      <c r="A1845" s="55"/>
      <c r="B1845" s="55"/>
      <c r="C1845" s="55"/>
      <c r="D1845" s="55"/>
      <c r="E1845" s="250"/>
      <c r="F1845" s="43"/>
      <c r="G1845" s="43"/>
      <c r="H1845" s="43"/>
      <c r="I1845" s="43"/>
      <c r="J1845" s="43"/>
      <c r="K1845" s="44"/>
      <c r="L1845" s="57"/>
      <c r="M1845" s="57"/>
      <c r="N1845" s="23"/>
    </row>
    <row r="1846" spans="1:14" s="38" customFormat="1">
      <c r="A1846" s="55"/>
      <c r="B1846" s="55"/>
      <c r="C1846" s="55"/>
      <c r="D1846" s="55"/>
      <c r="E1846" s="250"/>
      <c r="F1846" s="43"/>
      <c r="G1846" s="43"/>
      <c r="H1846" s="43"/>
      <c r="I1846" s="43"/>
      <c r="J1846" s="43"/>
      <c r="K1846" s="44"/>
      <c r="L1846" s="57"/>
      <c r="M1846" s="57"/>
      <c r="N1846" s="23"/>
    </row>
    <row r="1847" spans="1:14" s="38" customFormat="1">
      <c r="A1847" s="55"/>
      <c r="B1847" s="55"/>
      <c r="C1847" s="55"/>
      <c r="D1847" s="55"/>
      <c r="E1847" s="250"/>
      <c r="F1847" s="43"/>
      <c r="G1847" s="43"/>
      <c r="H1847" s="43"/>
      <c r="I1847" s="43"/>
      <c r="J1847" s="43"/>
      <c r="K1847" s="44"/>
      <c r="L1847" s="57"/>
      <c r="M1847" s="57"/>
      <c r="N1847" s="23"/>
    </row>
    <row r="1848" spans="1:14" s="38" customFormat="1">
      <c r="A1848" s="55"/>
      <c r="B1848" s="55"/>
      <c r="C1848" s="55"/>
      <c r="D1848" s="55"/>
      <c r="E1848" s="250"/>
      <c r="F1848" s="43"/>
      <c r="G1848" s="43"/>
      <c r="H1848" s="43"/>
      <c r="I1848" s="43"/>
      <c r="J1848" s="43"/>
      <c r="K1848" s="44"/>
      <c r="L1848" s="57"/>
      <c r="M1848" s="57"/>
      <c r="N1848" s="23"/>
    </row>
    <row r="1849" spans="1:14" s="38" customFormat="1">
      <c r="A1849" s="55"/>
      <c r="B1849" s="55"/>
      <c r="C1849" s="55"/>
      <c r="D1849" s="55"/>
      <c r="E1849" s="250"/>
      <c r="F1849" s="43"/>
      <c r="G1849" s="43"/>
      <c r="H1849" s="43"/>
      <c r="I1849" s="43"/>
      <c r="J1849" s="43"/>
      <c r="K1849" s="44"/>
      <c r="L1849" s="57"/>
      <c r="M1849" s="57"/>
      <c r="N1849" s="23"/>
    </row>
    <row r="1850" spans="1:14" s="38" customFormat="1">
      <c r="A1850" s="55"/>
      <c r="B1850" s="55"/>
      <c r="C1850" s="55"/>
      <c r="D1850" s="55"/>
      <c r="E1850" s="250"/>
      <c r="F1850" s="43"/>
      <c r="G1850" s="43"/>
      <c r="H1850" s="43"/>
      <c r="I1850" s="43"/>
      <c r="J1850" s="43"/>
      <c r="K1850" s="44"/>
      <c r="L1850" s="57"/>
      <c r="M1850" s="57"/>
      <c r="N1850" s="23"/>
    </row>
    <row r="1851" spans="1:14" s="38" customFormat="1">
      <c r="A1851" s="55"/>
      <c r="B1851" s="55"/>
      <c r="C1851" s="55"/>
      <c r="D1851" s="55"/>
      <c r="E1851" s="250"/>
      <c r="F1851" s="43"/>
      <c r="G1851" s="43"/>
      <c r="H1851" s="43"/>
      <c r="I1851" s="43"/>
      <c r="J1851" s="43"/>
      <c r="K1851" s="44"/>
      <c r="L1851" s="57"/>
      <c r="M1851" s="57"/>
      <c r="N1851" s="23"/>
    </row>
    <row r="1852" spans="1:14" s="38" customFormat="1">
      <c r="A1852" s="55"/>
      <c r="B1852" s="55"/>
      <c r="C1852" s="55"/>
      <c r="D1852" s="55"/>
      <c r="E1852" s="250"/>
      <c r="F1852" s="43"/>
      <c r="G1852" s="43"/>
      <c r="H1852" s="43"/>
      <c r="I1852" s="43"/>
      <c r="J1852" s="43"/>
      <c r="K1852" s="44"/>
      <c r="L1852" s="57"/>
      <c r="M1852" s="57"/>
      <c r="N1852" s="23"/>
    </row>
    <row r="1853" spans="1:14" s="38" customFormat="1">
      <c r="A1853" s="55"/>
      <c r="B1853" s="55"/>
      <c r="C1853" s="55"/>
      <c r="D1853" s="55"/>
      <c r="E1853" s="250"/>
      <c r="F1853" s="43"/>
      <c r="G1853" s="43"/>
      <c r="H1853" s="43"/>
      <c r="I1853" s="43"/>
      <c r="J1853" s="43"/>
      <c r="K1853" s="44"/>
      <c r="L1853" s="57"/>
      <c r="M1853" s="57"/>
      <c r="N1853" s="23"/>
    </row>
    <row r="1854" spans="1:14" s="38" customFormat="1">
      <c r="A1854" s="55"/>
      <c r="B1854" s="55"/>
      <c r="C1854" s="55"/>
      <c r="D1854" s="55"/>
      <c r="E1854" s="250"/>
      <c r="F1854" s="43"/>
      <c r="G1854" s="43"/>
      <c r="H1854" s="43"/>
      <c r="I1854" s="43"/>
      <c r="J1854" s="43"/>
      <c r="K1854" s="44"/>
      <c r="L1854" s="57"/>
      <c r="M1854" s="57"/>
      <c r="N1854" s="23"/>
    </row>
    <row r="1855" spans="1:14" s="38" customFormat="1">
      <c r="A1855" s="55"/>
      <c r="B1855" s="55"/>
      <c r="C1855" s="55"/>
      <c r="D1855" s="55"/>
      <c r="E1855" s="250"/>
      <c r="F1855" s="43"/>
      <c r="G1855" s="43"/>
      <c r="H1855" s="43"/>
      <c r="I1855" s="43"/>
      <c r="J1855" s="43"/>
      <c r="K1855" s="44"/>
      <c r="L1855" s="57"/>
      <c r="M1855" s="57"/>
      <c r="N1855" s="23"/>
    </row>
    <row r="1856" spans="1:14" s="38" customFormat="1">
      <c r="A1856" s="55"/>
      <c r="B1856" s="55"/>
      <c r="C1856" s="55"/>
      <c r="D1856" s="55"/>
      <c r="E1856" s="250"/>
      <c r="F1856" s="43"/>
      <c r="G1856" s="43"/>
      <c r="H1856" s="43"/>
      <c r="I1856" s="43"/>
      <c r="J1856" s="43"/>
      <c r="K1856" s="44"/>
      <c r="L1856" s="57"/>
      <c r="M1856" s="57"/>
      <c r="N1856" s="23"/>
    </row>
    <row r="1857" spans="1:14" s="38" customFormat="1">
      <c r="A1857" s="55"/>
      <c r="B1857" s="55"/>
      <c r="C1857" s="55"/>
      <c r="D1857" s="55"/>
      <c r="E1857" s="250"/>
      <c r="F1857" s="43"/>
      <c r="G1857" s="43"/>
      <c r="H1857" s="43"/>
      <c r="I1857" s="43"/>
      <c r="J1857" s="43"/>
      <c r="K1857" s="44"/>
      <c r="L1857" s="57"/>
      <c r="M1857" s="57"/>
      <c r="N1857" s="23"/>
    </row>
    <row r="1858" spans="1:14" s="38" customFormat="1">
      <c r="A1858" s="55"/>
      <c r="B1858" s="55"/>
      <c r="C1858" s="55"/>
      <c r="D1858" s="55"/>
      <c r="E1858" s="250"/>
      <c r="F1858" s="43"/>
      <c r="G1858" s="43"/>
      <c r="H1858" s="43"/>
      <c r="I1858" s="43"/>
      <c r="J1858" s="43"/>
      <c r="K1858" s="44"/>
      <c r="L1858" s="57"/>
      <c r="M1858" s="57"/>
      <c r="N1858" s="23"/>
    </row>
    <row r="1859" spans="1:14" s="38" customFormat="1">
      <c r="A1859" s="55"/>
      <c r="B1859" s="55"/>
      <c r="C1859" s="55"/>
      <c r="D1859" s="55"/>
      <c r="E1859" s="250"/>
      <c r="F1859" s="43"/>
      <c r="G1859" s="43"/>
      <c r="H1859" s="43"/>
      <c r="I1859" s="43"/>
      <c r="J1859" s="43"/>
      <c r="K1859" s="44"/>
      <c r="L1859" s="57"/>
      <c r="M1859" s="57"/>
      <c r="N1859" s="23"/>
    </row>
    <row r="1860" spans="1:14" s="38" customFormat="1">
      <c r="A1860" s="55"/>
      <c r="B1860" s="55"/>
      <c r="C1860" s="55"/>
      <c r="D1860" s="55"/>
      <c r="E1860" s="250"/>
      <c r="F1860" s="43"/>
      <c r="G1860" s="43"/>
      <c r="H1860" s="43"/>
      <c r="I1860" s="43"/>
      <c r="J1860" s="43"/>
      <c r="K1860" s="44"/>
      <c r="L1860" s="57"/>
      <c r="M1860" s="57"/>
      <c r="N1860" s="23"/>
    </row>
    <row r="1861" spans="1:14" s="38" customFormat="1">
      <c r="A1861" s="55"/>
      <c r="B1861" s="55"/>
      <c r="C1861" s="55"/>
      <c r="D1861" s="55"/>
      <c r="E1861" s="250"/>
      <c r="F1861" s="43"/>
      <c r="G1861" s="43"/>
      <c r="H1861" s="43"/>
      <c r="I1861" s="43"/>
      <c r="J1861" s="43"/>
      <c r="K1861" s="44"/>
      <c r="L1861" s="57"/>
      <c r="M1861" s="57"/>
      <c r="N1861" s="23"/>
    </row>
    <row r="1862" spans="1:14" s="38" customFormat="1">
      <c r="A1862" s="55"/>
      <c r="B1862" s="55"/>
      <c r="C1862" s="55"/>
      <c r="D1862" s="55"/>
      <c r="E1862" s="250"/>
      <c r="F1862" s="43"/>
      <c r="G1862" s="43"/>
      <c r="H1862" s="43"/>
      <c r="I1862" s="43"/>
      <c r="J1862" s="43"/>
      <c r="K1862" s="44"/>
      <c r="L1862" s="57"/>
      <c r="M1862" s="57"/>
      <c r="N1862" s="23"/>
    </row>
    <row r="1863" spans="1:14" s="38" customFormat="1">
      <c r="A1863" s="55"/>
      <c r="B1863" s="55"/>
      <c r="C1863" s="55"/>
      <c r="D1863" s="55"/>
      <c r="E1863" s="250"/>
      <c r="F1863" s="43"/>
      <c r="G1863" s="43"/>
      <c r="H1863" s="43"/>
      <c r="I1863" s="43"/>
      <c r="J1863" s="43"/>
      <c r="K1863" s="44"/>
      <c r="L1863" s="57"/>
      <c r="M1863" s="57"/>
      <c r="N1863" s="23"/>
    </row>
    <row r="1864" spans="1:14" s="38" customFormat="1">
      <c r="A1864" s="55"/>
      <c r="B1864" s="55"/>
      <c r="C1864" s="55"/>
      <c r="D1864" s="55"/>
      <c r="E1864" s="250"/>
      <c r="F1864" s="43"/>
      <c r="G1864" s="43"/>
      <c r="H1864" s="43"/>
      <c r="I1864" s="43"/>
      <c r="J1864" s="43"/>
      <c r="K1864" s="44"/>
      <c r="L1864" s="57"/>
      <c r="M1864" s="57"/>
      <c r="N1864" s="23"/>
    </row>
    <row r="1865" spans="1:14" s="38" customFormat="1">
      <c r="A1865" s="55"/>
      <c r="B1865" s="55"/>
      <c r="C1865" s="55"/>
      <c r="D1865" s="55"/>
      <c r="E1865" s="250"/>
      <c r="F1865" s="43"/>
      <c r="G1865" s="43"/>
      <c r="H1865" s="43"/>
      <c r="I1865" s="43"/>
      <c r="J1865" s="43"/>
      <c r="K1865" s="44"/>
      <c r="L1865" s="57"/>
      <c r="M1865" s="57"/>
      <c r="N1865" s="23"/>
    </row>
    <row r="1866" spans="1:14" s="38" customFormat="1">
      <c r="A1866" s="55"/>
      <c r="B1866" s="55"/>
      <c r="C1866" s="55"/>
      <c r="D1866" s="55"/>
      <c r="E1866" s="250"/>
      <c r="F1866" s="43"/>
      <c r="G1866" s="43"/>
      <c r="H1866" s="43"/>
      <c r="I1866" s="43"/>
      <c r="J1866" s="43"/>
      <c r="K1866" s="44"/>
      <c r="L1866" s="57"/>
      <c r="M1866" s="57"/>
      <c r="N1866" s="23"/>
    </row>
    <row r="1867" spans="1:14" s="38" customFormat="1">
      <c r="A1867" s="55"/>
      <c r="B1867" s="55"/>
      <c r="C1867" s="55"/>
      <c r="D1867" s="55"/>
      <c r="E1867" s="250"/>
      <c r="F1867" s="43"/>
      <c r="G1867" s="43"/>
      <c r="H1867" s="43"/>
      <c r="I1867" s="43"/>
      <c r="J1867" s="43"/>
      <c r="K1867" s="44"/>
      <c r="L1867" s="57"/>
      <c r="M1867" s="57"/>
      <c r="N1867" s="23"/>
    </row>
    <row r="1868" spans="1:14" s="38" customFormat="1">
      <c r="A1868" s="55"/>
      <c r="B1868" s="55"/>
      <c r="C1868" s="55"/>
      <c r="D1868" s="55"/>
      <c r="E1868" s="250"/>
      <c r="F1868" s="43"/>
      <c r="G1868" s="43"/>
      <c r="H1868" s="43"/>
      <c r="I1868" s="43"/>
      <c r="J1868" s="43"/>
      <c r="K1868" s="44"/>
      <c r="L1868" s="57"/>
      <c r="M1868" s="57"/>
      <c r="N1868" s="23"/>
    </row>
    <row r="1869" spans="1:14" s="38" customFormat="1">
      <c r="A1869" s="55"/>
      <c r="B1869" s="55"/>
      <c r="C1869" s="55"/>
      <c r="D1869" s="55"/>
      <c r="E1869" s="250"/>
      <c r="F1869" s="43"/>
      <c r="G1869" s="43"/>
      <c r="H1869" s="43"/>
      <c r="I1869" s="43"/>
      <c r="J1869" s="43"/>
      <c r="K1869" s="44"/>
      <c r="L1869" s="57"/>
      <c r="M1869" s="57"/>
      <c r="N1869" s="23"/>
    </row>
    <row r="1870" spans="1:14" s="38" customFormat="1">
      <c r="A1870" s="55"/>
      <c r="B1870" s="55"/>
      <c r="C1870" s="55"/>
      <c r="D1870" s="55"/>
      <c r="E1870" s="250"/>
      <c r="F1870" s="43"/>
      <c r="G1870" s="43"/>
      <c r="H1870" s="43"/>
      <c r="I1870" s="43"/>
      <c r="J1870" s="43"/>
      <c r="K1870" s="44"/>
      <c r="L1870" s="57"/>
      <c r="M1870" s="57"/>
      <c r="N1870" s="23"/>
    </row>
    <row r="1871" spans="1:14" s="38" customFormat="1">
      <c r="A1871" s="55"/>
      <c r="B1871" s="55"/>
      <c r="C1871" s="55"/>
      <c r="D1871" s="55"/>
      <c r="E1871" s="250"/>
      <c r="F1871" s="43"/>
      <c r="G1871" s="43"/>
      <c r="H1871" s="43"/>
      <c r="I1871" s="43"/>
      <c r="J1871" s="43"/>
      <c r="K1871" s="44"/>
      <c r="L1871" s="57"/>
      <c r="M1871" s="57"/>
      <c r="N1871" s="23"/>
    </row>
    <row r="1872" spans="1:14" s="38" customFormat="1">
      <c r="A1872" s="55"/>
      <c r="B1872" s="55"/>
      <c r="C1872" s="55"/>
      <c r="D1872" s="55"/>
      <c r="E1872" s="250"/>
      <c r="F1872" s="43"/>
      <c r="G1872" s="43"/>
      <c r="H1872" s="43"/>
      <c r="I1872" s="43"/>
      <c r="J1872" s="43"/>
      <c r="K1872" s="44"/>
      <c r="L1872" s="57"/>
      <c r="M1872" s="57"/>
      <c r="N1872" s="23"/>
    </row>
    <row r="1873" spans="1:14" s="38" customFormat="1">
      <c r="A1873" s="55"/>
      <c r="B1873" s="55"/>
      <c r="C1873" s="55"/>
      <c r="D1873" s="55"/>
      <c r="E1873" s="250"/>
      <c r="F1873" s="43"/>
      <c r="G1873" s="43"/>
      <c r="H1873" s="43"/>
      <c r="I1873" s="43"/>
      <c r="J1873" s="43"/>
      <c r="K1873" s="44"/>
      <c r="L1873" s="57"/>
      <c r="M1873" s="57"/>
      <c r="N1873" s="23"/>
    </row>
    <row r="1874" spans="1:14" s="38" customFormat="1">
      <c r="A1874" s="55"/>
      <c r="B1874" s="55"/>
      <c r="C1874" s="55"/>
      <c r="D1874" s="55"/>
      <c r="E1874" s="250"/>
      <c r="F1874" s="43"/>
      <c r="G1874" s="43"/>
      <c r="H1874" s="43"/>
      <c r="I1874" s="43"/>
      <c r="J1874" s="43"/>
      <c r="K1874" s="44"/>
      <c r="L1874" s="57"/>
      <c r="M1874" s="57"/>
      <c r="N1874" s="23"/>
    </row>
    <row r="1875" spans="1:14" s="38" customFormat="1">
      <c r="A1875" s="55"/>
      <c r="B1875" s="55"/>
      <c r="C1875" s="55"/>
      <c r="D1875" s="55"/>
      <c r="E1875" s="250"/>
      <c r="F1875" s="43"/>
      <c r="G1875" s="43"/>
      <c r="H1875" s="43"/>
      <c r="I1875" s="43"/>
      <c r="J1875" s="43"/>
      <c r="K1875" s="44"/>
      <c r="L1875" s="57"/>
      <c r="M1875" s="57"/>
      <c r="N1875" s="23"/>
    </row>
    <row r="1876" spans="1:14" s="38" customFormat="1">
      <c r="A1876" s="55"/>
      <c r="B1876" s="55"/>
      <c r="C1876" s="55"/>
      <c r="D1876" s="55"/>
      <c r="E1876" s="250"/>
      <c r="F1876" s="43"/>
      <c r="G1876" s="43"/>
      <c r="H1876" s="43"/>
      <c r="I1876" s="43"/>
      <c r="J1876" s="43"/>
      <c r="K1876" s="44"/>
      <c r="L1876" s="57"/>
      <c r="M1876" s="57"/>
      <c r="N1876" s="23"/>
    </row>
    <row r="1877" spans="1:14" s="38" customFormat="1">
      <c r="A1877" s="55"/>
      <c r="B1877" s="55"/>
      <c r="C1877" s="55"/>
      <c r="D1877" s="55"/>
      <c r="E1877" s="250"/>
      <c r="F1877" s="43"/>
      <c r="G1877" s="43"/>
      <c r="H1877" s="43"/>
      <c r="I1877" s="43"/>
      <c r="J1877" s="43"/>
      <c r="K1877" s="44"/>
      <c r="L1877" s="57"/>
      <c r="M1877" s="57"/>
      <c r="N1877" s="23"/>
    </row>
    <row r="1878" spans="1:14" s="38" customFormat="1">
      <c r="A1878" s="55"/>
      <c r="B1878" s="55"/>
      <c r="C1878" s="55"/>
      <c r="D1878" s="55"/>
      <c r="E1878" s="250"/>
      <c r="F1878" s="43"/>
      <c r="G1878" s="43"/>
      <c r="H1878" s="43"/>
      <c r="I1878" s="43"/>
      <c r="J1878" s="43"/>
      <c r="K1878" s="44"/>
      <c r="L1878" s="57"/>
      <c r="M1878" s="57"/>
      <c r="N1878" s="23"/>
    </row>
    <row r="1879" spans="1:14" s="38" customFormat="1">
      <c r="A1879" s="55"/>
      <c r="B1879" s="55"/>
      <c r="C1879" s="55"/>
      <c r="D1879" s="55"/>
      <c r="E1879" s="250"/>
      <c r="F1879" s="43"/>
      <c r="G1879" s="43"/>
      <c r="H1879" s="43"/>
      <c r="I1879" s="43"/>
      <c r="J1879" s="43"/>
      <c r="K1879" s="44"/>
      <c r="L1879" s="57"/>
      <c r="M1879" s="57"/>
      <c r="N1879" s="23"/>
    </row>
    <row r="1880" spans="1:14" s="38" customFormat="1">
      <c r="A1880" s="55"/>
      <c r="B1880" s="55"/>
      <c r="C1880" s="55"/>
      <c r="D1880" s="55"/>
      <c r="E1880" s="250"/>
      <c r="F1880" s="43"/>
      <c r="G1880" s="43"/>
      <c r="H1880" s="43"/>
      <c r="I1880" s="43"/>
      <c r="J1880" s="43"/>
      <c r="K1880" s="44"/>
      <c r="L1880" s="57"/>
      <c r="M1880" s="57"/>
      <c r="N1880" s="23"/>
    </row>
    <row r="1881" spans="1:14" s="38" customFormat="1">
      <c r="A1881" s="55"/>
      <c r="B1881" s="55"/>
      <c r="C1881" s="55"/>
      <c r="D1881" s="55"/>
      <c r="E1881" s="250"/>
      <c r="F1881" s="43"/>
      <c r="G1881" s="43"/>
      <c r="H1881" s="43"/>
      <c r="I1881" s="43"/>
      <c r="J1881" s="43"/>
      <c r="K1881" s="44"/>
      <c r="L1881" s="57"/>
      <c r="M1881" s="57"/>
      <c r="N1881" s="23"/>
    </row>
    <row r="1882" spans="1:14" s="38" customFormat="1">
      <c r="A1882" s="55"/>
      <c r="B1882" s="55"/>
      <c r="C1882" s="55"/>
      <c r="D1882" s="55"/>
      <c r="E1882" s="250"/>
      <c r="F1882" s="43"/>
      <c r="G1882" s="43"/>
      <c r="H1882" s="43"/>
      <c r="I1882" s="43"/>
      <c r="J1882" s="43"/>
      <c r="K1882" s="44"/>
      <c r="L1882" s="57"/>
      <c r="M1882" s="57"/>
      <c r="N1882" s="23"/>
    </row>
    <row r="1883" spans="1:14" s="38" customFormat="1">
      <c r="A1883" s="55"/>
      <c r="B1883" s="55"/>
      <c r="C1883" s="55"/>
      <c r="D1883" s="55"/>
      <c r="E1883" s="250"/>
      <c r="F1883" s="43"/>
      <c r="G1883" s="43"/>
      <c r="H1883" s="43"/>
      <c r="I1883" s="43"/>
      <c r="J1883" s="43"/>
      <c r="K1883" s="44"/>
      <c r="L1883" s="57"/>
      <c r="M1883" s="57"/>
      <c r="N1883" s="23"/>
    </row>
    <row r="1884" spans="1:14" s="38" customFormat="1">
      <c r="A1884" s="55"/>
      <c r="B1884" s="55"/>
      <c r="C1884" s="55"/>
      <c r="D1884" s="55"/>
      <c r="E1884" s="250"/>
      <c r="F1884" s="43"/>
      <c r="G1884" s="43"/>
      <c r="H1884" s="43"/>
      <c r="I1884" s="43"/>
      <c r="J1884" s="43"/>
      <c r="K1884" s="44"/>
      <c r="L1884" s="57"/>
      <c r="M1884" s="57"/>
      <c r="N1884" s="23"/>
    </row>
    <row r="1885" spans="1:14" s="38" customFormat="1">
      <c r="A1885" s="55"/>
      <c r="B1885" s="55"/>
      <c r="C1885" s="55"/>
      <c r="D1885" s="55"/>
      <c r="E1885" s="250"/>
      <c r="F1885" s="43"/>
      <c r="G1885" s="43"/>
      <c r="H1885" s="43"/>
      <c r="I1885" s="43"/>
      <c r="J1885" s="43"/>
      <c r="K1885" s="44"/>
      <c r="L1885" s="57"/>
      <c r="M1885" s="57"/>
      <c r="N1885" s="23"/>
    </row>
    <row r="1886" spans="1:14" s="38" customFormat="1">
      <c r="A1886" s="55"/>
      <c r="B1886" s="55"/>
      <c r="C1886" s="55"/>
      <c r="D1886" s="55"/>
      <c r="E1886" s="250"/>
      <c r="F1886" s="43"/>
      <c r="G1886" s="43"/>
      <c r="H1886" s="43"/>
      <c r="I1886" s="43"/>
      <c r="J1886" s="43"/>
      <c r="K1886" s="44"/>
      <c r="L1886" s="57"/>
      <c r="M1886" s="57"/>
      <c r="N1886" s="23"/>
    </row>
    <row r="1887" spans="1:14" s="38" customFormat="1">
      <c r="A1887" s="55"/>
      <c r="B1887" s="55"/>
      <c r="C1887" s="55"/>
      <c r="D1887" s="55"/>
      <c r="E1887" s="250"/>
      <c r="F1887" s="43"/>
      <c r="G1887" s="43"/>
      <c r="H1887" s="43"/>
      <c r="I1887" s="43"/>
      <c r="J1887" s="43"/>
      <c r="K1887" s="44"/>
      <c r="L1887" s="57"/>
      <c r="M1887" s="57"/>
      <c r="N1887" s="23"/>
    </row>
    <row r="1888" spans="1:14" s="38" customFormat="1">
      <c r="A1888" s="55"/>
      <c r="B1888" s="55"/>
      <c r="C1888" s="55"/>
      <c r="D1888" s="55"/>
      <c r="E1888" s="250"/>
      <c r="F1888" s="43"/>
      <c r="G1888" s="43"/>
      <c r="H1888" s="43"/>
      <c r="I1888" s="43"/>
      <c r="J1888" s="43"/>
      <c r="K1888" s="44"/>
      <c r="L1888" s="57"/>
      <c r="M1888" s="57"/>
      <c r="N1888" s="23"/>
    </row>
    <row r="1889" spans="1:14" s="38" customFormat="1">
      <c r="A1889" s="55"/>
      <c r="B1889" s="55"/>
      <c r="C1889" s="55"/>
      <c r="D1889" s="55"/>
      <c r="E1889" s="250"/>
      <c r="F1889" s="43"/>
      <c r="G1889" s="43"/>
      <c r="H1889" s="43"/>
      <c r="I1889" s="43"/>
      <c r="J1889" s="43"/>
      <c r="K1889" s="44"/>
      <c r="L1889" s="57"/>
      <c r="M1889" s="57"/>
      <c r="N1889" s="23"/>
    </row>
    <row r="1890" spans="1:14" s="38" customFormat="1">
      <c r="A1890" s="55"/>
      <c r="B1890" s="55"/>
      <c r="C1890" s="55"/>
      <c r="D1890" s="55"/>
      <c r="E1890" s="250"/>
      <c r="F1890" s="43"/>
      <c r="G1890" s="43"/>
      <c r="H1890" s="43"/>
      <c r="I1890" s="43"/>
      <c r="J1890" s="43"/>
      <c r="K1890" s="44"/>
      <c r="L1890" s="57"/>
      <c r="M1890" s="57"/>
      <c r="N1890" s="23"/>
    </row>
    <row r="1891" spans="1:14" s="38" customFormat="1">
      <c r="A1891" s="55"/>
      <c r="B1891" s="55"/>
      <c r="C1891" s="55"/>
      <c r="D1891" s="55"/>
      <c r="E1891" s="250"/>
      <c r="F1891" s="43"/>
      <c r="G1891" s="43"/>
      <c r="H1891" s="43"/>
      <c r="I1891" s="43"/>
      <c r="J1891" s="43"/>
      <c r="K1891" s="44"/>
      <c r="L1891" s="57"/>
      <c r="M1891" s="57"/>
      <c r="N1891" s="23"/>
    </row>
    <row r="1892" spans="1:14" s="38" customFormat="1">
      <c r="A1892" s="55"/>
      <c r="B1892" s="55"/>
      <c r="C1892" s="55"/>
      <c r="D1892" s="55"/>
      <c r="E1892" s="250"/>
      <c r="F1892" s="43"/>
      <c r="G1892" s="43"/>
      <c r="H1892" s="43"/>
      <c r="I1892" s="43"/>
      <c r="J1892" s="43"/>
      <c r="K1892" s="44"/>
      <c r="L1892" s="57"/>
      <c r="M1892" s="57"/>
      <c r="N1892" s="23"/>
    </row>
    <row r="1893" spans="1:14" s="38" customFormat="1">
      <c r="A1893" s="55"/>
      <c r="B1893" s="55"/>
      <c r="C1893" s="55"/>
      <c r="D1893" s="55"/>
      <c r="E1893" s="250"/>
      <c r="F1893" s="43"/>
      <c r="G1893" s="43"/>
      <c r="H1893" s="43"/>
      <c r="I1893" s="43"/>
      <c r="J1893" s="43"/>
      <c r="K1893" s="44"/>
      <c r="L1893" s="57"/>
      <c r="M1893" s="57"/>
      <c r="N1893" s="23"/>
    </row>
    <row r="1894" spans="1:14" s="38" customFormat="1">
      <c r="A1894" s="55"/>
      <c r="B1894" s="55"/>
      <c r="C1894" s="55"/>
      <c r="D1894" s="55"/>
      <c r="E1894" s="250"/>
      <c r="F1894" s="43"/>
      <c r="G1894" s="43"/>
      <c r="H1894" s="43"/>
      <c r="I1894" s="43"/>
      <c r="J1894" s="43"/>
      <c r="K1894" s="44"/>
      <c r="L1894" s="57"/>
      <c r="M1894" s="57"/>
      <c r="N1894" s="23"/>
    </row>
    <row r="1895" spans="1:14" s="38" customFormat="1">
      <c r="A1895" s="55"/>
      <c r="B1895" s="55"/>
      <c r="C1895" s="55"/>
      <c r="D1895" s="55"/>
      <c r="E1895" s="250"/>
      <c r="F1895" s="43"/>
      <c r="G1895" s="43"/>
      <c r="H1895" s="43"/>
      <c r="I1895" s="43"/>
      <c r="J1895" s="43"/>
      <c r="K1895" s="44"/>
      <c r="L1895" s="57"/>
      <c r="M1895" s="57"/>
      <c r="N1895" s="23"/>
    </row>
    <row r="1896" spans="1:14" s="38" customFormat="1">
      <c r="A1896" s="55"/>
      <c r="B1896" s="55"/>
      <c r="C1896" s="55"/>
      <c r="D1896" s="55"/>
      <c r="E1896" s="250"/>
      <c r="F1896" s="43"/>
      <c r="G1896" s="43"/>
      <c r="H1896" s="43"/>
      <c r="I1896" s="43"/>
      <c r="J1896" s="43"/>
      <c r="K1896" s="44"/>
      <c r="L1896" s="57"/>
      <c r="M1896" s="57"/>
      <c r="N1896" s="23"/>
    </row>
    <row r="1897" spans="1:14" s="38" customFormat="1">
      <c r="A1897" s="55"/>
      <c r="B1897" s="55"/>
      <c r="C1897" s="55"/>
      <c r="D1897" s="55"/>
      <c r="E1897" s="250"/>
      <c r="F1897" s="43"/>
      <c r="G1897" s="43"/>
      <c r="H1897" s="43"/>
      <c r="I1897" s="43"/>
      <c r="J1897" s="43"/>
      <c r="K1897" s="44"/>
      <c r="L1897" s="57"/>
      <c r="M1897" s="57"/>
      <c r="N1897" s="23"/>
    </row>
    <row r="1898" spans="1:14" s="38" customFormat="1">
      <c r="A1898" s="55"/>
      <c r="B1898" s="55"/>
      <c r="C1898" s="55"/>
      <c r="D1898" s="55"/>
      <c r="E1898" s="250"/>
      <c r="F1898" s="43"/>
      <c r="G1898" s="43"/>
      <c r="H1898" s="43"/>
      <c r="I1898" s="43"/>
      <c r="J1898" s="43"/>
      <c r="K1898" s="44"/>
      <c r="L1898" s="57"/>
      <c r="M1898" s="57"/>
      <c r="N1898" s="23"/>
    </row>
    <row r="1899" spans="1:14" s="38" customFormat="1">
      <c r="A1899" s="55"/>
      <c r="B1899" s="55"/>
      <c r="C1899" s="55"/>
      <c r="D1899" s="55"/>
      <c r="E1899" s="250"/>
      <c r="F1899" s="43"/>
      <c r="G1899" s="43"/>
      <c r="H1899" s="43"/>
      <c r="I1899" s="43"/>
      <c r="J1899" s="43"/>
      <c r="K1899" s="44"/>
      <c r="L1899" s="57"/>
      <c r="M1899" s="57"/>
      <c r="N1899" s="23"/>
    </row>
    <row r="1900" spans="1:14" s="38" customFormat="1">
      <c r="A1900" s="55"/>
      <c r="B1900" s="55"/>
      <c r="C1900" s="55"/>
      <c r="D1900" s="55"/>
      <c r="E1900" s="250"/>
      <c r="F1900" s="43"/>
      <c r="G1900" s="43"/>
      <c r="H1900" s="43"/>
      <c r="I1900" s="43"/>
      <c r="J1900" s="43"/>
      <c r="K1900" s="44"/>
      <c r="L1900" s="57"/>
      <c r="M1900" s="57"/>
      <c r="N1900" s="23"/>
    </row>
    <row r="1901" spans="1:14" s="38" customFormat="1">
      <c r="A1901" s="55"/>
      <c r="B1901" s="55"/>
      <c r="C1901" s="55"/>
      <c r="D1901" s="55"/>
      <c r="E1901" s="250"/>
      <c r="F1901" s="43"/>
      <c r="G1901" s="43"/>
      <c r="H1901" s="43"/>
      <c r="I1901" s="43"/>
      <c r="J1901" s="43"/>
      <c r="K1901" s="44"/>
      <c r="L1901" s="57"/>
      <c r="M1901" s="57"/>
      <c r="N1901" s="23"/>
    </row>
    <row r="1902" spans="1:14" s="38" customFormat="1">
      <c r="A1902" s="55"/>
      <c r="B1902" s="55"/>
      <c r="C1902" s="55"/>
      <c r="D1902" s="55"/>
      <c r="E1902" s="250"/>
      <c r="F1902" s="43"/>
      <c r="G1902" s="43"/>
      <c r="H1902" s="43"/>
      <c r="I1902" s="43"/>
      <c r="J1902" s="43"/>
      <c r="K1902" s="44"/>
      <c r="L1902" s="57"/>
      <c r="M1902" s="57"/>
      <c r="N1902" s="23"/>
    </row>
    <row r="1903" spans="1:14" s="38" customFormat="1">
      <c r="A1903" s="55"/>
      <c r="B1903" s="55"/>
      <c r="C1903" s="55"/>
      <c r="D1903" s="55"/>
      <c r="E1903" s="250"/>
      <c r="F1903" s="43"/>
      <c r="G1903" s="43"/>
      <c r="H1903" s="43"/>
      <c r="I1903" s="43"/>
      <c r="J1903" s="43"/>
      <c r="K1903" s="44"/>
      <c r="L1903" s="57"/>
      <c r="M1903" s="57"/>
      <c r="N1903" s="23"/>
    </row>
    <row r="1904" spans="1:14" s="38" customFormat="1">
      <c r="A1904" s="55"/>
      <c r="B1904" s="55"/>
      <c r="C1904" s="55"/>
      <c r="D1904" s="55"/>
      <c r="E1904" s="250"/>
      <c r="F1904" s="43"/>
      <c r="G1904" s="43"/>
      <c r="H1904" s="43"/>
      <c r="I1904" s="43"/>
      <c r="J1904" s="43"/>
      <c r="K1904" s="44"/>
      <c r="L1904" s="57"/>
      <c r="M1904" s="57"/>
      <c r="N1904" s="23"/>
    </row>
  </sheetData>
  <mergeCells count="199">
    <mergeCell ref="D1764:H1764"/>
    <mergeCell ref="G1772:J1772"/>
    <mergeCell ref="H1773:I1773"/>
    <mergeCell ref="A1739:C1739"/>
    <mergeCell ref="A1740:C1740"/>
    <mergeCell ref="B1741:C1741"/>
    <mergeCell ref="A1757:C1757"/>
    <mergeCell ref="A1762:B1762"/>
    <mergeCell ref="C1762:D1762"/>
    <mergeCell ref="A1679:C1679"/>
    <mergeCell ref="A1680:C1680"/>
    <mergeCell ref="A1681:C1681"/>
    <mergeCell ref="A1682:C1682"/>
    <mergeCell ref="B1683:C1683"/>
    <mergeCell ref="A1738:C1738"/>
    <mergeCell ref="A1611:C1611"/>
    <mergeCell ref="A1612:C1612"/>
    <mergeCell ref="B1613:C1613"/>
    <mergeCell ref="B1670:C1670"/>
    <mergeCell ref="B1674:C1674"/>
    <mergeCell ref="A1676:C1676"/>
    <mergeCell ref="B1556:C1556"/>
    <mergeCell ref="B1573:C1573"/>
    <mergeCell ref="B1574:C1574"/>
    <mergeCell ref="B1595:C1595"/>
    <mergeCell ref="B1608:C1608"/>
    <mergeCell ref="B1610:C1610"/>
    <mergeCell ref="B1523:C1523"/>
    <mergeCell ref="B1526:C1526"/>
    <mergeCell ref="B1527:C1527"/>
    <mergeCell ref="A1529:C1529"/>
    <mergeCell ref="A1530:C1530"/>
    <mergeCell ref="B1531:C1531"/>
    <mergeCell ref="A1453:C1453"/>
    <mergeCell ref="A1455:C1455"/>
    <mergeCell ref="A1456:C1456"/>
    <mergeCell ref="B1457:C1457"/>
    <mergeCell ref="B1496:C1496"/>
    <mergeCell ref="B1501:C1501"/>
    <mergeCell ref="A1436:C1436"/>
    <mergeCell ref="B1438:C1438"/>
    <mergeCell ref="B1439:C1439"/>
    <mergeCell ref="B1440:C1440"/>
    <mergeCell ref="B1451:C1451"/>
    <mergeCell ref="B1452:C1452"/>
    <mergeCell ref="A1374:C1374"/>
    <mergeCell ref="A1375:C1375"/>
    <mergeCell ref="A1376:C1376"/>
    <mergeCell ref="B1433:C1433"/>
    <mergeCell ref="B1434:C1434"/>
    <mergeCell ref="A1435:C1435"/>
    <mergeCell ref="B1269:C1269"/>
    <mergeCell ref="B1303:C1303"/>
    <mergeCell ref="A1314:C1314"/>
    <mergeCell ref="A1371:C1371"/>
    <mergeCell ref="A1372:C1372"/>
    <mergeCell ref="A1373:C1373"/>
    <mergeCell ref="B1179:C1179"/>
    <mergeCell ref="A1181:C1181"/>
    <mergeCell ref="A1184:C1184"/>
    <mergeCell ref="A1185:C1185"/>
    <mergeCell ref="B1203:C1203"/>
    <mergeCell ref="A1251:C1251"/>
    <mergeCell ref="B1108:C1108"/>
    <mergeCell ref="B1110:C1110"/>
    <mergeCell ref="A1111:C1111"/>
    <mergeCell ref="B1128:C1128"/>
    <mergeCell ref="B1162:C1162"/>
    <mergeCell ref="B1175:C1175"/>
    <mergeCell ref="B1029:C1029"/>
    <mergeCell ref="B1030:C1030"/>
    <mergeCell ref="A1032:C1032"/>
    <mergeCell ref="B1049:C1049"/>
    <mergeCell ref="B1083:C1083"/>
    <mergeCell ref="B1095:C1095"/>
    <mergeCell ref="B962:C962"/>
    <mergeCell ref="A963:C963"/>
    <mergeCell ref="B980:C980"/>
    <mergeCell ref="B1004:C1004"/>
    <mergeCell ref="B1014:C1014"/>
    <mergeCell ref="B1026:C1026"/>
    <mergeCell ref="B951:C951"/>
    <mergeCell ref="B954:C954"/>
    <mergeCell ref="B956:C956"/>
    <mergeCell ref="B959:C959"/>
    <mergeCell ref="B960:C960"/>
    <mergeCell ref="B961:C961"/>
    <mergeCell ref="B901:C901"/>
    <mergeCell ref="B946:C946"/>
    <mergeCell ref="B947:C947"/>
    <mergeCell ref="A948:C948"/>
    <mergeCell ref="A949:C949"/>
    <mergeCell ref="B950:C950"/>
    <mergeCell ref="B822:C822"/>
    <mergeCell ref="A879:C879"/>
    <mergeCell ref="A880:C880"/>
    <mergeCell ref="A882:C882"/>
    <mergeCell ref="A883:C883"/>
    <mergeCell ref="A884:C884"/>
    <mergeCell ref="B696:C696"/>
    <mergeCell ref="A757:C757"/>
    <mergeCell ref="B759:C759"/>
    <mergeCell ref="B776:C776"/>
    <mergeCell ref="B810:C810"/>
    <mergeCell ref="A821:C821"/>
    <mergeCell ref="A627:C627"/>
    <mergeCell ref="A629:C629"/>
    <mergeCell ref="A632:C632"/>
    <mergeCell ref="B634:C634"/>
    <mergeCell ref="B651:C651"/>
    <mergeCell ref="A695:C695"/>
    <mergeCell ref="B537:C537"/>
    <mergeCell ref="A548:C548"/>
    <mergeCell ref="B549:C549"/>
    <mergeCell ref="B606:C606"/>
    <mergeCell ref="B610:C610"/>
    <mergeCell ref="A612:C612"/>
    <mergeCell ref="B483:C483"/>
    <mergeCell ref="A484:C484"/>
    <mergeCell ref="B485:C485"/>
    <mergeCell ref="B486:C486"/>
    <mergeCell ref="B488:C488"/>
    <mergeCell ref="B503:C503"/>
    <mergeCell ref="B441:C441"/>
    <mergeCell ref="B446:C446"/>
    <mergeCell ref="B447:C447"/>
    <mergeCell ref="B466:C466"/>
    <mergeCell ref="B468:C468"/>
    <mergeCell ref="B481:C481"/>
    <mergeCell ref="B340:C340"/>
    <mergeCell ref="B357:C357"/>
    <mergeCell ref="B391:C391"/>
    <mergeCell ref="A402:C402"/>
    <mergeCell ref="B403:C403"/>
    <mergeCell ref="B428:C428"/>
    <mergeCell ref="B310:C310"/>
    <mergeCell ref="B332:C332"/>
    <mergeCell ref="B335:C335"/>
    <mergeCell ref="B336:C336"/>
    <mergeCell ref="A338:C338"/>
    <mergeCell ref="B339:C339"/>
    <mergeCell ref="B204:C204"/>
    <mergeCell ref="B221:C221"/>
    <mergeCell ref="B255:C255"/>
    <mergeCell ref="A266:C266"/>
    <mergeCell ref="B267:C267"/>
    <mergeCell ref="B278:C278"/>
    <mergeCell ref="B183:C183"/>
    <mergeCell ref="B184:C184"/>
    <mergeCell ref="A185:C185"/>
    <mergeCell ref="A186:C186"/>
    <mergeCell ref="A202:C202"/>
    <mergeCell ref="B203:C203"/>
    <mergeCell ref="B163:C163"/>
    <mergeCell ref="B164:C164"/>
    <mergeCell ref="B167:C167"/>
    <mergeCell ref="B170:C170"/>
    <mergeCell ref="B171:C171"/>
    <mergeCell ref="B172:C172"/>
    <mergeCell ref="B100:C100"/>
    <mergeCell ref="B156:C156"/>
    <mergeCell ref="B157:C157"/>
    <mergeCell ref="A160:C160"/>
    <mergeCell ref="A161:C161"/>
    <mergeCell ref="B162:C162"/>
    <mergeCell ref="A35:C35"/>
    <mergeCell ref="A36:C36"/>
    <mergeCell ref="B38:C38"/>
    <mergeCell ref="B55:C55"/>
    <mergeCell ref="B98:C98"/>
    <mergeCell ref="A99:C99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A28:C28"/>
    <mergeCell ref="K16:K17"/>
    <mergeCell ref="L16:L17"/>
    <mergeCell ref="M16:M17"/>
    <mergeCell ref="A19:C19"/>
    <mergeCell ref="A21:C21"/>
    <mergeCell ref="B22:C22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30 aprilie</vt:lpstr>
      <vt:lpstr>10 - inst. -chelt 30 aprilie</vt:lpstr>
      <vt:lpstr>'10 - inst. -chelt 30 aprilie'!Print_Area</vt:lpstr>
      <vt:lpstr>'10 - inst. -chelt 30 aprilie'!Print_Titles</vt:lpstr>
      <vt:lpstr>'10-instituţii-ven 30 aprilie'!Print_Titles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2025-04-30T09:10:07Z</cp:lastPrinted>
  <dcterms:created xsi:type="dcterms:W3CDTF">2011-02-07T11:22:33Z</dcterms:created>
  <dcterms:modified xsi:type="dcterms:W3CDTF">2025-05-06T12:35:41Z</dcterms:modified>
</cp:coreProperties>
</file>