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2120" windowHeight="8505" tabRatio="914"/>
  </bookViews>
  <sheets>
    <sheet name=" 25 martie 2025" sheetId="22" r:id="rId1"/>
  </sheets>
  <definedNames>
    <definedName name="_xlnm.Database" localSheetId="0">#REF!</definedName>
    <definedName name="_xlnm.Database">#REF!</definedName>
    <definedName name="_xlnm.Print_Titles" localSheetId="0">' 25 martie 2025'!$9:$12</definedName>
  </definedNames>
  <calcPr calcId="125725"/>
</workbook>
</file>

<file path=xl/calcChain.xml><?xml version="1.0" encoding="utf-8"?>
<calcChain xmlns="http://schemas.openxmlformats.org/spreadsheetml/2006/main">
  <c r="C1416" i="22"/>
  <c r="C1417"/>
  <c r="C1192"/>
  <c r="C1193"/>
  <c r="C932"/>
  <c r="C500" s="1"/>
  <c r="C934"/>
  <c r="C935"/>
  <c r="C933" s="1"/>
  <c r="C501" s="1"/>
  <c r="C275"/>
  <c r="C276"/>
  <c r="C1258"/>
  <c r="C1259"/>
  <c r="C1213"/>
  <c r="C1214"/>
  <c r="C793" l="1"/>
  <c r="C794"/>
  <c r="C697" l="1"/>
  <c r="C698"/>
  <c r="C799"/>
  <c r="C800"/>
  <c r="C372"/>
  <c r="C370" s="1"/>
  <c r="C374"/>
  <c r="C291" s="1"/>
  <c r="C375"/>
  <c r="C292" s="1"/>
  <c r="C373" l="1"/>
  <c r="C371" s="1"/>
  <c r="C389"/>
  <c r="C390"/>
  <c r="C227"/>
  <c r="C228"/>
  <c r="C912" l="1"/>
  <c r="C913"/>
  <c r="C559" l="1"/>
  <c r="C560"/>
  <c r="C529"/>
  <c r="C523" s="1"/>
  <c r="C530"/>
  <c r="C524" s="1"/>
  <c r="C322" l="1"/>
  <c r="C323"/>
  <c r="C1005"/>
  <c r="C1006"/>
  <c r="C1403"/>
  <c r="C1404"/>
  <c r="C1159"/>
  <c r="C1160"/>
  <c r="C729"/>
  <c r="C730"/>
  <c r="C807"/>
  <c r="C808"/>
  <c r="D808"/>
  <c r="C1093"/>
  <c r="C1092"/>
  <c r="C1020"/>
  <c r="C1021"/>
  <c r="C1389" l="1"/>
  <c r="C1390"/>
  <c r="C1053"/>
  <c r="C1054"/>
  <c r="C1121"/>
  <c r="C1122"/>
  <c r="C1133"/>
  <c r="C1134"/>
  <c r="C1137"/>
  <c r="C1138"/>
  <c r="C1318"/>
  <c r="C1319"/>
  <c r="C1479"/>
  <c r="C1480"/>
  <c r="C273" l="1"/>
  <c r="C274"/>
  <c r="C975" l="1"/>
  <c r="C976"/>
  <c r="C969"/>
  <c r="C967" s="1"/>
  <c r="C970"/>
  <c r="C968" s="1"/>
  <c r="C996"/>
  <c r="C995"/>
  <c r="C1486"/>
  <c r="C1485"/>
  <c r="C196"/>
  <c r="C194" s="1"/>
  <c r="C192" s="1"/>
  <c r="C190" s="1"/>
  <c r="C188" s="1"/>
  <c r="C195"/>
  <c r="C193" s="1"/>
  <c r="C191" s="1"/>
  <c r="C189" s="1"/>
  <c r="C187" s="1"/>
  <c r="C1001"/>
  <c r="C999" s="1"/>
  <c r="C1002"/>
  <c r="C1000" s="1"/>
  <c r="C183"/>
  <c r="C181" s="1"/>
  <c r="C184"/>
  <c r="C182" s="1"/>
  <c r="C1241"/>
  <c r="C1242"/>
  <c r="C1247"/>
  <c r="C1248"/>
  <c r="C1455"/>
  <c r="C1456"/>
  <c r="C1445"/>
  <c r="C1446"/>
  <c r="C365"/>
  <c r="C363" s="1"/>
  <c r="C366"/>
  <c r="C364" s="1"/>
  <c r="C175"/>
  <c r="C176"/>
  <c r="C361" l="1"/>
  <c r="C359" s="1"/>
  <c r="C357" s="1"/>
  <c r="C299"/>
  <c r="C362"/>
  <c r="C360" s="1"/>
  <c r="C358" s="1"/>
  <c r="C300"/>
  <c r="C1212"/>
  <c r="C1211"/>
  <c r="C1443"/>
  <c r="C1441" s="1"/>
  <c r="C1444"/>
  <c r="C1442" s="1"/>
  <c r="C829" l="1"/>
  <c r="C827" s="1"/>
  <c r="C825" s="1"/>
  <c r="C828"/>
  <c r="C826" s="1"/>
  <c r="C824" s="1"/>
  <c r="C1177"/>
  <c r="C1175" s="1"/>
  <c r="C1173" s="1"/>
  <c r="C1171" s="1"/>
  <c r="C1176"/>
  <c r="C1174" s="1"/>
  <c r="C1172" s="1"/>
  <c r="C1170" s="1"/>
  <c r="C1397"/>
  <c r="C1395" s="1"/>
  <c r="C1398"/>
  <c r="C1396" s="1"/>
  <c r="C665"/>
  <c r="C666"/>
  <c r="C783"/>
  <c r="C784"/>
  <c r="C924"/>
  <c r="C925"/>
  <c r="C1430"/>
  <c r="C1428" s="1"/>
  <c r="C1431"/>
  <c r="C1429" s="1"/>
  <c r="C862"/>
  <c r="C863"/>
  <c r="C954"/>
  <c r="C955"/>
  <c r="C352"/>
  <c r="C353"/>
  <c r="C165"/>
  <c r="C163" s="1"/>
  <c r="C161" s="1"/>
  <c r="C159" s="1"/>
  <c r="C157" s="1"/>
  <c r="C155" s="1"/>
  <c r="C164"/>
  <c r="C162" s="1"/>
  <c r="C160" s="1"/>
  <c r="C158" s="1"/>
  <c r="C156" s="1"/>
  <c r="C154" s="1"/>
  <c r="C1414"/>
  <c r="C1415"/>
  <c r="C940"/>
  <c r="C941"/>
  <c r="C844"/>
  <c r="C845"/>
  <c r="C939" l="1"/>
  <c r="C938"/>
  <c r="C1309"/>
  <c r="C1310"/>
  <c r="C838"/>
  <c r="C839"/>
  <c r="C1412"/>
  <c r="C1413"/>
  <c r="C1149"/>
  <c r="C1150"/>
  <c r="C1141"/>
  <c r="C1142"/>
  <c r="C653"/>
  <c r="C654"/>
  <c r="C837" l="1"/>
  <c r="C836"/>
  <c r="C834" s="1"/>
  <c r="C835"/>
  <c r="C803"/>
  <c r="C804"/>
  <c r="C689"/>
  <c r="C690"/>
  <c r="C150"/>
  <c r="C149"/>
  <c r="C1378"/>
  <c r="C1377"/>
  <c r="C677"/>
  <c r="C678"/>
  <c r="C1374"/>
  <c r="C1373"/>
  <c r="C340"/>
  <c r="C338" s="1"/>
  <c r="C339"/>
  <c r="C337" s="1"/>
  <c r="C797" l="1"/>
  <c r="C798"/>
  <c r="C1107"/>
  <c r="C1108"/>
  <c r="C647"/>
  <c r="C645" s="1"/>
  <c r="C492" s="1"/>
  <c r="C427" s="1"/>
  <c r="C46" s="1"/>
  <c r="C648"/>
  <c r="C646" s="1"/>
  <c r="C493" s="1"/>
  <c r="C428" s="1"/>
  <c r="C47" s="1"/>
  <c r="C628"/>
  <c r="C629"/>
  <c r="C1333"/>
  <c r="C1331" s="1"/>
  <c r="C1334"/>
  <c r="C1332" s="1"/>
  <c r="C1089"/>
  <c r="C1087" s="1"/>
  <c r="C1088"/>
  <c r="C1086" s="1"/>
  <c r="C616"/>
  <c r="C617"/>
  <c r="C637"/>
  <c r="C635" s="1"/>
  <c r="C636"/>
  <c r="C634" s="1"/>
  <c r="C601"/>
  <c r="C599" s="1"/>
  <c r="C602"/>
  <c r="C600" s="1"/>
  <c r="C595"/>
  <c r="C593" s="1"/>
  <c r="C596"/>
  <c r="C594" s="1"/>
  <c r="C578"/>
  <c r="C579"/>
  <c r="C462"/>
  <c r="C463"/>
  <c r="C460" l="1"/>
  <c r="C458" s="1"/>
  <c r="C456" s="1"/>
  <c r="C451"/>
  <c r="C461"/>
  <c r="C459" s="1"/>
  <c r="C457" s="1"/>
  <c r="C452"/>
  <c r="C1085"/>
  <c r="C1083" s="1"/>
  <c r="C1081" s="1"/>
  <c r="C1035"/>
  <c r="C1084"/>
  <c r="C1082" s="1"/>
  <c r="C1080" s="1"/>
  <c r="C1034"/>
  <c r="C591"/>
  <c r="C592"/>
  <c r="C557" l="1"/>
  <c r="C486" s="1"/>
  <c r="C558"/>
  <c r="C487" s="1"/>
  <c r="C120" l="1"/>
  <c r="C121"/>
  <c r="C1316"/>
  <c r="C1314" s="1"/>
  <c r="C1312" s="1"/>
  <c r="C1317"/>
  <c r="C1315" s="1"/>
  <c r="C1313" s="1"/>
  <c r="C509" l="1"/>
  <c r="C472" s="1"/>
  <c r="C405" s="1"/>
  <c r="C510"/>
  <c r="C473" s="1"/>
  <c r="C406" s="1"/>
  <c r="C314"/>
  <c r="C293" s="1"/>
  <c r="C315"/>
  <c r="C294" s="1"/>
  <c r="C217"/>
  <c r="C67" s="1"/>
  <c r="C218"/>
  <c r="C68" s="1"/>
  <c r="C110"/>
  <c r="C71" s="1"/>
  <c r="C111"/>
  <c r="C72" s="1"/>
  <c r="C130"/>
  <c r="C131"/>
  <c r="C17" l="1"/>
  <c r="C18"/>
  <c r="C128"/>
  <c r="C81"/>
  <c r="C129"/>
  <c r="C82"/>
  <c r="C98"/>
  <c r="C99"/>
  <c r="D118"/>
  <c r="C118"/>
  <c r="C116" s="1"/>
  <c r="C119"/>
  <c r="C117" s="1"/>
  <c r="C40" l="1"/>
  <c r="C39"/>
  <c r="C97"/>
  <c r="C95" s="1"/>
  <c r="C96"/>
  <c r="C94" s="1"/>
  <c r="D420" l="1"/>
  <c r="C449" l="1"/>
  <c r="C447" s="1"/>
  <c r="C445" s="1"/>
  <c r="C443" s="1"/>
  <c r="C455"/>
  <c r="C450"/>
  <c r="C448" s="1"/>
  <c r="C446" s="1"/>
  <c r="C444" s="1"/>
  <c r="C454" l="1"/>
  <c r="C1385" l="1"/>
  <c r="C1386"/>
  <c r="C83" l="1"/>
  <c r="C84"/>
  <c r="C41" l="1"/>
  <c r="C37" s="1"/>
  <c r="C79"/>
  <c r="C42"/>
  <c r="C38" s="1"/>
  <c r="C80"/>
  <c r="C145"/>
  <c r="C143" s="1"/>
  <c r="C91" s="1"/>
  <c r="C146"/>
  <c r="C144" s="1"/>
  <c r="C92" s="1"/>
  <c r="D662"/>
  <c r="C974"/>
  <c r="C485" s="1"/>
  <c r="C985" l="1"/>
  <c r="C986"/>
  <c r="D730" l="1"/>
  <c r="C1018" l="1"/>
  <c r="C1016" s="1"/>
  <c r="C1014" s="1"/>
  <c r="C1012" s="1"/>
  <c r="C1019"/>
  <c r="C1017" s="1"/>
  <c r="C1015" s="1"/>
  <c r="C1013" s="1"/>
  <c r="C209" l="1"/>
  <c r="C208"/>
  <c r="C992"/>
  <c r="C984" s="1"/>
  <c r="C982" s="1"/>
  <c r="C991"/>
  <c r="C983" s="1"/>
  <c r="C981" s="1"/>
  <c r="C1199"/>
  <c r="C1198"/>
  <c r="C820"/>
  <c r="C818" s="1"/>
  <c r="C474" s="1"/>
  <c r="C407" s="1"/>
  <c r="C821"/>
  <c r="C819" s="1"/>
  <c r="C475" s="1"/>
  <c r="C408" s="1"/>
  <c r="C1188"/>
  <c r="D1189"/>
  <c r="C1189"/>
  <c r="C816" l="1"/>
  <c r="C814" s="1"/>
  <c r="C817"/>
  <c r="C815" s="1"/>
  <c r="C206"/>
  <c r="C204" s="1"/>
  <c r="C202" s="1"/>
  <c r="C77"/>
  <c r="C207"/>
  <c r="C205" s="1"/>
  <c r="C203" s="1"/>
  <c r="C78"/>
  <c r="C787"/>
  <c r="C788"/>
  <c r="C1125"/>
  <c r="C1105" s="1"/>
  <c r="C1126"/>
  <c r="C1106" s="1"/>
  <c r="D1345" l="1"/>
  <c r="C1354"/>
  <c r="C1355"/>
  <c r="C1358"/>
  <c r="C1359"/>
  <c r="C1340"/>
  <c r="C1338" s="1"/>
  <c r="C1330" s="1"/>
  <c r="C1339"/>
  <c r="C1337" s="1"/>
  <c r="C1329" s="1"/>
  <c r="C1328" l="1"/>
  <c r="C1326" s="1"/>
  <c r="C1327"/>
  <c r="C1325" s="1"/>
  <c r="C1353"/>
  <c r="C1300" s="1"/>
  <c r="C1352"/>
  <c r="C1299" s="1"/>
  <c r="C1351" l="1"/>
  <c r="C1349" s="1"/>
  <c r="C1347" s="1"/>
  <c r="C1345" s="1"/>
  <c r="C1350"/>
  <c r="C1348" s="1"/>
  <c r="C1346" s="1"/>
  <c r="C1344" s="1"/>
  <c r="C614"/>
  <c r="C615"/>
  <c r="C576"/>
  <c r="C577"/>
  <c r="C612" l="1"/>
  <c r="C482"/>
  <c r="C613"/>
  <c r="C483"/>
  <c r="C574"/>
  <c r="C572" s="1"/>
  <c r="C570" s="1"/>
  <c r="C568" s="1"/>
  <c r="C502"/>
  <c r="C575"/>
  <c r="C573" s="1"/>
  <c r="C571" s="1"/>
  <c r="C569" s="1"/>
  <c r="C503"/>
  <c r="C589"/>
  <c r="C587" s="1"/>
  <c r="C585" s="1"/>
  <c r="C590"/>
  <c r="C588" s="1"/>
  <c r="C586" s="1"/>
  <c r="C521"/>
  <c r="C522"/>
  <c r="C1286" l="1"/>
  <c r="C1287"/>
  <c r="C513" l="1"/>
  <c r="C514"/>
  <c r="D320"/>
  <c r="C476" l="1"/>
  <c r="C477"/>
  <c r="C321"/>
  <c r="C319" s="1"/>
  <c r="C313" s="1"/>
  <c r="C320"/>
  <c r="C318" s="1"/>
  <c r="C312" s="1"/>
  <c r="C409" l="1"/>
  <c r="C410"/>
  <c r="C610"/>
  <c r="C608" s="1"/>
  <c r="C606" s="1"/>
  <c r="C611"/>
  <c r="C609" s="1"/>
  <c r="C607" s="1"/>
  <c r="C22" l="1"/>
  <c r="C21"/>
  <c r="C1032"/>
  <c r="C1051"/>
  <c r="C1049" s="1"/>
  <c r="C1047" s="1"/>
  <c r="C1045" s="1"/>
  <c r="C1052"/>
  <c r="C1050" s="1"/>
  <c r="C1048" s="1"/>
  <c r="C1046" s="1"/>
  <c r="C1030" l="1"/>
  <c r="C1028" s="1"/>
  <c r="C1033"/>
  <c r="C1031" s="1"/>
  <c r="C1029" s="1"/>
  <c r="C1256"/>
  <c r="C1254" s="1"/>
  <c r="C1257"/>
  <c r="C1255" s="1"/>
  <c r="C519"/>
  <c r="C507" s="1"/>
  <c r="C520"/>
  <c r="C508" s="1"/>
  <c r="C1209"/>
  <c r="C1207" s="1"/>
  <c r="C1205" s="1"/>
  <c r="C1210"/>
  <c r="C1208" s="1"/>
  <c r="C1206" s="1"/>
  <c r="C505" l="1"/>
  <c r="C506"/>
  <c r="C310" l="1"/>
  <c r="C311" l="1"/>
  <c r="C973" l="1"/>
  <c r="C484" s="1"/>
  <c r="C419"/>
  <c r="C420"/>
  <c r="C1467"/>
  <c r="C1465" s="1"/>
  <c r="C1468"/>
  <c r="C1466" s="1"/>
  <c r="C966" l="1"/>
  <c r="C1439"/>
  <c r="C1437" s="1"/>
  <c r="C1301"/>
  <c r="C1440"/>
  <c r="C1438" s="1"/>
  <c r="C1302"/>
  <c r="C965" l="1"/>
  <c r="C200" l="1"/>
  <c r="C201"/>
  <c r="C1382" l="1"/>
  <c r="C1372" s="1"/>
  <c r="C683"/>
  <c r="C663" s="1"/>
  <c r="C684"/>
  <c r="C664" s="1"/>
  <c r="C661" l="1"/>
  <c r="C498"/>
  <c r="C662"/>
  <c r="C499"/>
  <c r="C1370"/>
  <c r="C335"/>
  <c r="C333" s="1"/>
  <c r="C331" s="1"/>
  <c r="C329" s="1"/>
  <c r="C336"/>
  <c r="C334" s="1"/>
  <c r="C332" s="1"/>
  <c r="C330" s="1"/>
  <c r="C1285" l="1"/>
  <c r="C1283" s="1"/>
  <c r="C1281" s="1"/>
  <c r="C1278"/>
  <c r="C1277"/>
  <c r="C1284"/>
  <c r="C1282" s="1"/>
  <c r="C1280" s="1"/>
  <c r="C76" l="1"/>
  <c r="C74" s="1"/>
  <c r="C75"/>
  <c r="C73" s="1"/>
  <c r="C1276"/>
  <c r="C1274" s="1"/>
  <c r="C1272" s="1"/>
  <c r="C1275"/>
  <c r="C1273" s="1"/>
  <c r="C1271" s="1"/>
  <c r="C226" l="1"/>
  <c r="C224" s="1"/>
  <c r="C216" s="1"/>
  <c r="C214" s="1"/>
  <c r="C225"/>
  <c r="C223" s="1"/>
  <c r="C215" s="1"/>
  <c r="C213" s="1"/>
  <c r="C385"/>
  <c r="C383" s="1"/>
  <c r="C381" s="1"/>
  <c r="C379" s="1"/>
  <c r="C386"/>
  <c r="C384" s="1"/>
  <c r="C382" s="1"/>
  <c r="C380" s="1"/>
  <c r="C1252"/>
  <c r="C1253"/>
  <c r="C297" l="1"/>
  <c r="C295" s="1"/>
  <c r="C289" s="1"/>
  <c r="C27"/>
  <c r="C298"/>
  <c r="C296" s="1"/>
  <c r="C290" s="1"/>
  <c r="C28"/>
  <c r="C421"/>
  <c r="C35" s="1"/>
  <c r="C422"/>
  <c r="C36" s="1"/>
  <c r="C417" l="1"/>
  <c r="C31" s="1"/>
  <c r="C418"/>
  <c r="C32" s="1"/>
  <c r="C1477"/>
  <c r="C1478"/>
  <c r="C1476" l="1"/>
  <c r="C1475"/>
  <c r="C980"/>
  <c r="C979"/>
  <c r="C963"/>
  <c r="C964"/>
  <c r="C173"/>
  <c r="C69" s="1"/>
  <c r="C65" s="1"/>
  <c r="C174"/>
  <c r="C172" l="1"/>
  <c r="C170" s="1"/>
  <c r="C70"/>
  <c r="C66" s="1"/>
  <c r="C171"/>
  <c r="C169" s="1"/>
  <c r="C1474"/>
  <c r="C1472" s="1"/>
  <c r="C1436" s="1"/>
  <c r="C1473"/>
  <c r="C1471" s="1"/>
  <c r="C1435" s="1"/>
  <c r="C961"/>
  <c r="C962"/>
  <c r="C435"/>
  <c r="C56" s="1"/>
  <c r="C436"/>
  <c r="C57" s="1"/>
  <c r="C1410"/>
  <c r="C1408" s="1"/>
  <c r="C1186"/>
  <c r="C1042" s="1"/>
  <c r="C1187"/>
  <c r="C1043" s="1"/>
  <c r="C1411" l="1"/>
  <c r="C1409" s="1"/>
  <c r="C1308"/>
  <c r="C350" l="1"/>
  <c r="C307" s="1"/>
  <c r="C351"/>
  <c r="C308" s="1"/>
  <c r="C1184"/>
  <c r="C1182" s="1"/>
  <c r="C1168" s="1"/>
  <c r="C1185"/>
  <c r="C1183" s="1"/>
  <c r="C1169" s="1"/>
  <c r="C1381"/>
  <c r="C1371" s="1"/>
  <c r="C1307" l="1"/>
  <c r="C349"/>
  <c r="C347" s="1"/>
  <c r="C345" s="1"/>
  <c r="C306"/>
  <c r="C304" s="1"/>
  <c r="C302" s="1"/>
  <c r="C288" s="1"/>
  <c r="C348"/>
  <c r="C346" s="1"/>
  <c r="C344" s="1"/>
  <c r="C305"/>
  <c r="C303" s="1"/>
  <c r="C301" s="1"/>
  <c r="C287" s="1"/>
  <c r="C1369" l="1"/>
  <c r="C1367" s="1"/>
  <c r="C1365" s="1"/>
  <c r="C1363" s="1"/>
  <c r="C142"/>
  <c r="C140" s="1"/>
  <c r="C138" s="1"/>
  <c r="C659"/>
  <c r="C643" s="1"/>
  <c r="C660"/>
  <c r="C644" s="1"/>
  <c r="C141"/>
  <c r="C139" s="1"/>
  <c r="C1104"/>
  <c r="C1102" s="1"/>
  <c r="C1100" s="1"/>
  <c r="C1098" s="1"/>
  <c r="C1103"/>
  <c r="C1101" s="1"/>
  <c r="C1099" s="1"/>
  <c r="C1097" s="1"/>
  <c r="C1368"/>
  <c r="C1366" s="1"/>
  <c r="C1364" s="1"/>
  <c r="C135" l="1"/>
  <c r="C137"/>
  <c r="C642"/>
  <c r="C641"/>
  <c r="C496"/>
  <c r="C494" s="1"/>
  <c r="C488" s="1"/>
  <c r="C53"/>
  <c r="C90"/>
  <c r="C88" s="1"/>
  <c r="C86" s="1"/>
  <c r="C64" s="1"/>
  <c r="C52"/>
  <c r="C89"/>
  <c r="C87" s="1"/>
  <c r="C1040"/>
  <c r="C1038" s="1"/>
  <c r="C1036" s="1"/>
  <c r="C1026" s="1"/>
  <c r="C437"/>
  <c r="C1306"/>
  <c r="C1304" s="1"/>
  <c r="C440"/>
  <c r="C61" s="1"/>
  <c r="C1041"/>
  <c r="C1039" s="1"/>
  <c r="C1037" s="1"/>
  <c r="C1027" s="1"/>
  <c r="C438"/>
  <c r="C85" l="1"/>
  <c r="C63" s="1"/>
  <c r="C439"/>
  <c r="C60" s="1"/>
  <c r="C1305"/>
  <c r="C1303" s="1"/>
  <c r="C433"/>
  <c r="C54" s="1"/>
  <c r="C497"/>
  <c r="C495" s="1"/>
  <c r="C489" s="1"/>
  <c r="C434"/>
  <c r="C55" s="1"/>
  <c r="C58"/>
  <c r="C59"/>
  <c r="C1298"/>
  <c r="C1296" s="1"/>
  <c r="C1294" s="1"/>
  <c r="C1297"/>
  <c r="C1295" s="1"/>
  <c r="C1293" l="1"/>
  <c r="C33"/>
  <c r="C51"/>
  <c r="C49" s="1"/>
  <c r="C44" s="1"/>
  <c r="C34"/>
  <c r="C50"/>
  <c r="C48" s="1"/>
  <c r="C43" s="1"/>
  <c r="C431"/>
  <c r="C429" s="1"/>
  <c r="C423" s="1"/>
  <c r="C432"/>
  <c r="C430" s="1"/>
  <c r="C424" s="1"/>
  <c r="C481"/>
  <c r="C479" s="1"/>
  <c r="C471" s="1"/>
  <c r="C416"/>
  <c r="C480"/>
  <c r="C478" s="1"/>
  <c r="C470" s="1"/>
  <c r="C415"/>
  <c r="C29" s="1"/>
  <c r="C469" l="1"/>
  <c r="C468"/>
  <c r="C25"/>
  <c r="C23" s="1"/>
  <c r="C414"/>
  <c r="C412" s="1"/>
  <c r="C404" s="1"/>
  <c r="C30"/>
  <c r="C26" s="1"/>
  <c r="C24" s="1"/>
  <c r="C413"/>
  <c r="C411" s="1"/>
  <c r="C403" s="1"/>
  <c r="C20" l="1"/>
  <c r="C16" s="1"/>
  <c r="C14" s="1"/>
  <c r="C19"/>
  <c r="C15" s="1"/>
  <c r="C13" s="1"/>
  <c r="C402"/>
  <c r="C401"/>
  <c r="I1272"/>
  <c r="H1272"/>
  <c r="G1272"/>
  <c r="F1272"/>
  <c r="C136"/>
</calcChain>
</file>

<file path=xl/comments1.xml><?xml version="1.0" encoding="utf-8"?>
<comments xmlns="http://schemas.openxmlformats.org/spreadsheetml/2006/main">
  <authors>
    <author>sabinab</author>
  </authors>
  <commentList>
    <comment ref="A1235" authorId="0">
      <text>
        <r>
          <rPr>
            <b/>
            <sz val="9"/>
            <color indexed="81"/>
            <rFont val="Tahoma"/>
            <family val="2"/>
            <charset val="238"/>
          </rPr>
          <t>sabinab:</t>
        </r>
        <r>
          <rPr>
            <sz val="9"/>
            <color indexed="81"/>
            <rFont val="Tahoma"/>
            <family val="2"/>
            <charset val="238"/>
          </rPr>
          <t xml:space="preserve">
</t>
        </r>
      </text>
    </comment>
  </commentList>
</comments>
</file>

<file path=xl/sharedStrings.xml><?xml version="1.0" encoding="utf-8"?>
<sst xmlns="http://schemas.openxmlformats.org/spreadsheetml/2006/main" count="2290" uniqueCount="444">
  <si>
    <t>I/II</t>
  </si>
  <si>
    <t>I</t>
  </si>
  <si>
    <t>II</t>
  </si>
  <si>
    <t xml:space="preserve">     I - Credite de angajament</t>
  </si>
  <si>
    <t xml:space="preserve">    II - Credite bugetare</t>
  </si>
  <si>
    <t>CAPITOL/</t>
  </si>
  <si>
    <t>GRUPA/</t>
  </si>
  <si>
    <t>SURSA</t>
  </si>
  <si>
    <t xml:space="preserve">C. Alte cheltuieli de investiţii </t>
  </si>
  <si>
    <t xml:space="preserve">     din care</t>
  </si>
  <si>
    <t>71 Active nefinanciare</t>
  </si>
  <si>
    <t>- mii lei -</t>
  </si>
  <si>
    <t xml:space="preserve"> Total surse de finanţare</t>
  </si>
  <si>
    <t>71.01.Active fixe</t>
  </si>
  <si>
    <t>TOTAL GENERAL</t>
  </si>
  <si>
    <t>din care</t>
  </si>
  <si>
    <t>71.01.02.Masini, echipamente si mijloace de transport</t>
  </si>
  <si>
    <t>10 Venituri proprii</t>
  </si>
  <si>
    <t>CAPITOLUL 51.02 AUTORITATI EXECUTIVE SI LEGISLATIVE</t>
  </si>
  <si>
    <t xml:space="preserve"> 02 Buget local</t>
  </si>
  <si>
    <t xml:space="preserve">     din care:</t>
  </si>
  <si>
    <t>02 Buget local</t>
  </si>
  <si>
    <t xml:space="preserve"> 1. Total surse de finanţare</t>
  </si>
  <si>
    <t>71.01 Active fixe</t>
  </si>
  <si>
    <t>71.01.30.Alte active fixe</t>
  </si>
  <si>
    <t>A. Obiective (proiecte) de investiţii în continuare</t>
  </si>
  <si>
    <t>71.01. Active fixe</t>
  </si>
  <si>
    <t>71.01.01.Constructii</t>
  </si>
  <si>
    <t xml:space="preserve">02 Buget local </t>
  </si>
  <si>
    <t>71.01.01. Constructii</t>
  </si>
  <si>
    <t>e. alte cheltuieli asimilate investitiilor</t>
  </si>
  <si>
    <t>71.03 Reparatii capitale aferente activelor fixe</t>
  </si>
  <si>
    <t>Total surse de finanţare</t>
  </si>
  <si>
    <t>CAPITOLUL 68 ASISTENTA SOCIALA</t>
  </si>
  <si>
    <t>b. dotari independente</t>
  </si>
  <si>
    <t>CAPITOLUL 61.02 ORDINE PUBLICA SI SIGURANTA NATIONALA</t>
  </si>
  <si>
    <t>CAPITOLUL 67.10 CULTURA,RECREERE SI RELIGIE</t>
  </si>
  <si>
    <t>56 Proiecte cu finantare din fonduri externe nerambursabile postaderare</t>
  </si>
  <si>
    <t xml:space="preserve">CAPITOLUL68 ASISTENTA SOCIALA </t>
  </si>
  <si>
    <t>c. cheltuieli aferente studiilor de fezabilitate si alte studii</t>
  </si>
  <si>
    <t>CAPITOLUL 66.10 SANATATE</t>
  </si>
  <si>
    <t>58 Proiecte cu finantare din fonduri externe nerambursabile postaderare</t>
  </si>
  <si>
    <t xml:space="preserve">B. Obiective (proiecte) de investiţii noi </t>
  </si>
  <si>
    <t xml:space="preserve">10 Venituri proprii </t>
  </si>
  <si>
    <t>CAPITOLUL 84 .02 TRANSPORTURI</t>
  </si>
  <si>
    <t>71.01.30 Alte active fixe</t>
  </si>
  <si>
    <t>CAPITOLUL 84.02 TRANSPORTURI</t>
  </si>
  <si>
    <t>Consolidare si reabilitare Spital Judetean de Urgenta Pitesti</t>
  </si>
  <si>
    <t xml:space="preserve">      din care</t>
  </si>
  <si>
    <t xml:space="preserve">    din care:</t>
  </si>
  <si>
    <t xml:space="preserve">58.  Proiecte cu finantare din fonduri externe nerambursabile postaderare </t>
  </si>
  <si>
    <t xml:space="preserve">71.03.Reparatii capitale aferente activelor fixe </t>
  </si>
  <si>
    <t>d. cheltuieli privind consolidarile</t>
  </si>
  <si>
    <t>Lucrari de construire in vederea conformarii imobilului la cerinta esentiala de calitate "Securitate la incendiu"</t>
  </si>
  <si>
    <t>71.01.01 Constructii</t>
  </si>
  <si>
    <t>Directia Generala de Asistenta Sociala si Protectia Copilului Arges</t>
  </si>
  <si>
    <t>1.Restaurarea Galeriei de Arta Rudolf Schweitzer-Cumpana--Consolidarea, protejarea si valorificarea patrimoniului cultural</t>
  </si>
  <si>
    <t>2.Restaurarea Muzeului Judetean Arges-Consolidarea, protejarea si valorificarea patrimoniului cultural</t>
  </si>
  <si>
    <t>3.Conservarea si consolidarea Cetatii Poienari Arges</t>
  </si>
  <si>
    <t>Muzeul Judetean Arges</t>
  </si>
  <si>
    <t>71.01.03.Mobilier, aparatura birotica si alte active corporale</t>
  </si>
  <si>
    <t xml:space="preserve"> 10 Venituri proprii</t>
  </si>
  <si>
    <t>Proiect, avize, autorizatii si asistenta tehnica amenajare parc agrement</t>
  </si>
  <si>
    <t>Documentatii in vederea obtinerii autorizatiei de securitate la incendiu</t>
  </si>
  <si>
    <t xml:space="preserve">CONSILIUL JUDETEAN ARGES                                                                </t>
  </si>
  <si>
    <t xml:space="preserve"> PROPUNERI PENTRU PROGRAMUL DE INVESTIŢII PUBLICE 
PE GRUPE DE INVESTITII SI SURSE DE FINANTARE
</t>
  </si>
  <si>
    <t>CAPITOLUL 60.02 APARARE</t>
  </si>
  <si>
    <t>Servicii proiectare si executie lucrari reparatii capitale sectia ATI</t>
  </si>
  <si>
    <t>Servicii proiectare si executie lucrari reparatii capitale Chirurgie etaj I</t>
  </si>
  <si>
    <t>Teatrul "Al. Davila" Pitesti</t>
  </si>
  <si>
    <t>Consolidarea si modernizarea imobilului situat in str.Domnita Balasa, nr.19, apartinand Teatrului Davila Pitesti, denumita Sala Aschiuta, judetul Arges</t>
  </si>
  <si>
    <t>Cheltuieli pentru proiectare si asistenta tehnica pentru obiectivul de investitii: Consolidarea si modernizarea imobilului situat in str.Domnita Balasa, nr.19, apartinand Teatrului Davila Pitesti, denumita Sala Aschiuta, judetul Arges</t>
  </si>
  <si>
    <t>1. Directia Generala de Asistenta Sociala si Protectia Copilului Arges</t>
  </si>
  <si>
    <t>07 Credite interne</t>
  </si>
  <si>
    <t>Serviciul Public Judetean Salvamont Arges</t>
  </si>
  <si>
    <t>CAPITOLUL 70.02 LOCUINTE, SEVICII SI DEZV PUBLICA</t>
  </si>
  <si>
    <t>2. Spitalul de Boli Cronice Calinesti</t>
  </si>
  <si>
    <t>1. Unitatea de Asistenta Medico-Sociala Suici</t>
  </si>
  <si>
    <t>2. Teatrul "Al. Davila" Pitesti</t>
  </si>
  <si>
    <t>1. Spitalul de Psihiatrie "Sf.Maria" Vedea</t>
  </si>
  <si>
    <t>Documentatie de avizare a lucrarilor de interventie ( D.A.L.I.) pentru proiectul "Reabilitarea si eficientizarea energetica a Muzeului Judetean Arges"</t>
  </si>
  <si>
    <t>1. Muzeul Judetean Arges</t>
  </si>
  <si>
    <t>Cada hidroterapie</t>
  </si>
  <si>
    <t xml:space="preserve"> Amenajare parc agrement</t>
  </si>
  <si>
    <t xml:space="preserve">Centru de zi pentru persoane adulte cu dizabilitati Dragolesti </t>
  </si>
  <si>
    <t>60 Proiecte cu finantare din sumele reprezentand asistenta financiara nerambursabila aferenta PNRR</t>
  </si>
  <si>
    <t>Locuinte de serviciu, localitatea Stefanesti, sat Stefanestii Noi, str. Calea Bucuresti, nr.339B, jud. Arges</t>
  </si>
  <si>
    <t>Centru de zi  pentru persoane adulte cu dizabilitati Dragolesti</t>
  </si>
  <si>
    <t>2. Laborator de Radioterapie Spitalul Judetean de Urgenta Pitesti</t>
  </si>
  <si>
    <t>1. "Statie de Epurare ape uzate si retea de canalizare menajera" aferenta unitatilor medicale: Spitalul de Boli Cronice Calinesti, Unitatea de Asistenta Medico-Sociala Calinesti, Centrul de Recuperare si Reabilitare Neuropsihiatrica Calinesti si Centrul de Permanenta Calinesti din comuna Calinesti, judetul Arges</t>
  </si>
  <si>
    <t>2. Renovarea energetică moderată pentru sediul Regiei Autonome Județene de Drumuri Argeș, Municipiul Pitești, str. George Coșbuc nr.40, județul Argeș</t>
  </si>
  <si>
    <t>1. Dotarea cu mobilier, materiale didactice si echipamente digitale a unitatilor de invatamant special din subordinea Consiliului Judetean Arges si a Centrului Judetean de Resurse si Asistenta Educationala Arges</t>
  </si>
  <si>
    <t>2. Achizitionarea de microbuze electrice pentru transportul elevilor din judetul Arges</t>
  </si>
  <si>
    <t>Consolidare si reabilitare corp C3, apartinand Centrului de Diagnostic si Tratament, Bdl. I.C.Bratianu, nr.62, Municipiul Pitesti, Judetul Arges</t>
  </si>
  <si>
    <t>1.Servicii de elaborare a hartilor de risc natural pentru cutremure si alunecari de teren</t>
  </si>
  <si>
    <t xml:space="preserve">CAPITOLUL 54.02 ALTE SERVICII PUBLICE GENERALE </t>
  </si>
  <si>
    <t>Directia Judeteana pentru Evidenta Persoanelor Arges</t>
  </si>
  <si>
    <t>Centrul Militar Judetean Arges</t>
  </si>
  <si>
    <t>Reabilitare Bază de Salvare Montană cota 2000 Transfăgărășan, județul Argeș</t>
  </si>
  <si>
    <t>1. Inspectoratul pentru Situatii de Urgenta</t>
  </si>
  <si>
    <t>2. Serviciul Public Judetean Salvamont Arges</t>
  </si>
  <si>
    <t>CAPITOLUL 65.02 INVATAMANT</t>
  </si>
  <si>
    <t>Concentrator oxigen</t>
  </si>
  <si>
    <t>Sistem de radiologie interventionala mobil tip Brat C</t>
  </si>
  <si>
    <t xml:space="preserve"> Biblioteca Judeteana "Dinicu Golescu" Pitesti</t>
  </si>
  <si>
    <t>Centrul Europe Direct Arges</t>
  </si>
  <si>
    <t>Drujba</t>
  </si>
  <si>
    <t>Sistem iluminat scenă Sala Așchiuță</t>
  </si>
  <si>
    <t>Sistem sonorizare scenă Sala Așchiuță</t>
  </si>
  <si>
    <t>Sistem mecanică scenă Sala Așchiuță</t>
  </si>
  <si>
    <t>Sistem intercom Sala Așchiuță</t>
  </si>
  <si>
    <t>Sistem iluminat scenă Grădina de Vară</t>
  </si>
  <si>
    <t>Sistem sonorizare scenă Grădina de Vară</t>
  </si>
  <si>
    <t>Sistem schelă lumini scenă Grădina de Vară</t>
  </si>
  <si>
    <t>Cărucior pupitre pro</t>
  </si>
  <si>
    <t>Consolidare și reabilitare Clădire Teatru” Al. Davila” Pitesti</t>
  </si>
  <si>
    <t>8. Spitalul Orasenesc "Regele Carol I" Costesti</t>
  </si>
  <si>
    <t>3. Centrul Judetean de Cultura si Arte Arges</t>
  </si>
  <si>
    <t>4. Muzeul Viticulturii si Pomiculturii Golesti</t>
  </si>
  <si>
    <t>Amenajare Parc si Alei UAMS Suici</t>
  </si>
  <si>
    <t>2. Unitatea de Asistenta Medico-Sociala Dedulesti</t>
  </si>
  <si>
    <t>Unitatea de Asistenta Medico-Sociala Dedulesti</t>
  </si>
  <si>
    <t>Reabilitare, supraetajare si extindere corp A</t>
  </si>
  <si>
    <t>1. Relocare utilitati (conducte gaze) "Pod pe DJ 738 Jugur-Drăghici-Mihăeşti peste râul Târgului, km 21+900, în comuna Mihăeşti"</t>
  </si>
  <si>
    <t>Complexul de Servicii pentru Persoane Adulte cu Dizabilitati Pitesti</t>
  </si>
  <si>
    <t>4. Modernizare DJ 702 F, Limita judet Dambovita - Slobozia, km 14+000-17+355, L = 3,355 km, judetul Arges</t>
  </si>
  <si>
    <t>4. Spitalul Judetean de Urgenta Pitesti</t>
  </si>
  <si>
    <t>Uscator 35-40 kg</t>
  </si>
  <si>
    <t>Bazin chimic laborator</t>
  </si>
  <si>
    <t>1. Teatrul "Al. Davila" Pitesti</t>
  </si>
  <si>
    <t xml:space="preserve">Construire corp de cladire nou la Spitalul Judetean de Urgenta Pitesti </t>
  </si>
  <si>
    <t>Elaborare documentații in vederea obtinerii documentatiei la incendiu medicina interna</t>
  </si>
  <si>
    <t xml:space="preserve">a. Achizitii de imobile </t>
  </si>
  <si>
    <t>4.Extindere, modernizare si dotare spatii urgenta Spitalul de Pediatrie Pitesti</t>
  </si>
  <si>
    <t>5.Extindere si dotare spatii Urgenta si amenajari incinta Spitalul Judetean de Urgenta Pitesti</t>
  </si>
  <si>
    <t>1.Restaurarea Muzeului Judetean Arges-Consolidarea, protejarea si valorificarea patrimoniului cultural</t>
  </si>
  <si>
    <t>1. Renovarea energetică moderată pentru sediul Regiei Autonome Județene de Drumuri Argeș, Municipiul Pitești, str. George Coșbuc nr.40, județul Argeș</t>
  </si>
  <si>
    <t xml:space="preserve">56 Proiecte cu finantare din fonduri externe nerambursabile postaderare </t>
  </si>
  <si>
    <t xml:space="preserve">Modernizare DJ 679: Păduroiu (DN67B) - Lipia – Popești - Lunca Corbului – Pădureți – Ciești - Fâlfani - Cotmeana - Malu - Bârla -  Lim. Jud. Olt, km 0+000-48.222; L=47,670km </t>
  </si>
  <si>
    <t>Modernizare DJ 659: Pitești - Bradu - Suseni - Gliganu de Sus - Bârlogu - Negrași - Mozăceni - Lim. Jud. Dâmboviţa, km 0+000 - 58+320, L = 58,320 km</t>
  </si>
  <si>
    <t>Elaborarea Planului de Amenajare a Teritoriului Judetean (P.A.T.J.) Arges</t>
  </si>
  <si>
    <t>Dotarea cu echipamente a laboratorului de anatomie patologica din cadrul Spitalului Judetean de Urgenta Pitesti</t>
  </si>
  <si>
    <t>3. Executie prag de fund si lucrari de stabilizare a malurilor aferente podului amplasat pe DJ 703B, km 85+328, in comuna Cateasca, judetul Arges"</t>
  </si>
  <si>
    <t>Sistem de alimentare cu apa "Mancioiu" - captare, inmagazinare si transport apa catre UAT Cuca si UAT Moraresti</t>
  </si>
  <si>
    <t>3. Laborator de Radioterapie Spitalul Judetean de Urgenta Pitesti</t>
  </si>
  <si>
    <t>1. Lucrari de executie a legaturilor intre corpul nou construit (S+P+4E) si cladirea existenta a Spitalului Judetean de Urgenta Pitesti</t>
  </si>
  <si>
    <t>Imprimanta laser color</t>
  </si>
  <si>
    <t>Sistem desktop  PC fara monitor</t>
  </si>
  <si>
    <t>Licenta Microsoft Windows 11 PRO OEM</t>
  </si>
  <si>
    <t>Sistem desktop  PC + monitor</t>
  </si>
  <si>
    <t>Licenta "Solutie Hub intern - portal digital integrat"</t>
  </si>
  <si>
    <t>Licenta Microsoft 365 Business Standard</t>
  </si>
  <si>
    <t xml:space="preserve">Licenta ArcGis Desktop Standard </t>
  </si>
  <si>
    <t>Sistem sonorizare</t>
  </si>
  <si>
    <t>Pachet foto</t>
  </si>
  <si>
    <t>Achiziție microbuze destinate transportului elevilor din Județul Argeș prin finanțare acordată de AFM</t>
  </si>
  <si>
    <t>Sistem supraveghere video exterior situat in Pitesti, Str.Armand Calinescu, nr.44, judetul Arges</t>
  </si>
  <si>
    <t xml:space="preserve"> Achizitia terenului in suprafata de 64 mp situat in vecinatatea Centrului de Transfuzie Sanguina Arges</t>
  </si>
  <si>
    <t>Masina de carotat pentru diametre de pana la Ø180 mm si suport de gaurit pentru masina de carotat</t>
  </si>
  <si>
    <t>Ciocan rotopercutor SDS-Max Profesional 1500-1700w, 19-20 jouli</t>
  </si>
  <si>
    <t>Motocoasa 1.4 kw; 36,3 cmᵌ; greutate: 7,2 kg; + accesorii (cap cu fir, disc, ham, etc)</t>
  </si>
  <si>
    <t>Nacela electrica tip foarfeca; inaltime de lucru 5,5 m; 1,5 kv; greutate maxima admisa:120kg.</t>
  </si>
  <si>
    <t>Autoutilitara 5 – 7 locuri + bena basculabila</t>
  </si>
  <si>
    <t xml:space="preserve">Licenta Microsoft Windows  </t>
  </si>
  <si>
    <t xml:space="preserve">Licenta Microsoft Office </t>
  </si>
  <si>
    <t>Sistem alarma si geamuri antiefractie</t>
  </si>
  <si>
    <t>StructuraTeritoriala pentru Probleme Speciale Arges</t>
  </si>
  <si>
    <t>Licenta Microsoft Windows 11PRO +Office 2021</t>
  </si>
  <si>
    <t xml:space="preserve">Autospecială primă intervenție și comandă </t>
  </si>
  <si>
    <t>Repetor VHF</t>
  </si>
  <si>
    <t>Stații radio fixe VHF</t>
  </si>
  <si>
    <t>Stații radio portabile VHF</t>
  </si>
  <si>
    <t xml:space="preserve">Autospecială 4x4 pentru intervenție în domeniul Comunicațiilor și Tehnologiei Informației
</t>
  </si>
  <si>
    <t>Sistem de supraveghere video perimetral</t>
  </si>
  <si>
    <t>Expertiză tehnică pentru turn comunicații</t>
  </si>
  <si>
    <t>Racordare la canalizare și alimentare cu apă Baza Salvamont Argeș-Brusturet, comuna Dâmbovicioara, județul Argeș.</t>
  </si>
  <si>
    <t>Sistem de avertizare luminoasă și acustică</t>
  </si>
  <si>
    <t xml:space="preserve">Kit offroad Ford Raptor </t>
  </si>
  <si>
    <t>Alimentare cu energie electrica statie incarcare auto</t>
  </si>
  <si>
    <t>1. Centrul Scolar de Educatie Incluziva "Sfanta Filofteia" Stefanesti</t>
  </si>
  <si>
    <t>2. Centrul Scolar de Educatie Incluziva "Sf. Marina" Curtea de Arges</t>
  </si>
  <si>
    <t>1. Spitalul Judetean de Urgenta Pitesti</t>
  </si>
  <si>
    <t>Achizitie de Echipamente si materiale destinate reducerii riscului de infectii nosocomiale</t>
  </si>
  <si>
    <t>Achiziție de echipamente software, hardware și IT</t>
  </si>
  <si>
    <t>1. Spitalul de Pediatrie Pitesti</t>
  </si>
  <si>
    <t>Plita electrica profesionala</t>
  </si>
  <si>
    <t>Instalatie luminoasa cu litere volumetrice</t>
  </si>
  <si>
    <t>Echipament computer tomograf</t>
  </si>
  <si>
    <t>Uscator rufe profesional pe abur</t>
  </si>
  <si>
    <t>Presa pneumatica industriala de calcat rufe cu abur</t>
  </si>
  <si>
    <t xml:space="preserve">Elaborare expertiza tehnica structura </t>
  </si>
  <si>
    <t xml:space="preserve">Elaborare expertiza tehnica instalatii electrice  </t>
  </si>
  <si>
    <t xml:space="preserve">Elaborare expertiza tehnica instalatii sanitare </t>
  </si>
  <si>
    <t xml:space="preserve">Elaborare expertiza tehnica instalatii termice </t>
  </si>
  <si>
    <t xml:space="preserve">Elaborare audit energetic </t>
  </si>
  <si>
    <t>Servicii DALI lucrari modernizare sectia Chirurgie etaj 2</t>
  </si>
  <si>
    <t xml:space="preserve">Lucrari de recompartimentare a cladirii Pavilionului I </t>
  </si>
  <si>
    <t>Documentatie CU+SF+DTAC+PT+DE+CS pentru obiectivul de investitii "  ,,Extindere corp clădire spital în regim S+P+1E Terapie ocupațională pentru Ambulatoriu, Spital de Psihiatrie „Sf. Maria""</t>
  </si>
  <si>
    <t>2. Spitalul de Psihiatrie "Sf.Maria" Vedea</t>
  </si>
  <si>
    <t>Amenajare spatii parcare acoperite</t>
  </si>
  <si>
    <t xml:space="preserve">Masina de spalat rufe profesionala 50 kg </t>
  </si>
  <si>
    <t>Uscator electric pentru rufe si echipamente  professional 50 kg</t>
  </si>
  <si>
    <t>2. Spitalul de Recuperare Respiratorie și Pneumologie “Sf. Andrei” Valea Iașului</t>
  </si>
  <si>
    <t xml:space="preserve">Realizarea alimentarii de rezerva din linia LEA 20KV Electroarges-oras </t>
  </si>
  <si>
    <t>3. Spitalul de Recuperare Respiratorie și Pneumologie “Sf. Andrei” Valea Iașului</t>
  </si>
  <si>
    <t>Aparat terapie combinata electroterapie si ultrasunete</t>
  </si>
  <si>
    <t>Pompa submersibila ape curate</t>
  </si>
  <si>
    <t>2. Spitalul de Recuperare Bradet</t>
  </si>
  <si>
    <t>Aparat teste sanitatie pentru maini</t>
  </si>
  <si>
    <t>Tema de proiectare, Studii de teren, documentație pentru obținerea Certificatului de urbanism, documentații pentru obținerea avizelor/acordurilor solicitate prin CU, Studiu de fezabilitate(SF) pentru obiectivul "Construire corp nou pentru secțiile de îngrijiri paliative și de recuperare neurologică, Spitalul de Boli Cronice și Geriatrie „Constantin Bălăceanu Stolnici” Ștefănești</t>
  </si>
  <si>
    <t>4. Spitalul de Boli Cronice si Geriatrie "Constantin Balaceanu Stolnici" Stefanesti</t>
  </si>
  <si>
    <t xml:space="preserve">Bazin (rezervor) apa potabila 25mc cu instalatie de clorinare </t>
  </si>
  <si>
    <t>1. Spitalul de Boli Cronice si Geriatrie "Constantin Balaceanu Stolnici" Stefanesti</t>
  </si>
  <si>
    <t>Masa electrica profesionala tip Bobath, 6 sectiuni cu inaltime reglabila, capacitate minim 250kg</t>
  </si>
  <si>
    <t xml:space="preserve">Bicicleta electrica pentru membre superioare si inferioare </t>
  </si>
  <si>
    <t xml:space="preserve">Aparat electroterapie cu unde scurte </t>
  </si>
  <si>
    <t xml:space="preserve">Aparat electroterapie tip TECAR cu accesorii </t>
  </si>
  <si>
    <t xml:space="preserve">Cititor de vene </t>
  </si>
  <si>
    <t>Roata marinareasca pentru reeducarea membrelor superioare</t>
  </si>
  <si>
    <t xml:space="preserve">Paturi spital rabatabile, cu gratar </t>
  </si>
  <si>
    <t xml:space="preserve">Aparat aer conditionat 24000 BTU </t>
  </si>
  <si>
    <t xml:space="preserve">Masina industriala de spalat rufe </t>
  </si>
  <si>
    <t xml:space="preserve"> Mixer profesional pentru bucatarie </t>
  </si>
  <si>
    <t>Frigider 400 litri</t>
  </si>
  <si>
    <t xml:space="preserve">Cuptor gastronomic, electric, capacitate 10 tavi, cu suport si 10 tavi incluse                                              </t>
  </si>
  <si>
    <t>Container metalic cu doua compartimente pentru depozitare (3x6m)</t>
  </si>
  <si>
    <t xml:space="preserve">Licenta pachet aplicatii birou tip Office 2024 pro plus </t>
  </si>
  <si>
    <t xml:space="preserve">Server baze de date + server backup </t>
  </si>
  <si>
    <t>Server profesional cu management pentru backup baze de date si fisiere</t>
  </si>
  <si>
    <t>Masina profesionala spalat rufe</t>
  </si>
  <si>
    <t>Program informatic Test MMSE2</t>
  </si>
  <si>
    <t>3.Spitalul de Recuperare Bradet</t>
  </si>
  <si>
    <t>Documentatie tehnica pentru obtinerea certificatului de urbanism, studii de teren, alte studii de specialitate, documentatii pentru obtinere avize/acorduri solicitate prin certificatul de urbanism, Documentatie de avizare a lucrarilor interventii si Verificare tehnica de calitate - Modernizare, Reabilitare, Dotare Spitalul de Boli Cronice Calinesti"</t>
  </si>
  <si>
    <t>5. Spitalul de Boli Cronice Calinesti</t>
  </si>
  <si>
    <t>2. Spitalul Orasenesc "Regele Carol I" Costesti</t>
  </si>
  <si>
    <t xml:space="preserve">Achiziție de Echipamente și materiale destinate reducerii riscului de infecții nosocomiale </t>
  </si>
  <si>
    <t>Consolidarea investitiilor in sisteme informatice si infrastructura digitala a Spitalului Orasenesc Regele Carol I Costesti</t>
  </si>
  <si>
    <t>Rezervor de apa 20Mc (20000L)</t>
  </si>
  <si>
    <t>Elaborare documentație tehnica (Tema de proiectare + D.A.L.I ) pentru obiectivul de investiții "Construire grupuri sanitare Parter anexate corpuri existente și modificări de compartimentare interioară, str. Industriei, nr.19, Costești, jud.Argeș</t>
  </si>
  <si>
    <t>DALI extindere CPU</t>
  </si>
  <si>
    <t xml:space="preserve">Expertiza tehnica  la rezistenta mecanica si stabilitate a cladirilor existente (pavilion central , pavilion I si pavilion II) </t>
  </si>
  <si>
    <t>Expertiza tehnica instalatie de incalzire</t>
  </si>
  <si>
    <t>Expertiza tehnica retea canalizare spital</t>
  </si>
  <si>
    <t>Audit energetic pavilion central, pavilion I si pavilion II</t>
  </si>
  <si>
    <t>Documentatie de avizare a lucrarilor de interventie (D.A.L.I.) pentru proiectul "Reabilitarea si eficientizarea energetica a Bibliotecii Judetene "Dinicu Golescu" Arges"</t>
  </si>
  <si>
    <t>Servicii de intocmire a documentatiei in vederea obtinerii autorizatiei ISU pentru cladirea publica  Biblioteca Judeteana Arges</t>
  </si>
  <si>
    <t>Server</t>
  </si>
  <si>
    <t>Climatizare Sectia beletristica situata pe partea de est</t>
  </si>
  <si>
    <t>FILM PLANETARIU CU LICENTA</t>
  </si>
  <si>
    <t>Sistem Desktop PC</t>
  </si>
  <si>
    <t>DEZUMIDIFICATOR</t>
  </si>
  <si>
    <t>LICENTA MICROSOFT WINDOWS 11</t>
  </si>
  <si>
    <t xml:space="preserve">LICENTA MICROSOFT WINDOWS 10 PROFESSIONAL </t>
  </si>
  <si>
    <t xml:space="preserve">LICENTA MICROSOFT OFFICE PROFESSIONAL PLUS </t>
  </si>
  <si>
    <t xml:space="preserve">LICENTA COREL DRAW </t>
  </si>
  <si>
    <t>HARTA TACTILA</t>
  </si>
  <si>
    <t>MICROSABLATOR</t>
  </si>
  <si>
    <t>CURATATOR CU VAPORI</t>
  </si>
  <si>
    <t>MOTOCOASA</t>
  </si>
  <si>
    <t>OBIECTIV APARAT FOTO</t>
  </si>
  <si>
    <t>LICENTA ADOBE</t>
  </si>
  <si>
    <t>SISTEM PROIECTARE, AVIZARE  SI MONTAJ CAMERE VIDEO CASA MEMORIALA DINU LIPATTI</t>
  </si>
  <si>
    <t>INSTALATIE PROPAN</t>
  </si>
  <si>
    <t>Reamenajare spatii destinate expozitiilor permanente din cadrul Muzeul Judetean Arges</t>
  </si>
  <si>
    <t>Mașină de surfilat industrială</t>
  </si>
  <si>
    <t>Totem exterior două fețe</t>
  </si>
  <si>
    <t>Laptop grafică</t>
  </si>
  <si>
    <t>Pachet Corel DRAW</t>
  </si>
  <si>
    <t>Sistem înregistrare (monitoare de teren)</t>
  </si>
  <si>
    <t>Obiectiv wide</t>
  </si>
  <si>
    <t>Kit suport fundal Croma</t>
  </si>
  <si>
    <t>Dispozitiv Filmat Wide scenă</t>
  </si>
  <si>
    <t>Laptop business/Sistem PC</t>
  </si>
  <si>
    <t>Dispozitiv stocare imagini arhivă</t>
  </si>
  <si>
    <t>UPS</t>
  </si>
  <si>
    <t>Switch 24-48 porturi rack</t>
  </si>
  <si>
    <t>Mașină de fum tip ceață</t>
  </si>
  <si>
    <t>Sistem lumini pentru deplasare</t>
  </si>
  <si>
    <t>Sistem ecran Led -100 mp</t>
  </si>
  <si>
    <t>Proiector tip profile LED ColourSource Spot-Zoom 25-50</t>
  </si>
  <si>
    <t>Proiector tip profile LED ColourSource Spot-Zoom 15-30</t>
  </si>
  <si>
    <t>Licenta Adobe Premiere -ALL-</t>
  </si>
  <si>
    <t>Rampa incarcare</t>
  </si>
  <si>
    <t>Sistem monitorizare scena in EAR</t>
  </si>
  <si>
    <t>Muzeul Viticulturii si Pomiculturii Golesti</t>
  </si>
  <si>
    <t>Reparatii capitale hidranti Parc Golesti si intocmire documentatie tehnica</t>
  </si>
  <si>
    <t>Schela pentru constructii</t>
  </si>
  <si>
    <t>Tocator lemne</t>
  </si>
  <si>
    <t>Generator electricitate</t>
  </si>
  <si>
    <t>Expertiza rezistenta structura Conacul Golestilor</t>
  </si>
  <si>
    <t>Proiect tehnic digitalizare</t>
  </si>
  <si>
    <t>4. Spitalul de Recuperare Bradet</t>
  </si>
  <si>
    <t>5. Spitalul de Boli Cronice si Geriatrie "Constantin Balaceanu Stolnici" Stefanesti</t>
  </si>
  <si>
    <t>6. Spitalul Judetean de Urgenta Pitesti</t>
  </si>
  <si>
    <t>7. Spitalul de Boli Cronice Calinesti</t>
  </si>
  <si>
    <t>Biblioteca Judeteana "Dinicu Golescu" Pitesti</t>
  </si>
  <si>
    <t>2. MUZEUL JUDETEAN ARGES</t>
  </si>
  <si>
    <t>3. Muzeul Viticulturii si Pomiculturii Golesti</t>
  </si>
  <si>
    <t>1.Complex de 4 Locuinte protejate si Centru de zi, comuna Ciofrangeni, sat Ciofrangeni</t>
  </si>
  <si>
    <t>2.Complex de servicii sociale, Municiupiul Campulung, Judetul Arges cod SMIS 130511</t>
  </si>
  <si>
    <t xml:space="preserve">Directia Generala de Asistenta Sociala si Protectia Copilului Arges </t>
  </si>
  <si>
    <t>Sistematizare verticală și iluminat exterior în incinta Complexului de Servicii Sociale Costești, județul Argeș</t>
  </si>
  <si>
    <t>Servicii de intocmire a documentatiei tehnice pentru ISU - emitere punct de vedere privind securitatea la incendiu pentru obiectivul Centru Respiro pentru Persoane Adulte cu Dizabilități</t>
  </si>
  <si>
    <t xml:space="preserve">Servicii de intocmire a documentatiei tehnice pentru ISU - emitere punct de vedere privind securitatea la incendiu pentru obiectivul Locuinte Protejate Siguranta si Ingrijire Arges </t>
  </si>
  <si>
    <t>Servicii de proiectare pentru obtinerea autorizatiei de securitate la incendiu pentru obiectivul Centrul de zi pentru Persoane Adulte cu Dizabilitati Dragolesti</t>
  </si>
  <si>
    <t>Servicii de proiectare sistem supraveghere video, antiefractie si control acces pentru obiectivul Centrul de zi pentru Persoane Adulte cu Dizabilitati Dragolesti</t>
  </si>
  <si>
    <t>Achizitie si montaj sistem supraveghere video, antiefractie si control acces pentru obiectivul Centrul de zi pentru Persoane Adulte cu Dizabilitati Dragolesti</t>
  </si>
  <si>
    <t>Expertiza tehnica pentru cerinta esentiala de calitate in constructii securitate la incendiu, CC si CI, in cadrul proiectului Complex de 4 Locuinte Protejate si Centru de Zi, Comuna Ciofrageni , Judetul Arges</t>
  </si>
  <si>
    <t>Servicii de expertiza tehnica pentru montarea unui hidrant exterior pentru cele 5 imobile din Orasul Stefanesti, strada Rachitei, nr.214-222</t>
  </si>
  <si>
    <t xml:space="preserve">Proiectare, achizitie si  montaj hidrant exterior pentru cele 5 imobile din Orasul Stefanesti, strada Rachitei, nr.214-222                                                                                                                                                                                                             </t>
  </si>
  <si>
    <t>Servicii de intocmire a documentatiei tehnice necesara obtinerii autorizatiei de securitate la incendiu pentru obiectivul "Complex de Servicii Sociale, mun.Campulung, Judet Arges</t>
  </si>
  <si>
    <t xml:space="preserve">Autorizatie ISU pentru proiectul Modernizarea si dotarea Centrului de Zi pentru Persoane Adulte cu Dizabilitati Pitesti                                                                                                                                                                                                                         </t>
  </si>
  <si>
    <t xml:space="preserve">Proiectare sistem supraveghere video si antiefractie                                                                   </t>
  </si>
  <si>
    <t xml:space="preserve">Extindere si montaj sistem supraveghere video si sistem antiefractie   </t>
  </si>
  <si>
    <t xml:space="preserve">Proiectare sistem complet de siguranta, detectie, semnalizare si alarmare a incendiilor, iluminat de siguranta  </t>
  </si>
  <si>
    <t xml:space="preserve">Achizitie si montaj sistem complet de siguranta, detectie, semnalizare si alarmare a incendiilor, iluminat de siguranta  </t>
  </si>
  <si>
    <t xml:space="preserve">Anvelopare apartament Orhideea                                                                                                                           </t>
  </si>
  <si>
    <t xml:space="preserve">Proiectare sistem supraveghere video si antiefractie                                                                                                              </t>
  </si>
  <si>
    <t xml:space="preserve">Elaborare documentație faza DALI  - CIA Bascovele (întocmire și obținere documentații pentru obținerea Certificatului de Urbanism; întocmire Studiu topografic vizat de OCPI; elaborare Expertiză tehnică pentru cerința A1 – rezistență și stabilitate; întocmire Studiu geotehnic; elaborare Audit energetic)                             </t>
  </si>
  <si>
    <t xml:space="preserve">Intocmire documentație pentru obținerea  Autorizației de Securitate la Incendiu                      </t>
  </si>
  <si>
    <t xml:space="preserve">Achiziție și montaj sistem de detecție la  incendiu  </t>
  </si>
  <si>
    <t xml:space="preserve">Achiziție și montaj instalație iluminat de siguranță      </t>
  </si>
  <si>
    <t xml:space="preserve">Lucrări de instalație electrică – paratrăsnet            </t>
  </si>
  <si>
    <t xml:space="preserve">Achiziție și montaj generator electric                    </t>
  </si>
  <si>
    <t>2. Centre adulti Asistenta sociala in caz de boli si invaliditati</t>
  </si>
  <si>
    <t>3. Directia Generala de Asistenta Sociala si Protectia Copilului Arges</t>
  </si>
  <si>
    <t>Modernizarea si dotarea Centrului de Zi pentru Persoane Adulte cu Dizabilitati Pitesti</t>
  </si>
  <si>
    <t>Uscator industrial 60 kg pentru rufe spalatorie</t>
  </si>
  <si>
    <t>Licenta Microsoft Office</t>
  </si>
  <si>
    <t>Sistem Desktop PC cu monitor</t>
  </si>
  <si>
    <t>2. Unitatea de Asistenta Medico-Sociala Calinesti</t>
  </si>
  <si>
    <t>Lucrari pentru limitarea propagarii incendiilor la vecinatati si amenajari cai de acces, de evacuare si de interventie</t>
  </si>
  <si>
    <t>Structura de corturi pliabile (Mastertent 6x3m / argintiu / inclusiv geanta de structura)</t>
  </si>
  <si>
    <t xml:space="preserve">Masina de spalat, frecat, uscat pardoseli </t>
  </si>
  <si>
    <t>3. Unitatea de Asistenta Medico-Sociala Calinesti</t>
  </si>
  <si>
    <t>3. Spitalul de Recuperare Bradet</t>
  </si>
  <si>
    <t>Proiectul regional de dezvoltare a infrastructurii de apa si apa uzata din judetul Arges, in perioada 2021-2027</t>
  </si>
  <si>
    <t>1. Modernizare DJ 703B Moraresti (DN 7+km 148+980)-Salistea-Vedea-Lim. Jud. Olt (km 34+714-Lim. Jud. Olt(km 41+164)-Marghia-Padureti-Costesti-Serbanesti-Silistea-Cateasca-Leordeni (DN 7-km 91+230), km 77+826-83+126, L= 5,3 km, comuna Cateasca, judetul Arges.</t>
  </si>
  <si>
    <t>2. Modernizare DJ 731 D, comuna Darmanesti, judetul Arges, km 8+440 -  km 11+240, L=2,8 km</t>
  </si>
  <si>
    <t>3. Pod pe DJ 679D, Malu (DJ 679  km 38+940)-Coltu-Ungheni, km 8+444, L=12 m, comuna  Ungheni, jud.Arges</t>
  </si>
  <si>
    <t>4. Pod pe DJ 738 Jugur - Draghici - Mihaesti peste riul Tirgului, km 21+900, in com. Mihaesti</t>
  </si>
  <si>
    <t>5. Pod pe DJ 703 H Curtea de Arges (DN 7 C) - Valea Danului - Cepari, km 0+597, L = 152 m, in comuna Valea Danului</t>
  </si>
  <si>
    <t>6.Pod peste raul Neajlov, in satul Silistea, comuna Cateasca, judetul Arges</t>
  </si>
  <si>
    <t>7. Modernizare DJ 703G Șuici (DJ703H)-Ianculești-lim.jud. Vâlcea, km 14+000 - km 16+922, L=2,922 km, comuna Șuici</t>
  </si>
  <si>
    <t>8. Modernizare DJ 731 B, sate Sămara şi Metofu, Km 1+603 – Km 3+732, în Comuna Poiana Lacului, L=2,129 km</t>
  </si>
  <si>
    <t xml:space="preserve">9. Modernizare DJ732 C Bughea de Jos - Malu - Godeni, Km 7+165 – Km 8+913, L= 1,748 Km </t>
  </si>
  <si>
    <t xml:space="preserve">10. Modernizare DJ 679 C lzvoru - Mozăceni Km 12+489 - Km 21+688 , L = 9,199 Km </t>
  </si>
  <si>
    <t>11. Modernizare DJ 703 B Moraresti - Uda, Km 16+200 - Km 17+899, în Comuna Uda, L=1,699 km</t>
  </si>
  <si>
    <t xml:space="preserve">12. Modernizare DJ 703 H Sălătrucu-Vâlcea, Km 25+200 - Km 27+202,65 și km 28+520 - km 29+863, L = 3345,65 m </t>
  </si>
  <si>
    <t>13. Modernizare DJ 739 Bârzeşti (DN 73 D) – Negrești – Zgripcești – Beleți, km 0+582 - Km 2+408,  L=1,826 Km, în Comuna Vulturești</t>
  </si>
  <si>
    <t>14. Modernizare DJ 703 I  Merisani (DN 7 C - Km 12+450) – Musatesti – Bradulet - Bradet - Lac Vidraru (DN 7 C - Km 64+400), Km 53+580 – Km 61+055, L = 7,475 Km</t>
  </si>
  <si>
    <t>15. Modernizare DJ 679A  Barla (DJ 679) – Caldararu, Km 0+000 -  Km 12+835, L=12,835 km</t>
  </si>
  <si>
    <t>16. Modernizare DJ 704D Prislop (DN7) - Lupueni (DJ 703E), Km 0+000- Km 2+358, L= 2,358 Km  in comunele Bascov si Babana</t>
  </si>
  <si>
    <t xml:space="preserve">17. Modernizare DJ 703E Pitesti (DN 67) - Babana - Cocu, Km 1+800 - Km 19+765, L= 17,965 Km </t>
  </si>
  <si>
    <t>18. Modernizare DJ 704 G Cicanesti - Suici (DJ 703H ), Km 9+532 -  Km 13+435, L=3,903 Km</t>
  </si>
  <si>
    <t>19. Modernizare DJ 731 D , km 15+075 - 16+825, L=1,75 km, comuna Cosesti, judetul.Arges</t>
  </si>
  <si>
    <t xml:space="preserve">20. Pista pentru biciclete continua DJ 703E: Pitești (DN 67 B) – Lupueni – Popești – Lunguiești – Cocu (DJ 703B), pe sectorul Km 2+237 – 12+337, L=10,100 Km, în comunele Moșoaia si Băbana, judetul Arges; Pista  pentru biciclete continua pe DJ 678 A, pe sectorul km 42+496-49+095 și DJ 703 H, pe sectorul km 12+863 -14+550, L=8,286 km, în comunele Tigveni, Cepari și Șuici, județul Argeș si pista de biciclete continua pe DJ 703 H pe sectorul km 14+658-17+368, L=2,710 km in comuna Suici, judetul Arges </t>
  </si>
  <si>
    <t>21. Modernizare drum județean DJ 678 E Teodorești (DJ 703 –km 13+339) –Cotu – Lim. Jud. Valcea, km 1+200-km - 3+000, L = 1,8 km, comuna Cuca, jud. Argeș"</t>
  </si>
  <si>
    <t>Reabilitare, Modernizare si Extindere Pavilion P+1</t>
  </si>
  <si>
    <t>1. Modernizare DJ 739 Barzesti-Negresti- Zgripcesti- Beleti, km 9+800-12+000, L= 2,2 km, Judetul Arges</t>
  </si>
  <si>
    <t>2. Modernizare DJ 703B Moraresti (DN 7+km 148+980)-Salistea-Vedea-Lim. Jud. Olt (km 34+714-Lim. Jud. Olt(km 41+164)-Marghia-Padureti-Costesti-Serbanesti-Silistea-Cateasca-Leordeni (DN 7-km 91+230), km 77+826-83+126, L= 5,3 km, comuna Cateasca, judetul Arges.</t>
  </si>
  <si>
    <t>2. Modernizare DJ 731C Vedea (Izvoru de Jos) -Cocu, km 7+314 - 11+914, L=4,6 km, comunele Vedea si Cocu, judetul Arges</t>
  </si>
  <si>
    <t>1. Elaborare documentatii tehnice pentru obtinere Autorizatie de gospodarire a apelor "Pod pe DJ 741 Piteşti-Valea Mare-Făgetu-Mioveni, km 2+060, peste pârâul Valea Mare (Ploscaru), la Ştefăneşti"</t>
  </si>
  <si>
    <t>2. Elaborare documentatii tehnice pentru obtinere Autorizatie de gospodarire a apelor "Pod pe DJ 738 Jugur-Drăghici-Mihăeşti peste râul Târgului, km 21+900, în comuna Mihăeşti"</t>
  </si>
  <si>
    <t>3. Elaborare Studiu de Fezabilitate pentru obiectivul de investitii "Drum expres A1 - Pitesti - Mioveni "</t>
  </si>
  <si>
    <t>4. Elaborare documentatii:Tema de proiectare, Certificat de urbanism, Avize/Acorduri, Studii teren,  Documentatii suport/cheltuieli obtinere Avize, DALI + Verificare tehnica de calitate documentatii pentru obiectivul de investitii "Reabilitare pod amplasat pe DJ 703 B, la km 85+328, in comuna Cateasca, judetul Arges"</t>
  </si>
  <si>
    <t xml:space="preserve">Cilindru compactor tandem cu doua bandaje vibratoare </t>
  </si>
  <si>
    <t>6. Spitalul Orasenesc "Regele Carol I" Costesti</t>
  </si>
  <si>
    <t>7. Spitalul de Pneumoftiziologie Leordeni</t>
  </si>
  <si>
    <t>8. Spitalul Judetean de Urgenta Pitesti</t>
  </si>
  <si>
    <t>2.Studiu si asigurare de asistenta tehnica pentru realizarea Planului de mentinere a calitatii aerului in judetul Arges 2025-2029</t>
  </si>
  <si>
    <t>3. Planul Judetean de Gestionare a Deseurilor (PJGD)</t>
  </si>
  <si>
    <t>4. Raport mediu pentru PJGD</t>
  </si>
  <si>
    <t>5. Expertiza tehnica, studii si Documentatia de Avizare a Lucrarilor de Interventie pentru obiectivul de investitii " Reabilitarea, conservarea si punerea in valoare a Castrului Roman Jidava (Jidova)"</t>
  </si>
  <si>
    <t>6.Prestarea serviciilor de verificare a DALI (studii de specialitate, documentatii pentru avize si acorduri solicitate prin CU), P.T. si D.E. pentru "Reabilitarea, conservarea si punerea in valoare a Castrului Roman Jidava (Jidova)</t>
  </si>
  <si>
    <t>7. Studii ( topografic, geotehnic istoric, dendrologic), documentatii tehnice pentru obtinere avize, DALI, pentru obiectivul de investitii : " Conservarea si punerea in valoare in situ a  Schitului Buliga "</t>
  </si>
  <si>
    <t>8. Studii ( topografic, geotehnic istoric, dendrologic), documentatii tehnice pentru obtinere avize, DALI, pentru obiectivul de investitii : "Amenajarea spatiilor adiacente - curte interioara si drum acces din cadrul Muzeului Judetean Arges"</t>
  </si>
  <si>
    <t>9. Prestarea serviciilor de verificare a DALI (studii de specialitate, documentatii pentru avize si acorduri solicitate prin CU), P.T. si D.E. pentru " Conservarea si punerea in valoare in situ a  Schitului Buliga "</t>
  </si>
  <si>
    <t>10. Prestarea serviciilor de verificare a DALI (studii de specialitate, documentatii pentru avize si acorduri solicitate prin CU), P.T. si D.E. pentru "Amenajarea spatiilor adiacente - curte interioara si drum acces din cadrul Muzeului Judetean Arges</t>
  </si>
  <si>
    <t>11. Servicii de elaborare Expertiza Tehnica (inclusiv Clasa de Risc Seismic in care se incadreaza constructia),  Audit Energetic cu Certificatul de Performanta Energetica pentru obiectivul de investitii "Spitalul de Boli Cronice Calinesti, str.Dr. Ion Craciun, nr.484, comuna Calinesti, judetul Arges"</t>
  </si>
  <si>
    <t>Spitalul de Psihiatrie "Sf.Maria" Vedea</t>
  </si>
  <si>
    <t>Aparat de vopsit si zugravit 110 bar; 520 w; furtun 15m + accesorii (duze, pistol, pompa, etc)</t>
  </si>
  <si>
    <t>Schela compacta modulara din aluminiu (100 mp)</t>
  </si>
  <si>
    <t>Nivela laser cu linii + stativ (trepied) + suport nivela – proiectie 3 linii si dist. Interval lucru 30 m</t>
  </si>
  <si>
    <t>Proiect tehnic de digitalizare a tuturor traseelor montane din judetul Arges</t>
  </si>
  <si>
    <t>Licente SQL 2022 device CAL</t>
  </si>
  <si>
    <t xml:space="preserve">Licente SQL Server 2022 standard edition </t>
  </si>
  <si>
    <t>3. Spitalul Judetean de Urgenta Pitesti</t>
  </si>
  <si>
    <t>Linie de electroforeza</t>
  </si>
  <si>
    <t>Aparat pentru masurarea troponinei si NT pro BNP</t>
  </si>
  <si>
    <t>Aparat de radiologie mobil cu brat C</t>
  </si>
  <si>
    <t>Camera de incubare pentru imunohistochimie</t>
  </si>
  <si>
    <t>Cardiotocograf</t>
  </si>
  <si>
    <t>Targa cu sistem hidraulic pentru transportul pacientilor</t>
  </si>
  <si>
    <t>Perimetru computerizat</t>
  </si>
  <si>
    <t>Electrocauter ORL</t>
  </si>
  <si>
    <t>Videofibroscop laringian portabil</t>
  </si>
  <si>
    <t>Fotolii chimiotertapie</t>
  </si>
  <si>
    <t>Aparat digital pentru radiodiagnostic cu un detector</t>
  </si>
  <si>
    <t>Ambulanta transport pacienti</t>
  </si>
  <si>
    <t>Autoutilitara de transport</t>
  </si>
  <si>
    <t>Masina de spalat 35-38 kg electrica</t>
  </si>
  <si>
    <t>Calandru mare 2 m</t>
  </si>
  <si>
    <t>Lift medical pacienti+personal</t>
  </si>
  <si>
    <t xml:space="preserve">Contor de energie termica </t>
  </si>
  <si>
    <t>Pikamer ciocan demolator</t>
  </si>
  <si>
    <t>Robot de curatat cartofi profesional</t>
  </si>
  <si>
    <t>Bariera acces parcare N.Balcescu</t>
  </si>
  <si>
    <t>Bariera acces parcare SJUP</t>
  </si>
  <si>
    <t>Schela mobila 3 tronsoane</t>
  </si>
  <si>
    <t>Camera termoviziune verificat cabluri electrice</t>
  </si>
  <si>
    <t>Transpalet electric cu catarg max 2 T</t>
  </si>
  <si>
    <t>Presa compactare deseuri municipale</t>
  </si>
  <si>
    <t>Expertiza tehnica structura DALI+DTAC+PTE- pasaj subteran de legatura sediul central</t>
  </si>
  <si>
    <t>Proiect tehnic reabilitare tablouri instalatie electrica cladire principala sediu central</t>
  </si>
  <si>
    <t>Servicii elaborare DALI privind obiectivul de investitii "Reabilitare sectie ATI de la SJUP"</t>
  </si>
  <si>
    <t>2. Spitalul Judetean de Urgenta Pitesti</t>
  </si>
  <si>
    <t>Alimentare extindere UPU de la sursa de vacuum si aer comprimat</t>
  </si>
  <si>
    <t xml:space="preserve">Licenta Microsoft Windows </t>
  </si>
  <si>
    <t>CAPITOLUL  67.10 CULTURA,RECREERE SI RELIGIE</t>
  </si>
  <si>
    <t>2. Reabilitare, Consolidare, Modernizare corp Cladire C10 si Construire Cladire Arhiva, Str. George Cosbuc, nr.40, Municipiul Pitesti, Judetul Arges</t>
  </si>
  <si>
    <t>Lucrari de modificari interioare si exterioare, schimbare functie camera hidromasaj, uscatorie in sali de clasa si magazie</t>
  </si>
  <si>
    <t>Centrala termica</t>
  </si>
  <si>
    <t>Iluminat sala Lumina</t>
  </si>
  <si>
    <t>Ecran LED 5M*3M</t>
  </si>
  <si>
    <t>12. Servicii de elaborare: Tema de Proiectare, Documentatie tehnica pentru obtinerea certificatului de urbanism, studii de teren, alte studii de specialitate, Documentatii tehnice necesare in vederea obtinerii avizelor/acordurilor solicitate prin C.U, DALI, D.T.A.C, D.T.O.E, Proiecrului Tehnic de executie + Caiete de sarcini + Detalii de executie, proiectul AS BUILT si verificare tehnica de calitate pentru obiectivul de investitii "Consolidare si Reabilitare Corp Spital de Boli Cronice si Geriatrie "Constantin Balaceanu Stolnici", oras Stefanesti, judetul Arges"</t>
  </si>
  <si>
    <t>22. Modernizare drum județean DJ 678 B Lim. Jud. Vâlcea - Cuca (DJ 703 - km 9+765), km 26+950- km 27+862, L = 0,912 km, comuna Cuca, jud. Argeș"</t>
  </si>
  <si>
    <t>Achizitionarea si montarea unei folii de securizare si antiefractie pentru interior, 330 microni, la imobilul Galeria de Arta Rudolf Schweitzer - Cumpana</t>
  </si>
  <si>
    <t>Frigider bloc alimentar</t>
  </si>
  <si>
    <t>Pat cantar</t>
  </si>
  <si>
    <t>9. Spitalul de Pneumoftiziologie Leordeni</t>
  </si>
  <si>
    <t xml:space="preserve">Intocmirea documentatiei tehnice pentru obtinerea autorizatiei de securitate la incendiu </t>
  </si>
  <si>
    <t>5. Servicii de proiectare fazele: studii de teren, expertiza tehnica, DALI, pentru  obiectivul "Modernizare DJ 702 J lim.jud. Dambovita - Neajlovelu ( DJ 702A -km 38+630), km 2+610-5+978, L=3,368 km, comuna Ratesti, judetul Arges</t>
  </si>
  <si>
    <t>3. Modernizare DJ 703 H Curtea de Arges-Valea Danului-Cepari-Suici-Lim. Jud. Valcea, km 9+475-10+364, L= 0,889, com Valea Danului si Cepari, Jud Arges</t>
  </si>
  <si>
    <t>5. Modernizare DJ 704E  Ursoaia-Bascovele-Ceauresti,km 3+100-7+600, L= 4,5km, Judetul Arges</t>
  </si>
  <si>
    <t>ANUL 2025</t>
  </si>
  <si>
    <t>Seif certificat antiefractie</t>
  </si>
  <si>
    <t>Studiul de Fezabilitate (SF) si Proiect tehnic (PT) pentru Digitalizarea muzeului Judetean Arges</t>
  </si>
  <si>
    <t xml:space="preserve">Bransament electric spor putere la Muzeul Judetean Arges corp A </t>
  </si>
  <si>
    <r>
      <t>Avize, autorizatii si asistenta tehnica "Lucrari de construire in vederea conformarii imobilului la cerinta esentiala de calitate "</t>
    </r>
    <r>
      <rPr>
        <i/>
        <sz val="10"/>
        <rFont val="Arial"/>
        <family val="2"/>
        <charset val="238"/>
      </rPr>
      <t>Securitate la incendiu</t>
    </r>
    <r>
      <rPr>
        <sz val="10"/>
        <rFont val="Arial"/>
        <family val="2"/>
        <charset val="238"/>
      </rPr>
      <t>""</t>
    </r>
  </si>
  <si>
    <t xml:space="preserve"> </t>
  </si>
  <si>
    <t>Reabilitare și reparații pasaj subteran de legătură și canivou - sediul central al Spitalului Județean de Urgență Pitești</t>
  </si>
  <si>
    <t>Multifunctionala</t>
  </si>
  <si>
    <t xml:space="preserve">                                                              ANEXA nr. 4 la H.C.J nr.155/25.03.2025</t>
  </si>
</sst>
</file>

<file path=xl/styles.xml><?xml version="1.0" encoding="utf-8"?>
<styleSheet xmlns="http://schemas.openxmlformats.org/spreadsheetml/2006/main">
  <fonts count="47">
    <font>
      <sz val="10"/>
      <name val="Arial"/>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0"/>
      <name val="Arial"/>
      <family val="2"/>
    </font>
    <font>
      <sz val="10"/>
      <name val="Arial"/>
      <family val="2"/>
      <charset val="238"/>
    </font>
    <font>
      <i/>
      <sz val="10"/>
      <name val="Arial"/>
      <family val="2"/>
      <charset val="238"/>
    </font>
    <font>
      <sz val="10"/>
      <name val="Arial"/>
      <family val="2"/>
    </font>
    <font>
      <b/>
      <sz val="12"/>
      <name val="Arial"/>
      <family val="2"/>
    </font>
    <font>
      <sz val="12"/>
      <name val="Arial"/>
      <family val="2"/>
      <charset val="238"/>
    </font>
    <font>
      <b/>
      <i/>
      <sz val="10"/>
      <name val="Arial"/>
      <family val="2"/>
      <charset val="238"/>
    </font>
    <font>
      <b/>
      <sz val="10"/>
      <name val="Arial"/>
      <family val="2"/>
      <charset val="238"/>
    </font>
    <font>
      <b/>
      <i/>
      <sz val="10"/>
      <name val="Arial"/>
      <family val="2"/>
    </font>
    <font>
      <sz val="10"/>
      <color rgb="FFFF0000"/>
      <name val="Arial"/>
      <family val="2"/>
    </font>
    <font>
      <i/>
      <sz val="10"/>
      <name val="Arial"/>
      <family val="2"/>
    </font>
    <font>
      <sz val="10"/>
      <color rgb="FFFF0000"/>
      <name val="Arial"/>
      <family val="2"/>
      <charset val="238"/>
    </font>
    <font>
      <sz val="11"/>
      <color rgb="FFFF0000"/>
      <name val="Times New Roman"/>
      <family val="1"/>
    </font>
    <font>
      <b/>
      <sz val="11"/>
      <name val="Times New Roman"/>
      <family val="1"/>
    </font>
    <font>
      <sz val="10"/>
      <name val="Arial"/>
      <family val="2"/>
      <charset val="238"/>
    </font>
    <font>
      <sz val="10"/>
      <name val="Arial"/>
      <family val="2"/>
      <charset val="238"/>
    </font>
    <font>
      <sz val="11"/>
      <color theme="1"/>
      <name val="Calibri"/>
      <family val="2"/>
      <charset val="238"/>
      <scheme val="minor"/>
    </font>
    <font>
      <sz val="11"/>
      <name val="Arial"/>
      <family val="2"/>
    </font>
    <font>
      <b/>
      <sz val="11"/>
      <name val="Times New Roman"/>
      <family val="1"/>
      <charset val="238"/>
    </font>
    <font>
      <sz val="11"/>
      <name val="Arial"/>
      <family val="2"/>
      <charset val="238"/>
    </font>
    <font>
      <b/>
      <sz val="11"/>
      <color theme="1"/>
      <name val="Times New Roman"/>
      <family val="1"/>
      <charset val="238"/>
    </font>
    <font>
      <sz val="11"/>
      <color theme="1"/>
      <name val="Times New Roman"/>
      <family val="1"/>
      <charset val="238"/>
    </font>
    <font>
      <b/>
      <sz val="11"/>
      <name val="Arial"/>
      <family val="2"/>
      <charset val="238"/>
    </font>
    <font>
      <b/>
      <sz val="12"/>
      <name val="Times New Roman"/>
      <family val="1"/>
    </font>
    <font>
      <b/>
      <sz val="9"/>
      <color indexed="81"/>
      <name val="Tahoma"/>
      <family val="2"/>
      <charset val="238"/>
    </font>
    <font>
      <sz val="9"/>
      <color indexed="81"/>
      <name val="Tahoma"/>
      <family val="2"/>
      <charset val="238"/>
    </font>
    <font>
      <b/>
      <sz val="11"/>
      <name val="Arial"/>
      <family val="2"/>
    </font>
    <font>
      <i/>
      <sz val="11"/>
      <name val="Arial"/>
      <family val="2"/>
    </font>
    <font>
      <b/>
      <i/>
      <sz val="11"/>
      <name val="Arial"/>
      <family val="2"/>
      <charset val="238"/>
    </font>
    <font>
      <i/>
      <sz val="11"/>
      <name val="Arial"/>
      <family val="2"/>
      <charset val="238"/>
    </font>
    <font>
      <sz val="11"/>
      <name val="Times New Roman"/>
      <family val="1"/>
      <charset val="238"/>
    </font>
    <font>
      <sz val="11"/>
      <color rgb="FFFF0000"/>
      <name val="Arial"/>
      <family val="2"/>
      <charset val="238"/>
    </font>
    <font>
      <b/>
      <sz val="10"/>
      <color theme="1"/>
      <name val="Arial"/>
      <family val="2"/>
      <charset val="238"/>
    </font>
    <font>
      <b/>
      <sz val="11"/>
      <color theme="1"/>
      <name val="Arial"/>
      <family val="2"/>
      <charset val="238"/>
    </font>
    <font>
      <sz val="12"/>
      <name val="Times New Roman"/>
      <family val="1"/>
      <charset val="238"/>
    </font>
    <font>
      <sz val="10"/>
      <name val="Times New Roman"/>
      <family val="1"/>
      <charset val="238"/>
    </font>
    <font>
      <sz val="12"/>
      <name val="Times New Roman"/>
      <family val="1"/>
    </font>
    <font>
      <b/>
      <i/>
      <sz val="11"/>
      <name val="Times New Roman"/>
      <family val="1"/>
      <charset val="238"/>
    </font>
    <font>
      <sz val="11"/>
      <name val="Calibri"/>
      <family val="2"/>
      <charset val="238"/>
      <scheme val="minor"/>
    </font>
    <font>
      <sz val="11"/>
      <name val="Times New Roman"/>
      <family val="1"/>
    </font>
  </fonts>
  <fills count="9">
    <fill>
      <patternFill patternType="none"/>
    </fill>
    <fill>
      <patternFill patternType="gray125"/>
    </fill>
    <fill>
      <patternFill patternType="solid">
        <fgColor indexed="13"/>
        <bgColor indexed="64"/>
      </patternFill>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51"/>
        <bgColor indexed="64"/>
      </patternFill>
    </fill>
    <fill>
      <patternFill patternType="solid">
        <fgColor indexed="9"/>
        <bgColor indexed="64"/>
      </patternFill>
    </fill>
    <fill>
      <patternFill patternType="solid">
        <fgColor theme="6"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s>
  <cellStyleXfs count="21">
    <xf numFmtId="0" fontId="0" fillId="0" borderId="0"/>
    <xf numFmtId="0" fontId="8" fillId="0" borderId="0"/>
    <xf numFmtId="0" fontId="6" fillId="0" borderId="0"/>
    <xf numFmtId="0" fontId="8" fillId="0" borderId="0"/>
    <xf numFmtId="0" fontId="21" fillId="0" borderId="0"/>
    <xf numFmtId="0" fontId="22" fillId="0" borderId="0"/>
    <xf numFmtId="0" fontId="23" fillId="0" borderId="0"/>
    <xf numFmtId="0" fontId="23" fillId="0" borderId="0"/>
    <xf numFmtId="0" fontId="8" fillId="0" borderId="0"/>
    <xf numFmtId="0" fontId="8" fillId="0" borderId="0"/>
    <xf numFmtId="0" fontId="8" fillId="0" borderId="0"/>
    <xf numFmtId="0" fontId="5" fillId="0" borderId="0"/>
    <xf numFmtId="0" fontId="5" fillId="0" borderId="0"/>
    <xf numFmtId="0" fontId="8" fillId="0" borderId="0"/>
    <xf numFmtId="0" fontId="4" fillId="0" borderId="0"/>
    <xf numFmtId="0" fontId="4" fillId="0" borderId="0"/>
    <xf numFmtId="0" fontId="3" fillId="0" borderId="0"/>
    <xf numFmtId="0" fontId="3" fillId="0" borderId="0"/>
    <xf numFmtId="0" fontId="3" fillId="0" borderId="0"/>
    <xf numFmtId="0" fontId="2" fillId="0" borderId="0"/>
    <xf numFmtId="0" fontId="1" fillId="0" borderId="0"/>
  </cellStyleXfs>
  <cellXfs count="515">
    <xf numFmtId="0" fontId="0" fillId="0" borderId="0" xfId="0"/>
    <xf numFmtId="0" fontId="0" fillId="0" borderId="0" xfId="0" applyAlignment="1">
      <alignment horizontal="center"/>
    </xf>
    <xf numFmtId="0" fontId="0" fillId="0" borderId="1" xfId="0" applyBorder="1" applyAlignment="1">
      <alignment horizontal="center"/>
    </xf>
    <xf numFmtId="0" fontId="0" fillId="0" borderId="2" xfId="0" applyBorder="1"/>
    <xf numFmtId="0" fontId="0" fillId="0" borderId="4" xfId="0" applyBorder="1" applyAlignment="1">
      <alignment horizontal="center"/>
    </xf>
    <xf numFmtId="0" fontId="0" fillId="0" borderId="5"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5" xfId="0" applyBorder="1" applyAlignment="1">
      <alignment horizontal="left"/>
    </xf>
    <xf numFmtId="0" fontId="0" fillId="0" borderId="2" xfId="0" applyFill="1" applyBorder="1" applyAlignment="1">
      <alignment horizontal="center"/>
    </xf>
    <xf numFmtId="0" fontId="0" fillId="0" borderId="3" xfId="0" applyFill="1" applyBorder="1"/>
    <xf numFmtId="0" fontId="0" fillId="0" borderId="3" xfId="0" applyFill="1" applyBorder="1" applyAlignment="1">
      <alignment horizontal="center"/>
    </xf>
    <xf numFmtId="0" fontId="0" fillId="0" borderId="5" xfId="0" applyFill="1" applyBorder="1" applyAlignment="1">
      <alignment horizontal="center"/>
    </xf>
    <xf numFmtId="0" fontId="0" fillId="0" borderId="0" xfId="0" applyBorder="1"/>
    <xf numFmtId="0" fontId="8" fillId="0" borderId="3" xfId="0" applyFont="1" applyFill="1" applyBorder="1" applyAlignment="1"/>
    <xf numFmtId="0" fontId="9" fillId="0" borderId="3" xfId="0" applyFont="1" applyFill="1" applyBorder="1"/>
    <xf numFmtId="0" fontId="9" fillId="0" borderId="5" xfId="0" applyFont="1" applyFill="1" applyBorder="1"/>
    <xf numFmtId="0" fontId="10" fillId="0" borderId="5" xfId="0" applyFont="1" applyFill="1" applyBorder="1" applyAlignment="1">
      <alignment horizontal="center"/>
    </xf>
    <xf numFmtId="0" fontId="10" fillId="0" borderId="3" xfId="0" applyFont="1" applyFill="1" applyBorder="1" applyAlignment="1">
      <alignment horizontal="center"/>
    </xf>
    <xf numFmtId="0" fontId="10" fillId="0" borderId="0" xfId="0" applyFont="1"/>
    <xf numFmtId="0" fontId="7" fillId="3" borderId="3" xfId="0" applyFont="1" applyFill="1" applyBorder="1"/>
    <xf numFmtId="0" fontId="7" fillId="3" borderId="5" xfId="0" applyFont="1" applyFill="1" applyBorder="1" applyAlignment="1">
      <alignment horizontal="center"/>
    </xf>
    <xf numFmtId="0" fontId="7" fillId="3" borderId="3" xfId="0" applyFont="1" applyFill="1" applyBorder="1" applyAlignment="1">
      <alignment horizontal="center"/>
    </xf>
    <xf numFmtId="4" fontId="0" fillId="0" borderId="4" xfId="0" applyNumberFormat="1" applyFill="1" applyBorder="1" applyAlignment="1">
      <alignment horizontal="right"/>
    </xf>
    <xf numFmtId="0" fontId="10" fillId="0" borderId="2" xfId="0" applyFont="1" applyFill="1" applyBorder="1"/>
    <xf numFmtId="0" fontId="10" fillId="0" borderId="5" xfId="0" applyFont="1" applyFill="1" applyBorder="1"/>
    <xf numFmtId="0" fontId="10" fillId="0" borderId="3" xfId="0" applyFont="1" applyFill="1" applyBorder="1"/>
    <xf numFmtId="0" fontId="8" fillId="0" borderId="2" xfId="0" applyFont="1" applyFill="1" applyBorder="1" applyAlignment="1"/>
    <xf numFmtId="0" fontId="10" fillId="0" borderId="2" xfId="0" applyFont="1" applyFill="1" applyBorder="1" applyAlignment="1">
      <alignment horizontal="center"/>
    </xf>
    <xf numFmtId="0" fontId="10" fillId="0" borderId="5" xfId="0" applyFont="1" applyFill="1" applyBorder="1" applyAlignment="1">
      <alignment wrapText="1"/>
    </xf>
    <xf numFmtId="0" fontId="13" fillId="0" borderId="2" xfId="0" applyFont="1" applyFill="1" applyBorder="1" applyAlignment="1"/>
    <xf numFmtId="0" fontId="10" fillId="0" borderId="2" xfId="0" applyFont="1" applyFill="1" applyBorder="1" applyAlignment="1">
      <alignment wrapText="1"/>
    </xf>
    <xf numFmtId="4" fontId="14" fillId="0" borderId="4" xfId="0" applyNumberFormat="1" applyFont="1" applyFill="1" applyBorder="1" applyAlignment="1">
      <alignment horizontal="right"/>
    </xf>
    <xf numFmtId="0" fontId="14" fillId="4" borderId="5" xfId="0" applyFont="1" applyFill="1" applyBorder="1" applyAlignment="1">
      <alignment horizontal="center"/>
    </xf>
    <xf numFmtId="4" fontId="14" fillId="4" borderId="4" xfId="0" applyNumberFormat="1" applyFont="1" applyFill="1" applyBorder="1" applyAlignment="1">
      <alignment horizontal="right"/>
    </xf>
    <xf numFmtId="0" fontId="14" fillId="4" borderId="3" xfId="0" applyFont="1" applyFill="1" applyBorder="1" applyAlignment="1">
      <alignment horizontal="center"/>
    </xf>
    <xf numFmtId="0" fontId="13" fillId="0" borderId="2" xfId="0" applyFont="1" applyFill="1" applyBorder="1"/>
    <xf numFmtId="0" fontId="8" fillId="0" borderId="5" xfId="0" applyFont="1" applyFill="1" applyBorder="1" applyAlignment="1"/>
    <xf numFmtId="0" fontId="14" fillId="4" borderId="3" xfId="0" applyFont="1" applyFill="1" applyBorder="1"/>
    <xf numFmtId="0" fontId="13" fillId="0" borderId="5" xfId="0" applyFont="1" applyFill="1" applyBorder="1" applyAlignment="1"/>
    <xf numFmtId="0" fontId="11" fillId="3" borderId="5" xfId="0" applyFont="1" applyFill="1" applyBorder="1" applyAlignment="1"/>
    <xf numFmtId="0" fontId="9" fillId="0" borderId="5" xfId="0" applyFont="1" applyFill="1" applyBorder="1" applyAlignment="1">
      <alignment horizontal="left"/>
    </xf>
    <xf numFmtId="0" fontId="15" fillId="0" borderId="2" xfId="0" applyFont="1" applyFill="1" applyBorder="1" applyAlignment="1">
      <alignment horizontal="left"/>
    </xf>
    <xf numFmtId="4" fontId="10" fillId="0" borderId="3" xfId="0" applyNumberFormat="1" applyFont="1" applyFill="1" applyBorder="1" applyAlignment="1">
      <alignment horizontal="right"/>
    </xf>
    <xf numFmtId="0" fontId="10" fillId="0" borderId="3" xfId="0" applyFont="1" applyFill="1" applyBorder="1" applyAlignment="1">
      <alignment wrapText="1"/>
    </xf>
    <xf numFmtId="0" fontId="7" fillId="0" borderId="5" xfId="0" applyFont="1" applyFill="1" applyBorder="1" applyAlignment="1">
      <alignment wrapText="1"/>
    </xf>
    <xf numFmtId="0" fontId="8" fillId="0" borderId="3" xfId="0" applyFont="1" applyFill="1" applyBorder="1" applyAlignment="1">
      <alignment horizontal="left"/>
    </xf>
    <xf numFmtId="0" fontId="13" fillId="0" borderId="2" xfId="0" applyFont="1" applyFill="1" applyBorder="1" applyAlignment="1">
      <alignment horizontal="left"/>
    </xf>
    <xf numFmtId="0" fontId="0" fillId="0" borderId="0" xfId="0" applyFill="1"/>
    <xf numFmtId="0" fontId="7" fillId="0" borderId="3" xfId="0" applyFont="1" applyFill="1" applyBorder="1"/>
    <xf numFmtId="0" fontId="8" fillId="0" borderId="3" xfId="0" applyFont="1" applyFill="1" applyBorder="1" applyAlignment="1">
      <alignment horizontal="center"/>
    </xf>
    <xf numFmtId="4" fontId="10" fillId="0" borderId="4" xfId="0" applyNumberFormat="1" applyFont="1" applyFill="1" applyBorder="1" applyAlignment="1">
      <alignment horizontal="right"/>
    </xf>
    <xf numFmtId="4" fontId="10" fillId="0" borderId="0" xfId="0" applyNumberFormat="1" applyFont="1" applyFill="1" applyBorder="1" applyAlignment="1">
      <alignment horizontal="right"/>
    </xf>
    <xf numFmtId="4" fontId="8" fillId="0" borderId="0" xfId="0" applyNumberFormat="1" applyFont="1" applyFill="1" applyBorder="1" applyAlignment="1">
      <alignment horizontal="right"/>
    </xf>
    <xf numFmtId="0" fontId="0" fillId="0" borderId="0" xfId="0" applyFill="1" applyBorder="1"/>
    <xf numFmtId="0" fontId="8" fillId="0" borderId="0" xfId="0" applyFont="1"/>
    <xf numFmtId="0" fontId="14" fillId="0" borderId="0" xfId="0" applyFont="1" applyFill="1" applyBorder="1" applyAlignment="1"/>
    <xf numFmtId="4" fontId="8" fillId="0" borderId="4" xfId="0" applyNumberFormat="1" applyFont="1" applyFill="1" applyBorder="1" applyAlignment="1">
      <alignment horizontal="right"/>
    </xf>
    <xf numFmtId="0" fontId="8" fillId="0" borderId="3" xfId="0" applyFont="1" applyFill="1" applyBorder="1"/>
    <xf numFmtId="0" fontId="9" fillId="0" borderId="5" xfId="0" applyFont="1" applyFill="1" applyBorder="1" applyAlignment="1"/>
    <xf numFmtId="4" fontId="8" fillId="0" borderId="0" xfId="0" applyNumberFormat="1" applyFont="1" applyBorder="1" applyAlignment="1">
      <alignment horizontal="right"/>
    </xf>
    <xf numFmtId="0" fontId="14" fillId="2" borderId="6" xfId="0" applyFont="1" applyFill="1" applyBorder="1" applyAlignment="1"/>
    <xf numFmtId="0" fontId="14" fillId="2" borderId="8" xfId="0" applyFont="1" applyFill="1" applyBorder="1" applyAlignment="1"/>
    <xf numFmtId="0" fontId="14" fillId="2" borderId="4" xfId="0" applyFont="1" applyFill="1" applyBorder="1" applyAlignment="1"/>
    <xf numFmtId="0" fontId="14" fillId="0" borderId="11" xfId="0" applyFont="1" applyFill="1" applyBorder="1" applyAlignment="1"/>
    <xf numFmtId="0" fontId="10" fillId="0" borderId="5" xfId="0" applyFont="1" applyFill="1" applyBorder="1" applyAlignment="1"/>
    <xf numFmtId="0" fontId="0" fillId="5" borderId="0" xfId="0" applyFill="1"/>
    <xf numFmtId="0" fontId="7" fillId="3" borderId="6" xfId="0" applyFont="1" applyFill="1" applyBorder="1" applyAlignment="1"/>
    <xf numFmtId="0" fontId="7" fillId="3" borderId="7" xfId="0" applyFont="1" applyFill="1" applyBorder="1" applyAlignment="1"/>
    <xf numFmtId="0" fontId="7" fillId="3" borderId="4" xfId="0" applyFont="1" applyFill="1" applyBorder="1" applyAlignment="1"/>
    <xf numFmtId="0" fontId="12" fillId="0" borderId="5" xfId="0" applyFont="1" applyFill="1" applyBorder="1" applyAlignment="1"/>
    <xf numFmtId="0" fontId="16" fillId="0" borderId="0" xfId="0" applyFont="1" applyFill="1"/>
    <xf numFmtId="0" fontId="12" fillId="4" borderId="5" xfId="0" applyFont="1" applyFill="1" applyBorder="1" applyAlignment="1">
      <alignment horizontal="left"/>
    </xf>
    <xf numFmtId="0" fontId="8" fillId="0" borderId="0" xfId="0" applyFont="1" applyFill="1"/>
    <xf numFmtId="4" fontId="14" fillId="3" borderId="4" xfId="0" applyNumberFormat="1" applyFont="1" applyFill="1" applyBorder="1" applyAlignment="1">
      <alignment horizontal="right"/>
    </xf>
    <xf numFmtId="0" fontId="10" fillId="0" borderId="3" xfId="0" applyFont="1" applyFill="1" applyBorder="1" applyAlignment="1"/>
    <xf numFmtId="4" fontId="0" fillId="0" borderId="5" xfId="0" applyNumberFormat="1" applyFill="1" applyBorder="1" applyAlignment="1">
      <alignment horizontal="right"/>
    </xf>
    <xf numFmtId="4" fontId="0" fillId="0" borderId="3" xfId="0" applyNumberFormat="1" applyFill="1" applyBorder="1" applyAlignment="1">
      <alignment horizontal="right"/>
    </xf>
    <xf numFmtId="0" fontId="8" fillId="0" borderId="5" xfId="0" applyFont="1" applyFill="1" applyBorder="1" applyAlignment="1">
      <alignment horizontal="center"/>
    </xf>
    <xf numFmtId="0" fontId="8" fillId="0" borderId="2" xfId="0" applyFont="1" applyFill="1" applyBorder="1" applyAlignment="1">
      <alignment horizontal="center"/>
    </xf>
    <xf numFmtId="0" fontId="7" fillId="0" borderId="2" xfId="0" applyFont="1" applyFill="1" applyBorder="1" applyAlignment="1">
      <alignment wrapText="1"/>
    </xf>
    <xf numFmtId="0" fontId="14" fillId="0" borderId="2" xfId="0" applyFont="1" applyFill="1" applyBorder="1" applyAlignment="1">
      <alignment wrapText="1"/>
    </xf>
    <xf numFmtId="0" fontId="17" fillId="0" borderId="2" xfId="0" applyFont="1" applyFill="1" applyBorder="1" applyAlignment="1"/>
    <xf numFmtId="0" fontId="14" fillId="0" borderId="2" xfId="0" applyFont="1" applyFill="1" applyBorder="1"/>
    <xf numFmtId="0" fontId="14" fillId="4" borderId="5" xfId="0" applyFont="1" applyFill="1" applyBorder="1" applyAlignment="1"/>
    <xf numFmtId="0" fontId="14" fillId="4" borderId="0" xfId="0" applyFont="1" applyFill="1"/>
    <xf numFmtId="4" fontId="0" fillId="4" borderId="4" xfId="0" applyNumberFormat="1" applyFill="1" applyBorder="1" applyAlignment="1">
      <alignment horizontal="right"/>
    </xf>
    <xf numFmtId="0" fontId="0" fillId="4" borderId="0" xfId="0" applyFill="1"/>
    <xf numFmtId="0" fontId="0" fillId="4" borderId="3" xfId="0" applyFill="1" applyBorder="1"/>
    <xf numFmtId="0" fontId="10" fillId="4" borderId="3" xfId="0" applyFont="1" applyFill="1" applyBorder="1" applyAlignment="1">
      <alignment horizontal="center"/>
    </xf>
    <xf numFmtId="4" fontId="14" fillId="4" borderId="0" xfId="0" applyNumberFormat="1" applyFont="1" applyFill="1" applyBorder="1" applyAlignment="1">
      <alignment horizontal="right"/>
    </xf>
    <xf numFmtId="0" fontId="14" fillId="4" borderId="0" xfId="0" applyFont="1" applyFill="1" applyBorder="1"/>
    <xf numFmtId="0" fontId="7" fillId="0" borderId="0" xfId="0" applyFont="1" applyFill="1" applyBorder="1" applyAlignment="1"/>
    <xf numFmtId="0" fontId="9" fillId="0" borderId="2" xfId="0" applyFont="1" applyFill="1" applyBorder="1" applyAlignment="1">
      <alignment horizontal="left"/>
    </xf>
    <xf numFmtId="0" fontId="14" fillId="0" borderId="5" xfId="0" applyFont="1" applyFill="1" applyBorder="1" applyAlignment="1">
      <alignment horizontal="center"/>
    </xf>
    <xf numFmtId="0" fontId="14" fillId="0" borderId="0" xfId="0" applyFont="1"/>
    <xf numFmtId="0" fontId="14" fillId="4" borderId="3" xfId="0" applyFont="1" applyFill="1" applyBorder="1" applyAlignment="1"/>
    <xf numFmtId="0" fontId="14" fillId="0" borderId="5" xfId="0" applyFont="1" applyFill="1" applyBorder="1"/>
    <xf numFmtId="0" fontId="14" fillId="0" borderId="3" xfId="0" applyFont="1" applyFill="1" applyBorder="1"/>
    <xf numFmtId="0" fontId="14" fillId="0" borderId="3" xfId="0" applyFont="1" applyFill="1" applyBorder="1" applyAlignment="1">
      <alignment horizontal="center"/>
    </xf>
    <xf numFmtId="0" fontId="14" fillId="0" borderId="5" xfId="0" applyFont="1" applyFill="1" applyBorder="1" applyAlignment="1"/>
    <xf numFmtId="0" fontId="0" fillId="4" borderId="5" xfId="0" applyFill="1" applyBorder="1" applyAlignment="1">
      <alignment horizontal="center"/>
    </xf>
    <xf numFmtId="0" fontId="0" fillId="4" borderId="3" xfId="0" applyFill="1" applyBorder="1" applyAlignment="1">
      <alignment horizontal="center"/>
    </xf>
    <xf numFmtId="0" fontId="8" fillId="4" borderId="4" xfId="0" applyFont="1" applyFill="1" applyBorder="1" applyAlignment="1">
      <alignment horizontal="center"/>
    </xf>
    <xf numFmtId="0" fontId="10" fillId="4" borderId="3" xfId="0" applyFont="1" applyFill="1" applyBorder="1"/>
    <xf numFmtId="0" fontId="13" fillId="4" borderId="2" xfId="0" applyFont="1" applyFill="1" applyBorder="1"/>
    <xf numFmtId="0" fontId="0" fillId="4" borderId="2" xfId="0" applyFill="1" applyBorder="1" applyAlignment="1">
      <alignment horizontal="center"/>
    </xf>
    <xf numFmtId="0" fontId="9" fillId="4" borderId="3" xfId="0" applyFont="1" applyFill="1" applyBorder="1"/>
    <xf numFmtId="0" fontId="14" fillId="4" borderId="2" xfId="0" applyFont="1" applyFill="1" applyBorder="1" applyAlignment="1"/>
    <xf numFmtId="0" fontId="14" fillId="4" borderId="2" xfId="0" applyFont="1" applyFill="1" applyBorder="1" applyAlignment="1">
      <alignment horizontal="center"/>
    </xf>
    <xf numFmtId="0" fontId="0" fillId="4" borderId="2" xfId="0" applyFill="1" applyBorder="1"/>
    <xf numFmtId="4" fontId="10" fillId="4" borderId="0" xfId="0" applyNumberFormat="1" applyFont="1" applyFill="1" applyBorder="1" applyAlignment="1">
      <alignment horizontal="right"/>
    </xf>
    <xf numFmtId="0" fontId="8" fillId="4" borderId="3" xfId="0" applyFont="1" applyFill="1" applyBorder="1" applyAlignment="1">
      <alignment horizontal="center"/>
    </xf>
    <xf numFmtId="0" fontId="14" fillId="0" borderId="2" xfId="0" applyFont="1" applyFill="1" applyBorder="1" applyAlignment="1">
      <alignment horizontal="center"/>
    </xf>
    <xf numFmtId="0" fontId="13" fillId="0" borderId="5" xfId="0" applyFont="1" applyFill="1" applyBorder="1"/>
    <xf numFmtId="0" fontId="14" fillId="4" borderId="5" xfId="0" applyFont="1" applyFill="1" applyBorder="1"/>
    <xf numFmtId="4" fontId="8" fillId="4" borderId="4" xfId="0" applyNumberFormat="1" applyFont="1" applyFill="1" applyBorder="1" applyAlignment="1">
      <alignment horizontal="right"/>
    </xf>
    <xf numFmtId="4" fontId="8" fillId="4" borderId="0" xfId="0" applyNumberFormat="1" applyFont="1" applyFill="1" applyBorder="1" applyAlignment="1">
      <alignment horizontal="right"/>
    </xf>
    <xf numFmtId="0" fontId="18" fillId="4" borderId="0" xfId="0" applyFont="1" applyFill="1"/>
    <xf numFmtId="0" fontId="18" fillId="4" borderId="0" xfId="0" applyFont="1" applyFill="1" applyBorder="1" applyAlignment="1"/>
    <xf numFmtId="4" fontId="10" fillId="4" borderId="4" xfId="0" applyNumberFormat="1" applyFont="1" applyFill="1" applyBorder="1" applyAlignment="1">
      <alignment horizontal="right"/>
    </xf>
    <xf numFmtId="0" fontId="14" fillId="2" borderId="10" xfId="0" applyFont="1" applyFill="1" applyBorder="1" applyAlignment="1"/>
    <xf numFmtId="0" fontId="10" fillId="4" borderId="0" xfId="0" applyFont="1" applyFill="1"/>
    <xf numFmtId="0" fontId="10" fillId="4" borderId="2" xfId="0" applyFont="1" applyFill="1" applyBorder="1" applyAlignment="1">
      <alignment horizontal="center"/>
    </xf>
    <xf numFmtId="0" fontId="13" fillId="0" borderId="3" xfId="0" applyFont="1" applyFill="1" applyBorder="1"/>
    <xf numFmtId="2" fontId="0" fillId="0" borderId="0" xfId="0" applyNumberFormat="1" applyBorder="1"/>
    <xf numFmtId="0" fontId="8" fillId="4" borderId="0" xfId="0" applyFont="1" applyFill="1"/>
    <xf numFmtId="0" fontId="8" fillId="4" borderId="2" xfId="0" applyFont="1" applyFill="1" applyBorder="1" applyAlignment="1">
      <alignment horizontal="center"/>
    </xf>
    <xf numFmtId="0" fontId="9" fillId="4" borderId="2" xfId="0" applyFont="1" applyFill="1" applyBorder="1"/>
    <xf numFmtId="4" fontId="16" fillId="0" borderId="4" xfId="0" applyNumberFormat="1" applyFont="1" applyFill="1" applyBorder="1" applyAlignment="1">
      <alignment horizontal="right"/>
    </xf>
    <xf numFmtId="0" fontId="7" fillId="4" borderId="6" xfId="0" applyFont="1" applyFill="1" applyBorder="1" applyAlignment="1">
      <alignment horizontal="left"/>
    </xf>
    <xf numFmtId="0" fontId="7" fillId="4" borderId="7" xfId="0" applyFont="1" applyFill="1" applyBorder="1" applyAlignment="1">
      <alignment horizontal="left"/>
    </xf>
    <xf numFmtId="0" fontId="7" fillId="4" borderId="0" xfId="0" applyFont="1" applyFill="1" applyBorder="1" applyAlignment="1">
      <alignment horizontal="left"/>
    </xf>
    <xf numFmtId="0" fontId="7" fillId="4" borderId="11" xfId="0" applyFont="1" applyFill="1" applyBorder="1" applyAlignment="1">
      <alignment horizontal="left"/>
    </xf>
    <xf numFmtId="0" fontId="8" fillId="4" borderId="5" xfId="0" applyFont="1" applyFill="1" applyBorder="1" applyAlignment="1">
      <alignment horizontal="center"/>
    </xf>
    <xf numFmtId="0" fontId="7" fillId="0" borderId="5" xfId="0" applyFont="1" applyFill="1" applyBorder="1" applyAlignment="1">
      <alignment horizontal="center"/>
    </xf>
    <xf numFmtId="4" fontId="7" fillId="0" borderId="4" xfId="0" applyNumberFormat="1" applyFont="1" applyFill="1" applyBorder="1" applyAlignment="1">
      <alignment horizontal="right"/>
    </xf>
    <xf numFmtId="0" fontId="7" fillId="0" borderId="0" xfId="0" applyFont="1"/>
    <xf numFmtId="0" fontId="7" fillId="0" borderId="3" xfId="0" applyFont="1" applyFill="1" applyBorder="1" applyAlignment="1">
      <alignment horizontal="center"/>
    </xf>
    <xf numFmtId="0" fontId="15" fillId="0" borderId="5" xfId="0" applyFont="1" applyFill="1" applyBorder="1"/>
    <xf numFmtId="0" fontId="7" fillId="0" borderId="2" xfId="0" applyFont="1" applyFill="1" applyBorder="1"/>
    <xf numFmtId="0" fontId="16" fillId="0" borderId="0" xfId="0" applyFont="1"/>
    <xf numFmtId="0" fontId="16" fillId="0" borderId="3" xfId="0" applyFont="1" applyFill="1" applyBorder="1"/>
    <xf numFmtId="0" fontId="19" fillId="0" borderId="5" xfId="0" applyFont="1" applyFill="1" applyBorder="1" applyAlignment="1">
      <alignment wrapText="1"/>
    </xf>
    <xf numFmtId="0" fontId="7" fillId="4" borderId="8" xfId="0" applyFont="1" applyFill="1" applyBorder="1" applyAlignment="1">
      <alignment horizontal="left"/>
    </xf>
    <xf numFmtId="0" fontId="0" fillId="0" borderId="0" xfId="0" applyAlignment="1">
      <alignment horizontal="left"/>
    </xf>
    <xf numFmtId="4" fontId="8" fillId="0" borderId="5" xfId="0" applyNumberFormat="1" applyFont="1" applyFill="1" applyBorder="1" applyAlignment="1">
      <alignment horizontal="right"/>
    </xf>
    <xf numFmtId="0" fontId="17" fillId="0" borderId="2" xfId="0" applyFont="1" applyFill="1" applyBorder="1"/>
    <xf numFmtId="0" fontId="17" fillId="0" borderId="3" xfId="0" applyFont="1" applyFill="1" applyBorder="1"/>
    <xf numFmtId="0" fontId="7" fillId="2" borderId="6" xfId="0" applyFont="1" applyFill="1" applyBorder="1" applyAlignment="1">
      <alignment horizontal="left"/>
    </xf>
    <xf numFmtId="0" fontId="7" fillId="2" borderId="7" xfId="0" applyFont="1" applyFill="1" applyBorder="1" applyAlignment="1">
      <alignment horizontal="left"/>
    </xf>
    <xf numFmtId="0" fontId="7" fillId="2" borderId="8" xfId="0" applyFont="1" applyFill="1" applyBorder="1" applyAlignment="1">
      <alignment horizontal="left"/>
    </xf>
    <xf numFmtId="0" fontId="7" fillId="6" borderId="0" xfId="0" applyFont="1" applyFill="1" applyBorder="1" applyAlignment="1">
      <alignment horizontal="left" wrapText="1"/>
    </xf>
    <xf numFmtId="0" fontId="7" fillId="4" borderId="0" xfId="0" applyFont="1" applyFill="1" applyBorder="1" applyAlignment="1">
      <alignment horizontal="left" wrapText="1"/>
    </xf>
    <xf numFmtId="0" fontId="7" fillId="0" borderId="0" xfId="0" applyFont="1" applyFill="1" applyBorder="1" applyAlignment="1">
      <alignment horizontal="left"/>
    </xf>
    <xf numFmtId="0" fontId="7" fillId="0" borderId="5" xfId="0" applyFont="1" applyFill="1" applyBorder="1" applyAlignment="1">
      <alignment horizontal="left" wrapText="1"/>
    </xf>
    <xf numFmtId="4" fontId="7" fillId="0" borderId="4" xfId="0" applyNumberFormat="1" applyFont="1" applyFill="1" applyBorder="1" applyAlignment="1">
      <alignment horizontal="right" wrapText="1"/>
    </xf>
    <xf numFmtId="0" fontId="0" fillId="0" borderId="7" xfId="0" applyBorder="1" applyAlignment="1"/>
    <xf numFmtId="0" fontId="0" fillId="0" borderId="8" xfId="0" applyBorder="1" applyAlignment="1"/>
    <xf numFmtId="0" fontId="7" fillId="0" borderId="2" xfId="0" applyFont="1" applyFill="1" applyBorder="1" applyAlignment="1">
      <alignment horizontal="left"/>
    </xf>
    <xf numFmtId="0" fontId="8" fillId="0" borderId="2" xfId="0" applyFont="1" applyFill="1" applyBorder="1" applyAlignment="1">
      <alignment horizontal="center" vertical="center"/>
    </xf>
    <xf numFmtId="0" fontId="7" fillId="2" borderId="0" xfId="0" applyFont="1" applyFill="1" applyBorder="1" applyAlignment="1">
      <alignment horizontal="left"/>
    </xf>
    <xf numFmtId="0" fontId="0" fillId="0" borderId="10" xfId="0" applyBorder="1" applyAlignment="1"/>
    <xf numFmtId="0" fontId="10" fillId="7" borderId="5" xfId="0" applyFont="1" applyFill="1" applyBorder="1" applyAlignment="1">
      <alignment vertical="top"/>
    </xf>
    <xf numFmtId="0" fontId="10" fillId="7" borderId="3" xfId="0" applyFont="1" applyFill="1" applyBorder="1"/>
    <xf numFmtId="0" fontId="13" fillId="7" borderId="5" xfId="0" applyFont="1" applyFill="1" applyBorder="1"/>
    <xf numFmtId="0" fontId="0" fillId="7" borderId="3" xfId="0" applyFill="1" applyBorder="1"/>
    <xf numFmtId="0" fontId="8" fillId="0" borderId="5" xfId="0" applyFont="1" applyFill="1" applyBorder="1"/>
    <xf numFmtId="0" fontId="8" fillId="0" borderId="5" xfId="0" applyFont="1" applyFill="1" applyBorder="1" applyAlignment="1">
      <alignment horizontal="center" wrapText="1"/>
    </xf>
    <xf numFmtId="0" fontId="14" fillId="7" borderId="5" xfId="0" applyFont="1" applyFill="1" applyBorder="1" applyAlignment="1">
      <alignment wrapText="1"/>
    </xf>
    <xf numFmtId="4" fontId="14" fillId="0" borderId="5" xfId="0" applyNumberFormat="1" applyFont="1" applyFill="1" applyBorder="1" applyAlignment="1">
      <alignment horizontal="right"/>
    </xf>
    <xf numFmtId="0" fontId="7" fillId="3" borderId="8" xfId="0" applyFont="1" applyFill="1" applyBorder="1" applyAlignment="1"/>
    <xf numFmtId="0" fontId="7" fillId="0" borderId="5" xfId="0" applyFont="1" applyFill="1" applyBorder="1" applyAlignment="1">
      <alignment horizontal="left"/>
    </xf>
    <xf numFmtId="0" fontId="7" fillId="0" borderId="5" xfId="0" applyFont="1" applyFill="1" applyBorder="1"/>
    <xf numFmtId="0" fontId="16" fillId="0" borderId="3" xfId="0" applyFont="1" applyFill="1" applyBorder="1" applyAlignment="1">
      <alignment horizontal="center"/>
    </xf>
    <xf numFmtId="0" fontId="8" fillId="0" borderId="3" xfId="0" applyFont="1" applyBorder="1" applyAlignment="1">
      <alignment horizontal="center"/>
    </xf>
    <xf numFmtId="0" fontId="8" fillId="0" borderId="4" xfId="0" applyFont="1" applyFill="1" applyBorder="1" applyAlignment="1">
      <alignment horizontal="center"/>
    </xf>
    <xf numFmtId="4" fontId="0" fillId="0" borderId="0" xfId="0" applyNumberFormat="1"/>
    <xf numFmtId="0" fontId="8" fillId="4" borderId="0" xfId="0" applyFont="1" applyFill="1" applyBorder="1" applyAlignment="1"/>
    <xf numFmtId="0" fontId="10" fillId="4" borderId="5" xfId="0" applyFont="1" applyFill="1" applyBorder="1"/>
    <xf numFmtId="0" fontId="10" fillId="4" borderId="5" xfId="0" applyFont="1" applyFill="1" applyBorder="1" applyAlignment="1">
      <alignment horizontal="center"/>
    </xf>
    <xf numFmtId="0" fontId="8" fillId="0" borderId="0" xfId="0" applyFont="1" applyFill="1" applyBorder="1"/>
    <xf numFmtId="0" fontId="7" fillId="4" borderId="5" xfId="0" applyFont="1" applyFill="1" applyBorder="1" applyAlignment="1">
      <alignment horizontal="left"/>
    </xf>
    <xf numFmtId="0" fontId="8" fillId="0" borderId="2" xfId="0" applyFont="1" applyBorder="1" applyAlignment="1">
      <alignment horizontal="center"/>
    </xf>
    <xf numFmtId="0" fontId="16" fillId="0" borderId="2" xfId="0" applyFont="1" applyFill="1" applyBorder="1" applyAlignment="1">
      <alignment horizontal="center"/>
    </xf>
    <xf numFmtId="0" fontId="0" fillId="0" borderId="5" xfId="0" applyFill="1" applyBorder="1"/>
    <xf numFmtId="0" fontId="15" fillId="0" borderId="2" xfId="0" applyFont="1" applyFill="1" applyBorder="1" applyAlignment="1"/>
    <xf numFmtId="0" fontId="10" fillId="4" borderId="2" xfId="0" applyFont="1" applyFill="1" applyBorder="1"/>
    <xf numFmtId="0" fontId="0" fillId="4" borderId="10" xfId="0" applyFill="1" applyBorder="1" applyAlignment="1">
      <alignment horizontal="center"/>
    </xf>
    <xf numFmtId="0" fontId="7" fillId="4" borderId="10" xfId="0" applyFont="1" applyFill="1" applyBorder="1" applyAlignment="1">
      <alignment horizontal="left"/>
    </xf>
    <xf numFmtId="0" fontId="8" fillId="0" borderId="5" xfId="0" applyFont="1" applyFill="1" applyBorder="1" applyAlignment="1">
      <alignment wrapText="1"/>
    </xf>
    <xf numFmtId="0" fontId="8" fillId="4" borderId="3" xfId="0" applyFont="1" applyFill="1" applyBorder="1" applyAlignment="1"/>
    <xf numFmtId="0" fontId="14" fillId="4" borderId="2" xfId="0" applyFont="1" applyFill="1" applyBorder="1"/>
    <xf numFmtId="0" fontId="7" fillId="0" borderId="0" xfId="0" applyFont="1" applyFill="1"/>
    <xf numFmtId="0" fontId="8" fillId="0" borderId="2" xfId="0" applyFont="1" applyFill="1" applyBorder="1"/>
    <xf numFmtId="0" fontId="10" fillId="0" borderId="0" xfId="0" applyFont="1" applyFill="1"/>
    <xf numFmtId="0" fontId="10" fillId="0" borderId="0" xfId="0" applyFont="1" applyFill="1" applyBorder="1"/>
    <xf numFmtId="0" fontId="10" fillId="4" borderId="0" xfId="0" applyFont="1" applyFill="1" applyBorder="1"/>
    <xf numFmtId="0" fontId="10" fillId="7" borderId="3" xfId="0" applyFont="1" applyFill="1" applyBorder="1" applyAlignment="1">
      <alignment horizontal="left" vertical="center" wrapText="1"/>
    </xf>
    <xf numFmtId="0" fontId="10" fillId="4" borderId="3" xfId="0" applyFont="1" applyFill="1" applyBorder="1" applyAlignment="1">
      <alignment wrapText="1"/>
    </xf>
    <xf numFmtId="0" fontId="8" fillId="4" borderId="3" xfId="0" applyFont="1" applyFill="1" applyBorder="1"/>
    <xf numFmtId="0" fontId="8" fillId="0" borderId="0" xfId="0" quotePrefix="1" applyNumberFormat="1" applyFont="1" applyBorder="1" applyAlignment="1">
      <alignment horizontal="center" vertical="center"/>
    </xf>
    <xf numFmtId="0" fontId="18" fillId="0" borderId="0" xfId="0" applyFont="1" applyFill="1"/>
    <xf numFmtId="0" fontId="14" fillId="0" borderId="5" xfId="4" applyFont="1" applyBorder="1"/>
    <xf numFmtId="0" fontId="8" fillId="0" borderId="5" xfId="4" applyFont="1" applyBorder="1" applyAlignment="1">
      <alignment horizontal="center"/>
    </xf>
    <xf numFmtId="4" fontId="8" fillId="0" borderId="4" xfId="4" applyNumberFormat="1" applyFont="1" applyBorder="1"/>
    <xf numFmtId="0" fontId="8" fillId="0" borderId="3" xfId="4" applyFont="1" applyBorder="1"/>
    <xf numFmtId="0" fontId="8" fillId="0" borderId="3" xfId="4" applyFont="1" applyBorder="1" applyAlignment="1">
      <alignment horizontal="center"/>
    </xf>
    <xf numFmtId="0" fontId="8" fillId="0" borderId="0" xfId="4" applyFont="1" applyFill="1"/>
    <xf numFmtId="0" fontId="8" fillId="0" borderId="0" xfId="4" applyFont="1"/>
    <xf numFmtId="4" fontId="10" fillId="4" borderId="8" xfId="0" applyNumberFormat="1" applyFont="1" applyFill="1" applyBorder="1" applyAlignment="1">
      <alignment horizontal="right"/>
    </xf>
    <xf numFmtId="0" fontId="8" fillId="0" borderId="5" xfId="4" applyFont="1" applyFill="1" applyBorder="1" applyAlignment="1"/>
    <xf numFmtId="0" fontId="8" fillId="0" borderId="3" xfId="4" applyFont="1" applyFill="1" applyBorder="1" applyAlignment="1"/>
    <xf numFmtId="0" fontId="17" fillId="4" borderId="2" xfId="0" applyFont="1" applyFill="1" applyBorder="1" applyAlignment="1"/>
    <xf numFmtId="0" fontId="14" fillId="4" borderId="2" xfId="0" applyFont="1" applyFill="1" applyBorder="1" applyAlignment="1">
      <alignment wrapText="1"/>
    </xf>
    <xf numFmtId="0" fontId="10" fillId="4" borderId="3" xfId="0" applyFont="1" applyFill="1" applyBorder="1" applyAlignment="1">
      <alignment horizontal="left" vertical="center" wrapText="1"/>
    </xf>
    <xf numFmtId="0" fontId="7" fillId="3" borderId="6" xfId="0" applyFont="1" applyFill="1" applyBorder="1" applyAlignment="1">
      <alignment horizontal="left" wrapText="1"/>
    </xf>
    <xf numFmtId="0" fontId="7" fillId="3" borderId="7" xfId="0" applyFont="1" applyFill="1" applyBorder="1" applyAlignment="1">
      <alignment horizontal="left" wrapText="1"/>
    </xf>
    <xf numFmtId="0" fontId="7" fillId="3" borderId="8" xfId="0" applyFont="1" applyFill="1" applyBorder="1" applyAlignment="1">
      <alignment horizontal="left" wrapText="1"/>
    </xf>
    <xf numFmtId="0" fontId="17" fillId="4" borderId="5" xfId="0" applyFont="1" applyFill="1" applyBorder="1" applyAlignment="1">
      <alignment wrapText="1"/>
    </xf>
    <xf numFmtId="0" fontId="0" fillId="4" borderId="0" xfId="0" applyFill="1" applyBorder="1"/>
    <xf numFmtId="0" fontId="17" fillId="4" borderId="3" xfId="0" applyFont="1" applyFill="1" applyBorder="1" applyAlignment="1">
      <alignment wrapText="1"/>
    </xf>
    <xf numFmtId="0" fontId="0" fillId="6" borderId="0" xfId="0" applyFill="1" applyBorder="1" applyAlignment="1"/>
    <xf numFmtId="0" fontId="14" fillId="3" borderId="6" xfId="0" applyFont="1" applyFill="1" applyBorder="1" applyAlignment="1"/>
    <xf numFmtId="0" fontId="0" fillId="3" borderId="7" xfId="0" applyFill="1" applyBorder="1" applyAlignment="1"/>
    <xf numFmtId="0" fontId="0" fillId="3" borderId="8" xfId="0" applyFill="1" applyBorder="1" applyAlignment="1"/>
    <xf numFmtId="0" fontId="0" fillId="4" borderId="0" xfId="0" applyFill="1" applyBorder="1" applyAlignment="1"/>
    <xf numFmtId="0" fontId="10" fillId="4" borderId="0" xfId="0" applyFont="1" applyFill="1" applyBorder="1" applyAlignment="1">
      <alignment horizontal="center" vertical="center"/>
    </xf>
    <xf numFmtId="0" fontId="8" fillId="4" borderId="0" xfId="0" applyFont="1" applyFill="1" applyBorder="1"/>
    <xf numFmtId="4" fontId="24" fillId="4" borderId="4" xfId="0" applyNumberFormat="1" applyFont="1" applyFill="1" applyBorder="1" applyAlignment="1">
      <alignment horizontal="right"/>
    </xf>
    <xf numFmtId="0" fontId="24" fillId="0" borderId="3" xfId="0" applyFont="1" applyFill="1" applyBorder="1" applyAlignment="1">
      <alignment wrapText="1"/>
    </xf>
    <xf numFmtId="0" fontId="24" fillId="0" borderId="3" xfId="0" applyFont="1" applyFill="1" applyBorder="1" applyAlignment="1">
      <alignment horizontal="center"/>
    </xf>
    <xf numFmtId="4" fontId="24" fillId="0" borderId="4" xfId="0" applyNumberFormat="1" applyFont="1" applyFill="1" applyBorder="1" applyAlignment="1">
      <alignment horizontal="right"/>
    </xf>
    <xf numFmtId="0" fontId="18" fillId="4" borderId="5" xfId="0" applyFont="1" applyFill="1" applyBorder="1" applyAlignment="1">
      <alignment horizontal="center"/>
    </xf>
    <xf numFmtId="2" fontId="25" fillId="4" borderId="5" xfId="6" applyNumberFormat="1" applyFont="1" applyFill="1" applyBorder="1"/>
    <xf numFmtId="0" fontId="25" fillId="4" borderId="2" xfId="0" applyFont="1" applyFill="1" applyBorder="1" applyAlignment="1">
      <alignment wrapText="1"/>
    </xf>
    <xf numFmtId="0" fontId="8" fillId="0" borderId="2" xfId="0" applyFont="1" applyFill="1" applyBorder="1" applyAlignment="1">
      <alignment wrapText="1"/>
    </xf>
    <xf numFmtId="0" fontId="25" fillId="4" borderId="5" xfId="9" applyFont="1" applyFill="1" applyBorder="1"/>
    <xf numFmtId="0" fontId="14" fillId="3" borderId="4" xfId="0" applyFont="1" applyFill="1" applyBorder="1" applyAlignment="1"/>
    <xf numFmtId="0" fontId="14" fillId="3" borderId="7" xfId="0" applyFont="1" applyFill="1" applyBorder="1" applyAlignment="1"/>
    <xf numFmtId="0" fontId="27" fillId="4" borderId="5" xfId="0" applyFont="1" applyFill="1" applyBorder="1" applyAlignment="1">
      <alignment wrapText="1"/>
    </xf>
    <xf numFmtId="0" fontId="9" fillId="0" borderId="5" xfId="0" applyFont="1" applyFill="1" applyBorder="1" applyAlignment="1">
      <alignment wrapText="1"/>
    </xf>
    <xf numFmtId="4" fontId="14" fillId="0" borderId="3" xfId="0" applyNumberFormat="1" applyFont="1" applyFill="1" applyBorder="1" applyAlignment="1">
      <alignment horizontal="right"/>
    </xf>
    <xf numFmtId="0" fontId="7" fillId="3" borderId="6" xfId="0" applyFont="1" applyFill="1" applyBorder="1" applyAlignment="1">
      <alignment horizontal="left" wrapText="1"/>
    </xf>
    <xf numFmtId="0" fontId="7" fillId="3" borderId="7" xfId="0" applyFont="1" applyFill="1" applyBorder="1" applyAlignment="1">
      <alignment horizontal="left" wrapText="1"/>
    </xf>
    <xf numFmtId="0" fontId="7" fillId="3" borderId="8" xfId="0" applyFont="1" applyFill="1" applyBorder="1" applyAlignment="1">
      <alignment horizontal="left" wrapText="1"/>
    </xf>
    <xf numFmtId="0" fontId="8" fillId="0" borderId="0" xfId="0" applyFont="1" applyAlignment="1">
      <alignment horizontal="center" vertical="center"/>
    </xf>
    <xf numFmtId="0" fontId="0" fillId="0" borderId="0" xfId="0" applyAlignment="1">
      <alignment horizontal="center" vertical="center"/>
    </xf>
    <xf numFmtId="0" fontId="14" fillId="4" borderId="2" xfId="0" applyFont="1" applyFill="1" applyBorder="1" applyAlignment="1">
      <alignment vertical="top" wrapText="1"/>
    </xf>
    <xf numFmtId="0" fontId="14" fillId="3" borderId="6" xfId="0" applyFont="1" applyFill="1" applyBorder="1" applyAlignment="1">
      <alignment horizontal="left"/>
    </xf>
    <xf numFmtId="0" fontId="14" fillId="3" borderId="7" xfId="0" applyFont="1" applyFill="1" applyBorder="1" applyAlignment="1">
      <alignment horizontal="left"/>
    </xf>
    <xf numFmtId="0" fontId="14" fillId="3" borderId="8" xfId="0" applyFont="1" applyFill="1" applyBorder="1" applyAlignment="1">
      <alignment horizontal="left"/>
    </xf>
    <xf numFmtId="0" fontId="7" fillId="3" borderId="7" xfId="0" applyFont="1" applyFill="1" applyBorder="1" applyAlignment="1">
      <alignment horizontal="left" wrapText="1"/>
    </xf>
    <xf numFmtId="0" fontId="7" fillId="3" borderId="8" xfId="0" applyFont="1" applyFill="1" applyBorder="1" applyAlignment="1">
      <alignment horizontal="left" wrapText="1"/>
    </xf>
    <xf numFmtId="4" fontId="26" fillId="4" borderId="4" xfId="0" applyNumberFormat="1" applyFont="1" applyFill="1" applyBorder="1" applyAlignment="1">
      <alignment horizontal="right"/>
    </xf>
    <xf numFmtId="0" fontId="28" fillId="4" borderId="3" xfId="10" applyFont="1" applyFill="1" applyBorder="1" applyAlignment="1">
      <alignment horizontal="left" vertical="center" wrapText="1"/>
    </xf>
    <xf numFmtId="0" fontId="14" fillId="6" borderId="0" xfId="0" applyFont="1" applyFill="1" applyBorder="1" applyAlignment="1">
      <alignment horizontal="left"/>
    </xf>
    <xf numFmtId="0" fontId="14" fillId="4" borderId="0" xfId="0" applyFont="1" applyFill="1" applyBorder="1" applyAlignment="1">
      <alignment horizontal="left"/>
    </xf>
    <xf numFmtId="0" fontId="10" fillId="0" borderId="0" xfId="0" applyFont="1" applyFill="1" applyBorder="1" applyAlignment="1">
      <alignment horizontal="center"/>
    </xf>
    <xf numFmtId="0" fontId="27" fillId="4" borderId="2" xfId="6" applyFont="1" applyFill="1" applyBorder="1" applyAlignment="1">
      <alignment wrapText="1"/>
    </xf>
    <xf numFmtId="0" fontId="7" fillId="3" borderId="6" xfId="0" applyFont="1" applyFill="1" applyBorder="1" applyAlignment="1"/>
    <xf numFmtId="0" fontId="29" fillId="4" borderId="5" xfId="0" applyFont="1" applyFill="1" applyBorder="1" applyAlignment="1">
      <alignment horizontal="center"/>
    </xf>
    <xf numFmtId="4" fontId="29" fillId="0" borderId="4" xfId="0" applyNumberFormat="1" applyFont="1" applyFill="1" applyBorder="1" applyAlignment="1">
      <alignment horizontal="right"/>
    </xf>
    <xf numFmtId="0" fontId="29" fillId="4" borderId="3" xfId="0" applyFont="1" applyFill="1" applyBorder="1" applyAlignment="1">
      <alignment horizontal="center"/>
    </xf>
    <xf numFmtId="0" fontId="20" fillId="4" borderId="2" xfId="0" applyFont="1" applyFill="1" applyBorder="1" applyAlignment="1">
      <alignment horizontal="left" wrapText="1"/>
    </xf>
    <xf numFmtId="0" fontId="9" fillId="0" borderId="5" xfId="0" applyFont="1" applyFill="1" applyBorder="1" applyAlignment="1">
      <alignment vertical="center"/>
    </xf>
    <xf numFmtId="0" fontId="10" fillId="0" borderId="5" xfId="0" applyFont="1" applyFill="1" applyBorder="1" applyAlignment="1">
      <alignment vertical="center" wrapText="1"/>
    </xf>
    <xf numFmtId="0" fontId="30" fillId="0" borderId="5" xfId="16" applyFont="1" applyBorder="1" applyAlignment="1">
      <alignment vertical="center" wrapText="1"/>
    </xf>
    <xf numFmtId="0" fontId="14" fillId="4" borderId="5" xfId="0" applyFont="1" applyFill="1" applyBorder="1" applyAlignment="1">
      <alignment vertical="top" wrapText="1"/>
    </xf>
    <xf numFmtId="4" fontId="25" fillId="4" borderId="5" xfId="9" applyNumberFormat="1" applyFont="1" applyFill="1" applyBorder="1" applyAlignment="1">
      <alignment wrapText="1"/>
    </xf>
    <xf numFmtId="4" fontId="25" fillId="4" borderId="2" xfId="9" applyNumberFormat="1" applyFont="1" applyFill="1" applyBorder="1"/>
    <xf numFmtId="0" fontId="25" fillId="4" borderId="5" xfId="9" applyFont="1" applyFill="1" applyBorder="1" applyAlignment="1">
      <alignment wrapText="1"/>
    </xf>
    <xf numFmtId="0" fontId="33" fillId="0" borderId="5" xfId="0" applyFont="1" applyFill="1" applyBorder="1" applyAlignment="1">
      <alignment horizontal="left" wrapText="1"/>
    </xf>
    <xf numFmtId="0" fontId="24" fillId="0" borderId="5" xfId="0" applyFont="1" applyFill="1" applyBorder="1" applyAlignment="1">
      <alignment horizontal="center" wrapText="1"/>
    </xf>
    <xf numFmtId="4" fontId="33" fillId="0" borderId="4" xfId="0" applyNumberFormat="1" applyFont="1" applyFill="1" applyBorder="1" applyAlignment="1">
      <alignment horizontal="right" wrapText="1"/>
    </xf>
    <xf numFmtId="0" fontId="33" fillId="0" borderId="5" xfId="0" applyFont="1" applyFill="1" applyBorder="1" applyAlignment="1">
      <alignment wrapText="1"/>
    </xf>
    <xf numFmtId="0" fontId="24" fillId="0" borderId="5" xfId="0" applyFont="1" applyFill="1" applyBorder="1" applyAlignment="1">
      <alignment horizontal="center"/>
    </xf>
    <xf numFmtId="0" fontId="34" fillId="7" borderId="5" xfId="0" applyFont="1" applyFill="1" applyBorder="1" applyAlignment="1">
      <alignment wrapText="1"/>
    </xf>
    <xf numFmtId="0" fontId="24" fillId="0" borderId="2" xfId="0" applyFont="1" applyFill="1" applyBorder="1" applyAlignment="1">
      <alignment wrapText="1"/>
    </xf>
    <xf numFmtId="0" fontId="24" fillId="4" borderId="3" xfId="0" applyFont="1" applyFill="1" applyBorder="1" applyAlignment="1">
      <alignment horizontal="left" vertical="center" wrapText="1"/>
    </xf>
    <xf numFmtId="0" fontId="24" fillId="4" borderId="3" xfId="0" applyFont="1" applyFill="1" applyBorder="1" applyAlignment="1">
      <alignment horizontal="center"/>
    </xf>
    <xf numFmtId="0" fontId="24" fillId="0" borderId="2" xfId="0" applyFont="1" applyFill="1" applyBorder="1" applyAlignment="1">
      <alignment horizontal="center"/>
    </xf>
    <xf numFmtId="0" fontId="35" fillId="4" borderId="5" xfId="0" applyFont="1" applyFill="1" applyBorder="1"/>
    <xf numFmtId="0" fontId="26" fillId="0" borderId="5" xfId="0" applyFont="1" applyFill="1" applyBorder="1" applyAlignment="1">
      <alignment horizontal="center"/>
    </xf>
    <xf numFmtId="0" fontId="26" fillId="0" borderId="3" xfId="0" applyFont="1" applyFill="1" applyBorder="1" applyAlignment="1">
      <alignment wrapText="1"/>
    </xf>
    <xf numFmtId="0" fontId="26" fillId="0" borderId="3" xfId="0" applyFont="1" applyFill="1" applyBorder="1" applyAlignment="1">
      <alignment horizontal="center"/>
    </xf>
    <xf numFmtId="4" fontId="26" fillId="0" borderId="4" xfId="0" applyNumberFormat="1" applyFont="1" applyFill="1" applyBorder="1" applyAlignment="1">
      <alignment horizontal="right"/>
    </xf>
    <xf numFmtId="0" fontId="26" fillId="4" borderId="5" xfId="0" applyFont="1" applyFill="1" applyBorder="1" applyAlignment="1">
      <alignment horizontal="center"/>
    </xf>
    <xf numFmtId="0" fontId="26" fillId="4" borderId="3" xfId="0" applyFont="1" applyFill="1" applyBorder="1" applyAlignment="1">
      <alignment horizontal="center"/>
    </xf>
    <xf numFmtId="0" fontId="26" fillId="0" borderId="2" xfId="0" applyFont="1" applyFill="1" applyBorder="1" applyAlignment="1">
      <alignment horizontal="center"/>
    </xf>
    <xf numFmtId="0" fontId="29" fillId="4" borderId="5" xfId="0" applyFont="1" applyFill="1" applyBorder="1"/>
    <xf numFmtId="4" fontId="29" fillId="4" borderId="4" xfId="0" applyNumberFormat="1" applyFont="1" applyFill="1" applyBorder="1" applyAlignment="1">
      <alignment horizontal="right"/>
    </xf>
    <xf numFmtId="0" fontId="26" fillId="4" borderId="3" xfId="0" applyFont="1" applyFill="1" applyBorder="1"/>
    <xf numFmtId="0" fontId="26" fillId="0" borderId="3" xfId="0" applyFont="1" applyFill="1" applyBorder="1"/>
    <xf numFmtId="0" fontId="9" fillId="0" borderId="2" xfId="0" applyFont="1" applyFill="1" applyBorder="1" applyAlignment="1">
      <alignment wrapText="1"/>
    </xf>
    <xf numFmtId="0" fontId="7" fillId="3" borderId="6" xfId="0" applyFont="1" applyFill="1" applyBorder="1" applyAlignment="1">
      <alignment horizontal="left" wrapText="1"/>
    </xf>
    <xf numFmtId="0" fontId="13" fillId="4" borderId="5" xfId="0" applyFont="1" applyFill="1" applyBorder="1"/>
    <xf numFmtId="0" fontId="24" fillId="4" borderId="5" xfId="0" applyFont="1" applyFill="1" applyBorder="1" applyAlignment="1">
      <alignment horizontal="center"/>
    </xf>
    <xf numFmtId="0" fontId="8" fillId="4" borderId="2" xfId="0" applyFont="1" applyFill="1" applyBorder="1" applyAlignment="1"/>
    <xf numFmtId="0" fontId="24" fillId="4" borderId="3" xfId="0" applyFont="1" applyFill="1" applyBorder="1" applyAlignment="1">
      <alignment wrapText="1"/>
    </xf>
    <xf numFmtId="0" fontId="8" fillId="0" borderId="0" xfId="0" applyFont="1" applyBorder="1"/>
    <xf numFmtId="2" fontId="8" fillId="0" borderId="0" xfId="0" applyNumberFormat="1" applyFont="1" applyBorder="1"/>
    <xf numFmtId="0" fontId="10" fillId="0" borderId="0" xfId="0" applyFont="1" applyBorder="1"/>
    <xf numFmtId="0" fontId="10" fillId="5" borderId="0" xfId="0" applyFont="1" applyFill="1"/>
    <xf numFmtId="4" fontId="10" fillId="4" borderId="0" xfId="0" applyNumberFormat="1" applyFont="1" applyFill="1"/>
    <xf numFmtId="4" fontId="8" fillId="0" borderId="0" xfId="0" applyNumberFormat="1" applyFont="1" applyFill="1"/>
    <xf numFmtId="0" fontId="20" fillId="4" borderId="5" xfId="6" applyFont="1" applyFill="1" applyBorder="1"/>
    <xf numFmtId="0" fontId="24" fillId="4" borderId="3" xfId="0" applyFont="1" applyFill="1" applyBorder="1"/>
    <xf numFmtId="0" fontId="10" fillId="4" borderId="2" xfId="0" applyFont="1" applyFill="1" applyBorder="1" applyAlignment="1"/>
    <xf numFmtId="0" fontId="8" fillId="4" borderId="12" xfId="0" applyFont="1" applyFill="1" applyBorder="1" applyAlignment="1">
      <alignment horizontal="center"/>
    </xf>
    <xf numFmtId="0" fontId="8" fillId="4" borderId="9" xfId="0" applyFont="1" applyFill="1" applyBorder="1" applyAlignment="1">
      <alignment horizontal="center"/>
    </xf>
    <xf numFmtId="0" fontId="8" fillId="4" borderId="10" xfId="0" applyFont="1" applyFill="1" applyBorder="1" applyAlignment="1">
      <alignment horizontal="center"/>
    </xf>
    <xf numFmtId="0" fontId="8" fillId="4" borderId="5" xfId="0" applyFont="1" applyFill="1" applyBorder="1" applyAlignment="1">
      <alignment horizontal="center" vertical="top"/>
    </xf>
    <xf numFmtId="0" fontId="25" fillId="4" borderId="5" xfId="6" applyFont="1" applyFill="1" applyBorder="1"/>
    <xf numFmtId="0" fontId="8" fillId="4" borderId="5" xfId="4" applyFont="1" applyFill="1" applyBorder="1" applyAlignment="1">
      <alignment horizontal="center"/>
    </xf>
    <xf numFmtId="4" fontId="8" fillId="4" borderId="4" xfId="4" applyNumberFormat="1" applyFont="1" applyFill="1" applyBorder="1"/>
    <xf numFmtId="0" fontId="8" fillId="4" borderId="0" xfId="4" applyFont="1" applyFill="1"/>
    <xf numFmtId="0" fontId="8" fillId="4" borderId="3" xfId="4" applyFont="1" applyFill="1" applyBorder="1"/>
    <xf numFmtId="0" fontId="8" fillId="4" borderId="3" xfId="4" applyFont="1" applyFill="1" applyBorder="1" applyAlignment="1">
      <alignment horizontal="center"/>
    </xf>
    <xf numFmtId="0" fontId="38" fillId="4" borderId="5" xfId="0" applyFont="1" applyFill="1" applyBorder="1" applyAlignment="1">
      <alignment horizontal="center"/>
    </xf>
    <xf numFmtId="0" fontId="18" fillId="0" borderId="5" xfId="0" applyFont="1" applyFill="1" applyBorder="1" applyAlignment="1">
      <alignment horizontal="center"/>
    </xf>
    <xf numFmtId="0" fontId="18" fillId="0" borderId="0" xfId="0" applyFont="1" applyFill="1" applyBorder="1"/>
    <xf numFmtId="4" fontId="26" fillId="4" borderId="5" xfId="0" applyNumberFormat="1" applyFont="1" applyFill="1" applyBorder="1" applyAlignment="1">
      <alignment horizontal="right"/>
    </xf>
    <xf numFmtId="0" fontId="37" fillId="4" borderId="3" xfId="9" applyFont="1" applyFill="1" applyBorder="1" applyAlignment="1">
      <alignment vertical="center" wrapText="1"/>
    </xf>
    <xf numFmtId="0" fontId="14" fillId="7" borderId="5" xfId="0" applyFont="1" applyFill="1" applyBorder="1" applyAlignment="1">
      <alignment vertical="center"/>
    </xf>
    <xf numFmtId="0" fontId="39" fillId="4" borderId="5" xfId="6" applyFont="1" applyFill="1" applyBorder="1" applyAlignment="1">
      <alignment vertical="center"/>
    </xf>
    <xf numFmtId="2" fontId="40" fillId="4" borderId="5" xfId="6" applyNumberFormat="1" applyFont="1" applyFill="1" applyBorder="1"/>
    <xf numFmtId="2" fontId="40" fillId="4" borderId="2" xfId="6" applyNumberFormat="1" applyFont="1" applyFill="1" applyBorder="1"/>
    <xf numFmtId="0" fontId="14" fillId="7" borderId="2" xfId="0" applyFont="1" applyFill="1" applyBorder="1" applyAlignment="1">
      <alignment vertical="center" wrapText="1"/>
    </xf>
    <xf numFmtId="0" fontId="27" fillId="4" borderId="5" xfId="6" applyFont="1" applyFill="1" applyBorder="1" applyAlignment="1">
      <alignment vertical="center"/>
    </xf>
    <xf numFmtId="0" fontId="25" fillId="4" borderId="5" xfId="0" applyFont="1" applyFill="1" applyBorder="1" applyAlignment="1">
      <alignment vertical="center" wrapText="1"/>
    </xf>
    <xf numFmtId="0" fontId="29" fillId="4" borderId="5" xfId="0" applyFont="1" applyFill="1" applyBorder="1" applyAlignment="1">
      <alignment vertical="center" wrapText="1"/>
    </xf>
    <xf numFmtId="0" fontId="17" fillId="7" borderId="5" xfId="0" applyFont="1" applyFill="1" applyBorder="1" applyAlignment="1">
      <alignment wrapText="1"/>
    </xf>
    <xf numFmtId="0" fontId="17" fillId="7" borderId="5" xfId="0" applyFont="1" applyFill="1" applyBorder="1" applyAlignment="1">
      <alignment vertical="center" wrapText="1"/>
    </xf>
    <xf numFmtId="4" fontId="8" fillId="8" borderId="4" xfId="0" applyNumberFormat="1" applyFont="1" applyFill="1" applyBorder="1" applyAlignment="1">
      <alignment horizontal="right"/>
    </xf>
    <xf numFmtId="4" fontId="10" fillId="8" borderId="4" xfId="0" applyNumberFormat="1" applyFont="1" applyFill="1" applyBorder="1" applyAlignment="1">
      <alignment horizontal="right"/>
    </xf>
    <xf numFmtId="4" fontId="26" fillId="8" borderId="5" xfId="0" applyNumberFormat="1" applyFont="1" applyFill="1" applyBorder="1" applyAlignment="1">
      <alignment horizontal="right"/>
    </xf>
    <xf numFmtId="4" fontId="26" fillId="8" borderId="4" xfId="0" applyNumberFormat="1" applyFont="1" applyFill="1" applyBorder="1" applyAlignment="1">
      <alignment horizontal="right"/>
    </xf>
    <xf numFmtId="0" fontId="26" fillId="0" borderId="2" xfId="0" applyFont="1" applyBorder="1"/>
    <xf numFmtId="0" fontId="37" fillId="0" borderId="5" xfId="0" applyFont="1" applyBorder="1" applyAlignment="1">
      <alignment vertical="center" wrapText="1"/>
    </xf>
    <xf numFmtId="0" fontId="42" fillId="0" borderId="3" xfId="4" applyFont="1" applyFill="1" applyBorder="1" applyAlignment="1"/>
    <xf numFmtId="0" fontId="37" fillId="0" borderId="2" xfId="0" applyFont="1" applyBorder="1" applyAlignment="1">
      <alignment vertical="center"/>
    </xf>
    <xf numFmtId="0" fontId="10" fillId="4" borderId="0" xfId="0" applyFont="1" applyFill="1" applyBorder="1" applyAlignment="1">
      <alignment horizontal="center"/>
    </xf>
    <xf numFmtId="0" fontId="10" fillId="4" borderId="5" xfId="0" applyFont="1" applyFill="1" applyBorder="1" applyAlignment="1">
      <alignment wrapText="1"/>
    </xf>
    <xf numFmtId="0" fontId="8" fillId="4" borderId="5" xfId="0" applyFont="1" applyFill="1" applyBorder="1" applyAlignment="1">
      <alignment vertical="center" wrapText="1"/>
    </xf>
    <xf numFmtId="0" fontId="8" fillId="4" borderId="5" xfId="16" applyFont="1" applyFill="1" applyBorder="1" applyAlignment="1">
      <alignment vertical="center" wrapText="1"/>
    </xf>
    <xf numFmtId="0" fontId="9" fillId="4" borderId="5" xfId="0" applyFont="1" applyFill="1" applyBorder="1"/>
    <xf numFmtId="0" fontId="8" fillId="4" borderId="5" xfId="0" applyFont="1" applyFill="1" applyBorder="1" applyAlignment="1">
      <alignment wrapText="1"/>
    </xf>
    <xf numFmtId="0" fontId="8" fillId="4" borderId="5" xfId="0" applyFont="1" applyFill="1" applyBorder="1" applyAlignment="1">
      <alignment horizontal="left" vertical="center" wrapText="1"/>
    </xf>
    <xf numFmtId="0" fontId="9" fillId="4" borderId="5" xfId="0" applyFont="1" applyFill="1" applyBorder="1" applyAlignment="1">
      <alignment wrapText="1"/>
    </xf>
    <xf numFmtId="0" fontId="9" fillId="4" borderId="3" xfId="0" applyFont="1" applyFill="1" applyBorder="1" applyAlignment="1">
      <alignment wrapText="1"/>
    </xf>
    <xf numFmtId="0" fontId="8" fillId="4" borderId="0" xfId="0" applyFont="1" applyFill="1" applyBorder="1" applyAlignment="1">
      <alignment horizontal="center"/>
    </xf>
    <xf numFmtId="0" fontId="26" fillId="4" borderId="5" xfId="16" applyFont="1" applyFill="1" applyBorder="1" applyAlignment="1">
      <alignment vertical="center" wrapText="1"/>
    </xf>
    <xf numFmtId="0" fontId="43" fillId="4" borderId="5" xfId="0" applyFont="1" applyFill="1" applyBorder="1" applyAlignment="1">
      <alignment vertical="center" wrapText="1"/>
    </xf>
    <xf numFmtId="2" fontId="8" fillId="4" borderId="0" xfId="0" applyNumberFormat="1" applyFont="1" applyFill="1" applyBorder="1"/>
    <xf numFmtId="0" fontId="13" fillId="4" borderId="5" xfId="0" applyFont="1" applyFill="1" applyBorder="1" applyAlignment="1"/>
    <xf numFmtId="0" fontId="14" fillId="4" borderId="5" xfId="13" applyFont="1" applyFill="1" applyBorder="1" applyAlignment="1">
      <alignment vertical="center"/>
    </xf>
    <xf numFmtId="0" fontId="10" fillId="4" borderId="5" xfId="0" applyFont="1" applyFill="1" applyBorder="1" applyAlignment="1">
      <alignment horizontal="left" vertical="center" wrapText="1"/>
    </xf>
    <xf numFmtId="0" fontId="8" fillId="4" borderId="2" xfId="0" applyFont="1" applyFill="1" applyBorder="1" applyAlignment="1">
      <alignment wrapText="1"/>
    </xf>
    <xf numFmtId="0" fontId="37" fillId="4" borderId="5" xfId="0" applyFont="1" applyFill="1" applyBorder="1" applyAlignment="1">
      <alignment wrapText="1"/>
    </xf>
    <xf numFmtId="0" fontId="37" fillId="4" borderId="5" xfId="0" applyFont="1" applyFill="1" applyBorder="1" applyAlignment="1">
      <alignment vertical="center" wrapText="1"/>
    </xf>
    <xf numFmtId="0" fontId="24" fillId="4" borderId="5" xfId="0" applyFont="1" applyFill="1" applyBorder="1" applyAlignment="1">
      <alignment horizontal="left" vertical="center" wrapText="1"/>
    </xf>
    <xf numFmtId="4" fontId="8" fillId="4" borderId="0" xfId="0" applyNumberFormat="1" applyFont="1" applyFill="1" applyBorder="1"/>
    <xf numFmtId="2" fontId="8" fillId="4" borderId="5" xfId="0" applyNumberFormat="1" applyFont="1" applyFill="1" applyBorder="1" applyAlignment="1">
      <alignment vertical="center" wrapText="1"/>
    </xf>
    <xf numFmtId="0" fontId="8" fillId="4" borderId="5" xfId="9" applyFont="1" applyFill="1" applyBorder="1" applyAlignment="1">
      <alignment vertical="center" wrapText="1"/>
    </xf>
    <xf numFmtId="0" fontId="34" fillId="4" borderId="5" xfId="0" applyFont="1" applyFill="1" applyBorder="1"/>
    <xf numFmtId="0" fontId="24" fillId="4" borderId="2" xfId="0" applyFont="1" applyFill="1" applyBorder="1" applyAlignment="1">
      <alignment horizontal="center"/>
    </xf>
    <xf numFmtId="0" fontId="34" fillId="4" borderId="3" xfId="0" applyFont="1" applyFill="1" applyBorder="1"/>
    <xf numFmtId="0" fontId="24" fillId="4" borderId="5" xfId="0" applyFont="1" applyFill="1" applyBorder="1"/>
    <xf numFmtId="0" fontId="24" fillId="4" borderId="2" xfId="0" applyFont="1" applyFill="1" applyBorder="1" applyAlignment="1">
      <alignment wrapText="1"/>
    </xf>
    <xf numFmtId="4" fontId="8" fillId="4" borderId="0" xfId="0" applyNumberFormat="1" applyFont="1" applyFill="1"/>
    <xf numFmtId="0" fontId="37" fillId="4" borderId="5" xfId="10" applyFont="1" applyFill="1" applyBorder="1" applyAlignment="1">
      <alignment horizontal="left" vertical="center" wrapText="1"/>
    </xf>
    <xf numFmtId="0" fontId="24" fillId="4" borderId="5" xfId="0" applyFont="1" applyFill="1" applyBorder="1" applyAlignment="1">
      <alignment vertical="center" wrapText="1"/>
    </xf>
    <xf numFmtId="0" fontId="24" fillId="4" borderId="5" xfId="9" applyFont="1" applyFill="1" applyBorder="1" applyAlignment="1">
      <alignment horizontal="left" vertical="center" wrapText="1"/>
    </xf>
    <xf numFmtId="0" fontId="24" fillId="4" borderId="5" xfId="0" applyFont="1" applyFill="1" applyBorder="1" applyAlignment="1">
      <alignment wrapText="1"/>
    </xf>
    <xf numFmtId="0" fontId="26" fillId="4" borderId="5" xfId="0" applyFont="1" applyFill="1" applyBorder="1" applyAlignment="1">
      <alignment horizontal="left" vertical="center" wrapText="1"/>
    </xf>
    <xf numFmtId="0" fontId="41" fillId="4" borderId="5" xfId="0" applyFont="1" applyFill="1" applyBorder="1" applyAlignment="1">
      <alignment vertical="center" wrapText="1"/>
    </xf>
    <xf numFmtId="0" fontId="24" fillId="4" borderId="2" xfId="6" applyFont="1" applyFill="1" applyBorder="1" applyAlignment="1">
      <alignment wrapText="1"/>
    </xf>
    <xf numFmtId="0" fontId="8" fillId="4" borderId="3" xfId="0" applyFont="1" applyFill="1" applyBorder="1" applyAlignment="1">
      <alignment wrapText="1"/>
    </xf>
    <xf numFmtId="0" fontId="8" fillId="4" borderId="2" xfId="0" applyFont="1" applyFill="1" applyBorder="1" applyAlignment="1">
      <alignment vertical="top" wrapText="1"/>
    </xf>
    <xf numFmtId="0" fontId="26" fillId="4" borderId="5" xfId="0" applyFont="1" applyFill="1" applyBorder="1" applyAlignment="1">
      <alignment vertical="top" wrapText="1"/>
    </xf>
    <xf numFmtId="0" fontId="26" fillId="4" borderId="5" xfId="0" applyFont="1" applyFill="1" applyBorder="1" applyAlignment="1">
      <alignment vertical="center" wrapText="1"/>
    </xf>
    <xf numFmtId="0" fontId="37" fillId="4" borderId="5" xfId="16" applyFont="1" applyFill="1" applyBorder="1" applyAlignment="1">
      <alignment wrapText="1"/>
    </xf>
    <xf numFmtId="0" fontId="26" fillId="4" borderId="5" xfId="6" applyFont="1" applyFill="1" applyBorder="1" applyAlignment="1">
      <alignment horizontal="left" vertical="center" wrapText="1"/>
    </xf>
    <xf numFmtId="0" fontId="36" fillId="4" borderId="5" xfId="0" applyFont="1" applyFill="1" applyBorder="1"/>
    <xf numFmtId="0" fontId="36" fillId="4" borderId="3" xfId="0" applyFont="1" applyFill="1" applyBorder="1"/>
    <xf numFmtId="0" fontId="26" fillId="4" borderId="5" xfId="0" applyFont="1" applyFill="1" applyBorder="1" applyAlignment="1">
      <alignment wrapText="1"/>
    </xf>
    <xf numFmtId="0" fontId="14" fillId="4" borderId="6" xfId="0" applyFont="1" applyFill="1" applyBorder="1" applyAlignment="1"/>
    <xf numFmtId="0" fontId="8" fillId="4" borderId="7" xfId="0" applyFont="1" applyFill="1" applyBorder="1" applyAlignment="1"/>
    <xf numFmtId="0" fontId="8" fillId="4" borderId="8" xfId="0" applyFont="1" applyFill="1" applyBorder="1" applyAlignment="1"/>
    <xf numFmtId="0" fontId="7" fillId="4" borderId="5" xfId="0" applyFont="1" applyFill="1" applyBorder="1" applyAlignment="1">
      <alignment horizontal="left" wrapText="1"/>
    </xf>
    <xf numFmtId="0" fontId="8" fillId="4" borderId="5" xfId="0" applyFont="1" applyFill="1" applyBorder="1" applyAlignment="1">
      <alignment horizontal="center" wrapText="1"/>
    </xf>
    <xf numFmtId="4" fontId="7" fillId="4" borderId="4" xfId="0" applyNumberFormat="1" applyFont="1" applyFill="1" applyBorder="1" applyAlignment="1">
      <alignment horizontal="right" wrapText="1"/>
    </xf>
    <xf numFmtId="0" fontId="7" fillId="4" borderId="5" xfId="0" applyFont="1" applyFill="1" applyBorder="1"/>
    <xf numFmtId="0" fontId="37" fillId="4" borderId="5" xfId="0" applyFont="1" applyFill="1" applyBorder="1" applyAlignment="1">
      <alignment horizontal="justify" vertical="center" wrapText="1"/>
    </xf>
    <xf numFmtId="0" fontId="24" fillId="4" borderId="5" xfId="0" applyFont="1" applyFill="1" applyBorder="1" applyAlignment="1">
      <alignment vertical="top" wrapText="1"/>
    </xf>
    <xf numFmtId="0" fontId="26" fillId="4" borderId="5" xfId="10" applyNumberFormat="1" applyFont="1" applyFill="1" applyBorder="1" applyAlignment="1">
      <alignment horizontal="left" vertical="center" wrapText="1"/>
    </xf>
    <xf numFmtId="0" fontId="26" fillId="4" borderId="5" xfId="15" applyFont="1" applyFill="1" applyBorder="1" applyAlignment="1">
      <alignment vertical="top" wrapText="1"/>
    </xf>
    <xf numFmtId="0" fontId="8" fillId="4" borderId="5" xfId="16" applyFont="1" applyFill="1" applyBorder="1" applyAlignment="1">
      <alignment wrapText="1"/>
    </xf>
    <xf numFmtId="0" fontId="41" fillId="4" borderId="2" xfId="9" applyFont="1" applyFill="1" applyBorder="1" applyAlignment="1">
      <alignment wrapText="1"/>
    </xf>
    <xf numFmtId="0" fontId="41" fillId="4" borderId="2" xfId="10" applyNumberFormat="1" applyFont="1" applyFill="1" applyBorder="1" applyAlignment="1">
      <alignment horizontal="left" vertical="center" wrapText="1"/>
    </xf>
    <xf numFmtId="2" fontId="41" fillId="4" borderId="2" xfId="0" applyNumberFormat="1" applyFont="1" applyFill="1" applyBorder="1" applyAlignment="1">
      <alignment wrapText="1"/>
    </xf>
    <xf numFmtId="2" fontId="8" fillId="4" borderId="2" xfId="0" applyNumberFormat="1" applyFont="1" applyFill="1" applyBorder="1" applyAlignment="1">
      <alignment vertical="center" wrapText="1"/>
    </xf>
    <xf numFmtId="0" fontId="41" fillId="4" borderId="5" xfId="9" applyFont="1" applyFill="1" applyBorder="1" applyAlignment="1">
      <alignment horizontal="left" vertical="center" wrapText="1"/>
    </xf>
    <xf numFmtId="0" fontId="8" fillId="4" borderId="2" xfId="0" applyFont="1" applyFill="1" applyBorder="1"/>
    <xf numFmtId="0" fontId="37" fillId="4" borderId="5" xfId="9" applyFont="1" applyFill="1" applyBorder="1" applyAlignment="1">
      <alignment horizontal="left" vertical="center" wrapText="1"/>
    </xf>
    <xf numFmtId="0" fontId="8" fillId="4" borderId="5" xfId="0" applyFont="1" applyFill="1" applyBorder="1" applyAlignment="1"/>
    <xf numFmtId="0" fontId="41" fillId="4" borderId="2" xfId="9" applyFont="1" applyFill="1" applyBorder="1" applyAlignment="1">
      <alignment vertical="center" wrapText="1"/>
    </xf>
    <xf numFmtId="0" fontId="9" fillId="4" borderId="5" xfId="0" applyFont="1" applyFill="1" applyBorder="1" applyAlignment="1">
      <alignment horizontal="left"/>
    </xf>
    <xf numFmtId="4" fontId="8" fillId="4" borderId="5" xfId="0" applyNumberFormat="1" applyFont="1" applyFill="1" applyBorder="1" applyAlignment="1">
      <alignment horizontal="right"/>
    </xf>
    <xf numFmtId="0" fontId="7" fillId="4" borderId="2" xfId="0" applyFont="1" applyFill="1" applyBorder="1"/>
    <xf numFmtId="0" fontId="25" fillId="4" borderId="2" xfId="0" applyFont="1" applyFill="1" applyBorder="1"/>
    <xf numFmtId="0" fontId="41" fillId="4" borderId="2" xfId="4" applyFont="1" applyFill="1" applyBorder="1" applyAlignment="1">
      <alignment vertical="center" wrapText="1"/>
    </xf>
    <xf numFmtId="49" fontId="41" fillId="4" borderId="2" xfId="4" applyNumberFormat="1" applyFont="1" applyFill="1" applyBorder="1" applyAlignment="1">
      <alignment vertical="center" wrapText="1"/>
    </xf>
    <xf numFmtId="0" fontId="41" fillId="4" borderId="2" xfId="0" applyFont="1" applyFill="1" applyBorder="1" applyAlignment="1">
      <alignment vertical="center" wrapText="1"/>
    </xf>
    <xf numFmtId="0" fontId="8" fillId="4" borderId="5" xfId="9" applyFont="1" applyFill="1" applyBorder="1" applyAlignment="1">
      <alignment horizontal="left" vertical="center" wrapText="1"/>
    </xf>
    <xf numFmtId="0" fontId="37" fillId="4" borderId="5" xfId="19" applyFont="1" applyFill="1" applyBorder="1" applyAlignment="1">
      <alignment vertical="center"/>
    </xf>
    <xf numFmtId="0" fontId="37" fillId="4" borderId="5" xfId="18" applyFont="1" applyFill="1" applyBorder="1" applyAlignment="1">
      <alignment vertical="center" wrapText="1"/>
    </xf>
    <xf numFmtId="0" fontId="37" fillId="4" borderId="5" xfId="18" applyFont="1" applyFill="1" applyBorder="1" applyAlignment="1">
      <alignment wrapText="1"/>
    </xf>
    <xf numFmtId="0" fontId="37" fillId="4" borderId="5" xfId="20" applyFont="1" applyFill="1" applyBorder="1" applyAlignment="1">
      <alignment vertical="center" wrapText="1"/>
    </xf>
    <xf numFmtId="0" fontId="41" fillId="4" borderId="5" xfId="20" applyFont="1" applyFill="1" applyBorder="1" applyAlignment="1">
      <alignment vertical="center" wrapText="1"/>
    </xf>
    <xf numFmtId="0" fontId="14" fillId="4" borderId="5" xfId="0" applyFont="1" applyFill="1" applyBorder="1" applyAlignment="1">
      <alignment wrapText="1"/>
    </xf>
    <xf numFmtId="0" fontId="37" fillId="4" borderId="5" xfId="0" applyFont="1" applyFill="1" applyBorder="1" applyAlignment="1">
      <alignment vertical="center"/>
    </xf>
    <xf numFmtId="0" fontId="37" fillId="4" borderId="5" xfId="0" applyFont="1" applyFill="1" applyBorder="1"/>
    <xf numFmtId="0" fontId="41" fillId="4" borderId="5" xfId="0" applyFont="1" applyFill="1" applyBorder="1" applyAlignment="1">
      <alignment vertical="center"/>
    </xf>
    <xf numFmtId="0" fontId="41" fillId="4" borderId="5" xfId="9" applyFont="1" applyFill="1" applyBorder="1" applyAlignment="1">
      <alignment vertical="center" wrapText="1"/>
    </xf>
    <xf numFmtId="0" fontId="37" fillId="4" borderId="5" xfId="9" applyFont="1" applyFill="1" applyBorder="1" applyAlignment="1">
      <alignment wrapText="1"/>
    </xf>
    <xf numFmtId="0" fontId="37" fillId="4" borderId="5" xfId="3" applyFont="1" applyFill="1" applyBorder="1" applyAlignment="1">
      <alignment vertical="center" wrapText="1"/>
    </xf>
    <xf numFmtId="0" fontId="37" fillId="4" borderId="5" xfId="0" applyFont="1" applyFill="1" applyBorder="1" applyAlignment="1">
      <alignment horizontal="left" vertical="center" wrapText="1"/>
    </xf>
    <xf numFmtId="4" fontId="44" fillId="4" borderId="5" xfId="9" applyNumberFormat="1" applyFont="1" applyFill="1" applyBorder="1" applyAlignment="1">
      <alignment vertical="center"/>
    </xf>
    <xf numFmtId="0" fontId="37" fillId="4" borderId="2" xfId="16" applyFont="1" applyFill="1" applyBorder="1" applyAlignment="1">
      <alignment horizontal="left" vertical="center" wrapText="1"/>
    </xf>
    <xf numFmtId="0" fontId="45" fillId="4" borderId="2" xfId="0" applyFont="1" applyFill="1" applyBorder="1" applyAlignment="1">
      <alignment vertical="center"/>
    </xf>
    <xf numFmtId="0" fontId="37" fillId="4" borderId="2" xfId="0" applyFont="1" applyFill="1" applyBorder="1" applyAlignment="1">
      <alignment vertical="center"/>
    </xf>
    <xf numFmtId="0" fontId="37" fillId="4" borderId="2" xfId="0" applyFont="1" applyFill="1" applyBorder="1" applyAlignment="1">
      <alignment vertical="center" wrapText="1"/>
    </xf>
    <xf numFmtId="0" fontId="46" fillId="4" borderId="2" xfId="0" applyFont="1" applyFill="1" applyBorder="1" applyAlignment="1">
      <alignment horizontal="left" vertical="center" wrapText="1"/>
    </xf>
    <xf numFmtId="0" fontId="10" fillId="4" borderId="2" xfId="0" applyFont="1" applyFill="1" applyBorder="1" applyAlignment="1">
      <alignment vertical="center"/>
    </xf>
    <xf numFmtId="0" fontId="37" fillId="4" borderId="2" xfId="6" applyFont="1" applyFill="1" applyBorder="1" applyAlignment="1">
      <alignment vertical="center"/>
    </xf>
    <xf numFmtId="4" fontId="37" fillId="4" borderId="2" xfId="9" applyNumberFormat="1" applyFont="1" applyFill="1" applyBorder="1"/>
    <xf numFmtId="0" fontId="9" fillId="4" borderId="5" xfId="0" applyFont="1" applyFill="1" applyBorder="1" applyAlignment="1"/>
    <xf numFmtId="0" fontId="13" fillId="4" borderId="2" xfId="0" applyFont="1" applyFill="1" applyBorder="1" applyAlignment="1"/>
    <xf numFmtId="0" fontId="9" fillId="4" borderId="2" xfId="0" applyFont="1" applyFill="1" applyBorder="1" applyAlignment="1">
      <alignment wrapText="1"/>
    </xf>
    <xf numFmtId="4" fontId="7" fillId="4" borderId="4" xfId="0" applyNumberFormat="1" applyFont="1" applyFill="1" applyBorder="1" applyAlignment="1">
      <alignment horizontal="right"/>
    </xf>
    <xf numFmtId="0" fontId="7" fillId="4" borderId="0" xfId="0" applyFont="1" applyFill="1"/>
    <xf numFmtId="0" fontId="37" fillId="4" borderId="5" xfId="9" applyFont="1" applyFill="1" applyBorder="1" applyAlignment="1">
      <alignment vertical="center" wrapText="1"/>
    </xf>
    <xf numFmtId="0" fontId="37" fillId="4" borderId="5" xfId="10" applyNumberFormat="1" applyFont="1" applyFill="1" applyBorder="1" applyAlignment="1">
      <alignment horizontal="left" vertical="center" wrapText="1"/>
    </xf>
    <xf numFmtId="0" fontId="41" fillId="4" borderId="5" xfId="10" applyNumberFormat="1" applyFont="1" applyFill="1" applyBorder="1" applyAlignment="1">
      <alignment horizontal="left" vertical="center" wrapText="1"/>
    </xf>
    <xf numFmtId="0" fontId="26" fillId="4" borderId="5" xfId="9" applyFont="1" applyFill="1" applyBorder="1" applyAlignment="1">
      <alignment vertical="center" wrapText="1"/>
    </xf>
    <xf numFmtId="0" fontId="41" fillId="4" borderId="2" xfId="6" applyFont="1" applyFill="1" applyBorder="1" applyAlignment="1">
      <alignment vertical="center" wrapText="1"/>
    </xf>
    <xf numFmtId="0" fontId="41" fillId="4" borderId="5" xfId="18" applyFont="1" applyFill="1" applyBorder="1" applyAlignment="1">
      <alignment wrapText="1"/>
    </xf>
    <xf numFmtId="0" fontId="46" fillId="4" borderId="5" xfId="3" applyFont="1" applyFill="1" applyBorder="1" applyAlignment="1">
      <alignment vertical="center" wrapText="1"/>
    </xf>
    <xf numFmtId="0" fontId="41" fillId="4" borderId="5" xfId="16" applyFont="1" applyFill="1" applyBorder="1" applyAlignment="1">
      <alignment vertical="center" wrapText="1"/>
    </xf>
    <xf numFmtId="0" fontId="46" fillId="4" borderId="5" xfId="0" applyFont="1" applyFill="1" applyBorder="1" applyAlignment="1">
      <alignment vertical="center" wrapText="1"/>
    </xf>
    <xf numFmtId="0" fontId="8" fillId="4" borderId="5" xfId="4" applyFont="1" applyFill="1" applyBorder="1" applyAlignment="1"/>
    <xf numFmtId="0" fontId="8" fillId="4" borderId="3" xfId="4" applyFont="1" applyFill="1" applyBorder="1" applyAlignment="1"/>
    <xf numFmtId="0" fontId="14" fillId="4" borderId="5" xfId="4" applyFont="1" applyFill="1" applyBorder="1"/>
    <xf numFmtId="0" fontId="46" fillId="4" borderId="5" xfId="0" applyFont="1" applyFill="1" applyBorder="1" applyAlignment="1">
      <alignment horizontal="left" vertical="center" wrapText="1"/>
    </xf>
    <xf numFmtId="4" fontId="37" fillId="4" borderId="5" xfId="9" applyNumberFormat="1" applyFont="1" applyFill="1" applyBorder="1" applyAlignment="1">
      <alignment vertical="center" wrapText="1"/>
    </xf>
    <xf numFmtId="4" fontId="37" fillId="4" borderId="5" xfId="9" applyNumberFormat="1" applyFont="1" applyFill="1" applyBorder="1" applyAlignment="1">
      <alignment vertical="center"/>
    </xf>
    <xf numFmtId="0" fontId="26" fillId="4" borderId="5" xfId="10" applyFont="1" applyFill="1" applyBorder="1" applyAlignment="1">
      <alignment horizontal="left" vertical="center" wrapText="1"/>
    </xf>
    <xf numFmtId="0" fontId="26" fillId="4" borderId="5" xfId="9" applyFont="1" applyFill="1" applyBorder="1" applyAlignment="1">
      <alignment horizontal="left" wrapText="1"/>
    </xf>
    <xf numFmtId="0" fontId="41" fillId="4" borderId="5" xfId="9" applyFont="1" applyFill="1" applyBorder="1" applyAlignment="1">
      <alignment wrapText="1"/>
    </xf>
    <xf numFmtId="0" fontId="37" fillId="4" borderId="2" xfId="9" applyFont="1" applyFill="1" applyBorder="1" applyAlignment="1">
      <alignment horizontal="left" vertical="center" wrapText="1"/>
    </xf>
    <xf numFmtId="0" fontId="25" fillId="4" borderId="2" xfId="6" applyFont="1" applyFill="1" applyBorder="1" applyAlignment="1">
      <alignment wrapText="1"/>
    </xf>
    <xf numFmtId="0" fontId="41" fillId="4" borderId="2" xfId="16" applyFont="1" applyFill="1" applyBorder="1" applyAlignment="1">
      <alignment vertical="center" wrapText="1"/>
    </xf>
    <xf numFmtId="0" fontId="29" fillId="4" borderId="5" xfId="0" applyFont="1" applyFill="1" applyBorder="1" applyAlignment="1">
      <alignment wrapText="1"/>
    </xf>
    <xf numFmtId="0" fontId="41" fillId="4" borderId="5" xfId="20" applyFont="1" applyFill="1" applyBorder="1" applyAlignment="1">
      <alignment vertical="top" wrapText="1"/>
    </xf>
    <xf numFmtId="4" fontId="41" fillId="4" borderId="5" xfId="9" applyNumberFormat="1" applyFont="1" applyFill="1" applyBorder="1" applyAlignment="1">
      <alignment vertical="center" wrapText="1"/>
    </xf>
    <xf numFmtId="0" fontId="46" fillId="4" borderId="5" xfId="8" applyFont="1" applyFill="1" applyBorder="1" applyAlignment="1">
      <alignment vertical="center" wrapText="1"/>
    </xf>
    <xf numFmtId="0" fontId="46" fillId="4" borderId="2" xfId="0" applyFont="1" applyFill="1" applyBorder="1" applyAlignment="1">
      <alignment wrapText="1"/>
    </xf>
    <xf numFmtId="0" fontId="37" fillId="4" borderId="2" xfId="6" applyFont="1" applyFill="1" applyBorder="1" applyAlignment="1">
      <alignment vertical="center" wrapText="1"/>
    </xf>
    <xf numFmtId="4" fontId="37" fillId="4" borderId="2" xfId="9" applyNumberFormat="1" applyFont="1" applyFill="1" applyBorder="1" applyAlignment="1">
      <alignment vertical="center" wrapText="1"/>
    </xf>
    <xf numFmtId="4" fontId="37" fillId="4" borderId="2" xfId="9" applyNumberFormat="1" applyFont="1" applyFill="1" applyBorder="1" applyAlignment="1">
      <alignment vertical="center"/>
    </xf>
    <xf numFmtId="0" fontId="8" fillId="0" borderId="5" xfId="0" applyFont="1" applyFill="1" applyBorder="1" applyAlignment="1">
      <alignment horizontal="left" vertical="top" wrapText="1"/>
    </xf>
    <xf numFmtId="0" fontId="0" fillId="0" borderId="3" xfId="0" applyBorder="1" applyAlignment="1">
      <alignment horizontal="left" vertical="top" wrapText="1"/>
    </xf>
    <xf numFmtId="0" fontId="8" fillId="0" borderId="0" xfId="0" applyFont="1" applyAlignment="1">
      <alignment horizontal="center" vertical="center"/>
    </xf>
    <xf numFmtId="0" fontId="0" fillId="0" borderId="0" xfId="0" applyAlignment="1">
      <alignment horizontal="center" vertical="center"/>
    </xf>
    <xf numFmtId="0" fontId="10" fillId="0" borderId="0" xfId="0" applyFont="1" applyAlignment="1"/>
    <xf numFmtId="0" fontId="0" fillId="0" borderId="0" xfId="0" applyAlignment="1"/>
    <xf numFmtId="0" fontId="14" fillId="3" borderId="6" xfId="0" applyFont="1" applyFill="1" applyBorder="1" applyAlignment="1">
      <alignment horizontal="left"/>
    </xf>
    <xf numFmtId="0" fontId="14" fillId="3" borderId="7" xfId="0" applyFont="1" applyFill="1" applyBorder="1" applyAlignment="1">
      <alignment horizontal="left"/>
    </xf>
    <xf numFmtId="0" fontId="14" fillId="3" borderId="8" xfId="0" applyFont="1" applyFill="1" applyBorder="1" applyAlignment="1">
      <alignment horizontal="left"/>
    </xf>
    <xf numFmtId="0" fontId="26" fillId="4" borderId="5" xfId="0" applyFont="1" applyFill="1" applyBorder="1" applyAlignment="1">
      <alignment horizontal="left" vertical="top" wrapText="1"/>
    </xf>
    <xf numFmtId="0" fontId="26" fillId="4" borderId="3" xfId="0" applyFont="1" applyFill="1" applyBorder="1" applyAlignment="1">
      <alignment horizontal="left" vertical="top" wrapText="1"/>
    </xf>
    <xf numFmtId="0" fontId="9" fillId="0" borderId="5" xfId="0" applyFont="1" applyFill="1" applyBorder="1" applyAlignment="1">
      <alignment horizontal="left" vertical="top" wrapText="1"/>
    </xf>
    <xf numFmtId="0" fontId="9" fillId="0" borderId="3" xfId="0" applyFont="1" applyBorder="1" applyAlignment="1">
      <alignment horizontal="left" vertical="top" wrapText="1"/>
    </xf>
    <xf numFmtId="0" fontId="7" fillId="3" borderId="4" xfId="0" applyFont="1" applyFill="1" applyBorder="1" applyAlignment="1">
      <alignment horizontal="left" wrapText="1"/>
    </xf>
    <xf numFmtId="0" fontId="7" fillId="2" borderId="6" xfId="0" applyFont="1" applyFill="1"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14" fillId="4" borderId="6" xfId="0" applyFont="1" applyFill="1" applyBorder="1" applyAlignment="1">
      <alignment horizontal="left"/>
    </xf>
    <xf numFmtId="0" fontId="8" fillId="4" borderId="7" xfId="0" applyFont="1" applyFill="1" applyBorder="1" applyAlignment="1">
      <alignment horizontal="left"/>
    </xf>
    <xf numFmtId="0" fontId="8" fillId="4" borderId="8" xfId="0" applyFont="1" applyFill="1" applyBorder="1" applyAlignment="1">
      <alignment horizontal="left"/>
    </xf>
    <xf numFmtId="0" fontId="7" fillId="0" borderId="10" xfId="0" applyFont="1" applyFill="1" applyBorder="1" applyAlignment="1">
      <alignment horizontal="center"/>
    </xf>
    <xf numFmtId="0" fontId="7" fillId="0" borderId="0" xfId="0" applyFont="1" applyFill="1" applyBorder="1" applyAlignment="1">
      <alignment horizontal="center"/>
    </xf>
    <xf numFmtId="0" fontId="8" fillId="0" borderId="0" xfId="0" applyFont="1" applyAlignment="1">
      <alignment horizontal="center"/>
    </xf>
    <xf numFmtId="0" fontId="7" fillId="2" borderId="7" xfId="0" applyFont="1" applyFill="1" applyBorder="1" applyAlignment="1">
      <alignment horizontal="left"/>
    </xf>
    <xf numFmtId="0" fontId="7" fillId="2" borderId="8" xfId="0" applyFont="1" applyFill="1" applyBorder="1" applyAlignment="1">
      <alignment horizontal="left"/>
    </xf>
    <xf numFmtId="0" fontId="7" fillId="2" borderId="4" xfId="0" applyFont="1" applyFill="1" applyBorder="1" applyAlignment="1">
      <alignment horizontal="left"/>
    </xf>
    <xf numFmtId="0" fontId="7" fillId="0" borderId="4" xfId="0" applyFont="1" applyFill="1" applyBorder="1" applyAlignment="1">
      <alignment horizontal="left"/>
    </xf>
    <xf numFmtId="0" fontId="7" fillId="3" borderId="6" xfId="0" applyFont="1" applyFill="1" applyBorder="1" applyAlignment="1">
      <alignment horizontal="left"/>
    </xf>
    <xf numFmtId="0" fontId="7" fillId="3" borderId="7" xfId="0" applyFont="1" applyFill="1" applyBorder="1" applyAlignment="1">
      <alignment horizontal="left"/>
    </xf>
    <xf numFmtId="0" fontId="7" fillId="3" borderId="8" xfId="0" applyFont="1" applyFill="1" applyBorder="1" applyAlignment="1">
      <alignment horizontal="left"/>
    </xf>
    <xf numFmtId="0" fontId="7" fillId="0" borderId="0" xfId="0" applyFont="1" applyAlignment="1">
      <alignment horizontal="center" vertical="center" wrapText="1"/>
    </xf>
    <xf numFmtId="0" fontId="8" fillId="0" borderId="5" xfId="0" applyFont="1" applyBorder="1" applyAlignment="1">
      <alignment horizontal="center" vertical="center" wrapText="1"/>
    </xf>
    <xf numFmtId="0" fontId="0" fillId="0" borderId="2" xfId="0" applyBorder="1" applyAlignment="1">
      <alignment horizontal="center" wrapText="1"/>
    </xf>
    <xf numFmtId="0" fontId="0" fillId="0" borderId="3" xfId="0" applyBorder="1" applyAlignment="1">
      <alignment horizontal="center" wrapText="1"/>
    </xf>
    <xf numFmtId="0" fontId="33" fillId="3" borderId="4" xfId="0" applyFont="1" applyFill="1" applyBorder="1" applyAlignment="1">
      <alignment horizontal="left" wrapText="1"/>
    </xf>
    <xf numFmtId="0" fontId="14" fillId="3" borderId="6" xfId="0" applyFont="1" applyFill="1" applyBorder="1" applyAlignment="1">
      <alignment horizontal="left" wrapText="1"/>
    </xf>
    <xf numFmtId="0" fontId="14" fillId="3" borderId="7" xfId="0" applyFont="1" applyFill="1" applyBorder="1" applyAlignment="1">
      <alignment horizontal="left" wrapText="1"/>
    </xf>
    <xf numFmtId="0" fontId="14" fillId="3" borderId="8" xfId="0" applyFont="1" applyFill="1" applyBorder="1" applyAlignment="1">
      <alignment horizontal="left" wrapText="1"/>
    </xf>
    <xf numFmtId="0" fontId="24" fillId="4" borderId="5" xfId="0" applyFont="1" applyFill="1" applyBorder="1" applyAlignment="1">
      <alignment horizontal="left" vertical="top" wrapText="1"/>
    </xf>
    <xf numFmtId="0" fontId="24" fillId="4" borderId="3" xfId="0" applyFont="1" applyFill="1" applyBorder="1" applyAlignment="1">
      <alignment horizontal="left" vertical="top" wrapText="1"/>
    </xf>
    <xf numFmtId="0" fontId="14" fillId="4" borderId="6" xfId="0" applyFont="1" applyFill="1" applyBorder="1" applyAlignment="1">
      <alignment horizontal="left" wrapText="1"/>
    </xf>
    <xf numFmtId="0" fontId="14" fillId="4" borderId="7" xfId="0" applyFont="1" applyFill="1" applyBorder="1" applyAlignment="1">
      <alignment horizontal="left" wrapText="1"/>
    </xf>
    <xf numFmtId="0" fontId="14" fillId="4" borderId="8" xfId="0" applyFont="1" applyFill="1" applyBorder="1" applyAlignment="1">
      <alignment horizontal="left" wrapText="1"/>
    </xf>
  </cellXfs>
  <cellStyles count="21">
    <cellStyle name="Normal" xfId="0" builtinId="0"/>
    <cellStyle name="Normal 2" xfId="4"/>
    <cellStyle name="Normal 2 2" xfId="13"/>
    <cellStyle name="Normal 3" xfId="1"/>
    <cellStyle name="Normal 3 2" xfId="5"/>
    <cellStyle name="Normal 3 2 2" xfId="8"/>
    <cellStyle name="Normal 3 2 2 2" xfId="9"/>
    <cellStyle name="Normal 4" xfId="3"/>
    <cellStyle name="Normal 5" xfId="2"/>
    <cellStyle name="Normal 5 2" xfId="7"/>
    <cellStyle name="Normal 5 4" xfId="6"/>
    <cellStyle name="Normal 5 4 4" xfId="11"/>
    <cellStyle name="Normal 5 4 4 2" xfId="14"/>
    <cellStyle name="Normal 5 4 4 2 2" xfId="18"/>
    <cellStyle name="Normal 5 4 5 2" xfId="17"/>
    <cellStyle name="Normal 5 4 7 2" xfId="20"/>
    <cellStyle name="Normal 7" xfId="12"/>
    <cellStyle name="Normal 7 2" xfId="15"/>
    <cellStyle name="Normal 7 2 2" xfId="16"/>
    <cellStyle name="Normal 9" xfId="19"/>
    <cellStyle name="Normal_Anexa F 140 146 10.07" xfId="10"/>
  </cellStyles>
  <dxfs count="0"/>
  <tableStyles count="0" defaultTableStyle="TableStyleMedium9"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1508"/>
  <sheetViews>
    <sheetView tabSelected="1" zoomScaleNormal="100" zoomScaleSheetLayoutView="65" workbookViewId="0">
      <selection activeCell="S27" sqref="S27"/>
    </sheetView>
  </sheetViews>
  <sheetFormatPr defaultRowHeight="12.75"/>
  <cols>
    <col min="1" max="1" width="60" customWidth="1"/>
    <col min="2" max="2" width="6.85546875" style="1" customWidth="1"/>
    <col min="3" max="3" width="17" customWidth="1"/>
    <col min="4" max="4" width="0" style="48" hidden="1" customWidth="1"/>
    <col min="6" max="9" width="0" hidden="1" customWidth="1"/>
  </cols>
  <sheetData>
    <row r="1" spans="1:11">
      <c r="A1" s="494" t="s">
        <v>443</v>
      </c>
      <c r="B1" s="477"/>
      <c r="C1" s="477"/>
    </row>
    <row r="2" spans="1:11">
      <c r="A2" s="476" t="s">
        <v>64</v>
      </c>
      <c r="B2" s="477"/>
      <c r="C2" s="477"/>
    </row>
    <row r="3" spans="1:11">
      <c r="A3" s="145" t="s">
        <v>3</v>
      </c>
    </row>
    <row r="4" spans="1:11">
      <c r="A4" t="s">
        <v>4</v>
      </c>
    </row>
    <row r="7" spans="1:11" ht="26.25" customHeight="1">
      <c r="A7" s="502" t="s">
        <v>65</v>
      </c>
      <c r="B7" s="502"/>
      <c r="C7" s="502"/>
    </row>
    <row r="8" spans="1:11" ht="16.5" customHeight="1">
      <c r="B8" s="2"/>
      <c r="C8" s="201" t="s">
        <v>11</v>
      </c>
    </row>
    <row r="9" spans="1:11">
      <c r="A9" s="8" t="s">
        <v>5</v>
      </c>
      <c r="B9" s="5" t="s">
        <v>0</v>
      </c>
      <c r="C9" s="503" t="s">
        <v>435</v>
      </c>
    </row>
    <row r="10" spans="1:11">
      <c r="A10" s="3" t="s">
        <v>6</v>
      </c>
      <c r="B10" s="6"/>
      <c r="C10" s="504"/>
    </row>
    <row r="11" spans="1:11">
      <c r="A11" s="3" t="s">
        <v>7</v>
      </c>
      <c r="B11" s="6"/>
      <c r="C11" s="505"/>
    </row>
    <row r="12" spans="1:11">
      <c r="A12" s="4">
        <v>0</v>
      </c>
      <c r="B12" s="4">
        <v>1</v>
      </c>
      <c r="C12" s="7">
        <v>2</v>
      </c>
    </row>
    <row r="13" spans="1:11" ht="15.75">
      <c r="A13" s="40" t="s">
        <v>12</v>
      </c>
      <c r="B13" s="21" t="s">
        <v>1</v>
      </c>
      <c r="C13" s="74">
        <f>C15+C37+C43</f>
        <v>530585</v>
      </c>
      <c r="K13" s="177"/>
    </row>
    <row r="14" spans="1:11">
      <c r="A14" s="20"/>
      <c r="B14" s="22" t="s">
        <v>2</v>
      </c>
      <c r="C14" s="74">
        <f>C16+C38+C44</f>
        <v>530585</v>
      </c>
    </row>
    <row r="15" spans="1:11">
      <c r="A15" s="30" t="s">
        <v>21</v>
      </c>
      <c r="B15" s="17" t="s">
        <v>1</v>
      </c>
      <c r="C15" s="32">
        <f>C17+C19+C21+C23</f>
        <v>417604</v>
      </c>
    </row>
    <row r="16" spans="1:11">
      <c r="A16" s="14" t="s">
        <v>9</v>
      </c>
      <c r="B16" s="18" t="s">
        <v>2</v>
      </c>
      <c r="C16" s="32">
        <f>C18+C20+C22+C24</f>
        <v>417604</v>
      </c>
    </row>
    <row r="17" spans="1:12" s="195" customFormat="1" ht="25.5">
      <c r="A17" s="333" t="s">
        <v>137</v>
      </c>
      <c r="B17" s="276" t="s">
        <v>1</v>
      </c>
      <c r="C17" s="51">
        <f>C67+C291+C405</f>
        <v>190842</v>
      </c>
    </row>
    <row r="18" spans="1:12" s="195" customFormat="1" ht="14.25">
      <c r="A18" s="230"/>
      <c r="B18" s="231" t="s">
        <v>2</v>
      </c>
      <c r="C18" s="51">
        <f>C68+C292+C406</f>
        <v>190842</v>
      </c>
    </row>
    <row r="19" spans="1:12" s="87" customFormat="1">
      <c r="A19" s="82" t="s">
        <v>41</v>
      </c>
      <c r="B19" s="127" t="s">
        <v>1</v>
      </c>
      <c r="C19" s="23">
        <f>C69+C407</f>
        <v>8722</v>
      </c>
    </row>
    <row r="20" spans="1:12" s="87" customFormat="1">
      <c r="A20" s="128"/>
      <c r="B20" s="127" t="s">
        <v>2</v>
      </c>
      <c r="C20" s="23">
        <f>C70+C408</f>
        <v>8722</v>
      </c>
    </row>
    <row r="21" spans="1:12" s="73" customFormat="1" ht="25.5">
      <c r="A21" s="241" t="s">
        <v>85</v>
      </c>
      <c r="B21" s="78" t="s">
        <v>1</v>
      </c>
      <c r="C21" s="57">
        <f>C71+C293+C409</f>
        <v>102363</v>
      </c>
      <c r="D21" s="181"/>
      <c r="E21" s="181"/>
      <c r="F21" s="181"/>
      <c r="G21" s="181"/>
      <c r="H21" s="181"/>
      <c r="I21" s="181"/>
    </row>
    <row r="22" spans="1:12" s="73" customFormat="1">
      <c r="A22" s="15"/>
      <c r="B22" s="50" t="s">
        <v>2</v>
      </c>
      <c r="C22" s="57">
        <f>C72+C294+C410</f>
        <v>102363</v>
      </c>
      <c r="D22" s="181"/>
      <c r="E22" s="181"/>
      <c r="F22" s="181"/>
      <c r="G22" s="181"/>
      <c r="H22" s="181"/>
      <c r="I22" s="181"/>
    </row>
    <row r="23" spans="1:12">
      <c r="A23" s="16" t="s">
        <v>10</v>
      </c>
      <c r="B23" s="12" t="s">
        <v>1</v>
      </c>
      <c r="C23" s="23">
        <f>C25+C35</f>
        <v>115677</v>
      </c>
    </row>
    <row r="24" spans="1:12">
      <c r="A24" s="15"/>
      <c r="B24" s="11" t="s">
        <v>2</v>
      </c>
      <c r="C24" s="23">
        <f>C26+C36</f>
        <v>115677</v>
      </c>
    </row>
    <row r="25" spans="1:12">
      <c r="A25" s="65" t="s">
        <v>13</v>
      </c>
      <c r="B25" s="12" t="s">
        <v>1</v>
      </c>
      <c r="C25" s="23">
        <f>C27+C29+C31+C33</f>
        <v>105632</v>
      </c>
    </row>
    <row r="26" spans="1:12">
      <c r="A26" s="75"/>
      <c r="B26" s="50" t="s">
        <v>2</v>
      </c>
      <c r="C26" s="23">
        <f>C28+C30+C32+C34</f>
        <v>105632</v>
      </c>
    </row>
    <row r="27" spans="1:12">
      <c r="A27" s="25" t="s">
        <v>27</v>
      </c>
      <c r="B27" s="12" t="s">
        <v>1</v>
      </c>
      <c r="C27" s="76">
        <f>C77+C299</f>
        <v>68918</v>
      </c>
    </row>
    <row r="28" spans="1:12">
      <c r="A28" s="26"/>
      <c r="B28" s="9" t="s">
        <v>2</v>
      </c>
      <c r="C28" s="76">
        <f>C78+C300</f>
        <v>68918</v>
      </c>
    </row>
    <row r="29" spans="1:12">
      <c r="A29" s="27" t="s">
        <v>16</v>
      </c>
      <c r="B29" s="12" t="s">
        <v>1</v>
      </c>
      <c r="C29" s="76">
        <f t="shared" ref="C29:C36" si="0">C415</f>
        <v>28444</v>
      </c>
    </row>
    <row r="30" spans="1:12">
      <c r="A30" s="27"/>
      <c r="B30" s="9" t="s">
        <v>2</v>
      </c>
      <c r="C30" s="76">
        <f t="shared" si="0"/>
        <v>28444</v>
      </c>
    </row>
    <row r="31" spans="1:12">
      <c r="A31" s="37" t="s">
        <v>60</v>
      </c>
      <c r="B31" s="12" t="s">
        <v>1</v>
      </c>
      <c r="C31" s="76">
        <f t="shared" si="0"/>
        <v>99</v>
      </c>
      <c r="L31" s="48"/>
    </row>
    <row r="32" spans="1:12">
      <c r="A32" s="14"/>
      <c r="B32" s="11" t="s">
        <v>2</v>
      </c>
      <c r="C32" s="76">
        <f t="shared" si="0"/>
        <v>99</v>
      </c>
      <c r="L32" s="48"/>
    </row>
    <row r="33" spans="1:16">
      <c r="A33" s="27" t="s">
        <v>24</v>
      </c>
      <c r="B33" s="9" t="s">
        <v>1</v>
      </c>
      <c r="C33" s="23">
        <f t="shared" si="0"/>
        <v>8171</v>
      </c>
      <c r="L33" s="48"/>
    </row>
    <row r="34" spans="1:16">
      <c r="A34" s="10"/>
      <c r="B34" s="11" t="s">
        <v>2</v>
      </c>
      <c r="C34" s="23">
        <f t="shared" si="0"/>
        <v>8171</v>
      </c>
      <c r="L34" s="48"/>
    </row>
    <row r="35" spans="1:16">
      <c r="A35" s="27" t="s">
        <v>31</v>
      </c>
      <c r="B35" s="9" t="s">
        <v>1</v>
      </c>
      <c r="C35" s="23">
        <f t="shared" si="0"/>
        <v>10045</v>
      </c>
      <c r="L35" s="48"/>
    </row>
    <row r="36" spans="1:16">
      <c r="A36" s="10"/>
      <c r="B36" s="11" t="s">
        <v>2</v>
      </c>
      <c r="C36" s="23">
        <f t="shared" si="0"/>
        <v>10045</v>
      </c>
      <c r="P36" s="177"/>
    </row>
    <row r="37" spans="1:16" s="48" customFormat="1">
      <c r="A37" s="296" t="s">
        <v>73</v>
      </c>
      <c r="B37" s="17" t="s">
        <v>1</v>
      </c>
      <c r="C37" s="51">
        <f>C39+C41</f>
        <v>1928</v>
      </c>
      <c r="D37" s="54"/>
      <c r="E37" s="54"/>
      <c r="F37" s="54"/>
      <c r="G37" s="54"/>
      <c r="H37" s="54"/>
      <c r="I37" s="54"/>
    </row>
    <row r="38" spans="1:16" s="48" customFormat="1">
      <c r="A38" s="26" t="s">
        <v>49</v>
      </c>
      <c r="B38" s="18" t="s">
        <v>2</v>
      </c>
      <c r="C38" s="51">
        <f>C40+C42</f>
        <v>1928</v>
      </c>
      <c r="D38" s="54"/>
      <c r="E38" s="54"/>
      <c r="F38" s="54"/>
      <c r="G38" s="54"/>
      <c r="H38" s="54"/>
      <c r="I38" s="54"/>
    </row>
    <row r="39" spans="1:16" s="87" customFormat="1" ht="25.5">
      <c r="A39" s="219" t="s">
        <v>50</v>
      </c>
      <c r="B39" s="180" t="s">
        <v>1</v>
      </c>
      <c r="C39" s="120">
        <f>C81</f>
        <v>496</v>
      </c>
      <c r="D39" s="220"/>
      <c r="E39" s="220"/>
      <c r="F39" s="220"/>
      <c r="G39" s="220"/>
      <c r="H39" s="220"/>
      <c r="I39" s="220"/>
    </row>
    <row r="40" spans="1:16" s="87" customFormat="1">
      <c r="A40" s="221"/>
      <c r="B40" s="89" t="s">
        <v>2</v>
      </c>
      <c r="C40" s="120">
        <f>C82</f>
        <v>496</v>
      </c>
      <c r="D40" s="220"/>
      <c r="E40" s="220"/>
      <c r="F40" s="220"/>
      <c r="G40" s="220"/>
      <c r="H40" s="220"/>
      <c r="I40" s="220"/>
    </row>
    <row r="41" spans="1:16" ht="14.25">
      <c r="A41" s="167" t="s">
        <v>27</v>
      </c>
      <c r="B41" s="283" t="s">
        <v>1</v>
      </c>
      <c r="C41" s="286">
        <f>C83</f>
        <v>1432</v>
      </c>
    </row>
    <row r="42" spans="1:16" ht="14.25">
      <c r="A42" s="293"/>
      <c r="B42" s="289" t="s">
        <v>2</v>
      </c>
      <c r="C42" s="286">
        <f>C84</f>
        <v>1432</v>
      </c>
    </row>
    <row r="43" spans="1:16">
      <c r="A43" s="47" t="s">
        <v>17</v>
      </c>
      <c r="B43" s="12" t="s">
        <v>1</v>
      </c>
      <c r="C43" s="32">
        <f>C46+C48</f>
        <v>111053</v>
      </c>
    </row>
    <row r="44" spans="1:16">
      <c r="A44" s="46" t="s">
        <v>9</v>
      </c>
      <c r="B44" s="11" t="s">
        <v>2</v>
      </c>
      <c r="C44" s="32">
        <f>C47+C49</f>
        <v>111053</v>
      </c>
    </row>
    <row r="45" spans="1:16" hidden="1">
      <c r="A45" s="10"/>
      <c r="B45" s="11" t="s">
        <v>2</v>
      </c>
      <c r="C45" s="23"/>
      <c r="D45"/>
    </row>
    <row r="46" spans="1:16" ht="25.5">
      <c r="A46" s="294" t="s">
        <v>85</v>
      </c>
      <c r="B46" s="79" t="s">
        <v>1</v>
      </c>
      <c r="C46" s="86">
        <f>C427</f>
        <v>6899</v>
      </c>
      <c r="D46"/>
    </row>
    <row r="47" spans="1:16">
      <c r="A47" s="15"/>
      <c r="B47" s="50" t="s">
        <v>2</v>
      </c>
      <c r="C47" s="86">
        <f>C428</f>
        <v>6899</v>
      </c>
      <c r="D47"/>
    </row>
    <row r="48" spans="1:16">
      <c r="A48" s="16" t="s">
        <v>10</v>
      </c>
      <c r="B48" s="9" t="s">
        <v>1</v>
      </c>
      <c r="C48" s="23">
        <f>C50+C60</f>
        <v>104154</v>
      </c>
    </row>
    <row r="49" spans="1:53">
      <c r="A49" s="15"/>
      <c r="B49" s="11" t="s">
        <v>2</v>
      </c>
      <c r="C49" s="23">
        <f>C51+C61</f>
        <v>104154</v>
      </c>
    </row>
    <row r="50" spans="1:53">
      <c r="A50" s="16" t="s">
        <v>13</v>
      </c>
      <c r="B50" s="12" t="s">
        <v>1</v>
      </c>
      <c r="C50" s="23">
        <f>C52+C54+C56+C58</f>
        <v>94394</v>
      </c>
    </row>
    <row r="51" spans="1:53">
      <c r="A51" s="10"/>
      <c r="B51" s="11" t="s">
        <v>2</v>
      </c>
      <c r="C51" s="23">
        <f>C53+C55+C57+C59</f>
        <v>94394</v>
      </c>
    </row>
    <row r="52" spans="1:53">
      <c r="A52" s="25" t="s">
        <v>27</v>
      </c>
      <c r="B52" s="12" t="s">
        <v>1</v>
      </c>
      <c r="C52" s="23">
        <f>C91+C307</f>
        <v>67698.12</v>
      </c>
    </row>
    <row r="53" spans="1:53">
      <c r="A53" s="26"/>
      <c r="B53" s="9" t="s">
        <v>2</v>
      </c>
      <c r="C53" s="23">
        <f>C92+C308</f>
        <v>67698.12</v>
      </c>
    </row>
    <row r="54" spans="1:53">
      <c r="A54" s="31" t="s">
        <v>16</v>
      </c>
      <c r="B54" s="12" t="s">
        <v>1</v>
      </c>
      <c r="C54" s="23">
        <f t="shared" ref="C54:C61" si="1">C433</f>
        <v>17340.080000000002</v>
      </c>
    </row>
    <row r="55" spans="1:53">
      <c r="A55" s="10"/>
      <c r="B55" s="11" t="s">
        <v>2</v>
      </c>
      <c r="C55" s="23">
        <f t="shared" si="1"/>
        <v>17340.080000000002</v>
      </c>
    </row>
    <row r="56" spans="1:53">
      <c r="A56" s="37" t="s">
        <v>60</v>
      </c>
      <c r="B56" s="12" t="s">
        <v>1</v>
      </c>
      <c r="C56" s="76">
        <f t="shared" si="1"/>
        <v>130</v>
      </c>
    </row>
    <row r="57" spans="1:53">
      <c r="A57" s="14"/>
      <c r="B57" s="11" t="s">
        <v>2</v>
      </c>
      <c r="C57" s="76">
        <f t="shared" si="1"/>
        <v>130</v>
      </c>
      <c r="T57" s="48"/>
      <c r="U57" s="48"/>
      <c r="V57" s="48"/>
      <c r="W57" s="48"/>
      <c r="X57" s="48"/>
      <c r="Y57" s="48"/>
      <c r="Z57" s="48"/>
      <c r="AA57" s="48"/>
      <c r="AB57" s="48"/>
      <c r="AC57" s="48"/>
      <c r="AD57" s="48"/>
      <c r="AE57" s="48"/>
      <c r="AF57" s="48"/>
      <c r="AG57" s="48"/>
      <c r="AH57" s="48"/>
      <c r="AI57" s="48"/>
      <c r="AJ57" s="48"/>
      <c r="AK57" s="48"/>
      <c r="AL57" s="48"/>
      <c r="AM57" s="48"/>
      <c r="AN57" s="48"/>
      <c r="AO57" s="48"/>
      <c r="AP57" s="48"/>
      <c r="AQ57" s="48"/>
      <c r="AR57" s="48"/>
      <c r="AS57" s="48"/>
      <c r="AT57" s="48"/>
      <c r="AU57" s="48"/>
      <c r="AV57" s="48"/>
      <c r="AW57" s="48"/>
      <c r="AX57" s="48"/>
      <c r="AY57" s="48"/>
      <c r="AZ57" s="48"/>
      <c r="BA57" s="48"/>
    </row>
    <row r="58" spans="1:53">
      <c r="A58" s="27" t="s">
        <v>24</v>
      </c>
      <c r="B58" s="9" t="s">
        <v>1</v>
      </c>
      <c r="C58" s="23">
        <f t="shared" si="1"/>
        <v>9225.7999999999993</v>
      </c>
      <c r="T58" s="48"/>
      <c r="U58" s="48"/>
      <c r="V58" s="48"/>
      <c r="W58" s="48"/>
      <c r="X58" s="48"/>
      <c r="Y58" s="48"/>
      <c r="Z58" s="48"/>
      <c r="AA58" s="48"/>
      <c r="AB58" s="48"/>
      <c r="AC58" s="48"/>
      <c r="AD58" s="48"/>
      <c r="AE58" s="48"/>
      <c r="AF58" s="48"/>
      <c r="AG58" s="48"/>
      <c r="AH58" s="48"/>
      <c r="AI58" s="48"/>
      <c r="AJ58" s="48"/>
      <c r="AK58" s="48"/>
      <c r="AL58" s="48"/>
      <c r="AM58" s="48"/>
      <c r="AN58" s="48"/>
      <c r="AO58" s="48"/>
      <c r="AP58" s="48"/>
      <c r="AQ58" s="48"/>
      <c r="AR58" s="48"/>
      <c r="AS58" s="48"/>
      <c r="AT58" s="48"/>
      <c r="AU58" s="48"/>
      <c r="AV58" s="48"/>
      <c r="AW58" s="48"/>
      <c r="AX58" s="48"/>
      <c r="AY58" s="48"/>
      <c r="AZ58" s="48"/>
      <c r="BA58" s="48"/>
    </row>
    <row r="59" spans="1:53" ht="14.25" customHeight="1">
      <c r="A59" s="10"/>
      <c r="B59" s="11" t="s">
        <v>2</v>
      </c>
      <c r="C59" s="23">
        <f t="shared" si="1"/>
        <v>9225.7999999999993</v>
      </c>
      <c r="T59" s="48"/>
      <c r="U59" s="48"/>
      <c r="V59" s="48"/>
      <c r="W59" s="48"/>
      <c r="X59" s="48"/>
      <c r="Y59" s="48"/>
      <c r="Z59" s="48"/>
      <c r="AA59" s="48"/>
      <c r="AB59" s="48"/>
      <c r="AC59" s="48"/>
      <c r="AD59" s="48"/>
      <c r="AE59" s="48"/>
      <c r="AF59" s="48"/>
      <c r="AG59" s="48"/>
      <c r="AH59" s="48"/>
      <c r="AI59" s="48"/>
      <c r="AJ59" s="48"/>
      <c r="AK59" s="48"/>
      <c r="AL59" s="48"/>
      <c r="AM59" s="48"/>
      <c r="AN59" s="48"/>
      <c r="AO59" s="48"/>
      <c r="AP59" s="48"/>
      <c r="AQ59" s="48"/>
      <c r="AR59" s="48"/>
      <c r="AS59" s="48"/>
      <c r="AT59" s="48"/>
      <c r="AU59" s="48"/>
      <c r="AV59" s="48"/>
      <c r="AW59" s="48"/>
      <c r="AX59" s="48"/>
      <c r="AY59" s="48"/>
      <c r="AZ59" s="48"/>
      <c r="BA59" s="48"/>
    </row>
    <row r="60" spans="1:53">
      <c r="A60" s="27" t="s">
        <v>31</v>
      </c>
      <c r="B60" s="9" t="s">
        <v>1</v>
      </c>
      <c r="C60" s="23">
        <f t="shared" si="1"/>
        <v>9760</v>
      </c>
      <c r="T60" s="48"/>
      <c r="U60" s="48"/>
      <c r="V60" s="48"/>
      <c r="W60" s="48"/>
      <c r="X60" s="48"/>
      <c r="Y60" s="48"/>
      <c r="Z60" s="48"/>
      <c r="AA60" s="48"/>
      <c r="AB60" s="48"/>
      <c r="AC60" s="48"/>
      <c r="AD60" s="48"/>
      <c r="AE60" s="48"/>
      <c r="AF60" s="48"/>
      <c r="AG60" s="48"/>
      <c r="AH60" s="48"/>
      <c r="AI60" s="48"/>
      <c r="AJ60" s="48"/>
      <c r="AK60" s="48"/>
      <c r="AL60" s="48"/>
      <c r="AM60" s="48"/>
      <c r="AN60" s="48"/>
      <c r="AO60" s="48"/>
      <c r="AP60" s="48"/>
      <c r="AQ60" s="48"/>
      <c r="AR60" s="48"/>
      <c r="AS60" s="48"/>
      <c r="AT60" s="48"/>
      <c r="AU60" s="48"/>
      <c r="AV60" s="48"/>
      <c r="AW60" s="48"/>
      <c r="AX60" s="48"/>
      <c r="AY60" s="48"/>
      <c r="AZ60" s="48"/>
      <c r="BA60" s="48"/>
    </row>
    <row r="61" spans="1:53">
      <c r="A61" s="10"/>
      <c r="B61" s="11" t="s">
        <v>2</v>
      </c>
      <c r="C61" s="23">
        <f t="shared" si="1"/>
        <v>9760</v>
      </c>
      <c r="T61" s="48"/>
      <c r="U61" s="48"/>
      <c r="V61" s="48"/>
      <c r="W61" s="48"/>
      <c r="X61" s="48"/>
      <c r="Y61" s="48"/>
      <c r="Z61" s="48"/>
      <c r="AA61" s="48"/>
      <c r="AB61" s="48"/>
      <c r="AC61" s="48"/>
      <c r="AD61" s="48"/>
      <c r="AE61" s="48"/>
      <c r="AF61" s="48"/>
      <c r="AG61" s="48"/>
      <c r="AH61" s="48"/>
      <c r="AI61" s="48"/>
      <c r="AJ61" s="48"/>
      <c r="AK61" s="48"/>
      <c r="AL61" s="48"/>
      <c r="AM61" s="48"/>
      <c r="AN61" s="48"/>
      <c r="AO61" s="48"/>
      <c r="AP61" s="48"/>
      <c r="AQ61" s="48"/>
      <c r="AR61" s="48"/>
      <c r="AS61" s="48"/>
      <c r="AT61" s="48"/>
      <c r="AU61" s="48"/>
      <c r="AV61" s="48"/>
      <c r="AW61" s="48"/>
      <c r="AX61" s="48"/>
      <c r="AY61" s="48"/>
      <c r="AZ61" s="48"/>
      <c r="BA61" s="48"/>
    </row>
    <row r="62" spans="1:53" s="66" customFormat="1">
      <c r="A62" s="69" t="s">
        <v>25</v>
      </c>
      <c r="B62" s="69"/>
      <c r="C62" s="69"/>
      <c r="D62" s="48"/>
      <c r="E62" s="48"/>
      <c r="F62" s="48"/>
      <c r="G62" s="48"/>
      <c r="H62" s="48"/>
      <c r="I62" s="48"/>
      <c r="J62" s="48"/>
      <c r="K62" s="48"/>
      <c r="L62" s="48"/>
      <c r="M62" s="48"/>
      <c r="N62" s="48"/>
      <c r="O62" s="48"/>
      <c r="P62" s="48"/>
      <c r="Q62" s="48"/>
      <c r="R62" s="48"/>
      <c r="S62" s="48"/>
      <c r="T62" s="48"/>
      <c r="U62" s="48"/>
      <c r="V62" s="48"/>
      <c r="W62" s="48"/>
      <c r="X62" s="48"/>
      <c r="Y62" s="48"/>
      <c r="Z62" s="48"/>
      <c r="AA62" s="48"/>
      <c r="AB62" s="48"/>
      <c r="AC62" s="48"/>
      <c r="AD62" s="48"/>
      <c r="AE62" s="48"/>
      <c r="AF62" s="48"/>
      <c r="AG62" s="48"/>
      <c r="AH62" s="48"/>
      <c r="AI62" s="48"/>
      <c r="AJ62" s="48"/>
      <c r="AK62" s="48"/>
      <c r="AL62" s="48"/>
      <c r="AM62" s="48"/>
      <c r="AN62" s="48"/>
      <c r="AO62" s="48"/>
      <c r="AP62" s="48"/>
      <c r="AQ62" s="48"/>
      <c r="AR62" s="48"/>
      <c r="AS62" s="48"/>
      <c r="AT62" s="48"/>
      <c r="AU62" s="48"/>
      <c r="AV62" s="48"/>
      <c r="AW62" s="48"/>
      <c r="AX62" s="48"/>
      <c r="AY62" s="48"/>
      <c r="AZ62" s="48"/>
      <c r="BA62" s="48"/>
    </row>
    <row r="63" spans="1:53" s="48" customFormat="1" ht="15">
      <c r="A63" s="70" t="s">
        <v>32</v>
      </c>
      <c r="B63" s="78" t="s">
        <v>1</v>
      </c>
      <c r="C63" s="23">
        <f>C65+C79+C85</f>
        <v>342855</v>
      </c>
    </row>
    <row r="64" spans="1:53" s="48" customFormat="1">
      <c r="A64" s="49"/>
      <c r="B64" s="50" t="s">
        <v>2</v>
      </c>
      <c r="C64" s="23">
        <f>C66+C80+C86</f>
        <v>342855</v>
      </c>
    </row>
    <row r="65" spans="1:9" s="48" customFormat="1">
      <c r="A65" s="42" t="s">
        <v>19</v>
      </c>
      <c r="B65" s="28" t="s">
        <v>1</v>
      </c>
      <c r="C65" s="242">
        <f>C67+C69+C71+C73</f>
        <v>313336</v>
      </c>
    </row>
    <row r="66" spans="1:9" s="48" customFormat="1">
      <c r="A66" s="26" t="s">
        <v>9</v>
      </c>
      <c r="B66" s="18" t="s">
        <v>2</v>
      </c>
      <c r="C66" s="242">
        <f>C68+C70+C72+C74</f>
        <v>313336</v>
      </c>
    </row>
    <row r="67" spans="1:9" s="195" customFormat="1" ht="25.5">
      <c r="A67" s="332" t="s">
        <v>137</v>
      </c>
      <c r="B67" s="276" t="s">
        <v>1</v>
      </c>
      <c r="C67" s="51">
        <f>C217</f>
        <v>184429</v>
      </c>
    </row>
    <row r="68" spans="1:9" s="195" customFormat="1" ht="14.25">
      <c r="A68" s="230"/>
      <c r="B68" s="231" t="s">
        <v>2</v>
      </c>
      <c r="C68" s="51">
        <f>C218</f>
        <v>184429</v>
      </c>
    </row>
    <row r="69" spans="1:9" s="48" customFormat="1">
      <c r="A69" s="82" t="s">
        <v>41</v>
      </c>
      <c r="B69" s="78" t="s">
        <v>1</v>
      </c>
      <c r="C69" s="77">
        <f>C98+C173</f>
        <v>8714</v>
      </c>
    </row>
    <row r="70" spans="1:9" s="48" customFormat="1">
      <c r="A70" s="49"/>
      <c r="B70" s="50" t="s">
        <v>2</v>
      </c>
      <c r="C70" s="77">
        <f>C99+C174</f>
        <v>8714</v>
      </c>
    </row>
    <row r="71" spans="1:9" s="73" customFormat="1" ht="25.5">
      <c r="A71" s="241" t="s">
        <v>85</v>
      </c>
      <c r="B71" s="78" t="s">
        <v>1</v>
      </c>
      <c r="C71" s="57">
        <f>C110+C181</f>
        <v>70451</v>
      </c>
      <c r="D71" s="181"/>
      <c r="E71" s="181"/>
      <c r="F71" s="181"/>
      <c r="G71" s="181"/>
      <c r="H71" s="181"/>
      <c r="I71" s="181"/>
    </row>
    <row r="72" spans="1:9" s="73" customFormat="1">
      <c r="A72" s="15"/>
      <c r="B72" s="50" t="s">
        <v>2</v>
      </c>
      <c r="C72" s="57">
        <f>C111+C182</f>
        <v>70451</v>
      </c>
      <c r="D72" s="181"/>
      <c r="E72" s="181"/>
      <c r="F72" s="181"/>
      <c r="G72" s="181"/>
      <c r="H72" s="181"/>
      <c r="I72" s="181"/>
    </row>
    <row r="73" spans="1:9" s="48" customFormat="1">
      <c r="A73" s="16" t="s">
        <v>10</v>
      </c>
      <c r="B73" s="9" t="s">
        <v>1</v>
      </c>
      <c r="C73" s="43">
        <f>C75</f>
        <v>49742</v>
      </c>
    </row>
    <row r="74" spans="1:9" s="48" customFormat="1">
      <c r="A74" s="15"/>
      <c r="B74" s="11" t="s">
        <v>2</v>
      </c>
      <c r="C74" s="43">
        <f>C76</f>
        <v>49742</v>
      </c>
    </row>
    <row r="75" spans="1:9" s="48" customFormat="1">
      <c r="A75" s="24" t="s">
        <v>26</v>
      </c>
      <c r="B75" s="28" t="s">
        <v>1</v>
      </c>
      <c r="C75" s="43">
        <f>C77</f>
        <v>49742</v>
      </c>
    </row>
    <row r="76" spans="1:9" s="48" customFormat="1">
      <c r="A76" s="24"/>
      <c r="B76" s="28" t="s">
        <v>2</v>
      </c>
      <c r="C76" s="43">
        <f>C78</f>
        <v>49742</v>
      </c>
    </row>
    <row r="77" spans="1:9" s="48" customFormat="1">
      <c r="A77" s="25" t="s">
        <v>27</v>
      </c>
      <c r="B77" s="17" t="s">
        <v>1</v>
      </c>
      <c r="C77" s="51">
        <f>C120+C208+C227</f>
        <v>49742</v>
      </c>
    </row>
    <row r="78" spans="1:9" s="48" customFormat="1">
      <c r="A78" s="26"/>
      <c r="B78" s="18" t="s">
        <v>2</v>
      </c>
      <c r="C78" s="51">
        <f>C121+C209+C228</f>
        <v>49742</v>
      </c>
      <c r="D78" s="54"/>
      <c r="E78" s="54"/>
      <c r="F78" s="54"/>
      <c r="G78" s="54"/>
      <c r="H78" s="54"/>
      <c r="I78" s="54"/>
    </row>
    <row r="79" spans="1:9" s="48" customFormat="1">
      <c r="A79" s="296" t="s">
        <v>73</v>
      </c>
      <c r="B79" s="17" t="s">
        <v>1</v>
      </c>
      <c r="C79" s="51">
        <f>C81+C83</f>
        <v>1928</v>
      </c>
      <c r="D79" s="54"/>
      <c r="E79" s="54"/>
      <c r="F79" s="54"/>
      <c r="G79" s="54"/>
      <c r="H79" s="54"/>
      <c r="I79" s="54"/>
    </row>
    <row r="80" spans="1:9" s="48" customFormat="1">
      <c r="A80" s="26" t="s">
        <v>49</v>
      </c>
      <c r="B80" s="18" t="s">
        <v>2</v>
      </c>
      <c r="C80" s="51">
        <f>C82+C84</f>
        <v>1928</v>
      </c>
      <c r="D80" s="54"/>
      <c r="E80" s="54"/>
      <c r="F80" s="54"/>
      <c r="G80" s="54"/>
      <c r="H80" s="54"/>
      <c r="I80" s="54"/>
    </row>
    <row r="81" spans="1:16" s="87" customFormat="1" ht="25.5">
      <c r="A81" s="219" t="s">
        <v>50</v>
      </c>
      <c r="B81" s="180" t="s">
        <v>1</v>
      </c>
      <c r="C81" s="120">
        <f>C130</f>
        <v>496</v>
      </c>
      <c r="D81" s="220"/>
      <c r="E81" s="220"/>
      <c r="F81" s="220"/>
      <c r="G81" s="220"/>
      <c r="H81" s="220"/>
      <c r="I81" s="220"/>
    </row>
    <row r="82" spans="1:16" s="87" customFormat="1">
      <c r="A82" s="221"/>
      <c r="B82" s="89" t="s">
        <v>2</v>
      </c>
      <c r="C82" s="120">
        <f>C131</f>
        <v>496</v>
      </c>
      <c r="D82" s="220"/>
      <c r="E82" s="220"/>
      <c r="F82" s="220"/>
      <c r="G82" s="220"/>
      <c r="H82" s="220"/>
      <c r="I82" s="220"/>
    </row>
    <row r="83" spans="1:16" s="48" customFormat="1" ht="14.25">
      <c r="A83" s="167" t="s">
        <v>27</v>
      </c>
      <c r="B83" s="283" t="s">
        <v>1</v>
      </c>
      <c r="C83" s="286">
        <f>C275</f>
        <v>1432</v>
      </c>
    </row>
    <row r="84" spans="1:16" s="48" customFormat="1" ht="14.25">
      <c r="A84" s="293"/>
      <c r="B84" s="285" t="s">
        <v>2</v>
      </c>
      <c r="C84" s="286">
        <f>C276</f>
        <v>1432</v>
      </c>
      <c r="D84" s="54"/>
      <c r="E84" s="54"/>
      <c r="F84" s="54"/>
      <c r="G84" s="54"/>
      <c r="H84" s="54"/>
      <c r="I84" s="54"/>
    </row>
    <row r="85" spans="1:16" s="48" customFormat="1">
      <c r="A85" s="39" t="s">
        <v>17</v>
      </c>
      <c r="B85" s="12" t="s">
        <v>1</v>
      </c>
      <c r="C85" s="32">
        <f t="shared" ref="C85:C90" si="2">C87</f>
        <v>27591</v>
      </c>
      <c r="D85" s="52"/>
      <c r="E85" s="52"/>
      <c r="F85" s="52"/>
      <c r="G85" s="52"/>
      <c r="H85" s="52"/>
      <c r="I85" s="52"/>
      <c r="K85" s="54"/>
      <c r="L85" s="54"/>
      <c r="M85" s="54"/>
      <c r="N85" s="54"/>
      <c r="O85" s="54"/>
      <c r="P85" s="54"/>
    </row>
    <row r="86" spans="1:16" s="48" customFormat="1">
      <c r="A86" s="14" t="s">
        <v>9</v>
      </c>
      <c r="B86" s="11" t="s">
        <v>2</v>
      </c>
      <c r="C86" s="32">
        <f t="shared" si="2"/>
        <v>27591</v>
      </c>
      <c r="D86" s="52"/>
      <c r="E86" s="52"/>
      <c r="F86" s="52"/>
      <c r="G86" s="52"/>
      <c r="H86" s="52"/>
      <c r="I86" s="52"/>
      <c r="K86" s="54"/>
      <c r="L86" s="54"/>
      <c r="M86" s="54"/>
      <c r="N86" s="54"/>
      <c r="O86" s="54"/>
      <c r="P86" s="54"/>
    </row>
    <row r="87" spans="1:16" s="48" customFormat="1">
      <c r="A87" s="16" t="s">
        <v>10</v>
      </c>
      <c r="B87" s="9" t="s">
        <v>1</v>
      </c>
      <c r="C87" s="23">
        <f t="shared" si="2"/>
        <v>27591</v>
      </c>
      <c r="D87" s="52"/>
      <c r="E87" s="52"/>
      <c r="F87" s="52"/>
      <c r="G87" s="52"/>
      <c r="H87" s="52"/>
      <c r="I87" s="52"/>
      <c r="K87" s="54"/>
      <c r="L87" s="54"/>
      <c r="M87" s="54"/>
      <c r="N87" s="54"/>
      <c r="O87" s="54"/>
      <c r="P87" s="54"/>
    </row>
    <row r="88" spans="1:16" s="48" customFormat="1">
      <c r="A88" s="15"/>
      <c r="B88" s="11" t="s">
        <v>2</v>
      </c>
      <c r="C88" s="23">
        <f t="shared" si="2"/>
        <v>27591</v>
      </c>
      <c r="D88" s="52"/>
      <c r="E88" s="52"/>
      <c r="F88" s="52"/>
      <c r="G88" s="52"/>
      <c r="H88" s="52"/>
      <c r="I88" s="52"/>
      <c r="K88" s="54"/>
      <c r="L88" s="54"/>
      <c r="M88" s="54"/>
      <c r="N88" s="54"/>
      <c r="O88" s="54"/>
      <c r="P88" s="54"/>
    </row>
    <row r="89" spans="1:16" s="48" customFormat="1">
      <c r="A89" s="16" t="s">
        <v>13</v>
      </c>
      <c r="B89" s="12" t="s">
        <v>1</v>
      </c>
      <c r="C89" s="23">
        <f t="shared" si="2"/>
        <v>27591</v>
      </c>
      <c r="D89" s="52"/>
      <c r="E89" s="52"/>
      <c r="F89" s="52"/>
      <c r="G89" s="52"/>
      <c r="H89" s="52"/>
      <c r="I89" s="52"/>
      <c r="K89" s="54"/>
      <c r="L89" s="54"/>
      <c r="M89" s="54"/>
      <c r="N89" s="54"/>
      <c r="O89" s="54"/>
      <c r="P89" s="54"/>
    </row>
    <row r="90" spans="1:16" s="48" customFormat="1">
      <c r="A90" s="10"/>
      <c r="B90" s="11" t="s">
        <v>2</v>
      </c>
      <c r="C90" s="23">
        <f t="shared" si="2"/>
        <v>27591</v>
      </c>
      <c r="D90" s="52"/>
      <c r="E90" s="52"/>
      <c r="F90" s="52"/>
      <c r="G90" s="52"/>
      <c r="H90" s="52"/>
      <c r="I90" s="52"/>
      <c r="K90" s="54"/>
      <c r="L90" s="54"/>
      <c r="M90" s="54"/>
      <c r="N90" s="54"/>
      <c r="O90" s="54"/>
      <c r="P90" s="54"/>
    </row>
    <row r="91" spans="1:16" s="48" customFormat="1">
      <c r="A91" s="25" t="s">
        <v>27</v>
      </c>
      <c r="B91" s="17" t="s">
        <v>1</v>
      </c>
      <c r="C91" s="51">
        <f>C143+C162+C193</f>
        <v>27591</v>
      </c>
    </row>
    <row r="92" spans="1:16" s="48" customFormat="1">
      <c r="A92" s="26"/>
      <c r="B92" s="18" t="s">
        <v>2</v>
      </c>
      <c r="C92" s="51">
        <f>C144+C163+C194</f>
        <v>27591</v>
      </c>
      <c r="D92" s="54"/>
      <c r="E92" s="54"/>
      <c r="F92" s="54"/>
      <c r="G92" s="54"/>
      <c r="H92" s="54"/>
      <c r="I92" s="54"/>
    </row>
    <row r="93" spans="1:16" s="48" customFormat="1">
      <c r="A93" s="216" t="s">
        <v>18</v>
      </c>
      <c r="B93" s="217"/>
      <c r="C93" s="218"/>
      <c r="D93" s="152"/>
      <c r="E93" s="153"/>
      <c r="F93" s="152"/>
      <c r="G93" s="152"/>
      <c r="H93" s="152"/>
      <c r="I93" s="152"/>
    </row>
    <row r="94" spans="1:16" s="48" customFormat="1">
      <c r="A94" s="172" t="s">
        <v>14</v>
      </c>
      <c r="B94" s="78" t="s">
        <v>1</v>
      </c>
      <c r="C94" s="57">
        <f>C96+C128</f>
        <v>90082</v>
      </c>
      <c r="D94" s="154"/>
      <c r="E94" s="154"/>
      <c r="F94" s="154"/>
      <c r="G94" s="154"/>
      <c r="H94" s="154"/>
      <c r="I94" s="154"/>
    </row>
    <row r="95" spans="1:16" s="48" customFormat="1">
      <c r="A95" s="26" t="s">
        <v>48</v>
      </c>
      <c r="B95" s="18" t="s">
        <v>2</v>
      </c>
      <c r="C95" s="57">
        <f>C97+C129</f>
        <v>90082</v>
      </c>
      <c r="D95" s="54"/>
      <c r="E95" s="54"/>
      <c r="F95" s="54"/>
      <c r="G95" s="54"/>
      <c r="H95" s="54"/>
      <c r="I95" s="54"/>
    </row>
    <row r="96" spans="1:16" s="48" customFormat="1">
      <c r="A96" s="173" t="s">
        <v>28</v>
      </c>
      <c r="B96" s="17" t="s">
        <v>1</v>
      </c>
      <c r="C96" s="51">
        <f>C98+C110+C116</f>
        <v>89586</v>
      </c>
      <c r="D96" s="54"/>
      <c r="E96" s="54"/>
      <c r="F96" s="54"/>
      <c r="G96" s="54"/>
      <c r="H96" s="54"/>
      <c r="I96" s="54"/>
    </row>
    <row r="97" spans="1:9" s="48" customFormat="1">
      <c r="A97" s="26" t="s">
        <v>49</v>
      </c>
      <c r="B97" s="18" t="s">
        <v>2</v>
      </c>
      <c r="C97" s="51">
        <f>C99+C111+C117</f>
        <v>89586</v>
      </c>
      <c r="D97" s="54"/>
      <c r="E97" s="54"/>
      <c r="F97" s="54"/>
      <c r="G97" s="54"/>
      <c r="H97" s="54"/>
      <c r="I97" s="54"/>
    </row>
    <row r="98" spans="1:9" s="87" customFormat="1" ht="25.5">
      <c r="A98" s="219" t="s">
        <v>50</v>
      </c>
      <c r="B98" s="180" t="s">
        <v>1</v>
      </c>
      <c r="C98" s="120">
        <f>C100+C102+C104+C106+C108</f>
        <v>8046</v>
      </c>
      <c r="D98" s="220"/>
      <c r="E98" s="220"/>
      <c r="F98" s="220"/>
      <c r="G98" s="220"/>
      <c r="H98" s="220"/>
      <c r="I98" s="220"/>
    </row>
    <row r="99" spans="1:9" s="87" customFormat="1">
      <c r="A99" s="221"/>
      <c r="B99" s="89" t="s">
        <v>2</v>
      </c>
      <c r="C99" s="120">
        <f>C101+C103+C105+C107+C109</f>
        <v>8046</v>
      </c>
      <c r="D99" s="220"/>
      <c r="E99" s="220"/>
      <c r="F99" s="220"/>
      <c r="G99" s="220"/>
      <c r="H99" s="220"/>
      <c r="I99" s="220"/>
    </row>
    <row r="100" spans="1:9" s="122" customFormat="1" ht="25.5">
      <c r="A100" s="343" t="s">
        <v>56</v>
      </c>
      <c r="B100" s="180" t="s">
        <v>1</v>
      </c>
      <c r="C100" s="120">
        <v>690</v>
      </c>
      <c r="D100" s="197"/>
      <c r="E100" s="197"/>
      <c r="F100" s="197"/>
      <c r="G100" s="197"/>
      <c r="H100" s="197"/>
      <c r="I100" s="197"/>
    </row>
    <row r="101" spans="1:9" s="122" customFormat="1">
      <c r="A101" s="104"/>
      <c r="B101" s="89" t="s">
        <v>2</v>
      </c>
      <c r="C101" s="120">
        <v>690</v>
      </c>
      <c r="D101" s="197"/>
      <c r="E101" s="227"/>
      <c r="F101" s="197"/>
      <c r="G101" s="197"/>
      <c r="H101" s="197"/>
      <c r="I101" s="197"/>
    </row>
    <row r="102" spans="1:9" s="122" customFormat="1" ht="25.5">
      <c r="A102" s="343" t="s">
        <v>57</v>
      </c>
      <c r="B102" s="180" t="s">
        <v>1</v>
      </c>
      <c r="C102" s="120">
        <v>1778</v>
      </c>
      <c r="D102" s="197"/>
      <c r="E102" s="342"/>
      <c r="F102" s="197"/>
      <c r="G102" s="197"/>
      <c r="H102" s="197"/>
      <c r="I102" s="197"/>
    </row>
    <row r="103" spans="1:9" s="122" customFormat="1">
      <c r="A103" s="104"/>
      <c r="B103" s="89" t="s">
        <v>2</v>
      </c>
      <c r="C103" s="120">
        <v>1778</v>
      </c>
      <c r="D103" s="197"/>
      <c r="E103" s="197"/>
      <c r="F103" s="197"/>
      <c r="G103" s="197"/>
      <c r="H103" s="197"/>
      <c r="I103" s="197"/>
    </row>
    <row r="104" spans="1:9" s="122" customFormat="1" ht="15" customHeight="1">
      <c r="A104" s="343" t="s">
        <v>58</v>
      </c>
      <c r="B104" s="180" t="s">
        <v>1</v>
      </c>
      <c r="C104" s="120">
        <v>4129</v>
      </c>
      <c r="D104" s="197"/>
      <c r="E104" s="342"/>
      <c r="F104" s="197"/>
      <c r="G104" s="197"/>
      <c r="H104" s="197"/>
      <c r="I104" s="197"/>
    </row>
    <row r="105" spans="1:9" s="122" customFormat="1">
      <c r="A105" s="104"/>
      <c r="B105" s="89" t="s">
        <v>2</v>
      </c>
      <c r="C105" s="120">
        <v>4129</v>
      </c>
      <c r="D105" s="197"/>
      <c r="E105" s="197"/>
      <c r="F105" s="197"/>
      <c r="G105" s="197"/>
      <c r="H105" s="197"/>
      <c r="I105" s="197"/>
    </row>
    <row r="106" spans="1:9" s="122" customFormat="1" ht="25.5">
      <c r="A106" s="343" t="s">
        <v>133</v>
      </c>
      <c r="B106" s="180" t="s">
        <v>1</v>
      </c>
      <c r="C106" s="120">
        <v>9</v>
      </c>
      <c r="D106" s="197"/>
      <c r="E106" s="342"/>
      <c r="F106" s="197"/>
      <c r="G106" s="197"/>
      <c r="H106" s="197"/>
      <c r="I106" s="197"/>
    </row>
    <row r="107" spans="1:9" s="122" customFormat="1">
      <c r="A107" s="104"/>
      <c r="B107" s="89" t="s">
        <v>2</v>
      </c>
      <c r="C107" s="120">
        <v>9</v>
      </c>
      <c r="D107" s="197"/>
      <c r="E107" s="197"/>
      <c r="F107" s="197"/>
      <c r="G107" s="197"/>
      <c r="H107" s="197"/>
      <c r="I107" s="197"/>
    </row>
    <row r="108" spans="1:9" s="122" customFormat="1" ht="25.5">
      <c r="A108" s="343" t="s">
        <v>134</v>
      </c>
      <c r="B108" s="180" t="s">
        <v>1</v>
      </c>
      <c r="C108" s="120">
        <v>1440</v>
      </c>
      <c r="D108" s="197"/>
      <c r="E108" s="342"/>
      <c r="F108" s="197"/>
      <c r="G108" s="197"/>
      <c r="H108" s="197"/>
      <c r="I108" s="197"/>
    </row>
    <row r="109" spans="1:9" s="122" customFormat="1">
      <c r="A109" s="104"/>
      <c r="B109" s="89" t="s">
        <v>2</v>
      </c>
      <c r="C109" s="120">
        <v>1440</v>
      </c>
      <c r="D109" s="197"/>
      <c r="E109" s="197"/>
      <c r="F109" s="197"/>
      <c r="G109" s="197"/>
      <c r="H109" s="197"/>
      <c r="I109" s="197"/>
    </row>
    <row r="110" spans="1:9" s="73" customFormat="1" ht="25.5">
      <c r="A110" s="241" t="s">
        <v>85</v>
      </c>
      <c r="B110" s="78" t="s">
        <v>1</v>
      </c>
      <c r="C110" s="57">
        <f>C112+C114</f>
        <v>69542</v>
      </c>
      <c r="D110" s="181"/>
      <c r="E110" s="181"/>
      <c r="F110" s="181"/>
      <c r="G110" s="181"/>
      <c r="H110" s="181"/>
      <c r="I110" s="181"/>
    </row>
    <row r="111" spans="1:9" s="73" customFormat="1">
      <c r="A111" s="15"/>
      <c r="B111" s="50" t="s">
        <v>2</v>
      </c>
      <c r="C111" s="57">
        <f>C113+C115</f>
        <v>69542</v>
      </c>
      <c r="D111" s="181"/>
      <c r="E111" s="181"/>
      <c r="F111" s="181"/>
      <c r="G111" s="181"/>
      <c r="H111" s="181"/>
      <c r="I111" s="181"/>
    </row>
    <row r="112" spans="1:9" s="126" customFormat="1" ht="38.25">
      <c r="A112" s="344" t="s">
        <v>136</v>
      </c>
      <c r="B112" s="134" t="s">
        <v>1</v>
      </c>
      <c r="C112" s="116">
        <v>1640</v>
      </c>
      <c r="D112" s="228"/>
      <c r="E112" s="228"/>
      <c r="F112" s="228"/>
      <c r="G112" s="228"/>
      <c r="H112" s="228"/>
      <c r="I112" s="228"/>
    </row>
    <row r="113" spans="1:9" s="126" customFormat="1">
      <c r="A113" s="200"/>
      <c r="B113" s="112" t="s">
        <v>2</v>
      </c>
      <c r="C113" s="116">
        <v>1640</v>
      </c>
      <c r="D113" s="228"/>
      <c r="E113" s="228"/>
      <c r="F113" s="228"/>
      <c r="G113" s="228"/>
      <c r="H113" s="228"/>
      <c r="I113" s="228"/>
    </row>
    <row r="114" spans="1:9" s="126" customFormat="1">
      <c r="A114" s="345" t="s">
        <v>88</v>
      </c>
      <c r="B114" s="134" t="s">
        <v>1</v>
      </c>
      <c r="C114" s="116">
        <v>67902</v>
      </c>
    </row>
    <row r="115" spans="1:9" s="126" customFormat="1">
      <c r="A115" s="200"/>
      <c r="B115" s="112" t="s">
        <v>2</v>
      </c>
      <c r="C115" s="116">
        <v>67902</v>
      </c>
    </row>
    <row r="116" spans="1:9" s="126" customFormat="1">
      <c r="A116" s="346" t="s">
        <v>10</v>
      </c>
      <c r="B116" s="134" t="s">
        <v>1</v>
      </c>
      <c r="C116" s="34">
        <f t="shared" ref="C116:C119" si="3">C118</f>
        <v>11998</v>
      </c>
      <c r="D116" s="228"/>
      <c r="E116" s="228"/>
      <c r="F116" s="228"/>
      <c r="G116" s="228"/>
      <c r="H116" s="228"/>
      <c r="I116" s="228"/>
    </row>
    <row r="117" spans="1:9" s="126" customFormat="1">
      <c r="A117" s="107"/>
      <c r="B117" s="112" t="s">
        <v>2</v>
      </c>
      <c r="C117" s="34">
        <f t="shared" si="3"/>
        <v>11998</v>
      </c>
      <c r="D117" s="228"/>
      <c r="E117" s="228"/>
      <c r="F117" s="228"/>
      <c r="G117" s="228"/>
      <c r="H117" s="228"/>
      <c r="I117" s="228"/>
    </row>
    <row r="118" spans="1:9" s="126" customFormat="1">
      <c r="A118" s="346" t="s">
        <v>13</v>
      </c>
      <c r="B118" s="134" t="s">
        <v>1</v>
      </c>
      <c r="C118" s="116">
        <f t="shared" si="3"/>
        <v>11998</v>
      </c>
      <c r="D118" s="116">
        <f>D120</f>
        <v>0</v>
      </c>
      <c r="E118" s="228"/>
      <c r="F118" s="228"/>
      <c r="G118" s="228"/>
      <c r="H118" s="228"/>
      <c r="I118" s="228"/>
    </row>
    <row r="119" spans="1:9" s="126" customFormat="1">
      <c r="A119" s="200"/>
      <c r="B119" s="112" t="s">
        <v>2</v>
      </c>
      <c r="C119" s="116">
        <f t="shared" si="3"/>
        <v>11998</v>
      </c>
      <c r="D119" s="228"/>
      <c r="E119" s="228"/>
      <c r="F119" s="228"/>
      <c r="G119" s="228"/>
      <c r="H119" s="228"/>
      <c r="I119" s="228"/>
    </row>
    <row r="120" spans="1:9" s="126" customFormat="1">
      <c r="A120" s="347" t="s">
        <v>29</v>
      </c>
      <c r="B120" s="134" t="s">
        <v>1</v>
      </c>
      <c r="C120" s="116">
        <f>C122+C124+C126</f>
        <v>11998</v>
      </c>
      <c r="D120" s="228"/>
      <c r="E120" s="228"/>
      <c r="F120" s="228"/>
      <c r="G120" s="228"/>
      <c r="H120" s="228"/>
      <c r="I120" s="228"/>
    </row>
    <row r="121" spans="1:9" s="126" customFormat="1">
      <c r="A121" s="200"/>
      <c r="B121" s="112" t="s">
        <v>2</v>
      </c>
      <c r="C121" s="116">
        <f>C123+C125+C127</f>
        <v>11998</v>
      </c>
      <c r="D121" s="228"/>
      <c r="E121" s="228"/>
      <c r="F121" s="228"/>
      <c r="G121" s="228"/>
      <c r="H121" s="228"/>
      <c r="I121" s="228"/>
    </row>
    <row r="122" spans="1:9" s="126" customFormat="1" ht="63.75">
      <c r="A122" s="348" t="s">
        <v>89</v>
      </c>
      <c r="B122" s="134" t="s">
        <v>1</v>
      </c>
      <c r="C122" s="116">
        <v>4074</v>
      </c>
    </row>
    <row r="123" spans="1:9" s="126" customFormat="1">
      <c r="A123" s="200"/>
      <c r="B123" s="112" t="s">
        <v>2</v>
      </c>
      <c r="C123" s="116">
        <v>4074</v>
      </c>
    </row>
    <row r="124" spans="1:9" s="126" customFormat="1" ht="38.25">
      <c r="A124" s="344" t="s">
        <v>90</v>
      </c>
      <c r="B124" s="134" t="s">
        <v>1</v>
      </c>
      <c r="C124" s="116">
        <v>2490</v>
      </c>
    </row>
    <row r="125" spans="1:9" s="126" customFormat="1">
      <c r="A125" s="200"/>
      <c r="B125" s="112" t="s">
        <v>2</v>
      </c>
      <c r="C125" s="116">
        <v>2490</v>
      </c>
    </row>
    <row r="126" spans="1:9" s="126" customFormat="1" ht="28.5" customHeight="1">
      <c r="A126" s="352" t="s">
        <v>144</v>
      </c>
      <c r="B126" s="134" t="s">
        <v>1</v>
      </c>
      <c r="C126" s="254">
        <v>5434</v>
      </c>
    </row>
    <row r="127" spans="1:9" s="126" customFormat="1" ht="14.25">
      <c r="A127" s="200"/>
      <c r="B127" s="112" t="s">
        <v>2</v>
      </c>
      <c r="C127" s="254">
        <v>5434</v>
      </c>
    </row>
    <row r="128" spans="1:9" s="126" customFormat="1">
      <c r="A128" s="296" t="s">
        <v>73</v>
      </c>
      <c r="B128" s="134" t="s">
        <v>1</v>
      </c>
      <c r="C128" s="116">
        <f>C130</f>
        <v>496</v>
      </c>
      <c r="D128" s="228"/>
      <c r="E128" s="228"/>
      <c r="F128" s="228"/>
      <c r="G128" s="228"/>
      <c r="H128" s="228"/>
      <c r="I128" s="228"/>
    </row>
    <row r="129" spans="1:10" s="126" customFormat="1">
      <c r="A129" s="200" t="s">
        <v>49</v>
      </c>
      <c r="B129" s="112" t="s">
        <v>2</v>
      </c>
      <c r="C129" s="116">
        <f>C131</f>
        <v>496</v>
      </c>
      <c r="D129" s="228"/>
      <c r="E129" s="228"/>
      <c r="F129" s="228"/>
      <c r="G129" s="228"/>
      <c r="H129" s="228"/>
      <c r="I129" s="228"/>
    </row>
    <row r="130" spans="1:10" s="126" customFormat="1" ht="25.5">
      <c r="A130" s="349" t="s">
        <v>50</v>
      </c>
      <c r="B130" s="134" t="s">
        <v>1</v>
      </c>
      <c r="C130" s="116">
        <f>C132</f>
        <v>496</v>
      </c>
      <c r="D130" s="228"/>
      <c r="E130" s="228"/>
      <c r="F130" s="228"/>
      <c r="G130" s="228"/>
      <c r="H130" s="228"/>
      <c r="I130" s="228"/>
    </row>
    <row r="131" spans="1:10" s="126" customFormat="1">
      <c r="A131" s="350"/>
      <c r="B131" s="112" t="s">
        <v>2</v>
      </c>
      <c r="C131" s="116">
        <f>C133</f>
        <v>496</v>
      </c>
      <c r="D131" s="228"/>
      <c r="E131" s="228"/>
      <c r="F131" s="228"/>
      <c r="G131" s="228"/>
      <c r="H131" s="228"/>
      <c r="I131" s="228"/>
    </row>
    <row r="132" spans="1:10" s="126" customFormat="1" ht="25.5">
      <c r="A132" s="347" t="s">
        <v>135</v>
      </c>
      <c r="B132" s="134" t="s">
        <v>1</v>
      </c>
      <c r="C132" s="116">
        <v>496</v>
      </c>
      <c r="D132" s="228"/>
      <c r="E132" s="351"/>
      <c r="F132" s="228"/>
      <c r="G132" s="228"/>
      <c r="H132" s="228"/>
      <c r="I132" s="228"/>
    </row>
    <row r="133" spans="1:10" s="122" customFormat="1">
      <c r="A133" s="104"/>
      <c r="B133" s="89" t="s">
        <v>2</v>
      </c>
      <c r="C133" s="120">
        <v>496</v>
      </c>
      <c r="D133" s="197"/>
      <c r="E133" s="197"/>
      <c r="F133" s="197"/>
      <c r="G133" s="197"/>
      <c r="H133" s="197"/>
      <c r="I133" s="197"/>
    </row>
    <row r="134" spans="1:10" s="126" customFormat="1">
      <c r="A134" s="507" t="s">
        <v>40</v>
      </c>
      <c r="B134" s="508"/>
      <c r="C134" s="509"/>
      <c r="F134" s="228"/>
      <c r="G134" s="228"/>
      <c r="H134" s="228"/>
      <c r="I134" s="228"/>
      <c r="J134" s="228"/>
    </row>
    <row r="135" spans="1:10" s="55" customFormat="1">
      <c r="A135" s="97" t="s">
        <v>14</v>
      </c>
      <c r="B135" s="78" t="s">
        <v>1</v>
      </c>
      <c r="C135" s="57">
        <f>C137</f>
        <v>8525</v>
      </c>
      <c r="E135" s="301"/>
      <c r="F135" s="300"/>
      <c r="G135" s="300"/>
      <c r="H135" s="300"/>
      <c r="I135" s="300"/>
      <c r="J135" s="300"/>
    </row>
    <row r="136" spans="1:10" s="55" customFormat="1">
      <c r="A136" s="58" t="s">
        <v>15</v>
      </c>
      <c r="B136" s="50" t="s">
        <v>2</v>
      </c>
      <c r="C136" s="57">
        <f>C138</f>
        <v>8525</v>
      </c>
      <c r="E136" s="300"/>
      <c r="F136" s="300"/>
      <c r="G136" s="300"/>
      <c r="H136" s="300"/>
      <c r="I136" s="300"/>
      <c r="J136" s="300"/>
    </row>
    <row r="137" spans="1:10">
      <c r="A137" s="39" t="s">
        <v>43</v>
      </c>
      <c r="B137" s="12" t="s">
        <v>1</v>
      </c>
      <c r="C137" s="120">
        <f>C139</f>
        <v>8525</v>
      </c>
      <c r="D137"/>
      <c r="E137" s="13"/>
      <c r="F137" s="13"/>
      <c r="G137" s="13"/>
      <c r="H137" s="13"/>
      <c r="I137" s="13"/>
      <c r="J137" s="13"/>
    </row>
    <row r="138" spans="1:10">
      <c r="A138" s="14" t="s">
        <v>9</v>
      </c>
      <c r="B138" s="11" t="s">
        <v>2</v>
      </c>
      <c r="C138" s="120">
        <f>C140</f>
        <v>8525</v>
      </c>
      <c r="D138"/>
      <c r="E138" s="13"/>
      <c r="F138" s="13"/>
      <c r="G138" s="13"/>
      <c r="H138" s="13"/>
      <c r="I138" s="13"/>
      <c r="J138" s="13"/>
    </row>
    <row r="139" spans="1:10" s="55" customFormat="1">
      <c r="A139" s="16" t="s">
        <v>10</v>
      </c>
      <c r="B139" s="79" t="s">
        <v>1</v>
      </c>
      <c r="C139" s="120">
        <f t="shared" ref="C139:C142" si="4">C141</f>
        <v>8525</v>
      </c>
    </row>
    <row r="140" spans="1:10" s="55" customFormat="1">
      <c r="A140" s="15"/>
      <c r="B140" s="50" t="s">
        <v>2</v>
      </c>
      <c r="C140" s="120">
        <f t="shared" si="4"/>
        <v>8525</v>
      </c>
    </row>
    <row r="141" spans="1:10" s="55" customFormat="1">
      <c r="A141" s="24" t="s">
        <v>26</v>
      </c>
      <c r="B141" s="17" t="s">
        <v>1</v>
      </c>
      <c r="C141" s="120">
        <f t="shared" si="4"/>
        <v>8525</v>
      </c>
    </row>
    <row r="142" spans="1:10" s="55" customFormat="1">
      <c r="A142" s="24"/>
      <c r="B142" s="18" t="s">
        <v>2</v>
      </c>
      <c r="C142" s="120">
        <f t="shared" si="4"/>
        <v>8525</v>
      </c>
    </row>
    <row r="143" spans="1:10" s="55" customFormat="1">
      <c r="A143" s="25" t="s">
        <v>27</v>
      </c>
      <c r="B143" s="17" t="s">
        <v>1</v>
      </c>
      <c r="C143" s="120">
        <f>C145+C149</f>
        <v>8525</v>
      </c>
    </row>
    <row r="144" spans="1:10" s="55" customFormat="1">
      <c r="A144" s="24"/>
      <c r="B144" s="18" t="s">
        <v>2</v>
      </c>
      <c r="C144" s="120">
        <f>C146+C150</f>
        <v>8525</v>
      </c>
    </row>
    <row r="145" spans="1:10" s="85" customFormat="1">
      <c r="A145" s="115" t="s">
        <v>181</v>
      </c>
      <c r="B145" s="33" t="s">
        <v>1</v>
      </c>
      <c r="C145" s="32">
        <f>C147</f>
        <v>7029</v>
      </c>
    </row>
    <row r="146" spans="1:10" s="85" customFormat="1">
      <c r="A146" s="38"/>
      <c r="B146" s="35" t="s">
        <v>2</v>
      </c>
      <c r="C146" s="32">
        <f>C148</f>
        <v>7029</v>
      </c>
    </row>
    <row r="147" spans="1:10" s="126" customFormat="1" ht="15.75" customHeight="1">
      <c r="A147" s="344" t="s">
        <v>130</v>
      </c>
      <c r="B147" s="134" t="s">
        <v>1</v>
      </c>
      <c r="C147" s="116">
        <v>7029</v>
      </c>
    </row>
    <row r="148" spans="1:10" s="126" customFormat="1">
      <c r="A148" s="200"/>
      <c r="B148" s="112" t="s">
        <v>2</v>
      </c>
      <c r="C148" s="116">
        <v>7029</v>
      </c>
    </row>
    <row r="149" spans="1:10" s="85" customFormat="1">
      <c r="A149" s="115" t="s">
        <v>207</v>
      </c>
      <c r="B149" s="33" t="s">
        <v>1</v>
      </c>
      <c r="C149" s="34">
        <f>C151</f>
        <v>1496</v>
      </c>
    </row>
    <row r="150" spans="1:10" s="85" customFormat="1">
      <c r="A150" s="38"/>
      <c r="B150" s="35" t="s">
        <v>2</v>
      </c>
      <c r="C150" s="34">
        <f>C152</f>
        <v>1496</v>
      </c>
    </row>
    <row r="151" spans="1:10" s="126" customFormat="1" ht="15.75">
      <c r="A151" s="353" t="s">
        <v>83</v>
      </c>
      <c r="B151" s="134" t="s">
        <v>1</v>
      </c>
      <c r="C151" s="116">
        <v>1496</v>
      </c>
    </row>
    <row r="152" spans="1:10" s="126" customFormat="1">
      <c r="A152" s="200"/>
      <c r="B152" s="112" t="s">
        <v>2</v>
      </c>
      <c r="C152" s="116">
        <v>1496</v>
      </c>
    </row>
    <row r="153" spans="1:10" s="126" customFormat="1">
      <c r="A153" s="512" t="s">
        <v>419</v>
      </c>
      <c r="B153" s="513"/>
      <c r="C153" s="514"/>
      <c r="F153" s="228"/>
      <c r="G153" s="228"/>
      <c r="H153" s="228"/>
      <c r="I153" s="228"/>
      <c r="J153" s="228"/>
    </row>
    <row r="154" spans="1:10" s="126" customFormat="1">
      <c r="A154" s="115" t="s">
        <v>14</v>
      </c>
      <c r="B154" s="134" t="s">
        <v>1</v>
      </c>
      <c r="C154" s="116">
        <f>C156</f>
        <v>15406</v>
      </c>
      <c r="E154" s="354"/>
      <c r="F154" s="228"/>
      <c r="G154" s="228"/>
      <c r="H154" s="228"/>
      <c r="I154" s="228"/>
      <c r="J154" s="228"/>
    </row>
    <row r="155" spans="1:10" s="126" customFormat="1">
      <c r="A155" s="200" t="s">
        <v>15</v>
      </c>
      <c r="B155" s="112" t="s">
        <v>2</v>
      </c>
      <c r="C155" s="116">
        <f>C157</f>
        <v>15406</v>
      </c>
      <c r="E155" s="228"/>
      <c r="F155" s="228"/>
      <c r="G155" s="228"/>
      <c r="H155" s="228"/>
      <c r="I155" s="228"/>
      <c r="J155" s="228"/>
    </row>
    <row r="156" spans="1:10" s="126" customFormat="1">
      <c r="A156" s="355" t="s">
        <v>43</v>
      </c>
      <c r="B156" s="134" t="s">
        <v>1</v>
      </c>
      <c r="C156" s="120">
        <f>C158</f>
        <v>15406</v>
      </c>
      <c r="E156" s="228"/>
      <c r="F156" s="228"/>
      <c r="G156" s="228"/>
      <c r="H156" s="228"/>
      <c r="I156" s="228"/>
      <c r="J156" s="228"/>
    </row>
    <row r="157" spans="1:10" s="126" customFormat="1">
      <c r="A157" s="191" t="s">
        <v>9</v>
      </c>
      <c r="B157" s="112" t="s">
        <v>2</v>
      </c>
      <c r="C157" s="120">
        <f>C159</f>
        <v>15406</v>
      </c>
      <c r="E157" s="228"/>
      <c r="F157" s="228"/>
      <c r="G157" s="228"/>
      <c r="H157" s="228"/>
      <c r="I157" s="228"/>
      <c r="J157" s="228"/>
    </row>
    <row r="158" spans="1:10" s="126" customFormat="1">
      <c r="A158" s="346" t="s">
        <v>10</v>
      </c>
      <c r="B158" s="127" t="s">
        <v>1</v>
      </c>
      <c r="C158" s="120">
        <f t="shared" ref="C158:C163" si="5">C160</f>
        <v>15406</v>
      </c>
    </row>
    <row r="159" spans="1:10" s="126" customFormat="1">
      <c r="A159" s="107"/>
      <c r="B159" s="112" t="s">
        <v>2</v>
      </c>
      <c r="C159" s="120">
        <f t="shared" si="5"/>
        <v>15406</v>
      </c>
    </row>
    <row r="160" spans="1:10" s="126" customFormat="1">
      <c r="A160" s="187" t="s">
        <v>26</v>
      </c>
      <c r="B160" s="180" t="s">
        <v>1</v>
      </c>
      <c r="C160" s="120">
        <f t="shared" si="5"/>
        <v>15406</v>
      </c>
    </row>
    <row r="161" spans="1:22" s="126" customFormat="1">
      <c r="A161" s="187"/>
      <c r="B161" s="89" t="s">
        <v>2</v>
      </c>
      <c r="C161" s="120">
        <f t="shared" si="5"/>
        <v>15406</v>
      </c>
    </row>
    <row r="162" spans="1:22" s="126" customFormat="1">
      <c r="A162" s="179" t="s">
        <v>27</v>
      </c>
      <c r="B162" s="180" t="s">
        <v>1</v>
      </c>
      <c r="C162" s="120">
        <f t="shared" si="5"/>
        <v>15406</v>
      </c>
    </row>
    <row r="163" spans="1:22" s="126" customFormat="1">
      <c r="A163" s="187"/>
      <c r="B163" s="89" t="s">
        <v>2</v>
      </c>
      <c r="C163" s="120">
        <f t="shared" si="5"/>
        <v>15406</v>
      </c>
    </row>
    <row r="164" spans="1:22" s="85" customFormat="1">
      <c r="A164" s="356" t="s">
        <v>69</v>
      </c>
      <c r="B164" s="33" t="s">
        <v>1</v>
      </c>
      <c r="C164" s="34">
        <f>C166</f>
        <v>15406</v>
      </c>
    </row>
    <row r="165" spans="1:22" s="85" customFormat="1">
      <c r="A165" s="38"/>
      <c r="B165" s="35" t="s">
        <v>2</v>
      </c>
      <c r="C165" s="34">
        <f>C167</f>
        <v>15406</v>
      </c>
    </row>
    <row r="166" spans="1:22" s="126" customFormat="1" ht="40.5" customHeight="1">
      <c r="A166" s="357" t="s">
        <v>70</v>
      </c>
      <c r="B166" s="134" t="s">
        <v>1</v>
      </c>
      <c r="C166" s="116">
        <v>15406</v>
      </c>
    </row>
    <row r="167" spans="1:22" s="126" customFormat="1">
      <c r="A167" s="200"/>
      <c r="B167" s="112" t="s">
        <v>2</v>
      </c>
      <c r="C167" s="116">
        <v>15406</v>
      </c>
    </row>
    <row r="168" spans="1:22" s="66" customFormat="1">
      <c r="A168" s="485" t="s">
        <v>33</v>
      </c>
      <c r="B168" s="485"/>
      <c r="C168" s="485"/>
      <c r="D168" s="48"/>
      <c r="E168" s="48"/>
      <c r="F168" s="48"/>
      <c r="G168" s="48"/>
      <c r="H168" s="48"/>
      <c r="I168" s="48"/>
      <c r="J168" s="48"/>
      <c r="K168" s="48"/>
      <c r="L168" s="48"/>
      <c r="M168" s="48"/>
      <c r="N168" s="48"/>
      <c r="O168" s="48"/>
      <c r="P168" s="48"/>
      <c r="Q168" s="48"/>
      <c r="R168" s="48"/>
      <c r="S168" s="48"/>
      <c r="T168" s="48"/>
      <c r="U168" s="48"/>
      <c r="V168" s="48"/>
    </row>
    <row r="169" spans="1:22" s="71" customFormat="1">
      <c r="A169" s="155" t="s">
        <v>14</v>
      </c>
      <c r="B169" s="168" t="s">
        <v>1</v>
      </c>
      <c r="C169" s="32">
        <f>C171+C187</f>
        <v>5237</v>
      </c>
    </row>
    <row r="170" spans="1:22" s="71" customFormat="1">
      <c r="A170" s="44" t="s">
        <v>15</v>
      </c>
      <c r="B170" s="18" t="s">
        <v>2</v>
      </c>
      <c r="C170" s="32">
        <f>C172+C188</f>
        <v>5237</v>
      </c>
    </row>
    <row r="171" spans="1:22" s="71" customFormat="1">
      <c r="A171" s="45" t="s">
        <v>28</v>
      </c>
      <c r="B171" s="17" t="s">
        <v>1</v>
      </c>
      <c r="C171" s="23">
        <f>C173+C181</f>
        <v>1577</v>
      </c>
    </row>
    <row r="172" spans="1:22" s="71" customFormat="1">
      <c r="A172" s="44" t="s">
        <v>15</v>
      </c>
      <c r="B172" s="18" t="s">
        <v>2</v>
      </c>
      <c r="C172" s="23">
        <f>C174+C182</f>
        <v>1577</v>
      </c>
    </row>
    <row r="173" spans="1:22" s="87" customFormat="1">
      <c r="A173" s="213" t="s">
        <v>41</v>
      </c>
      <c r="B173" s="127" t="s">
        <v>1</v>
      </c>
      <c r="C173" s="86">
        <f t="shared" ref="C173:C174" si="6">C175</f>
        <v>668</v>
      </c>
    </row>
    <row r="174" spans="1:22" s="87" customFormat="1">
      <c r="A174" s="107"/>
      <c r="B174" s="112" t="s">
        <v>2</v>
      </c>
      <c r="C174" s="86">
        <f t="shared" si="6"/>
        <v>668</v>
      </c>
    </row>
    <row r="175" spans="1:22" s="126" customFormat="1" ht="25.5">
      <c r="A175" s="214" t="s">
        <v>55</v>
      </c>
      <c r="B175" s="127" t="s">
        <v>1</v>
      </c>
      <c r="C175" s="116">
        <f>C177+C179</f>
        <v>668</v>
      </c>
    </row>
    <row r="176" spans="1:22" s="126" customFormat="1">
      <c r="A176" s="200"/>
      <c r="B176" s="112" t="s">
        <v>2</v>
      </c>
      <c r="C176" s="116">
        <f>C178+C180</f>
        <v>668</v>
      </c>
    </row>
    <row r="177" spans="1:10" s="126" customFormat="1" ht="25.5">
      <c r="A177" s="358" t="s">
        <v>298</v>
      </c>
      <c r="B177" s="127" t="s">
        <v>1</v>
      </c>
      <c r="C177" s="116">
        <v>579</v>
      </c>
    </row>
    <row r="178" spans="1:10" s="126" customFormat="1">
      <c r="A178" s="200"/>
      <c r="B178" s="112" t="s">
        <v>2</v>
      </c>
      <c r="C178" s="116">
        <v>579</v>
      </c>
    </row>
    <row r="179" spans="1:10" s="126" customFormat="1" ht="25.5">
      <c r="A179" s="358" t="s">
        <v>299</v>
      </c>
      <c r="B179" s="127" t="s">
        <v>1</v>
      </c>
      <c r="C179" s="116">
        <v>89</v>
      </c>
    </row>
    <row r="180" spans="1:10" s="126" customFormat="1" ht="14.25" customHeight="1">
      <c r="A180" s="200"/>
      <c r="B180" s="112" t="s">
        <v>2</v>
      </c>
      <c r="C180" s="116">
        <v>89</v>
      </c>
    </row>
    <row r="181" spans="1:10" s="126" customFormat="1" ht="25.5">
      <c r="A181" s="349" t="s">
        <v>85</v>
      </c>
      <c r="B181" s="134" t="s">
        <v>1</v>
      </c>
      <c r="C181" s="116">
        <f t="shared" ref="C181:C182" si="7">C183</f>
        <v>909</v>
      </c>
      <c r="D181" s="228"/>
      <c r="E181" s="228"/>
      <c r="F181" s="228"/>
      <c r="G181" s="228"/>
      <c r="H181" s="228"/>
      <c r="I181" s="228"/>
    </row>
    <row r="182" spans="1:10" s="126" customFormat="1">
      <c r="A182" s="107"/>
      <c r="B182" s="112" t="s">
        <v>2</v>
      </c>
      <c r="C182" s="116">
        <f t="shared" si="7"/>
        <v>909</v>
      </c>
      <c r="D182" s="228"/>
      <c r="E182" s="228"/>
      <c r="F182" s="228"/>
      <c r="G182" s="228"/>
      <c r="H182" s="228"/>
      <c r="I182" s="228"/>
    </row>
    <row r="183" spans="1:10" s="126" customFormat="1" ht="28.5">
      <c r="A183" s="271" t="s">
        <v>124</v>
      </c>
      <c r="B183" s="134" t="s">
        <v>1</v>
      </c>
      <c r="C183" s="116">
        <f>C185</f>
        <v>909</v>
      </c>
      <c r="D183" s="228"/>
      <c r="E183" s="228"/>
      <c r="F183" s="228"/>
      <c r="G183" s="228"/>
      <c r="H183" s="228"/>
      <c r="I183" s="228"/>
    </row>
    <row r="184" spans="1:10" s="126" customFormat="1">
      <c r="A184" s="107"/>
      <c r="B184" s="112" t="s">
        <v>2</v>
      </c>
      <c r="C184" s="116">
        <f>C186</f>
        <v>909</v>
      </c>
      <c r="D184" s="228"/>
      <c r="E184" s="228"/>
      <c r="F184" s="228"/>
      <c r="G184" s="228"/>
      <c r="H184" s="228"/>
      <c r="I184" s="228"/>
    </row>
    <row r="185" spans="1:10" s="126" customFormat="1" ht="30">
      <c r="A185" s="359" t="s">
        <v>326</v>
      </c>
      <c r="B185" s="134" t="s">
        <v>1</v>
      </c>
      <c r="C185" s="116">
        <v>909</v>
      </c>
      <c r="D185" s="228"/>
      <c r="E185" s="228"/>
      <c r="F185" s="228"/>
      <c r="G185" s="228"/>
      <c r="H185" s="228"/>
      <c r="I185" s="228"/>
    </row>
    <row r="186" spans="1:10" s="73" customFormat="1">
      <c r="A186" s="15"/>
      <c r="B186" s="50" t="s">
        <v>2</v>
      </c>
      <c r="C186" s="57">
        <v>909</v>
      </c>
      <c r="D186" s="181"/>
      <c r="E186" s="181"/>
      <c r="F186" s="181"/>
      <c r="G186" s="181"/>
      <c r="H186" s="181"/>
      <c r="I186" s="181"/>
    </row>
    <row r="187" spans="1:10">
      <c r="A187" s="39" t="s">
        <v>43</v>
      </c>
      <c r="B187" s="12" t="s">
        <v>1</v>
      </c>
      <c r="C187" s="120">
        <f t="shared" ref="C187:C194" si="8">C189</f>
        <v>3660</v>
      </c>
      <c r="D187"/>
      <c r="E187" s="13"/>
      <c r="F187" s="13"/>
      <c r="G187" s="13"/>
      <c r="H187" s="13"/>
      <c r="I187" s="13"/>
      <c r="J187" s="13"/>
    </row>
    <row r="188" spans="1:10">
      <c r="A188" s="14" t="s">
        <v>9</v>
      </c>
      <c r="B188" s="11" t="s">
        <v>2</v>
      </c>
      <c r="C188" s="120">
        <f t="shared" si="8"/>
        <v>3660</v>
      </c>
      <c r="D188"/>
      <c r="E188" s="13"/>
      <c r="F188" s="13"/>
      <c r="G188" s="13"/>
      <c r="H188" s="13"/>
      <c r="I188" s="13"/>
      <c r="J188" s="13"/>
    </row>
    <row r="189" spans="1:10" s="55" customFormat="1">
      <c r="A189" s="16" t="s">
        <v>10</v>
      </c>
      <c r="B189" s="79" t="s">
        <v>1</v>
      </c>
      <c r="C189" s="120">
        <f t="shared" si="8"/>
        <v>3660</v>
      </c>
    </row>
    <row r="190" spans="1:10" s="55" customFormat="1">
      <c r="A190" s="15"/>
      <c r="B190" s="50" t="s">
        <v>2</v>
      </c>
      <c r="C190" s="120">
        <f t="shared" si="8"/>
        <v>3660</v>
      </c>
    </row>
    <row r="191" spans="1:10" s="55" customFormat="1">
      <c r="A191" s="24" t="s">
        <v>26</v>
      </c>
      <c r="B191" s="17" t="s">
        <v>1</v>
      </c>
      <c r="C191" s="120">
        <f t="shared" si="8"/>
        <v>3660</v>
      </c>
    </row>
    <row r="192" spans="1:10" s="55" customFormat="1">
      <c r="A192" s="24"/>
      <c r="B192" s="18" t="s">
        <v>2</v>
      </c>
      <c r="C192" s="120">
        <f t="shared" si="8"/>
        <v>3660</v>
      </c>
    </row>
    <row r="193" spans="1:26" s="55" customFormat="1">
      <c r="A193" s="25" t="s">
        <v>27</v>
      </c>
      <c r="B193" s="17" t="s">
        <v>1</v>
      </c>
      <c r="C193" s="120">
        <f t="shared" si="8"/>
        <v>3660</v>
      </c>
    </row>
    <row r="194" spans="1:26" s="55" customFormat="1">
      <c r="A194" s="24"/>
      <c r="B194" s="18" t="s">
        <v>2</v>
      </c>
      <c r="C194" s="120">
        <f t="shared" si="8"/>
        <v>3660</v>
      </c>
    </row>
    <row r="195" spans="1:26" s="126" customFormat="1" ht="15.75">
      <c r="A195" s="267" t="s">
        <v>121</v>
      </c>
      <c r="B195" s="134" t="s">
        <v>1</v>
      </c>
      <c r="C195" s="57">
        <f t="shared" ref="C195:C196" si="9">C197</f>
        <v>3660</v>
      </c>
    </row>
    <row r="196" spans="1:26" s="126" customFormat="1">
      <c r="A196" s="200"/>
      <c r="B196" s="112" t="s">
        <v>2</v>
      </c>
      <c r="C196" s="57">
        <f t="shared" si="9"/>
        <v>3660</v>
      </c>
    </row>
    <row r="197" spans="1:26" s="126" customFormat="1" ht="15">
      <c r="A197" s="360" t="s">
        <v>122</v>
      </c>
      <c r="B197" s="134" t="s">
        <v>1</v>
      </c>
      <c r="C197" s="116">
        <v>3660</v>
      </c>
    </row>
    <row r="198" spans="1:26" s="126" customFormat="1">
      <c r="A198" s="200"/>
      <c r="B198" s="112" t="s">
        <v>2</v>
      </c>
      <c r="C198" s="57">
        <v>3660</v>
      </c>
    </row>
    <row r="199" spans="1:26" s="66" customFormat="1">
      <c r="A199" s="223" t="s">
        <v>75</v>
      </c>
      <c r="B199" s="224"/>
      <c r="C199" s="225"/>
      <c r="D199" s="222"/>
      <c r="E199" s="226"/>
      <c r="F199" s="222"/>
      <c r="G199" s="222"/>
      <c r="H199" s="222"/>
      <c r="I199" s="222"/>
      <c r="J199" s="48"/>
      <c r="K199" s="48"/>
      <c r="L199" s="48"/>
      <c r="M199" s="48"/>
      <c r="N199" s="48"/>
      <c r="O199" s="48"/>
      <c r="P199" s="48"/>
      <c r="Q199" s="48"/>
      <c r="R199" s="48"/>
      <c r="S199" s="48"/>
      <c r="T199" s="48"/>
      <c r="U199" s="48"/>
      <c r="V199" s="48"/>
      <c r="W199" s="48"/>
      <c r="X199" s="48"/>
      <c r="Y199" s="48"/>
      <c r="Z199" s="48"/>
    </row>
    <row r="200" spans="1:26" s="71" customFormat="1">
      <c r="A200" s="155" t="s">
        <v>14</v>
      </c>
      <c r="B200" s="168" t="s">
        <v>1</v>
      </c>
      <c r="C200" s="156">
        <f t="shared" ref="C200:C201" si="10">C202</f>
        <v>500</v>
      </c>
    </row>
    <row r="201" spans="1:26" s="71" customFormat="1">
      <c r="A201" s="44" t="s">
        <v>15</v>
      </c>
      <c r="B201" s="18" t="s">
        <v>2</v>
      </c>
      <c r="C201" s="156">
        <f t="shared" si="10"/>
        <v>500</v>
      </c>
    </row>
    <row r="202" spans="1:26" s="71" customFormat="1">
      <c r="A202" s="45" t="s">
        <v>28</v>
      </c>
      <c r="B202" s="17" t="s">
        <v>1</v>
      </c>
      <c r="C202" s="23">
        <f>C204</f>
        <v>500</v>
      </c>
    </row>
    <row r="203" spans="1:26" s="71" customFormat="1">
      <c r="A203" s="44" t="s">
        <v>15</v>
      </c>
      <c r="B203" s="18" t="s">
        <v>2</v>
      </c>
      <c r="C203" s="23">
        <f>C205</f>
        <v>500</v>
      </c>
    </row>
    <row r="204" spans="1:26" s="48" customFormat="1">
      <c r="A204" s="16" t="s">
        <v>10</v>
      </c>
      <c r="B204" s="9" t="s">
        <v>1</v>
      </c>
      <c r="C204" s="23">
        <f t="shared" ref="C204:C209" si="11">C206</f>
        <v>500</v>
      </c>
    </row>
    <row r="205" spans="1:26" s="48" customFormat="1">
      <c r="A205" s="15"/>
      <c r="B205" s="11" t="s">
        <v>2</v>
      </c>
      <c r="C205" s="23">
        <f t="shared" si="11"/>
        <v>500</v>
      </c>
    </row>
    <row r="206" spans="1:26" s="48" customFormat="1">
      <c r="A206" s="93" t="s">
        <v>23</v>
      </c>
      <c r="B206" s="17" t="s">
        <v>1</v>
      </c>
      <c r="C206" s="23">
        <f t="shared" si="11"/>
        <v>500</v>
      </c>
    </row>
    <row r="207" spans="1:26" s="48" customFormat="1">
      <c r="A207" s="27"/>
      <c r="B207" s="18" t="s">
        <v>2</v>
      </c>
      <c r="C207" s="23">
        <f t="shared" si="11"/>
        <v>500</v>
      </c>
    </row>
    <row r="208" spans="1:26">
      <c r="A208" s="29" t="s">
        <v>29</v>
      </c>
      <c r="B208" s="17" t="s">
        <v>1</v>
      </c>
      <c r="C208" s="23">
        <f t="shared" si="11"/>
        <v>500</v>
      </c>
      <c r="D208" s="52"/>
      <c r="E208" s="52"/>
      <c r="F208" s="52"/>
      <c r="G208" s="52"/>
      <c r="H208" s="52"/>
      <c r="I208" s="52"/>
      <c r="J208" s="13"/>
      <c r="K208" s="13"/>
      <c r="L208" s="13"/>
      <c r="M208" s="13"/>
    </row>
    <row r="209" spans="1:26">
      <c r="A209" s="10"/>
      <c r="B209" s="18" t="s">
        <v>2</v>
      </c>
      <c r="C209" s="23">
        <f t="shared" si="11"/>
        <v>500</v>
      </c>
      <c r="D209" s="52"/>
      <c r="E209" s="52"/>
      <c r="F209" s="52"/>
      <c r="G209" s="52"/>
      <c r="H209" s="52"/>
      <c r="I209" s="52"/>
      <c r="J209" s="13"/>
      <c r="K209" s="13"/>
      <c r="L209" s="13"/>
      <c r="M209" s="13"/>
    </row>
    <row r="210" spans="1:26" s="122" customFormat="1" ht="28.5">
      <c r="A210" s="361" t="s">
        <v>86</v>
      </c>
      <c r="B210" s="180" t="s">
        <v>1</v>
      </c>
      <c r="C210" s="120">
        <v>500</v>
      </c>
      <c r="D210" s="111"/>
      <c r="E210" s="111"/>
      <c r="F210" s="111"/>
      <c r="G210" s="111"/>
      <c r="H210" s="111"/>
      <c r="I210" s="111"/>
      <c r="J210" s="197"/>
      <c r="K210" s="197"/>
      <c r="L210" s="197"/>
      <c r="M210" s="197"/>
    </row>
    <row r="211" spans="1:26" s="19" customFormat="1">
      <c r="A211" s="26"/>
      <c r="B211" s="18" t="s">
        <v>2</v>
      </c>
      <c r="C211" s="51">
        <v>500</v>
      </c>
      <c r="D211" s="52"/>
      <c r="E211" s="52"/>
      <c r="F211" s="52"/>
      <c r="G211" s="52"/>
      <c r="H211" s="52"/>
      <c r="I211" s="52"/>
      <c r="J211" s="302"/>
      <c r="K211" s="302"/>
      <c r="L211" s="302"/>
      <c r="M211" s="302"/>
    </row>
    <row r="212" spans="1:26" s="303" customFormat="1" ht="15">
      <c r="A212" s="506" t="s">
        <v>46</v>
      </c>
      <c r="B212" s="506"/>
      <c r="C212" s="506"/>
      <c r="D212" s="195"/>
      <c r="E212" s="196"/>
      <c r="F212" s="195"/>
      <c r="G212" s="195"/>
      <c r="H212" s="195"/>
      <c r="I212" s="195"/>
      <c r="J212" s="195"/>
      <c r="K212" s="195"/>
      <c r="L212" s="195"/>
      <c r="M212" s="195"/>
      <c r="N212" s="195"/>
      <c r="O212" s="195"/>
      <c r="P212" s="195"/>
      <c r="Q212" s="195"/>
      <c r="R212" s="195"/>
      <c r="S212" s="195"/>
      <c r="T212" s="195"/>
      <c r="U212" s="195"/>
      <c r="V212" s="195"/>
      <c r="W212" s="195"/>
      <c r="X212" s="195"/>
      <c r="Y212" s="195"/>
      <c r="Z212" s="195"/>
    </row>
    <row r="213" spans="1:26" s="195" customFormat="1" ht="15">
      <c r="A213" s="272" t="s">
        <v>14</v>
      </c>
      <c r="B213" s="273" t="s">
        <v>1</v>
      </c>
      <c r="C213" s="274">
        <f>C215+C273</f>
        <v>223105</v>
      </c>
    </row>
    <row r="214" spans="1:26" s="195" customFormat="1" ht="15">
      <c r="A214" s="230" t="s">
        <v>15</v>
      </c>
      <c r="B214" s="231" t="s">
        <v>2</v>
      </c>
      <c r="C214" s="274">
        <f>C216+C274</f>
        <v>223105</v>
      </c>
    </row>
    <row r="215" spans="1:26" s="195" customFormat="1" ht="15">
      <c r="A215" s="275" t="s">
        <v>28</v>
      </c>
      <c r="B215" s="276" t="s">
        <v>1</v>
      </c>
      <c r="C215" s="232">
        <f>C217+C223</f>
        <v>221673</v>
      </c>
    </row>
    <row r="216" spans="1:26" s="195" customFormat="1" ht="14.25">
      <c r="A216" s="230" t="s">
        <v>15</v>
      </c>
      <c r="B216" s="231" t="s">
        <v>2</v>
      </c>
      <c r="C216" s="232">
        <f>C218+C224</f>
        <v>221673</v>
      </c>
    </row>
    <row r="217" spans="1:26" s="195" customFormat="1" ht="28.5">
      <c r="A217" s="277" t="s">
        <v>137</v>
      </c>
      <c r="B217" s="276" t="s">
        <v>1</v>
      </c>
      <c r="C217" s="232">
        <f>C219+C221</f>
        <v>184429</v>
      </c>
    </row>
    <row r="218" spans="1:26" s="195" customFormat="1" ht="14.25">
      <c r="A218" s="278"/>
      <c r="B218" s="231" t="s">
        <v>2</v>
      </c>
      <c r="C218" s="232">
        <f>C220+C222</f>
        <v>184429</v>
      </c>
    </row>
    <row r="219" spans="1:26" s="126" customFormat="1" ht="45" customHeight="1">
      <c r="A219" s="363" t="s">
        <v>138</v>
      </c>
      <c r="B219" s="287" t="s">
        <v>1</v>
      </c>
      <c r="C219" s="254">
        <v>95105</v>
      </c>
      <c r="E219" s="228"/>
      <c r="F219" s="228"/>
      <c r="G219" s="228"/>
      <c r="H219" s="228"/>
      <c r="I219" s="228"/>
      <c r="J219" s="362"/>
    </row>
    <row r="220" spans="1:26" s="122" customFormat="1" ht="14.25">
      <c r="A220" s="279"/>
      <c r="B220" s="280" t="s">
        <v>2</v>
      </c>
      <c r="C220" s="229">
        <v>95105</v>
      </c>
      <c r="E220" s="197"/>
      <c r="F220" s="197"/>
      <c r="G220" s="197"/>
      <c r="H220" s="197"/>
      <c r="I220" s="197"/>
      <c r="J220" s="197"/>
    </row>
    <row r="221" spans="1:26" s="126" customFormat="1" ht="45.75" customHeight="1">
      <c r="A221" s="364" t="s">
        <v>139</v>
      </c>
      <c r="B221" s="287" t="s">
        <v>1</v>
      </c>
      <c r="C221" s="254">
        <v>89324</v>
      </c>
      <c r="E221" s="228"/>
      <c r="F221" s="228"/>
      <c r="G221" s="228"/>
      <c r="H221" s="228"/>
      <c r="I221" s="228"/>
      <c r="J221" s="362"/>
    </row>
    <row r="222" spans="1:26" s="122" customFormat="1" ht="14.25">
      <c r="A222" s="279"/>
      <c r="B222" s="280" t="s">
        <v>2</v>
      </c>
      <c r="C222" s="229">
        <v>89324</v>
      </c>
      <c r="E222" s="197"/>
      <c r="F222" s="197"/>
      <c r="G222" s="197"/>
      <c r="H222" s="197"/>
      <c r="I222" s="197"/>
      <c r="J222" s="197"/>
    </row>
    <row r="223" spans="1:26" s="122" customFormat="1" ht="14.25">
      <c r="A223" s="365" t="s">
        <v>10</v>
      </c>
      <c r="B223" s="366" t="s">
        <v>1</v>
      </c>
      <c r="C223" s="229">
        <f>C225</f>
        <v>37244</v>
      </c>
    </row>
    <row r="224" spans="1:26" s="122" customFormat="1" ht="14.25">
      <c r="A224" s="367"/>
      <c r="B224" s="280" t="s">
        <v>2</v>
      </c>
      <c r="C224" s="229">
        <f>C226</f>
        <v>37244</v>
      </c>
    </row>
    <row r="225" spans="1:14" s="126" customFormat="1" ht="14.25">
      <c r="A225" s="368" t="s">
        <v>26</v>
      </c>
      <c r="B225" s="297" t="s">
        <v>1</v>
      </c>
      <c r="C225" s="229">
        <f>C227</f>
        <v>37244</v>
      </c>
    </row>
    <row r="226" spans="1:14" s="126" customFormat="1" ht="14.25">
      <c r="A226" s="299"/>
      <c r="B226" s="280" t="s">
        <v>2</v>
      </c>
      <c r="C226" s="229">
        <f>C228</f>
        <v>37244</v>
      </c>
    </row>
    <row r="227" spans="1:14" s="126" customFormat="1" ht="14.25">
      <c r="A227" s="369" t="s">
        <v>29</v>
      </c>
      <c r="B227" s="366" t="s">
        <v>1</v>
      </c>
      <c r="C227" s="229">
        <f>C229+C231+C233+C235+C237+C239+C241+C243+C245+C247+C249+C251+C253+C255+C257+C259+C261+C263+C265+C267+C269+C271</f>
        <v>37244</v>
      </c>
      <c r="M227" s="370"/>
      <c r="N227" s="370"/>
    </row>
    <row r="228" spans="1:14" s="126" customFormat="1" ht="14.25">
      <c r="A228" s="369"/>
      <c r="B228" s="280" t="s">
        <v>2</v>
      </c>
      <c r="C228" s="229">
        <f>C230+C232+C234+C236+C238+C240+C242+C244+C246+C248+C250+C252+C254+C256+C258+C260+C262+C264+C266+C268+C270+C272</f>
        <v>37244</v>
      </c>
    </row>
    <row r="229" spans="1:14" s="122" customFormat="1" ht="75">
      <c r="A229" s="371" t="s">
        <v>337</v>
      </c>
      <c r="B229" s="180" t="s">
        <v>1</v>
      </c>
      <c r="C229" s="229">
        <v>2000</v>
      </c>
      <c r="D229" s="111"/>
      <c r="E229" s="111"/>
      <c r="F229" s="111"/>
      <c r="G229" s="111"/>
      <c r="H229" s="111"/>
      <c r="I229" s="111"/>
      <c r="J229" s="197"/>
      <c r="K229" s="197"/>
      <c r="L229" s="197"/>
      <c r="M229" s="197"/>
    </row>
    <row r="230" spans="1:14" s="122" customFormat="1" ht="14.25">
      <c r="A230" s="199"/>
      <c r="B230" s="89" t="s">
        <v>2</v>
      </c>
      <c r="C230" s="229">
        <v>2000</v>
      </c>
      <c r="D230" s="111"/>
      <c r="E230" s="111"/>
      <c r="F230" s="111"/>
      <c r="G230" s="111"/>
      <c r="H230" s="111"/>
      <c r="I230" s="111"/>
      <c r="J230" s="197"/>
      <c r="K230" s="197"/>
      <c r="L230" s="197"/>
      <c r="M230" s="197"/>
    </row>
    <row r="231" spans="1:14" s="122" customFormat="1" ht="28.5">
      <c r="A231" s="372" t="s">
        <v>338</v>
      </c>
      <c r="B231" s="180" t="s">
        <v>1</v>
      </c>
      <c r="C231" s="229">
        <v>150</v>
      </c>
      <c r="D231" s="111"/>
      <c r="E231" s="111"/>
      <c r="F231" s="111"/>
      <c r="G231" s="111"/>
      <c r="H231" s="111"/>
      <c r="I231" s="111"/>
      <c r="J231" s="197"/>
      <c r="K231" s="197"/>
      <c r="L231" s="197"/>
      <c r="M231" s="197"/>
    </row>
    <row r="232" spans="1:14" s="122" customFormat="1" ht="14.25">
      <c r="A232" s="199"/>
      <c r="B232" s="89" t="s">
        <v>2</v>
      </c>
      <c r="C232" s="229">
        <v>150</v>
      </c>
      <c r="D232" s="111"/>
      <c r="E232" s="111"/>
      <c r="F232" s="111"/>
      <c r="G232" s="111"/>
      <c r="H232" s="111"/>
      <c r="I232" s="111"/>
      <c r="J232" s="197"/>
      <c r="K232" s="197"/>
      <c r="L232" s="197"/>
      <c r="M232" s="197"/>
    </row>
    <row r="233" spans="1:14" s="122" customFormat="1" ht="28.5">
      <c r="A233" s="373" t="s">
        <v>339</v>
      </c>
      <c r="B233" s="180" t="s">
        <v>1</v>
      </c>
      <c r="C233" s="229">
        <v>100</v>
      </c>
      <c r="D233" s="111"/>
      <c r="E233" s="111"/>
      <c r="F233" s="111"/>
      <c r="G233" s="111"/>
      <c r="H233" s="111"/>
      <c r="I233" s="111"/>
      <c r="J233" s="197"/>
      <c r="K233" s="197"/>
      <c r="L233" s="197"/>
      <c r="M233" s="197"/>
    </row>
    <row r="234" spans="1:14" s="122" customFormat="1" ht="14.25">
      <c r="A234" s="199"/>
      <c r="B234" s="89" t="s">
        <v>2</v>
      </c>
      <c r="C234" s="229">
        <v>100</v>
      </c>
      <c r="D234" s="111"/>
      <c r="E234" s="111"/>
      <c r="F234" s="111"/>
      <c r="G234" s="111"/>
      <c r="H234" s="111"/>
      <c r="I234" s="111"/>
      <c r="J234" s="197"/>
      <c r="K234" s="197"/>
      <c r="L234" s="197"/>
      <c r="M234" s="197"/>
    </row>
    <row r="235" spans="1:14" s="122" customFormat="1" ht="27.75" customHeight="1">
      <c r="A235" s="374" t="s">
        <v>340</v>
      </c>
      <c r="B235" s="180" t="s">
        <v>1</v>
      </c>
      <c r="C235" s="229">
        <v>101</v>
      </c>
      <c r="D235" s="111"/>
      <c r="E235" s="111"/>
      <c r="F235" s="111"/>
      <c r="G235" s="111"/>
      <c r="H235" s="111"/>
      <c r="I235" s="111"/>
      <c r="J235" s="197"/>
      <c r="K235" s="197"/>
      <c r="L235" s="197"/>
      <c r="M235" s="197"/>
    </row>
    <row r="236" spans="1:14" s="122" customFormat="1" ht="14.25">
      <c r="A236" s="199"/>
      <c r="B236" s="89" t="s">
        <v>2</v>
      </c>
      <c r="C236" s="229">
        <v>101</v>
      </c>
      <c r="D236" s="111"/>
      <c r="E236" s="111"/>
      <c r="F236" s="111"/>
      <c r="G236" s="111"/>
      <c r="H236" s="111"/>
      <c r="I236" s="111"/>
      <c r="J236" s="197"/>
      <c r="K236" s="197"/>
      <c r="L236" s="197"/>
      <c r="M236" s="197"/>
    </row>
    <row r="237" spans="1:14" s="122" customFormat="1" ht="31.5" customHeight="1">
      <c r="A237" s="374" t="s">
        <v>341</v>
      </c>
      <c r="B237" s="180" t="s">
        <v>1</v>
      </c>
      <c r="C237" s="229">
        <v>493</v>
      </c>
      <c r="E237" s="197"/>
      <c r="F237" s="197"/>
      <c r="G237" s="197"/>
      <c r="H237" s="197"/>
      <c r="I237" s="197"/>
      <c r="J237" s="197"/>
      <c r="L237" s="304"/>
    </row>
    <row r="238" spans="1:14" s="122" customFormat="1" ht="14.25">
      <c r="A238" s="199"/>
      <c r="B238" s="89" t="s">
        <v>2</v>
      </c>
      <c r="C238" s="229">
        <v>493</v>
      </c>
      <c r="E238" s="197"/>
      <c r="F238" s="197"/>
      <c r="G238" s="197"/>
      <c r="H238" s="197"/>
      <c r="I238" s="197"/>
      <c r="J238" s="197"/>
    </row>
    <row r="239" spans="1:14" s="122" customFormat="1" ht="20.25" customHeight="1">
      <c r="A239" s="510" t="s">
        <v>342</v>
      </c>
      <c r="B239" s="180" t="s">
        <v>1</v>
      </c>
      <c r="C239" s="229">
        <v>700</v>
      </c>
    </row>
    <row r="240" spans="1:14" s="122" customFormat="1" ht="21.75" customHeight="1">
      <c r="A240" s="511"/>
      <c r="B240" s="89" t="s">
        <v>2</v>
      </c>
      <c r="C240" s="229">
        <v>700</v>
      </c>
    </row>
    <row r="241" spans="1:13" s="122" customFormat="1" ht="32.25" customHeight="1">
      <c r="A241" s="361" t="s">
        <v>343</v>
      </c>
      <c r="B241" s="180" t="s">
        <v>1</v>
      </c>
      <c r="C241" s="229">
        <v>5500</v>
      </c>
      <c r="D241" s="111"/>
      <c r="E241" s="111"/>
      <c r="F241" s="111"/>
      <c r="G241" s="111"/>
      <c r="H241" s="111"/>
      <c r="I241" s="111"/>
      <c r="J241" s="197"/>
      <c r="K241" s="197"/>
      <c r="L241" s="197"/>
      <c r="M241" s="197"/>
    </row>
    <row r="242" spans="1:13" s="122" customFormat="1" ht="14.25">
      <c r="A242" s="199"/>
      <c r="B242" s="89" t="s">
        <v>2</v>
      </c>
      <c r="C242" s="229">
        <v>5500</v>
      </c>
      <c r="D242" s="111"/>
      <c r="E242" s="111"/>
      <c r="F242" s="111"/>
      <c r="G242" s="111"/>
      <c r="H242" s="111"/>
      <c r="I242" s="111"/>
      <c r="J242" s="197"/>
      <c r="K242" s="197"/>
      <c r="L242" s="197"/>
      <c r="M242" s="197"/>
    </row>
    <row r="243" spans="1:13" s="126" customFormat="1" ht="28.5">
      <c r="A243" s="375" t="s">
        <v>344</v>
      </c>
      <c r="B243" s="134" t="s">
        <v>1</v>
      </c>
      <c r="C243" s="254">
        <v>200</v>
      </c>
      <c r="D243" s="117"/>
      <c r="E243" s="117"/>
      <c r="F243" s="117"/>
      <c r="G243" s="117"/>
      <c r="H243" s="117"/>
      <c r="I243" s="117"/>
      <c r="J243" s="228"/>
      <c r="K243" s="228"/>
      <c r="L243" s="228"/>
      <c r="M243" s="228"/>
    </row>
    <row r="244" spans="1:13" s="122" customFormat="1" ht="14.25" customHeight="1">
      <c r="A244" s="199"/>
      <c r="B244" s="89" t="s">
        <v>2</v>
      </c>
      <c r="C244" s="229">
        <v>200</v>
      </c>
      <c r="D244" s="111"/>
      <c r="E244" s="111"/>
      <c r="F244" s="111"/>
      <c r="G244" s="111"/>
      <c r="H244" s="111"/>
      <c r="I244" s="111"/>
      <c r="J244" s="197"/>
      <c r="K244" s="197"/>
      <c r="L244" s="197"/>
      <c r="M244" s="197"/>
    </row>
    <row r="245" spans="1:13" s="122" customFormat="1" ht="28.5">
      <c r="A245" s="361" t="s">
        <v>345</v>
      </c>
      <c r="B245" s="180" t="s">
        <v>1</v>
      </c>
      <c r="C245" s="229">
        <v>3300</v>
      </c>
      <c r="D245" s="111"/>
      <c r="E245" s="111"/>
      <c r="F245" s="111"/>
      <c r="G245" s="111"/>
      <c r="H245" s="111"/>
      <c r="I245" s="111"/>
      <c r="J245" s="197"/>
      <c r="K245" s="197"/>
      <c r="L245" s="197"/>
      <c r="M245" s="197"/>
    </row>
    <row r="246" spans="1:13" s="122" customFormat="1" ht="14.25">
      <c r="A246" s="199"/>
      <c r="B246" s="89" t="s">
        <v>2</v>
      </c>
      <c r="C246" s="229">
        <v>3300</v>
      </c>
      <c r="D246" s="111"/>
      <c r="E246" s="111"/>
      <c r="F246" s="111"/>
      <c r="G246" s="111"/>
      <c r="H246" s="111"/>
      <c r="I246" s="111"/>
      <c r="J246" s="197"/>
      <c r="K246" s="197"/>
      <c r="L246" s="197"/>
      <c r="M246" s="197"/>
    </row>
    <row r="247" spans="1:13" s="122" customFormat="1" ht="31.5">
      <c r="A247" s="376" t="s">
        <v>346</v>
      </c>
      <c r="B247" s="180" t="s">
        <v>1</v>
      </c>
      <c r="C247" s="229">
        <v>550</v>
      </c>
      <c r="D247" s="111"/>
      <c r="E247" s="111"/>
      <c r="F247" s="111"/>
      <c r="G247" s="111"/>
      <c r="H247" s="111"/>
      <c r="I247" s="111"/>
      <c r="J247" s="197"/>
      <c r="K247" s="197"/>
      <c r="L247" s="197"/>
      <c r="M247" s="197"/>
    </row>
    <row r="248" spans="1:13" s="122" customFormat="1" ht="14.25" customHeight="1">
      <c r="A248" s="44"/>
      <c r="B248" s="18" t="s">
        <v>2</v>
      </c>
      <c r="C248" s="229">
        <v>550</v>
      </c>
      <c r="D248" s="111"/>
      <c r="E248" s="111"/>
      <c r="F248" s="111"/>
      <c r="G248" s="111"/>
      <c r="H248" s="111"/>
      <c r="I248" s="111"/>
      <c r="J248" s="197"/>
      <c r="K248" s="197"/>
      <c r="L248" s="197"/>
      <c r="M248" s="197"/>
    </row>
    <row r="249" spans="1:13" s="122" customFormat="1" ht="28.5">
      <c r="A249" s="361" t="s">
        <v>347</v>
      </c>
      <c r="B249" s="180" t="s">
        <v>1</v>
      </c>
      <c r="C249" s="229">
        <v>3300</v>
      </c>
      <c r="D249" s="111"/>
      <c r="E249" s="111"/>
      <c r="F249" s="111"/>
      <c r="G249" s="111"/>
      <c r="H249" s="111"/>
      <c r="I249" s="111"/>
      <c r="J249" s="197"/>
      <c r="K249" s="197"/>
      <c r="L249" s="197"/>
      <c r="M249" s="197"/>
    </row>
    <row r="250" spans="1:13" s="122" customFormat="1" ht="14.25">
      <c r="A250" s="199"/>
      <c r="B250" s="89" t="s">
        <v>2</v>
      </c>
      <c r="C250" s="229">
        <v>3300</v>
      </c>
      <c r="D250" s="111"/>
      <c r="E250" s="111"/>
      <c r="F250" s="111"/>
      <c r="G250" s="111"/>
      <c r="H250" s="111"/>
      <c r="I250" s="111"/>
      <c r="J250" s="197"/>
      <c r="K250" s="197"/>
      <c r="L250" s="197"/>
      <c r="M250" s="197"/>
    </row>
    <row r="251" spans="1:13" s="122" customFormat="1" ht="28.5">
      <c r="A251" s="361" t="s">
        <v>348</v>
      </c>
      <c r="B251" s="180" t="s">
        <v>1</v>
      </c>
      <c r="C251" s="229">
        <v>9300</v>
      </c>
      <c r="D251" s="111"/>
      <c r="E251" s="111"/>
      <c r="F251" s="111"/>
      <c r="G251" s="111"/>
      <c r="H251" s="111"/>
      <c r="I251" s="111"/>
      <c r="J251" s="197"/>
      <c r="K251" s="197"/>
      <c r="L251" s="197"/>
      <c r="M251" s="197"/>
    </row>
    <row r="252" spans="1:13" s="122" customFormat="1" ht="14.25" customHeight="1">
      <c r="A252" s="199"/>
      <c r="B252" s="89" t="s">
        <v>2</v>
      </c>
      <c r="C252" s="229">
        <v>9300</v>
      </c>
      <c r="D252" s="111"/>
      <c r="E252" s="111"/>
      <c r="F252" s="111"/>
      <c r="G252" s="111"/>
      <c r="H252" s="111"/>
      <c r="I252" s="111"/>
      <c r="J252" s="197"/>
      <c r="K252" s="197"/>
      <c r="L252" s="197"/>
      <c r="M252" s="197"/>
    </row>
    <row r="253" spans="1:13" s="122" customFormat="1" ht="44.25" customHeight="1">
      <c r="A253" s="361" t="s">
        <v>349</v>
      </c>
      <c r="B253" s="180" t="s">
        <v>1</v>
      </c>
      <c r="C253" s="229">
        <v>5300</v>
      </c>
      <c r="D253" s="111"/>
      <c r="E253" s="111"/>
      <c r="F253" s="111"/>
      <c r="G253" s="111"/>
      <c r="H253" s="111"/>
      <c r="I253" s="111"/>
      <c r="J253" s="197"/>
      <c r="K253" s="197"/>
      <c r="L253" s="197"/>
      <c r="M253" s="197"/>
    </row>
    <row r="254" spans="1:13" s="122" customFormat="1" ht="14.25" customHeight="1">
      <c r="A254" s="199"/>
      <c r="B254" s="89" t="s">
        <v>2</v>
      </c>
      <c r="C254" s="229">
        <v>5300</v>
      </c>
      <c r="D254" s="111"/>
      <c r="E254" s="111"/>
      <c r="F254" s="111"/>
      <c r="G254" s="111"/>
      <c r="H254" s="111"/>
      <c r="I254" s="111"/>
      <c r="J254" s="197"/>
      <c r="K254" s="197"/>
      <c r="L254" s="197"/>
      <c r="M254" s="197"/>
    </row>
    <row r="255" spans="1:13" s="122" customFormat="1" ht="42.75">
      <c r="A255" s="372" t="s">
        <v>350</v>
      </c>
      <c r="B255" s="180" t="s">
        <v>1</v>
      </c>
      <c r="C255" s="229">
        <v>200</v>
      </c>
      <c r="D255" s="111"/>
      <c r="E255" s="111"/>
      <c r="F255" s="111"/>
      <c r="G255" s="111"/>
      <c r="H255" s="111"/>
      <c r="I255" s="111"/>
      <c r="J255" s="197"/>
      <c r="K255" s="197"/>
      <c r="L255" s="197"/>
      <c r="M255" s="197"/>
    </row>
    <row r="256" spans="1:13" s="122" customFormat="1" ht="14.25">
      <c r="A256" s="199"/>
      <c r="B256" s="89" t="s">
        <v>2</v>
      </c>
      <c r="C256" s="229">
        <v>200</v>
      </c>
      <c r="D256" s="111"/>
      <c r="E256" s="111"/>
      <c r="F256" s="111"/>
      <c r="G256" s="111"/>
      <c r="H256" s="111"/>
      <c r="I256" s="111"/>
      <c r="J256" s="197"/>
      <c r="K256" s="197"/>
      <c r="L256" s="197"/>
      <c r="M256" s="197"/>
    </row>
    <row r="257" spans="1:13" s="122" customFormat="1" ht="28.5">
      <c r="A257" s="361" t="s">
        <v>351</v>
      </c>
      <c r="B257" s="180" t="s">
        <v>1</v>
      </c>
      <c r="C257" s="229">
        <v>100</v>
      </c>
      <c r="D257" s="111"/>
      <c r="E257" s="111"/>
      <c r="F257" s="111"/>
      <c r="G257" s="111"/>
      <c r="H257" s="111"/>
      <c r="I257" s="111"/>
      <c r="J257" s="197"/>
      <c r="K257" s="197"/>
      <c r="L257" s="197"/>
      <c r="M257" s="197"/>
    </row>
    <row r="258" spans="1:13" s="122" customFormat="1" ht="14.25" customHeight="1">
      <c r="A258" s="199"/>
      <c r="B258" s="89" t="s">
        <v>2</v>
      </c>
      <c r="C258" s="229">
        <v>100</v>
      </c>
      <c r="D258" s="111"/>
      <c r="E258" s="111"/>
      <c r="F258" s="111"/>
      <c r="G258" s="111"/>
      <c r="H258" s="111"/>
      <c r="I258" s="111"/>
      <c r="J258" s="197"/>
      <c r="K258" s="197"/>
      <c r="L258" s="197"/>
      <c r="M258" s="197"/>
    </row>
    <row r="259" spans="1:13" s="122" customFormat="1" ht="42.75">
      <c r="A259" s="361" t="s">
        <v>352</v>
      </c>
      <c r="B259" s="180" t="s">
        <v>1</v>
      </c>
      <c r="C259" s="229">
        <v>500</v>
      </c>
      <c r="D259" s="111"/>
      <c r="E259" s="111"/>
      <c r="F259" s="111"/>
      <c r="G259" s="111"/>
      <c r="H259" s="111"/>
      <c r="I259" s="111"/>
      <c r="J259" s="197"/>
      <c r="K259" s="197"/>
      <c r="L259" s="197"/>
      <c r="M259" s="197"/>
    </row>
    <row r="260" spans="1:13" s="122" customFormat="1" ht="14.25">
      <c r="A260" s="199"/>
      <c r="B260" s="89" t="s">
        <v>2</v>
      </c>
      <c r="C260" s="229">
        <v>500</v>
      </c>
      <c r="D260" s="111"/>
      <c r="E260" s="111"/>
      <c r="F260" s="111"/>
      <c r="G260" s="111"/>
      <c r="H260" s="111"/>
      <c r="I260" s="111"/>
      <c r="J260" s="197"/>
      <c r="K260" s="197"/>
      <c r="L260" s="197"/>
      <c r="M260" s="197"/>
    </row>
    <row r="261" spans="1:13" s="122" customFormat="1" ht="28.5">
      <c r="A261" s="361" t="s">
        <v>353</v>
      </c>
      <c r="B261" s="180" t="s">
        <v>1</v>
      </c>
      <c r="C261" s="229">
        <v>500</v>
      </c>
      <c r="D261" s="111"/>
      <c r="E261" s="111"/>
      <c r="F261" s="111"/>
      <c r="G261" s="111"/>
      <c r="H261" s="111"/>
      <c r="I261" s="111"/>
      <c r="J261" s="197"/>
      <c r="K261" s="197"/>
      <c r="L261" s="197"/>
      <c r="M261" s="197"/>
    </row>
    <row r="262" spans="1:13" s="122" customFormat="1" ht="14.25" customHeight="1">
      <c r="A262" s="199"/>
      <c r="B262" s="89" t="s">
        <v>2</v>
      </c>
      <c r="C262" s="229">
        <v>500</v>
      </c>
      <c r="D262" s="111"/>
      <c r="E262" s="111"/>
      <c r="F262" s="111"/>
      <c r="G262" s="111"/>
      <c r="H262" s="111"/>
      <c r="I262" s="111"/>
      <c r="J262" s="197"/>
      <c r="K262" s="197"/>
      <c r="L262" s="197"/>
      <c r="M262" s="197"/>
    </row>
    <row r="263" spans="1:13" s="122" customFormat="1" ht="28.5">
      <c r="A263" s="361" t="s">
        <v>354</v>
      </c>
      <c r="B263" s="180" t="s">
        <v>1</v>
      </c>
      <c r="C263" s="229">
        <v>1000</v>
      </c>
      <c r="D263" s="111"/>
      <c r="E263" s="111"/>
      <c r="F263" s="111"/>
      <c r="G263" s="111"/>
      <c r="H263" s="111"/>
      <c r="I263" s="111"/>
      <c r="J263" s="197"/>
      <c r="K263" s="197"/>
      <c r="L263" s="197"/>
      <c r="M263" s="197"/>
    </row>
    <row r="264" spans="1:13" s="122" customFormat="1" ht="14.25" customHeight="1">
      <c r="A264" s="199"/>
      <c r="B264" s="89" t="s">
        <v>2</v>
      </c>
      <c r="C264" s="229">
        <v>1000</v>
      </c>
      <c r="D264" s="111"/>
      <c r="E264" s="111"/>
      <c r="F264" s="111"/>
      <c r="G264" s="111"/>
      <c r="H264" s="111"/>
      <c r="I264" s="111"/>
      <c r="J264" s="197"/>
      <c r="K264" s="197"/>
      <c r="L264" s="197"/>
      <c r="M264" s="197"/>
    </row>
    <row r="265" spans="1:13" s="122" customFormat="1" ht="28.5">
      <c r="A265" s="377" t="s">
        <v>355</v>
      </c>
      <c r="B265" s="180" t="s">
        <v>1</v>
      </c>
      <c r="C265" s="229">
        <v>150</v>
      </c>
      <c r="D265" s="111"/>
      <c r="E265" s="111"/>
      <c r="F265" s="111"/>
      <c r="G265" s="111"/>
      <c r="H265" s="111"/>
      <c r="I265" s="111"/>
      <c r="J265" s="197"/>
      <c r="K265" s="197"/>
      <c r="L265" s="197"/>
      <c r="M265" s="197"/>
    </row>
    <row r="266" spans="1:13" s="122" customFormat="1" ht="14.25" customHeight="1">
      <c r="A266" s="44"/>
      <c r="B266" s="18" t="s">
        <v>2</v>
      </c>
      <c r="C266" s="229">
        <v>150</v>
      </c>
      <c r="D266" s="111"/>
      <c r="E266" s="111"/>
      <c r="F266" s="111"/>
      <c r="G266" s="111"/>
      <c r="H266" s="111"/>
      <c r="I266" s="111"/>
      <c r="J266" s="197"/>
      <c r="K266" s="197"/>
      <c r="L266" s="197"/>
      <c r="M266" s="197"/>
    </row>
    <row r="267" spans="1:13" s="126" customFormat="1" ht="102">
      <c r="A267" s="379" t="s">
        <v>356</v>
      </c>
      <c r="B267" s="134" t="s">
        <v>1</v>
      </c>
      <c r="C267" s="254">
        <v>1000</v>
      </c>
      <c r="D267" s="117"/>
      <c r="E267" s="117"/>
      <c r="F267" s="117"/>
      <c r="G267" s="117"/>
      <c r="H267" s="117"/>
      <c r="I267" s="117"/>
      <c r="J267" s="228"/>
      <c r="K267" s="228"/>
      <c r="L267" s="228"/>
      <c r="M267" s="228"/>
    </row>
    <row r="268" spans="1:13" s="126" customFormat="1" ht="14.25" customHeight="1">
      <c r="A268" s="378"/>
      <c r="B268" s="112" t="s">
        <v>2</v>
      </c>
      <c r="C268" s="254">
        <v>1000</v>
      </c>
      <c r="D268" s="117"/>
      <c r="E268" s="117"/>
      <c r="F268" s="117"/>
      <c r="G268" s="117"/>
      <c r="H268" s="117"/>
      <c r="I268" s="117"/>
      <c r="J268" s="228"/>
      <c r="K268" s="228"/>
      <c r="L268" s="228"/>
      <c r="M268" s="228"/>
    </row>
    <row r="269" spans="1:13" s="126" customFormat="1" ht="42.75">
      <c r="A269" s="380" t="s">
        <v>357</v>
      </c>
      <c r="B269" s="134" t="s">
        <v>1</v>
      </c>
      <c r="C269" s="116">
        <v>800</v>
      </c>
      <c r="E269" s="228"/>
      <c r="F269" s="228"/>
      <c r="G269" s="228"/>
      <c r="H269" s="228"/>
      <c r="I269" s="228"/>
      <c r="J269" s="228"/>
    </row>
    <row r="270" spans="1:13" s="126" customFormat="1">
      <c r="A270" s="378"/>
      <c r="B270" s="112" t="s">
        <v>2</v>
      </c>
      <c r="C270" s="116">
        <v>800</v>
      </c>
      <c r="E270" s="228"/>
      <c r="F270" s="228"/>
      <c r="G270" s="228"/>
      <c r="H270" s="228"/>
      <c r="I270" s="228"/>
      <c r="J270" s="228"/>
    </row>
    <row r="271" spans="1:13" s="126" customFormat="1" ht="42.75">
      <c r="A271" s="381" t="s">
        <v>426</v>
      </c>
      <c r="B271" s="134" t="s">
        <v>1</v>
      </c>
      <c r="C271" s="254">
        <v>2000</v>
      </c>
      <c r="E271" s="228"/>
      <c r="F271" s="228"/>
      <c r="G271" s="228"/>
      <c r="H271" s="228"/>
      <c r="I271" s="228"/>
      <c r="J271" s="228"/>
    </row>
    <row r="272" spans="1:13" s="195" customFormat="1" ht="14.25">
      <c r="A272" s="44"/>
      <c r="B272" s="18" t="s">
        <v>2</v>
      </c>
      <c r="C272" s="232">
        <v>2000</v>
      </c>
      <c r="E272" s="196"/>
      <c r="F272" s="196"/>
      <c r="G272" s="196"/>
      <c r="H272" s="196"/>
      <c r="I272" s="196"/>
      <c r="J272" s="196"/>
    </row>
    <row r="273" spans="1:14" s="195" customFormat="1" ht="14.25" customHeight="1">
      <c r="A273" s="282" t="s">
        <v>73</v>
      </c>
      <c r="B273" s="283" t="s">
        <v>1</v>
      </c>
      <c r="C273" s="262">
        <f>C275</f>
        <v>1432</v>
      </c>
    </row>
    <row r="274" spans="1:14" s="195" customFormat="1" ht="14.25" customHeight="1">
      <c r="A274" s="284" t="s">
        <v>15</v>
      </c>
      <c r="B274" s="285" t="s">
        <v>2</v>
      </c>
      <c r="C274" s="262">
        <f>C276</f>
        <v>1432</v>
      </c>
    </row>
    <row r="275" spans="1:14" s="73" customFormat="1" ht="14.25">
      <c r="A275" s="278" t="s">
        <v>29</v>
      </c>
      <c r="B275" s="281" t="s">
        <v>1</v>
      </c>
      <c r="C275" s="232">
        <f>C277+C279+C281+C283</f>
        <v>1432</v>
      </c>
      <c r="M275" s="305"/>
      <c r="N275" s="305"/>
    </row>
    <row r="276" spans="1:14" s="73" customFormat="1" ht="14.25">
      <c r="A276" s="278"/>
      <c r="B276" s="231" t="s">
        <v>2</v>
      </c>
      <c r="C276" s="232">
        <f>C278+C280+C282+C284</f>
        <v>1432</v>
      </c>
    </row>
    <row r="277" spans="1:14" s="122" customFormat="1" ht="30">
      <c r="A277" s="371" t="s">
        <v>359</v>
      </c>
      <c r="B277" s="180" t="s">
        <v>1</v>
      </c>
      <c r="C277" s="229">
        <v>630</v>
      </c>
      <c r="D277" s="111"/>
      <c r="E277" s="111"/>
      <c r="F277" s="111"/>
      <c r="G277" s="111"/>
      <c r="H277" s="111"/>
      <c r="I277" s="111"/>
      <c r="J277" s="197"/>
      <c r="K277" s="197"/>
      <c r="L277" s="197"/>
      <c r="M277" s="197"/>
    </row>
    <row r="278" spans="1:14" s="122" customFormat="1" ht="14.25" customHeight="1">
      <c r="A278" s="199"/>
      <c r="B278" s="89" t="s">
        <v>2</v>
      </c>
      <c r="C278" s="229">
        <v>630</v>
      </c>
      <c r="D278" s="111"/>
      <c r="E278" s="111"/>
      <c r="F278" s="111"/>
      <c r="G278" s="111"/>
      <c r="H278" s="111"/>
      <c r="I278" s="111"/>
      <c r="J278" s="197"/>
      <c r="K278" s="197"/>
      <c r="L278" s="197"/>
      <c r="M278" s="197"/>
    </row>
    <row r="279" spans="1:14" s="122" customFormat="1" ht="75">
      <c r="A279" s="371" t="s">
        <v>360</v>
      </c>
      <c r="B279" s="180" t="s">
        <v>1</v>
      </c>
      <c r="C279" s="229">
        <v>801</v>
      </c>
      <c r="D279" s="111"/>
      <c r="E279" s="111"/>
      <c r="F279" s="111"/>
      <c r="G279" s="111"/>
      <c r="H279" s="111"/>
      <c r="I279" s="111"/>
      <c r="J279" s="197"/>
      <c r="K279" s="197"/>
      <c r="L279" s="197"/>
      <c r="M279" s="197"/>
    </row>
    <row r="280" spans="1:14" s="122" customFormat="1" ht="14.25" customHeight="1">
      <c r="A280" s="199"/>
      <c r="B280" s="89" t="s">
        <v>2</v>
      </c>
      <c r="C280" s="229">
        <v>801</v>
      </c>
      <c r="D280" s="111"/>
      <c r="E280" s="111"/>
      <c r="F280" s="111"/>
      <c r="G280" s="111"/>
      <c r="H280" s="111"/>
      <c r="I280" s="111"/>
      <c r="J280" s="197"/>
      <c r="K280" s="197"/>
      <c r="L280" s="197"/>
      <c r="M280" s="197"/>
    </row>
    <row r="281" spans="1:14" s="122" customFormat="1" ht="45">
      <c r="A281" s="382" t="s">
        <v>433</v>
      </c>
      <c r="B281" s="180" t="s">
        <v>1</v>
      </c>
      <c r="C281" s="229">
        <v>0.04</v>
      </c>
      <c r="D281" s="111"/>
      <c r="E281" s="111"/>
      <c r="F281" s="111"/>
      <c r="G281" s="111"/>
      <c r="H281" s="111"/>
      <c r="I281" s="111"/>
      <c r="J281" s="197"/>
      <c r="K281" s="197"/>
      <c r="L281" s="197"/>
      <c r="M281" s="197"/>
    </row>
    <row r="282" spans="1:14" s="122" customFormat="1" ht="14.25" customHeight="1">
      <c r="A282" s="44"/>
      <c r="B282" s="18" t="s">
        <v>2</v>
      </c>
      <c r="C282" s="229">
        <v>0.04</v>
      </c>
      <c r="D282" s="111"/>
      <c r="E282" s="111"/>
      <c r="F282" s="111"/>
      <c r="G282" s="111"/>
      <c r="H282" s="111"/>
      <c r="I282" s="111"/>
      <c r="J282" s="197"/>
      <c r="K282" s="197"/>
      <c r="L282" s="197"/>
      <c r="M282" s="197"/>
    </row>
    <row r="283" spans="1:14" s="122" customFormat="1" ht="30">
      <c r="A283" s="382" t="s">
        <v>434</v>
      </c>
      <c r="B283" s="180" t="s">
        <v>1</v>
      </c>
      <c r="C283" s="229">
        <v>0.96</v>
      </c>
      <c r="D283" s="111"/>
      <c r="E283" s="111"/>
      <c r="F283" s="111"/>
      <c r="G283" s="111"/>
      <c r="H283" s="111"/>
      <c r="I283" s="111"/>
      <c r="J283" s="197"/>
      <c r="K283" s="197"/>
      <c r="L283" s="197"/>
      <c r="M283" s="197"/>
    </row>
    <row r="284" spans="1:14" s="122" customFormat="1" ht="14.25" customHeight="1">
      <c r="A284" s="44"/>
      <c r="B284" s="18" t="s">
        <v>2</v>
      </c>
      <c r="C284" s="229">
        <v>0.96</v>
      </c>
      <c r="D284" s="111"/>
      <c r="E284" s="111"/>
      <c r="F284" s="111"/>
      <c r="G284" s="111"/>
      <c r="H284" s="111"/>
      <c r="I284" s="111"/>
      <c r="J284" s="197"/>
      <c r="K284" s="197"/>
      <c r="L284" s="197"/>
      <c r="M284" s="197"/>
    </row>
    <row r="285" spans="1:14">
      <c r="A285" s="67" t="s">
        <v>42</v>
      </c>
      <c r="B285" s="68"/>
      <c r="C285" s="171"/>
      <c r="D285" s="92"/>
      <c r="E285" s="92"/>
      <c r="F285" s="92"/>
      <c r="G285" s="92"/>
      <c r="H285" s="92"/>
      <c r="I285" s="92"/>
      <c r="J285" s="54"/>
      <c r="K285" s="54"/>
      <c r="L285" s="13"/>
      <c r="M285" s="13"/>
    </row>
    <row r="286" spans="1:14">
      <c r="A286" s="130" t="s">
        <v>14</v>
      </c>
      <c r="B286" s="131"/>
      <c r="C286" s="144"/>
      <c r="D286" s="132"/>
      <c r="E286" s="132"/>
      <c r="F286" s="132"/>
      <c r="G286" s="132"/>
      <c r="H286" s="132"/>
      <c r="I286" s="133"/>
      <c r="J286" s="54"/>
      <c r="K286" s="13"/>
      <c r="L286" s="13"/>
      <c r="M286" s="13"/>
    </row>
    <row r="287" spans="1:14">
      <c r="A287" s="110" t="s">
        <v>22</v>
      </c>
      <c r="B287" s="106" t="s">
        <v>1</v>
      </c>
      <c r="C287" s="86">
        <f>C289+C301</f>
        <v>61159.12</v>
      </c>
      <c r="D287" s="52"/>
      <c r="E287" s="52"/>
      <c r="F287" s="52"/>
      <c r="G287" s="52"/>
      <c r="H287" s="52"/>
      <c r="I287" s="111"/>
      <c r="J287" s="13"/>
      <c r="K287" s="13"/>
      <c r="L287" s="13"/>
      <c r="M287" s="13"/>
    </row>
    <row r="288" spans="1:14">
      <c r="A288" s="110"/>
      <c r="B288" s="106" t="s">
        <v>2</v>
      </c>
      <c r="C288" s="86">
        <f>C290+C302</f>
        <v>61159.12</v>
      </c>
      <c r="D288" s="52"/>
      <c r="E288" s="52"/>
      <c r="F288" s="52"/>
      <c r="G288" s="52"/>
      <c r="H288" s="52"/>
      <c r="I288" s="111"/>
      <c r="J288" s="13"/>
      <c r="K288" s="13"/>
      <c r="L288" s="13"/>
      <c r="M288" s="13"/>
    </row>
    <row r="289" spans="1:13">
      <c r="A289" s="39" t="s">
        <v>28</v>
      </c>
      <c r="B289" s="12" t="s">
        <v>1</v>
      </c>
      <c r="C289" s="32">
        <f>C291+C293+C295</f>
        <v>21052</v>
      </c>
      <c r="D289" s="52"/>
      <c r="E289" s="52"/>
      <c r="F289" s="52"/>
      <c r="G289" s="52"/>
      <c r="H289" s="52"/>
      <c r="I289" s="52"/>
      <c r="J289" s="13"/>
      <c r="K289" s="13"/>
      <c r="L289" s="13"/>
      <c r="M289" s="13"/>
    </row>
    <row r="290" spans="1:13">
      <c r="A290" s="14" t="s">
        <v>20</v>
      </c>
      <c r="B290" s="11" t="s">
        <v>2</v>
      </c>
      <c r="C290" s="32">
        <f>C292+C294+C296</f>
        <v>21052</v>
      </c>
      <c r="D290" s="52"/>
      <c r="E290" s="52"/>
      <c r="F290" s="52"/>
      <c r="G290" s="52"/>
      <c r="H290" s="52"/>
      <c r="I290" s="52"/>
      <c r="J290" s="13"/>
      <c r="K290" s="13"/>
      <c r="L290" s="13"/>
      <c r="M290" s="13"/>
    </row>
    <row r="291" spans="1:13">
      <c r="A291" s="82" t="s">
        <v>37</v>
      </c>
      <c r="B291" s="79" t="s">
        <v>1</v>
      </c>
      <c r="C291" s="86">
        <f>C374</f>
        <v>487</v>
      </c>
      <c r="D291"/>
    </row>
    <row r="292" spans="1:13">
      <c r="A292" s="15"/>
      <c r="B292" s="50" t="s">
        <v>2</v>
      </c>
      <c r="C292" s="86">
        <f>C375</f>
        <v>487</v>
      </c>
      <c r="D292"/>
    </row>
    <row r="293" spans="1:13" s="73" customFormat="1" ht="25.5">
      <c r="A293" s="241" t="s">
        <v>85</v>
      </c>
      <c r="B293" s="78" t="s">
        <v>1</v>
      </c>
      <c r="C293" s="57">
        <f>C314</f>
        <v>1389</v>
      </c>
      <c r="D293" s="181"/>
      <c r="E293" s="181"/>
      <c r="F293" s="181"/>
      <c r="G293" s="181"/>
      <c r="H293" s="181"/>
      <c r="I293" s="181"/>
    </row>
    <row r="294" spans="1:13" s="73" customFormat="1">
      <c r="A294" s="15"/>
      <c r="B294" s="50" t="s">
        <v>2</v>
      </c>
      <c r="C294" s="57">
        <f>C315</f>
        <v>1389</v>
      </c>
      <c r="D294" s="181"/>
      <c r="E294" s="181"/>
      <c r="F294" s="181"/>
      <c r="G294" s="181"/>
      <c r="H294" s="181"/>
      <c r="I294" s="181"/>
    </row>
    <row r="295" spans="1:13">
      <c r="A295" s="16" t="s">
        <v>10</v>
      </c>
      <c r="B295" s="9" t="s">
        <v>1</v>
      </c>
      <c r="C295" s="23">
        <f>C297</f>
        <v>19176</v>
      </c>
      <c r="D295" s="52"/>
      <c r="E295" s="52"/>
      <c r="F295" s="52"/>
      <c r="G295" s="52"/>
      <c r="H295" s="52"/>
      <c r="I295" s="52"/>
      <c r="J295" s="13"/>
      <c r="K295" s="13"/>
      <c r="L295" s="13"/>
      <c r="M295" s="13"/>
    </row>
    <row r="296" spans="1:13">
      <c r="A296" s="15"/>
      <c r="B296" s="11" t="s">
        <v>2</v>
      </c>
      <c r="C296" s="23">
        <f>C298</f>
        <v>19176</v>
      </c>
      <c r="D296" s="52"/>
      <c r="E296" s="52"/>
      <c r="F296" s="52"/>
      <c r="G296" s="52"/>
      <c r="H296" s="52"/>
      <c r="I296" s="52"/>
      <c r="J296" s="13"/>
      <c r="K296" s="13"/>
      <c r="L296" s="13"/>
      <c r="M296" s="13"/>
    </row>
    <row r="297" spans="1:13">
      <c r="A297" s="16" t="s">
        <v>13</v>
      </c>
      <c r="B297" s="12" t="s">
        <v>1</v>
      </c>
      <c r="C297" s="23">
        <f>C299</f>
        <v>19176</v>
      </c>
      <c r="D297" s="52"/>
      <c r="E297" s="52"/>
      <c r="F297" s="52"/>
      <c r="G297" s="52"/>
      <c r="H297" s="52"/>
      <c r="I297" s="52"/>
      <c r="J297" s="13"/>
      <c r="K297" s="13"/>
      <c r="L297" s="13"/>
      <c r="M297" s="13"/>
    </row>
    <row r="298" spans="1:13">
      <c r="A298" s="10"/>
      <c r="B298" s="11" t="s">
        <v>2</v>
      </c>
      <c r="C298" s="23">
        <f>C300</f>
        <v>19176</v>
      </c>
      <c r="D298" s="52"/>
      <c r="E298" s="52"/>
      <c r="F298" s="52"/>
      <c r="G298" s="52"/>
      <c r="H298" s="52"/>
      <c r="I298" s="52"/>
      <c r="J298" s="13"/>
      <c r="K298" s="13"/>
      <c r="L298" s="13"/>
      <c r="M298" s="13"/>
    </row>
    <row r="299" spans="1:13">
      <c r="A299" s="29" t="s">
        <v>29</v>
      </c>
      <c r="B299" s="17" t="s">
        <v>1</v>
      </c>
      <c r="C299" s="23">
        <f>C322+C363+C389</f>
        <v>19176</v>
      </c>
      <c r="D299" s="52"/>
      <c r="E299" s="52"/>
      <c r="F299" s="52"/>
      <c r="G299" s="52"/>
      <c r="H299" s="52"/>
      <c r="I299" s="52"/>
      <c r="J299" s="13"/>
      <c r="K299" s="13"/>
      <c r="L299" s="13"/>
      <c r="M299" s="13"/>
    </row>
    <row r="300" spans="1:13">
      <c r="A300" s="10"/>
      <c r="B300" s="18" t="s">
        <v>2</v>
      </c>
      <c r="C300" s="23">
        <f>C323+C364+C390</f>
        <v>19176</v>
      </c>
      <c r="D300" s="52"/>
      <c r="E300" s="52"/>
      <c r="F300" s="52"/>
      <c r="G300" s="52"/>
      <c r="H300" s="52"/>
      <c r="I300" s="52"/>
      <c r="J300" s="13"/>
      <c r="K300" s="13"/>
      <c r="L300" s="13"/>
      <c r="M300" s="13"/>
    </row>
    <row r="301" spans="1:13">
      <c r="A301" s="39" t="s">
        <v>43</v>
      </c>
      <c r="B301" s="12" t="s">
        <v>1</v>
      </c>
      <c r="C301" s="32">
        <f t="shared" ref="C301:C306" si="12">C303</f>
        <v>40107.120000000003</v>
      </c>
      <c r="D301" s="52"/>
      <c r="E301" s="52"/>
      <c r="F301" s="52"/>
      <c r="G301" s="52"/>
      <c r="H301" s="52"/>
      <c r="I301" s="52"/>
      <c r="J301" s="13"/>
      <c r="K301" s="13"/>
      <c r="L301" s="13"/>
      <c r="M301" s="13"/>
    </row>
    <row r="302" spans="1:13">
      <c r="A302" s="14" t="s">
        <v>9</v>
      </c>
      <c r="B302" s="11" t="s">
        <v>2</v>
      </c>
      <c r="C302" s="32">
        <f t="shared" si="12"/>
        <v>40107.120000000003</v>
      </c>
      <c r="D302" s="52"/>
      <c r="E302" s="52"/>
      <c r="F302" s="52"/>
      <c r="G302" s="52"/>
      <c r="H302" s="52"/>
      <c r="I302" s="52"/>
      <c r="J302" s="13"/>
      <c r="K302" s="13"/>
      <c r="L302" s="13"/>
      <c r="M302" s="13"/>
    </row>
    <row r="303" spans="1:13">
      <c r="A303" s="16" t="s">
        <v>10</v>
      </c>
      <c r="B303" s="9" t="s">
        <v>1</v>
      </c>
      <c r="C303" s="23">
        <f t="shared" si="12"/>
        <v>40107.120000000003</v>
      </c>
      <c r="D303" s="52"/>
      <c r="E303" s="52"/>
      <c r="F303" s="52"/>
      <c r="G303" s="52"/>
      <c r="H303" s="52"/>
      <c r="I303" s="52"/>
      <c r="J303" s="13"/>
      <c r="K303" s="13"/>
      <c r="L303" s="13"/>
      <c r="M303" s="13"/>
    </row>
    <row r="304" spans="1:13">
      <c r="A304" s="15"/>
      <c r="B304" s="11" t="s">
        <v>2</v>
      </c>
      <c r="C304" s="23">
        <f t="shared" si="12"/>
        <v>40107.120000000003</v>
      </c>
      <c r="D304" s="52"/>
      <c r="E304" s="52"/>
      <c r="F304" s="52"/>
      <c r="G304" s="52"/>
      <c r="H304" s="52"/>
      <c r="I304" s="52"/>
      <c r="J304" s="13"/>
      <c r="K304" s="13"/>
      <c r="L304" s="13"/>
      <c r="M304" s="13"/>
    </row>
    <row r="305" spans="1:13">
      <c r="A305" s="16" t="s">
        <v>13</v>
      </c>
      <c r="B305" s="12" t="s">
        <v>1</v>
      </c>
      <c r="C305" s="23">
        <f t="shared" si="12"/>
        <v>40107.120000000003</v>
      </c>
      <c r="D305" s="52"/>
      <c r="E305" s="52"/>
      <c r="F305" s="52"/>
      <c r="G305" s="52"/>
      <c r="H305" s="52"/>
      <c r="I305" s="52"/>
      <c r="J305" s="13"/>
      <c r="K305" s="13"/>
      <c r="L305" s="13"/>
      <c r="M305" s="13"/>
    </row>
    <row r="306" spans="1:13">
      <c r="A306" s="10"/>
      <c r="B306" s="11" t="s">
        <v>2</v>
      </c>
      <c r="C306" s="23">
        <f t="shared" si="12"/>
        <v>40107.120000000003</v>
      </c>
      <c r="D306" s="52"/>
      <c r="E306" s="52"/>
      <c r="F306" s="52"/>
      <c r="G306" s="52"/>
      <c r="H306" s="52"/>
      <c r="I306" s="52"/>
      <c r="J306" s="13"/>
      <c r="K306" s="13"/>
      <c r="L306" s="13"/>
      <c r="M306" s="13"/>
    </row>
    <row r="307" spans="1:13">
      <c r="A307" s="29" t="s">
        <v>29</v>
      </c>
      <c r="B307" s="17" t="s">
        <v>1</v>
      </c>
      <c r="C307" s="23">
        <f>C337+C350</f>
        <v>40107.120000000003</v>
      </c>
      <c r="D307" s="52"/>
      <c r="E307" s="52"/>
      <c r="F307" s="52"/>
      <c r="G307" s="52"/>
      <c r="H307" s="52"/>
      <c r="I307" s="52"/>
      <c r="J307" s="13"/>
      <c r="K307" s="13"/>
      <c r="L307" s="13"/>
      <c r="M307" s="13"/>
    </row>
    <row r="308" spans="1:13">
      <c r="A308" s="10"/>
      <c r="B308" s="18" t="s">
        <v>2</v>
      </c>
      <c r="C308" s="23">
        <f>C338+C351</f>
        <v>40107.120000000003</v>
      </c>
      <c r="D308" s="52"/>
      <c r="E308" s="52"/>
      <c r="F308" s="52"/>
      <c r="G308" s="52"/>
      <c r="H308" s="52"/>
      <c r="I308" s="52"/>
      <c r="J308" s="13"/>
      <c r="K308" s="13"/>
      <c r="L308" s="13"/>
      <c r="M308" s="13"/>
    </row>
    <row r="309" spans="1:13" s="48" customFormat="1">
      <c r="A309" s="216" t="s">
        <v>18</v>
      </c>
      <c r="B309" s="217"/>
      <c r="C309" s="218"/>
      <c r="D309" s="152"/>
      <c r="E309" s="153"/>
      <c r="F309" s="152"/>
      <c r="G309" s="152"/>
      <c r="H309" s="152"/>
      <c r="I309" s="152"/>
    </row>
    <row r="310" spans="1:13" s="48" customFormat="1">
      <c r="A310" s="182" t="s">
        <v>14</v>
      </c>
      <c r="B310" s="78" t="s">
        <v>1</v>
      </c>
      <c r="C310" s="57">
        <f t="shared" ref="C310:C311" si="13">C312</f>
        <v>2354</v>
      </c>
      <c r="D310" s="154"/>
      <c r="E310" s="154"/>
      <c r="F310" s="154"/>
      <c r="G310" s="154"/>
      <c r="H310" s="154"/>
      <c r="I310" s="154"/>
    </row>
    <row r="311" spans="1:13" s="48" customFormat="1">
      <c r="A311" s="26" t="s">
        <v>48</v>
      </c>
      <c r="B311" s="18" t="s">
        <v>2</v>
      </c>
      <c r="C311" s="57">
        <f t="shared" si="13"/>
        <v>2354</v>
      </c>
      <c r="D311" s="54"/>
      <c r="E311" s="54"/>
      <c r="F311" s="54"/>
      <c r="G311" s="54"/>
      <c r="H311" s="54"/>
      <c r="I311" s="54"/>
    </row>
    <row r="312" spans="1:13" s="48" customFormat="1">
      <c r="A312" s="173" t="s">
        <v>28</v>
      </c>
      <c r="B312" s="17" t="s">
        <v>1</v>
      </c>
      <c r="C312" s="51">
        <f>C314+C318</f>
        <v>2354</v>
      </c>
      <c r="D312" s="54"/>
      <c r="E312" s="54"/>
      <c r="F312" s="54"/>
      <c r="G312" s="54"/>
      <c r="H312" s="54"/>
      <c r="I312" s="54"/>
    </row>
    <row r="313" spans="1:13" s="48" customFormat="1">
      <c r="A313" s="26" t="s">
        <v>49</v>
      </c>
      <c r="B313" s="18" t="s">
        <v>2</v>
      </c>
      <c r="C313" s="51">
        <f>C315+C319</f>
        <v>2354</v>
      </c>
      <c r="D313" s="54"/>
      <c r="E313" s="54"/>
      <c r="F313" s="54"/>
      <c r="G313" s="54"/>
      <c r="H313" s="54"/>
      <c r="I313" s="54"/>
    </row>
    <row r="314" spans="1:13" s="73" customFormat="1" ht="25.5">
      <c r="A314" s="241" t="s">
        <v>85</v>
      </c>
      <c r="B314" s="78" t="s">
        <v>1</v>
      </c>
      <c r="C314" s="57">
        <f>C316</f>
        <v>1389</v>
      </c>
      <c r="D314" s="181"/>
      <c r="E314" s="181"/>
      <c r="F314" s="181"/>
      <c r="G314" s="181"/>
      <c r="H314" s="181"/>
      <c r="I314" s="181"/>
    </row>
    <row r="315" spans="1:13" s="73" customFormat="1" ht="15" customHeight="1">
      <c r="A315" s="15"/>
      <c r="B315" s="50" t="s">
        <v>2</v>
      </c>
      <c r="C315" s="57">
        <f>C317</f>
        <v>1389</v>
      </c>
      <c r="D315" s="181"/>
      <c r="E315" s="181"/>
      <c r="F315" s="181"/>
      <c r="G315" s="181"/>
      <c r="H315" s="181"/>
      <c r="I315" s="181"/>
    </row>
    <row r="316" spans="1:13" s="126" customFormat="1" ht="28.5">
      <c r="A316" s="383" t="s">
        <v>140</v>
      </c>
      <c r="B316" s="134" t="s">
        <v>1</v>
      </c>
      <c r="C316" s="116">
        <v>1389</v>
      </c>
      <c r="D316" s="228"/>
      <c r="E316" s="228"/>
      <c r="F316" s="228"/>
      <c r="G316" s="228"/>
      <c r="H316" s="228"/>
      <c r="I316" s="228"/>
    </row>
    <row r="317" spans="1:13" s="126" customFormat="1">
      <c r="A317" s="200"/>
      <c r="B317" s="112" t="s">
        <v>2</v>
      </c>
      <c r="C317" s="116">
        <v>1389</v>
      </c>
      <c r="D317" s="228"/>
      <c r="E317" s="228"/>
      <c r="F317" s="228"/>
      <c r="G317" s="228"/>
      <c r="H317" s="228"/>
      <c r="I317" s="228"/>
    </row>
    <row r="318" spans="1:13" s="126" customFormat="1" ht="15">
      <c r="A318" s="384" t="s">
        <v>10</v>
      </c>
      <c r="B318" s="287" t="s">
        <v>1</v>
      </c>
      <c r="C318" s="291">
        <f t="shared" ref="C318:C321" si="14">C320</f>
        <v>965</v>
      </c>
      <c r="D318" s="228"/>
      <c r="E318" s="228"/>
      <c r="F318" s="228"/>
      <c r="G318" s="228"/>
      <c r="H318" s="228"/>
      <c r="I318" s="228"/>
    </row>
    <row r="319" spans="1:13" s="126" customFormat="1" ht="15">
      <c r="A319" s="385"/>
      <c r="B319" s="288" t="s">
        <v>2</v>
      </c>
      <c r="C319" s="291">
        <f t="shared" si="14"/>
        <v>965</v>
      </c>
      <c r="D319" s="228"/>
      <c r="E319" s="228"/>
      <c r="F319" s="228"/>
      <c r="G319" s="228"/>
      <c r="H319" s="228"/>
      <c r="I319" s="228"/>
    </row>
    <row r="320" spans="1:13" s="126" customFormat="1" ht="14.25">
      <c r="A320" s="384" t="s">
        <v>13</v>
      </c>
      <c r="B320" s="287" t="s">
        <v>1</v>
      </c>
      <c r="C320" s="254">
        <f t="shared" si="14"/>
        <v>965</v>
      </c>
      <c r="D320" s="116">
        <f>D322</f>
        <v>0</v>
      </c>
      <c r="E320" s="228"/>
      <c r="F320" s="228"/>
      <c r="G320" s="228"/>
      <c r="H320" s="228"/>
      <c r="I320" s="228"/>
    </row>
    <row r="321" spans="1:10" s="126" customFormat="1" ht="14.25">
      <c r="A321" s="292"/>
      <c r="B321" s="288" t="s">
        <v>2</v>
      </c>
      <c r="C321" s="254">
        <f t="shared" si="14"/>
        <v>965</v>
      </c>
      <c r="D321" s="228"/>
      <c r="E321" s="228"/>
      <c r="F321" s="228"/>
      <c r="G321" s="228"/>
      <c r="H321" s="228"/>
      <c r="I321" s="228"/>
    </row>
    <row r="322" spans="1:10" s="126" customFormat="1" ht="14.25">
      <c r="A322" s="386" t="s">
        <v>29</v>
      </c>
      <c r="B322" s="287" t="s">
        <v>1</v>
      </c>
      <c r="C322" s="254">
        <f>C324+C326</f>
        <v>965</v>
      </c>
      <c r="D322" s="228"/>
      <c r="E322" s="228"/>
      <c r="F322" s="228"/>
      <c r="G322" s="228"/>
      <c r="H322" s="228"/>
      <c r="I322" s="228"/>
    </row>
    <row r="323" spans="1:10" s="126" customFormat="1" ht="14.25">
      <c r="A323" s="292"/>
      <c r="B323" s="288" t="s">
        <v>2</v>
      </c>
      <c r="C323" s="254">
        <f>C325+C327</f>
        <v>965</v>
      </c>
      <c r="D323" s="228"/>
      <c r="E323" s="228"/>
      <c r="F323" s="228"/>
      <c r="G323" s="228"/>
      <c r="H323" s="228"/>
      <c r="I323" s="228"/>
    </row>
    <row r="324" spans="1:10" s="126" customFormat="1" ht="43.5" customHeight="1">
      <c r="A324" s="381" t="s">
        <v>145</v>
      </c>
      <c r="B324" s="134" t="s">
        <v>1</v>
      </c>
      <c r="C324" s="254">
        <v>815</v>
      </c>
    </row>
    <row r="325" spans="1:10" s="126" customFormat="1" ht="14.25">
      <c r="A325" s="200"/>
      <c r="B325" s="112" t="s">
        <v>2</v>
      </c>
      <c r="C325" s="254">
        <v>815</v>
      </c>
    </row>
    <row r="326" spans="1:10" s="126" customFormat="1" ht="44.25" customHeight="1">
      <c r="A326" s="381" t="s">
        <v>420</v>
      </c>
      <c r="B326" s="134" t="s">
        <v>1</v>
      </c>
      <c r="C326" s="254">
        <v>150</v>
      </c>
    </row>
    <row r="327" spans="1:10" s="126" customFormat="1" ht="14.25">
      <c r="A327" s="200"/>
      <c r="B327" s="112" t="s">
        <v>2</v>
      </c>
      <c r="C327" s="254">
        <v>150</v>
      </c>
    </row>
    <row r="328" spans="1:10" s="55" customFormat="1">
      <c r="A328" s="507" t="s">
        <v>40</v>
      </c>
      <c r="B328" s="508"/>
      <c r="C328" s="508"/>
      <c r="F328" s="300"/>
      <c r="G328" s="300"/>
      <c r="H328" s="300"/>
      <c r="I328" s="300"/>
      <c r="J328" s="300"/>
    </row>
    <row r="329" spans="1:10">
      <c r="A329" s="97" t="s">
        <v>14</v>
      </c>
      <c r="B329" s="17" t="s">
        <v>1</v>
      </c>
      <c r="C329" s="116">
        <f t="shared" ref="C329:C336" si="15">C331</f>
        <v>1720</v>
      </c>
      <c r="D329"/>
      <c r="E329" s="125"/>
      <c r="F329" s="13"/>
      <c r="G329" s="13"/>
      <c r="H329" s="13"/>
      <c r="I329" s="13"/>
      <c r="J329" s="13"/>
    </row>
    <row r="330" spans="1:10">
      <c r="A330" s="26" t="s">
        <v>15</v>
      </c>
      <c r="B330" s="18" t="s">
        <v>2</v>
      </c>
      <c r="C330" s="116">
        <f t="shared" si="15"/>
        <v>1720</v>
      </c>
      <c r="D330"/>
      <c r="E330" s="13"/>
      <c r="F330" s="13"/>
      <c r="G330" s="13"/>
      <c r="H330" s="13"/>
      <c r="I330" s="13"/>
      <c r="J330" s="13"/>
    </row>
    <row r="331" spans="1:10">
      <c r="A331" s="39" t="s">
        <v>43</v>
      </c>
      <c r="B331" s="12" t="s">
        <v>1</v>
      </c>
      <c r="C331" s="34">
        <f t="shared" si="15"/>
        <v>1720</v>
      </c>
      <c r="D331"/>
      <c r="E331" s="13"/>
      <c r="F331" s="13"/>
      <c r="G331" s="13"/>
      <c r="H331" s="13"/>
      <c r="I331" s="13"/>
      <c r="J331" s="13"/>
    </row>
    <row r="332" spans="1:10">
      <c r="A332" s="14" t="s">
        <v>9</v>
      </c>
      <c r="B332" s="11" t="s">
        <v>2</v>
      </c>
      <c r="C332" s="34">
        <f t="shared" si="15"/>
        <v>1720</v>
      </c>
      <c r="D332"/>
      <c r="E332" s="13"/>
      <c r="F332" s="13"/>
      <c r="G332" s="13"/>
      <c r="H332" s="13"/>
      <c r="I332" s="13"/>
      <c r="J332" s="13"/>
    </row>
    <row r="333" spans="1:10">
      <c r="A333" s="16" t="s">
        <v>10</v>
      </c>
      <c r="B333" s="9" t="s">
        <v>1</v>
      </c>
      <c r="C333" s="120">
        <f t="shared" si="15"/>
        <v>1720</v>
      </c>
      <c r="D333"/>
    </row>
    <row r="334" spans="1:10">
      <c r="A334" s="15"/>
      <c r="B334" s="11" t="s">
        <v>2</v>
      </c>
      <c r="C334" s="120">
        <f t="shared" si="15"/>
        <v>1720</v>
      </c>
      <c r="D334"/>
    </row>
    <row r="335" spans="1:10">
      <c r="A335" s="24" t="s">
        <v>26</v>
      </c>
      <c r="B335" s="17" t="s">
        <v>1</v>
      </c>
      <c r="C335" s="120">
        <f t="shared" si="15"/>
        <v>1720</v>
      </c>
      <c r="D335"/>
    </row>
    <row r="336" spans="1:10">
      <c r="A336" s="24"/>
      <c r="B336" s="18" t="s">
        <v>2</v>
      </c>
      <c r="C336" s="120">
        <f t="shared" si="15"/>
        <v>1720</v>
      </c>
      <c r="D336"/>
    </row>
    <row r="337" spans="1:13">
      <c r="A337" s="25" t="s">
        <v>27</v>
      </c>
      <c r="B337" s="17" t="s">
        <v>1</v>
      </c>
      <c r="C337" s="120">
        <f>C339</f>
        <v>1720</v>
      </c>
      <c r="D337"/>
    </row>
    <row r="338" spans="1:13">
      <c r="A338" s="24"/>
      <c r="B338" s="18" t="s">
        <v>2</v>
      </c>
      <c r="C338" s="120">
        <f>C340</f>
        <v>1720</v>
      </c>
      <c r="D338"/>
    </row>
    <row r="339" spans="1:13" s="85" customFormat="1" ht="15">
      <c r="A339" s="326" t="s">
        <v>380</v>
      </c>
      <c r="B339" s="33" t="s">
        <v>1</v>
      </c>
      <c r="C339" s="32">
        <f>C341</f>
        <v>1720</v>
      </c>
    </row>
    <row r="340" spans="1:13" s="85" customFormat="1">
      <c r="A340" s="38"/>
      <c r="B340" s="35" t="s">
        <v>2</v>
      </c>
      <c r="C340" s="32">
        <f>C342</f>
        <v>1720</v>
      </c>
    </row>
    <row r="341" spans="1:13" s="126" customFormat="1" ht="14.25">
      <c r="A341" s="386" t="s">
        <v>196</v>
      </c>
      <c r="B341" s="134" t="s">
        <v>1</v>
      </c>
      <c r="C341" s="116">
        <v>1720</v>
      </c>
    </row>
    <row r="342" spans="1:13" s="126" customFormat="1">
      <c r="A342" s="200"/>
      <c r="B342" s="112" t="s">
        <v>2</v>
      </c>
      <c r="C342" s="57">
        <v>1720</v>
      </c>
    </row>
    <row r="343" spans="1:13" s="73" customFormat="1">
      <c r="A343" s="485" t="s">
        <v>36</v>
      </c>
      <c r="B343" s="485"/>
      <c r="C343" s="485"/>
    </row>
    <row r="344" spans="1:13" s="73" customFormat="1">
      <c r="A344" s="25" t="s">
        <v>14</v>
      </c>
      <c r="B344" s="17" t="s">
        <v>1</v>
      </c>
      <c r="C344" s="57">
        <f t="shared" ref="C344:C351" si="16">C346</f>
        <v>38387.120000000003</v>
      </c>
      <c r="E344" s="126"/>
    </row>
    <row r="345" spans="1:13" s="73" customFormat="1">
      <c r="A345" s="26" t="s">
        <v>15</v>
      </c>
      <c r="B345" s="18" t="s">
        <v>2</v>
      </c>
      <c r="C345" s="57">
        <f t="shared" si="16"/>
        <v>38387.120000000003</v>
      </c>
      <c r="E345" s="126"/>
    </row>
    <row r="346" spans="1:13" s="73" customFormat="1">
      <c r="A346" s="30" t="s">
        <v>17</v>
      </c>
      <c r="B346" s="78" t="s">
        <v>1</v>
      </c>
      <c r="C346" s="57">
        <f t="shared" si="16"/>
        <v>38387.120000000003</v>
      </c>
      <c r="E346" s="126"/>
    </row>
    <row r="347" spans="1:13" s="73" customFormat="1">
      <c r="A347" s="14" t="s">
        <v>9</v>
      </c>
      <c r="B347" s="50" t="s">
        <v>2</v>
      </c>
      <c r="C347" s="57">
        <f t="shared" si="16"/>
        <v>38387.120000000003</v>
      </c>
    </row>
    <row r="348" spans="1:13" s="73" customFormat="1">
      <c r="A348" s="16" t="s">
        <v>10</v>
      </c>
      <c r="B348" s="79" t="s">
        <v>1</v>
      </c>
      <c r="C348" s="57">
        <f t="shared" si="16"/>
        <v>38387.120000000003</v>
      </c>
    </row>
    <row r="349" spans="1:13" s="73" customFormat="1">
      <c r="A349" s="15"/>
      <c r="B349" s="50" t="s">
        <v>2</v>
      </c>
      <c r="C349" s="57">
        <f t="shared" si="16"/>
        <v>38387.120000000003</v>
      </c>
    </row>
    <row r="350" spans="1:13" s="55" customFormat="1">
      <c r="A350" s="29" t="s">
        <v>29</v>
      </c>
      <c r="B350" s="17" t="s">
        <v>1</v>
      </c>
      <c r="C350" s="57">
        <f t="shared" si="16"/>
        <v>38387.120000000003</v>
      </c>
      <c r="D350" s="52"/>
      <c r="E350" s="52"/>
      <c r="F350" s="52"/>
      <c r="G350" s="52"/>
      <c r="H350" s="52"/>
      <c r="I350" s="52"/>
      <c r="J350" s="300"/>
      <c r="K350" s="300"/>
      <c r="L350" s="300"/>
      <c r="M350" s="300"/>
    </row>
    <row r="351" spans="1:13" s="55" customFormat="1">
      <c r="A351" s="58"/>
      <c r="B351" s="18" t="s">
        <v>2</v>
      </c>
      <c r="C351" s="57">
        <f t="shared" si="16"/>
        <v>38387.120000000003</v>
      </c>
      <c r="D351" s="52"/>
      <c r="E351" s="52"/>
      <c r="F351" s="52"/>
      <c r="G351" s="52"/>
      <c r="H351" s="52"/>
      <c r="I351" s="52"/>
      <c r="J351" s="300"/>
      <c r="K351" s="300"/>
      <c r="L351" s="300"/>
      <c r="M351" s="300"/>
    </row>
    <row r="352" spans="1:13" s="209" customFormat="1">
      <c r="A352" s="203" t="s">
        <v>69</v>
      </c>
      <c r="B352" s="204" t="s">
        <v>1</v>
      </c>
      <c r="C352" s="205">
        <f>C354</f>
        <v>38387.120000000003</v>
      </c>
      <c r="D352" s="208"/>
    </row>
    <row r="353" spans="1:22" s="209" customFormat="1">
      <c r="A353" s="206"/>
      <c r="B353" s="207" t="s">
        <v>2</v>
      </c>
      <c r="C353" s="205">
        <f>C355</f>
        <v>38387.120000000003</v>
      </c>
      <c r="D353" s="208"/>
    </row>
    <row r="354" spans="1:22" s="126" customFormat="1" ht="21" customHeight="1">
      <c r="A354" s="360" t="s">
        <v>115</v>
      </c>
      <c r="B354" s="134" t="s">
        <v>1</v>
      </c>
      <c r="C354" s="116">
        <v>38387.120000000003</v>
      </c>
    </row>
    <row r="355" spans="1:22" s="126" customFormat="1">
      <c r="A355" s="200"/>
      <c r="B355" s="112" t="s">
        <v>2</v>
      </c>
      <c r="C355" s="57">
        <v>38387.120000000003</v>
      </c>
    </row>
    <row r="356" spans="1:22" s="66" customFormat="1">
      <c r="A356" s="485" t="s">
        <v>33</v>
      </c>
      <c r="B356" s="485"/>
      <c r="C356" s="485"/>
      <c r="D356" s="48"/>
      <c r="E356" s="48"/>
      <c r="F356" s="48"/>
      <c r="G356" s="48"/>
      <c r="H356" s="48"/>
      <c r="I356" s="48"/>
      <c r="J356" s="48"/>
      <c r="K356" s="48"/>
      <c r="L356" s="48"/>
      <c r="M356" s="48"/>
      <c r="N356" s="48"/>
      <c r="O356" s="48"/>
      <c r="P356" s="48"/>
      <c r="Q356" s="48"/>
      <c r="R356" s="48"/>
      <c r="S356" s="48"/>
      <c r="T356" s="48"/>
      <c r="U356" s="48"/>
      <c r="V356" s="48"/>
    </row>
    <row r="357" spans="1:22" s="118" customFormat="1" ht="18" customHeight="1">
      <c r="A357" s="25" t="s">
        <v>14</v>
      </c>
      <c r="B357" s="233" t="s">
        <v>1</v>
      </c>
      <c r="C357" s="57">
        <f t="shared" ref="C357:C366" si="17">C359</f>
        <v>973</v>
      </c>
    </row>
    <row r="358" spans="1:22" s="126" customFormat="1">
      <c r="A358" s="26" t="s">
        <v>15</v>
      </c>
      <c r="B358" s="112" t="s">
        <v>2</v>
      </c>
      <c r="C358" s="57">
        <f t="shared" si="17"/>
        <v>973</v>
      </c>
    </row>
    <row r="359" spans="1:22" s="48" customFormat="1">
      <c r="A359" s="173" t="s">
        <v>28</v>
      </c>
      <c r="B359" s="17" t="s">
        <v>1</v>
      </c>
      <c r="C359" s="32">
        <f t="shared" si="17"/>
        <v>973</v>
      </c>
      <c r="D359" s="54"/>
      <c r="E359" s="54"/>
      <c r="F359" s="54"/>
      <c r="G359" s="54"/>
      <c r="H359" s="54"/>
      <c r="I359" s="54"/>
    </row>
    <row r="360" spans="1:22" s="48" customFormat="1">
      <c r="A360" s="26" t="s">
        <v>49</v>
      </c>
      <c r="B360" s="18" t="s">
        <v>2</v>
      </c>
      <c r="C360" s="32">
        <f t="shared" si="17"/>
        <v>973</v>
      </c>
      <c r="D360" s="54"/>
      <c r="E360" s="54"/>
      <c r="F360" s="54"/>
      <c r="G360" s="54"/>
      <c r="H360" s="54"/>
      <c r="I360" s="54"/>
    </row>
    <row r="361" spans="1:22" s="126" customFormat="1" ht="18" customHeight="1">
      <c r="A361" s="265" t="s">
        <v>10</v>
      </c>
      <c r="B361" s="134" t="s">
        <v>1</v>
      </c>
      <c r="C361" s="57">
        <f t="shared" si="17"/>
        <v>973</v>
      </c>
    </row>
    <row r="362" spans="1:22" s="126" customFormat="1" ht="15" customHeight="1">
      <c r="A362" s="15"/>
      <c r="B362" s="112" t="s">
        <v>2</v>
      </c>
      <c r="C362" s="57">
        <f t="shared" si="17"/>
        <v>973</v>
      </c>
    </row>
    <row r="363" spans="1:22" s="126" customFormat="1" ht="15.75" customHeight="1">
      <c r="A363" s="266" t="s">
        <v>29</v>
      </c>
      <c r="B363" s="134" t="s">
        <v>1</v>
      </c>
      <c r="C363" s="57">
        <f t="shared" si="17"/>
        <v>973</v>
      </c>
    </row>
    <row r="364" spans="1:22" s="126" customFormat="1" ht="15" customHeight="1">
      <c r="A364" s="58"/>
      <c r="B364" s="112" t="s">
        <v>2</v>
      </c>
      <c r="C364" s="57">
        <f t="shared" si="17"/>
        <v>973</v>
      </c>
    </row>
    <row r="365" spans="1:22" s="73" customFormat="1" ht="30">
      <c r="A365" s="331" t="s">
        <v>300</v>
      </c>
      <c r="B365" s="78" t="s">
        <v>1</v>
      </c>
      <c r="C365" s="57">
        <f t="shared" si="17"/>
        <v>973</v>
      </c>
      <c r="D365" s="181"/>
      <c r="E365" s="181"/>
      <c r="F365" s="181"/>
      <c r="G365" s="181"/>
      <c r="H365" s="181"/>
      <c r="I365" s="181"/>
    </row>
    <row r="366" spans="1:22" s="73" customFormat="1">
      <c r="A366" s="15"/>
      <c r="B366" s="50" t="s">
        <v>2</v>
      </c>
      <c r="C366" s="57">
        <f t="shared" si="17"/>
        <v>973</v>
      </c>
      <c r="D366" s="181"/>
      <c r="E366" s="181"/>
      <c r="F366" s="181"/>
      <c r="G366" s="181"/>
      <c r="H366" s="181"/>
      <c r="I366" s="181"/>
    </row>
    <row r="367" spans="1:22" s="126" customFormat="1" ht="28.5">
      <c r="A367" s="381" t="s">
        <v>301</v>
      </c>
      <c r="B367" s="134" t="s">
        <v>1</v>
      </c>
      <c r="C367" s="116">
        <v>973</v>
      </c>
      <c r="D367" s="228"/>
      <c r="E367" s="228"/>
      <c r="F367" s="228"/>
      <c r="G367" s="228"/>
      <c r="H367" s="228"/>
      <c r="I367" s="228"/>
    </row>
    <row r="368" spans="1:22" s="126" customFormat="1" ht="15" customHeight="1">
      <c r="A368" s="107"/>
      <c r="B368" s="112" t="s">
        <v>2</v>
      </c>
      <c r="C368" s="116">
        <v>973</v>
      </c>
      <c r="D368" s="228"/>
      <c r="E368" s="228"/>
      <c r="F368" s="228"/>
      <c r="G368" s="228"/>
      <c r="H368" s="228"/>
      <c r="I368" s="228"/>
    </row>
    <row r="369" spans="1:13" s="126" customFormat="1">
      <c r="A369" s="387" t="s">
        <v>75</v>
      </c>
      <c r="B369" s="388"/>
      <c r="C369" s="389"/>
      <c r="D369" s="178"/>
      <c r="E369" s="178"/>
      <c r="F369" s="178"/>
      <c r="G369" s="178"/>
      <c r="H369" s="178"/>
      <c r="I369" s="178"/>
    </row>
    <row r="370" spans="1:13" s="122" customFormat="1">
      <c r="A370" s="390" t="s">
        <v>14</v>
      </c>
      <c r="B370" s="391" t="s">
        <v>1</v>
      </c>
      <c r="C370" s="392">
        <f>C372</f>
        <v>487</v>
      </c>
    </row>
    <row r="371" spans="1:13" s="122" customFormat="1">
      <c r="A371" s="199" t="s">
        <v>15</v>
      </c>
      <c r="B371" s="89" t="s">
        <v>2</v>
      </c>
      <c r="C371" s="392">
        <f>C373</f>
        <v>487</v>
      </c>
    </row>
    <row r="372" spans="1:13" s="126" customFormat="1">
      <c r="A372" s="393" t="s">
        <v>28</v>
      </c>
      <c r="B372" s="180" t="s">
        <v>1</v>
      </c>
      <c r="C372" s="34">
        <f t="shared" ref="C372:C373" si="18">C374</f>
        <v>487</v>
      </c>
      <c r="D372" s="228"/>
      <c r="E372" s="228"/>
      <c r="F372" s="228"/>
      <c r="G372" s="228"/>
      <c r="H372" s="228"/>
      <c r="I372" s="228"/>
    </row>
    <row r="373" spans="1:13" s="126" customFormat="1">
      <c r="A373" s="104" t="s">
        <v>49</v>
      </c>
      <c r="B373" s="89" t="s">
        <v>2</v>
      </c>
      <c r="C373" s="34">
        <f t="shared" si="18"/>
        <v>487</v>
      </c>
      <c r="D373" s="228"/>
      <c r="E373" s="228"/>
      <c r="F373" s="228"/>
      <c r="G373" s="228"/>
      <c r="H373" s="228"/>
      <c r="I373" s="228"/>
    </row>
    <row r="374" spans="1:13" s="126" customFormat="1">
      <c r="A374" s="213" t="s">
        <v>37</v>
      </c>
      <c r="B374" s="127" t="s">
        <v>1</v>
      </c>
      <c r="C374" s="116">
        <f>C376</f>
        <v>487</v>
      </c>
    </row>
    <row r="375" spans="1:13" s="126" customFormat="1">
      <c r="A375" s="107"/>
      <c r="B375" s="112" t="s">
        <v>2</v>
      </c>
      <c r="C375" s="116">
        <f>C377</f>
        <v>487</v>
      </c>
    </row>
    <row r="376" spans="1:13" s="122" customFormat="1" ht="30">
      <c r="A376" s="371" t="s">
        <v>336</v>
      </c>
      <c r="B376" s="180" t="s">
        <v>1</v>
      </c>
      <c r="C376" s="120">
        <v>487</v>
      </c>
      <c r="D376" s="111"/>
      <c r="E376" s="111"/>
      <c r="F376" s="111"/>
      <c r="G376" s="111"/>
      <c r="H376" s="111"/>
      <c r="I376" s="111"/>
      <c r="J376" s="197"/>
      <c r="K376" s="197"/>
      <c r="L376" s="197"/>
      <c r="M376" s="197"/>
    </row>
    <row r="377" spans="1:13" s="19" customFormat="1">
      <c r="A377" s="26"/>
      <c r="B377" s="18" t="s">
        <v>2</v>
      </c>
      <c r="C377" s="51">
        <v>487</v>
      </c>
      <c r="D377" s="52"/>
      <c r="E377" s="52"/>
      <c r="F377" s="52"/>
      <c r="G377" s="52"/>
      <c r="H377" s="52"/>
      <c r="I377" s="52"/>
      <c r="J377" s="302"/>
      <c r="K377" s="302"/>
      <c r="L377" s="302"/>
      <c r="M377" s="302"/>
    </row>
    <row r="378" spans="1:13">
      <c r="A378" s="67" t="s">
        <v>44</v>
      </c>
      <c r="B378" s="68"/>
      <c r="C378" s="171"/>
      <c r="D378" s="493"/>
      <c r="E378" s="493"/>
      <c r="F378" s="493"/>
      <c r="G378" s="493"/>
      <c r="H378" s="493"/>
      <c r="I378" s="493"/>
    </row>
    <row r="379" spans="1:13" s="87" customFormat="1">
      <c r="A379" s="179" t="s">
        <v>14</v>
      </c>
      <c r="B379" s="101" t="s">
        <v>1</v>
      </c>
      <c r="C379" s="86">
        <f t="shared" ref="C379:C384" si="19">C381</f>
        <v>17238</v>
      </c>
      <c r="D379" s="54"/>
      <c r="E379" s="54"/>
      <c r="F379" s="54"/>
      <c r="G379" s="54"/>
      <c r="H379" s="54"/>
      <c r="I379" s="54"/>
    </row>
    <row r="380" spans="1:13" s="87" customFormat="1">
      <c r="A380" s="104" t="s">
        <v>15</v>
      </c>
      <c r="B380" s="102" t="s">
        <v>2</v>
      </c>
      <c r="C380" s="86">
        <f t="shared" si="19"/>
        <v>17238</v>
      </c>
      <c r="D380" s="54"/>
      <c r="E380" s="54"/>
      <c r="F380" s="54"/>
      <c r="G380" s="54"/>
      <c r="H380" s="54"/>
      <c r="I380" s="54"/>
    </row>
    <row r="381" spans="1:13" s="87" customFormat="1">
      <c r="A381" s="105" t="s">
        <v>19</v>
      </c>
      <c r="B381" s="106" t="s">
        <v>1</v>
      </c>
      <c r="C381" s="34">
        <f t="shared" si="19"/>
        <v>17238</v>
      </c>
      <c r="D381" s="54"/>
      <c r="E381" s="54"/>
      <c r="F381" s="54"/>
      <c r="G381" s="54"/>
      <c r="H381" s="54"/>
      <c r="I381" s="54"/>
    </row>
    <row r="382" spans="1:13" s="87" customFormat="1">
      <c r="A382" s="88" t="s">
        <v>20</v>
      </c>
      <c r="B382" s="102" t="s">
        <v>2</v>
      </c>
      <c r="C382" s="34">
        <f t="shared" si="19"/>
        <v>17238</v>
      </c>
    </row>
    <row r="383" spans="1:13" s="85" customFormat="1">
      <c r="A383" s="147" t="s">
        <v>10</v>
      </c>
      <c r="B383" s="123" t="s">
        <v>1</v>
      </c>
      <c r="C383" s="120">
        <f t="shared" si="19"/>
        <v>17238</v>
      </c>
    </row>
    <row r="384" spans="1:13" s="85" customFormat="1">
      <c r="A384" s="148"/>
      <c r="B384" s="89" t="s">
        <v>2</v>
      </c>
      <c r="C384" s="120">
        <f t="shared" si="19"/>
        <v>17238</v>
      </c>
    </row>
    <row r="385" spans="1:12" s="87" customFormat="1">
      <c r="A385" s="25" t="s">
        <v>26</v>
      </c>
      <c r="B385" s="101" t="s">
        <v>1</v>
      </c>
      <c r="C385" s="23">
        <f>C389</f>
        <v>17238</v>
      </c>
    </row>
    <row r="386" spans="1:12" s="87" customFormat="1">
      <c r="A386" s="26"/>
      <c r="B386" s="102" t="s">
        <v>2</v>
      </c>
      <c r="C386" s="23">
        <f>C390</f>
        <v>17238</v>
      </c>
    </row>
    <row r="387" spans="1:12" s="87" customFormat="1" ht="13.5" hidden="1" customHeight="1">
      <c r="A387" s="139" t="s">
        <v>27</v>
      </c>
      <c r="B387" s="103"/>
      <c r="C387" s="23"/>
    </row>
    <row r="388" spans="1:12" s="87" customFormat="1" ht="15.75" hidden="1" customHeight="1">
      <c r="A388" s="15"/>
      <c r="B388" s="103"/>
      <c r="C388" s="23"/>
    </row>
    <row r="389" spans="1:12" s="85" customFormat="1">
      <c r="A389" s="108" t="s">
        <v>54</v>
      </c>
      <c r="B389" s="109" t="s">
        <v>1</v>
      </c>
      <c r="C389" s="32">
        <f>C391+C393+C396+C398</f>
        <v>17238</v>
      </c>
    </row>
    <row r="390" spans="1:12" s="85" customFormat="1">
      <c r="A390" s="96"/>
      <c r="B390" s="35" t="s">
        <v>2</v>
      </c>
      <c r="C390" s="32">
        <f>C392+C394+C397+C399</f>
        <v>17238</v>
      </c>
    </row>
    <row r="391" spans="1:12" s="122" customFormat="1" ht="42.75">
      <c r="A391" s="361" t="s">
        <v>123</v>
      </c>
      <c r="B391" s="180" t="s">
        <v>1</v>
      </c>
      <c r="C391" s="120">
        <v>238</v>
      </c>
      <c r="E391" s="197"/>
      <c r="F391" s="197"/>
      <c r="G391" s="197"/>
      <c r="H391" s="197"/>
      <c r="I391" s="197"/>
      <c r="J391" s="197"/>
    </row>
    <row r="392" spans="1:12" s="122" customFormat="1">
      <c r="A392" s="199"/>
      <c r="B392" s="89" t="s">
        <v>2</v>
      </c>
      <c r="C392" s="120">
        <v>238</v>
      </c>
      <c r="E392" s="197"/>
      <c r="F392" s="197"/>
      <c r="G392" s="197"/>
      <c r="H392" s="197"/>
      <c r="I392" s="197"/>
      <c r="J392" s="197"/>
    </row>
    <row r="393" spans="1:12" s="122" customFormat="1" ht="30">
      <c r="A393" s="394" t="s">
        <v>361</v>
      </c>
      <c r="B393" s="297" t="s">
        <v>1</v>
      </c>
      <c r="C393" s="229">
        <v>10000</v>
      </c>
      <c r="E393" s="197"/>
      <c r="F393" s="197"/>
      <c r="G393" s="197"/>
      <c r="H393" s="197"/>
      <c r="I393" s="197"/>
      <c r="J393" s="197"/>
    </row>
    <row r="394" spans="1:12" s="122" customFormat="1" ht="14.25">
      <c r="A394" s="299"/>
      <c r="B394" s="280" t="s">
        <v>2</v>
      </c>
      <c r="C394" s="229">
        <v>10000</v>
      </c>
      <c r="E394" s="197"/>
      <c r="F394" s="197"/>
      <c r="G394" s="197"/>
      <c r="H394" s="197"/>
      <c r="I394" s="197"/>
      <c r="J394" s="197"/>
    </row>
    <row r="395" spans="1:12" s="122" customFormat="1" hidden="1">
      <c r="A395" s="199"/>
      <c r="B395" s="89" t="s">
        <v>2</v>
      </c>
      <c r="C395" s="120"/>
      <c r="E395" s="197"/>
      <c r="F395" s="197"/>
      <c r="G395" s="197"/>
      <c r="H395" s="197"/>
      <c r="I395" s="197"/>
      <c r="J395" s="197"/>
    </row>
    <row r="396" spans="1:12" s="122" customFormat="1" ht="42.75">
      <c r="A396" s="395" t="s">
        <v>142</v>
      </c>
      <c r="B396" s="180" t="s">
        <v>1</v>
      </c>
      <c r="C396" s="229">
        <v>1000</v>
      </c>
      <c r="E396" s="197"/>
      <c r="F396" s="197"/>
      <c r="G396" s="197"/>
      <c r="H396" s="197"/>
      <c r="I396" s="197"/>
      <c r="J396" s="197"/>
    </row>
    <row r="397" spans="1:12" s="122" customFormat="1" ht="14.25">
      <c r="A397" s="199"/>
      <c r="B397" s="89" t="s">
        <v>2</v>
      </c>
      <c r="C397" s="229">
        <v>1000</v>
      </c>
      <c r="E397" s="197"/>
      <c r="F397" s="197"/>
      <c r="G397" s="197"/>
      <c r="H397" s="197"/>
      <c r="I397" s="197"/>
      <c r="J397" s="197"/>
      <c r="L397" s="304"/>
    </row>
    <row r="398" spans="1:12" s="122" customFormat="1" ht="28.5">
      <c r="A398" s="372" t="s">
        <v>125</v>
      </c>
      <c r="B398" s="297" t="s">
        <v>1</v>
      </c>
      <c r="C398" s="229">
        <v>6000</v>
      </c>
      <c r="E398" s="197"/>
      <c r="F398" s="197"/>
      <c r="G398" s="197"/>
      <c r="H398" s="197"/>
      <c r="I398" s="197"/>
      <c r="J398" s="197"/>
    </row>
    <row r="399" spans="1:12" s="122" customFormat="1" ht="14.25">
      <c r="A399" s="299"/>
      <c r="B399" s="280" t="s">
        <v>2</v>
      </c>
      <c r="C399" s="229">
        <v>6000</v>
      </c>
      <c r="E399" s="197"/>
      <c r="F399" s="197"/>
      <c r="G399" s="197"/>
      <c r="H399" s="197"/>
      <c r="I399" s="197"/>
      <c r="J399" s="197"/>
    </row>
    <row r="400" spans="1:12">
      <c r="A400" s="486" t="s">
        <v>8</v>
      </c>
      <c r="B400" s="495"/>
      <c r="C400" s="496"/>
    </row>
    <row r="401" spans="1:4" ht="15">
      <c r="A401" s="72" t="s">
        <v>12</v>
      </c>
      <c r="B401" s="33" t="s">
        <v>1</v>
      </c>
      <c r="C401" s="34">
        <f>C403+C423</f>
        <v>126570.88</v>
      </c>
    </row>
    <row r="402" spans="1:4">
      <c r="A402" s="38"/>
      <c r="B402" s="35" t="s">
        <v>2</v>
      </c>
      <c r="C402" s="34">
        <f>C404+C424</f>
        <v>126570.88</v>
      </c>
    </row>
    <row r="403" spans="1:4">
      <c r="A403" s="30" t="s">
        <v>21</v>
      </c>
      <c r="B403" s="17" t="s">
        <v>1</v>
      </c>
      <c r="C403" s="23">
        <f>C405+C407+C409+C411</f>
        <v>83216</v>
      </c>
    </row>
    <row r="404" spans="1:4">
      <c r="A404" s="14" t="s">
        <v>9</v>
      </c>
      <c r="B404" s="18" t="s">
        <v>2</v>
      </c>
      <c r="C404" s="23">
        <f>C406+C408+C410+C412</f>
        <v>83216</v>
      </c>
    </row>
    <row r="405" spans="1:4">
      <c r="A405" s="82" t="s">
        <v>37</v>
      </c>
      <c r="B405" s="79" t="s">
        <v>1</v>
      </c>
      <c r="C405" s="86">
        <f t="shared" ref="C405:C410" si="20">C472</f>
        <v>5926</v>
      </c>
      <c r="D405"/>
    </row>
    <row r="406" spans="1:4">
      <c r="A406" s="15"/>
      <c r="B406" s="50" t="s">
        <v>2</v>
      </c>
      <c r="C406" s="86">
        <f t="shared" si="20"/>
        <v>5926</v>
      </c>
      <c r="D406"/>
    </row>
    <row r="407" spans="1:4">
      <c r="A407" s="82" t="s">
        <v>41</v>
      </c>
      <c r="B407" s="79" t="s">
        <v>1</v>
      </c>
      <c r="C407" s="86">
        <f t="shared" si="20"/>
        <v>8</v>
      </c>
      <c r="D407"/>
    </row>
    <row r="408" spans="1:4">
      <c r="A408" s="15"/>
      <c r="B408" s="50" t="s">
        <v>2</v>
      </c>
      <c r="C408" s="86">
        <f t="shared" si="20"/>
        <v>8</v>
      </c>
      <c r="D408"/>
    </row>
    <row r="409" spans="1:4" ht="25.5">
      <c r="A409" s="294" t="s">
        <v>85</v>
      </c>
      <c r="B409" s="79" t="s">
        <v>1</v>
      </c>
      <c r="C409" s="86">
        <f t="shared" si="20"/>
        <v>30523</v>
      </c>
      <c r="D409"/>
    </row>
    <row r="410" spans="1:4">
      <c r="A410" s="15"/>
      <c r="B410" s="50" t="s">
        <v>2</v>
      </c>
      <c r="C410" s="86">
        <f t="shared" si="20"/>
        <v>30523</v>
      </c>
      <c r="D410"/>
    </row>
    <row r="411" spans="1:4">
      <c r="A411" s="41" t="s">
        <v>10</v>
      </c>
      <c r="B411" s="9" t="s">
        <v>1</v>
      </c>
      <c r="C411" s="23">
        <f>C413+C421</f>
        <v>46759</v>
      </c>
    </row>
    <row r="412" spans="1:4">
      <c r="A412" s="15"/>
      <c r="B412" s="11" t="s">
        <v>2</v>
      </c>
      <c r="C412" s="23">
        <f>C414+C422</f>
        <v>46759</v>
      </c>
    </row>
    <row r="413" spans="1:4">
      <c r="A413" s="25" t="s">
        <v>13</v>
      </c>
      <c r="B413" s="12" t="s">
        <v>1</v>
      </c>
      <c r="C413" s="23">
        <f>C415+C417+C419</f>
        <v>36714</v>
      </c>
    </row>
    <row r="414" spans="1:4">
      <c r="A414" s="10"/>
      <c r="B414" s="11" t="s">
        <v>2</v>
      </c>
      <c r="C414" s="23">
        <f>C416+C418+C420</f>
        <v>36714</v>
      </c>
      <c r="D414"/>
    </row>
    <row r="415" spans="1:4">
      <c r="A415" s="27" t="s">
        <v>16</v>
      </c>
      <c r="B415" s="12" t="s">
        <v>1</v>
      </c>
      <c r="C415" s="23">
        <f>C482</f>
        <v>28444</v>
      </c>
      <c r="D415"/>
    </row>
    <row r="416" spans="1:4">
      <c r="A416" s="14"/>
      <c r="B416" s="11" t="s">
        <v>2</v>
      </c>
      <c r="C416" s="23">
        <f>C483</f>
        <v>28444</v>
      </c>
      <c r="D416"/>
    </row>
    <row r="417" spans="1:4">
      <c r="A417" s="37" t="s">
        <v>60</v>
      </c>
      <c r="B417" s="12" t="s">
        <v>1</v>
      </c>
      <c r="C417" s="76">
        <f>C484</f>
        <v>99</v>
      </c>
      <c r="D417"/>
    </row>
    <row r="418" spans="1:4">
      <c r="A418" s="14"/>
      <c r="B418" s="11" t="s">
        <v>2</v>
      </c>
      <c r="C418" s="76">
        <f>C485</f>
        <v>99</v>
      </c>
      <c r="D418"/>
    </row>
    <row r="419" spans="1:4">
      <c r="A419" s="27" t="s">
        <v>24</v>
      </c>
      <c r="B419" s="9" t="s">
        <v>1</v>
      </c>
      <c r="C419" s="23">
        <f>C451+C486+C1034+C1299</f>
        <v>8171</v>
      </c>
      <c r="D419"/>
    </row>
    <row r="420" spans="1:4">
      <c r="A420" s="10"/>
      <c r="B420" s="11" t="s">
        <v>2</v>
      </c>
      <c r="C420" s="23">
        <f>C452+C487+C1035+C1300</f>
        <v>8171</v>
      </c>
      <c r="D420" s="23">
        <f>D452+D487+D1035+D1300</f>
        <v>0</v>
      </c>
    </row>
    <row r="421" spans="1:4">
      <c r="A421" s="27" t="s">
        <v>31</v>
      </c>
      <c r="B421" s="9" t="s">
        <v>1</v>
      </c>
      <c r="C421" s="23">
        <f>C1277+C1301</f>
        <v>10045</v>
      </c>
      <c r="D421"/>
    </row>
    <row r="422" spans="1:4">
      <c r="A422" s="10"/>
      <c r="B422" s="11" t="s">
        <v>2</v>
      </c>
      <c r="C422" s="23">
        <f>C1278+C1302</f>
        <v>10045</v>
      </c>
      <c r="D422"/>
    </row>
    <row r="423" spans="1:4">
      <c r="A423" s="30" t="s">
        <v>17</v>
      </c>
      <c r="B423" s="12" t="s">
        <v>1</v>
      </c>
      <c r="C423" s="32">
        <f>C427+C429</f>
        <v>43354.880000000005</v>
      </c>
      <c r="D423"/>
    </row>
    <row r="424" spans="1:4">
      <c r="A424" s="14" t="s">
        <v>9</v>
      </c>
      <c r="B424" s="11" t="s">
        <v>2</v>
      </c>
      <c r="C424" s="32">
        <f>C428+C430</f>
        <v>43354.880000000005</v>
      </c>
      <c r="D424"/>
    </row>
    <row r="425" spans="1:4" hidden="1">
      <c r="A425" s="82" t="s">
        <v>37</v>
      </c>
      <c r="B425" s="9" t="s">
        <v>1</v>
      </c>
      <c r="C425" s="23"/>
      <c r="D425"/>
    </row>
    <row r="426" spans="1:4" hidden="1">
      <c r="A426" s="10"/>
      <c r="B426" s="11" t="s">
        <v>2</v>
      </c>
      <c r="C426" s="23"/>
      <c r="D426"/>
    </row>
    <row r="427" spans="1:4" ht="25.5">
      <c r="A427" s="294" t="s">
        <v>85</v>
      </c>
      <c r="B427" s="79" t="s">
        <v>1</v>
      </c>
      <c r="C427" s="86">
        <f>C492</f>
        <v>6899</v>
      </c>
      <c r="D427"/>
    </row>
    <row r="428" spans="1:4">
      <c r="A428" s="15"/>
      <c r="B428" s="50" t="s">
        <v>2</v>
      </c>
      <c r="C428" s="86">
        <f>C493</f>
        <v>6899</v>
      </c>
      <c r="D428"/>
    </row>
    <row r="429" spans="1:4">
      <c r="A429" s="16" t="s">
        <v>10</v>
      </c>
      <c r="B429" s="9" t="s">
        <v>1</v>
      </c>
      <c r="C429" s="23">
        <f>C431+C439</f>
        <v>36455.880000000005</v>
      </c>
      <c r="D429"/>
    </row>
    <row r="430" spans="1:4">
      <c r="A430" s="15"/>
      <c r="B430" s="11" t="s">
        <v>2</v>
      </c>
      <c r="C430" s="23">
        <f>C432+C440</f>
        <v>36455.880000000005</v>
      </c>
      <c r="D430"/>
    </row>
    <row r="431" spans="1:4">
      <c r="A431" s="16" t="s">
        <v>13</v>
      </c>
      <c r="B431" s="12" t="s">
        <v>1</v>
      </c>
      <c r="C431" s="23">
        <f>C433+C435+C437</f>
        <v>26695.88</v>
      </c>
      <c r="D431"/>
    </row>
    <row r="432" spans="1:4">
      <c r="A432" s="10"/>
      <c r="B432" s="11" t="s">
        <v>2</v>
      </c>
      <c r="C432" s="23">
        <f>C434+C436+C438</f>
        <v>26695.88</v>
      </c>
      <c r="D432"/>
    </row>
    <row r="433" spans="1:11">
      <c r="A433" s="31" t="s">
        <v>16</v>
      </c>
      <c r="B433" s="12" t="s">
        <v>1</v>
      </c>
      <c r="C433" s="23">
        <f>C498</f>
        <v>17340.080000000002</v>
      </c>
      <c r="D433"/>
    </row>
    <row r="434" spans="1:11">
      <c r="A434" s="10"/>
      <c r="B434" s="11" t="s">
        <v>2</v>
      </c>
      <c r="C434" s="23">
        <f>C499</f>
        <v>17340.080000000002</v>
      </c>
    </row>
    <row r="435" spans="1:11">
      <c r="A435" s="37" t="s">
        <v>60</v>
      </c>
      <c r="B435" s="12" t="s">
        <v>1</v>
      </c>
      <c r="C435" s="76">
        <f>C500</f>
        <v>130</v>
      </c>
    </row>
    <row r="436" spans="1:11">
      <c r="A436" s="14"/>
      <c r="B436" s="11" t="s">
        <v>2</v>
      </c>
      <c r="C436" s="76">
        <f>C501</f>
        <v>130</v>
      </c>
    </row>
    <row r="437" spans="1:11">
      <c r="A437" s="27" t="s">
        <v>24</v>
      </c>
      <c r="B437" s="9" t="s">
        <v>1</v>
      </c>
      <c r="C437" s="23">
        <f>C502+C1042+C1307</f>
        <v>9225.7999999999993</v>
      </c>
    </row>
    <row r="438" spans="1:11">
      <c r="A438" s="10"/>
      <c r="B438" s="11" t="s">
        <v>2</v>
      </c>
      <c r="C438" s="23">
        <f>C503+C1043+C1308</f>
        <v>9225.7999999999993</v>
      </c>
    </row>
    <row r="439" spans="1:11">
      <c r="A439" s="27" t="s">
        <v>31</v>
      </c>
      <c r="B439" s="9" t="s">
        <v>1</v>
      </c>
      <c r="C439" s="23">
        <f>C1309</f>
        <v>9760</v>
      </c>
    </row>
    <row r="440" spans="1:11">
      <c r="A440" s="10"/>
      <c r="B440" s="11" t="s">
        <v>2</v>
      </c>
      <c r="C440" s="23">
        <f>C1310</f>
        <v>9760</v>
      </c>
    </row>
    <row r="441" spans="1:11">
      <c r="A441" s="486" t="s">
        <v>132</v>
      </c>
      <c r="B441" s="487"/>
      <c r="C441" s="488"/>
      <c r="D441" s="161"/>
      <c r="E441" s="132"/>
      <c r="F441" s="161"/>
      <c r="G441" s="161"/>
      <c r="H441" s="161"/>
      <c r="I441" s="161"/>
      <c r="J441" s="13"/>
      <c r="K441" s="55"/>
    </row>
    <row r="442" spans="1:11">
      <c r="A442" s="100" t="s">
        <v>14</v>
      </c>
      <c r="B442" s="176"/>
      <c r="C442" s="23"/>
      <c r="D442" s="56"/>
      <c r="E442" s="56"/>
      <c r="F442" s="56"/>
      <c r="G442" s="56"/>
      <c r="H442" s="56"/>
      <c r="I442" s="64"/>
    </row>
    <row r="443" spans="1:11">
      <c r="A443" s="167" t="s">
        <v>22</v>
      </c>
      <c r="B443" s="78" t="s">
        <v>1</v>
      </c>
      <c r="C443" s="23">
        <f t="shared" ref="C443:C450" si="21">C445</f>
        <v>100</v>
      </c>
      <c r="D443" s="53"/>
      <c r="E443" s="53"/>
      <c r="F443" s="53"/>
      <c r="G443" s="53"/>
      <c r="H443" s="53"/>
      <c r="I443" s="53"/>
      <c r="J443" s="13"/>
      <c r="K443" s="13"/>
    </row>
    <row r="444" spans="1:11">
      <c r="A444" s="58"/>
      <c r="B444" s="50" t="s">
        <v>2</v>
      </c>
      <c r="C444" s="23">
        <f t="shared" si="21"/>
        <v>100</v>
      </c>
      <c r="D444" s="53"/>
      <c r="E444" s="53"/>
      <c r="F444" s="53"/>
      <c r="G444" s="53"/>
      <c r="H444" s="53"/>
      <c r="I444" s="53"/>
      <c r="J444" s="13"/>
      <c r="K444" s="13"/>
    </row>
    <row r="445" spans="1:11">
      <c r="A445" s="36" t="s">
        <v>19</v>
      </c>
      <c r="B445" s="183" t="s">
        <v>1</v>
      </c>
      <c r="C445" s="23">
        <f t="shared" si="21"/>
        <v>100</v>
      </c>
      <c r="D445" s="53"/>
      <c r="E445" s="60"/>
      <c r="F445" s="60"/>
      <c r="G445" s="60"/>
      <c r="H445" s="60"/>
      <c r="I445" s="60"/>
      <c r="J445" s="13"/>
      <c r="K445" s="13"/>
    </row>
    <row r="446" spans="1:11">
      <c r="A446" s="58" t="s">
        <v>20</v>
      </c>
      <c r="B446" s="175" t="s">
        <v>2</v>
      </c>
      <c r="C446" s="23">
        <f t="shared" si="21"/>
        <v>100</v>
      </c>
      <c r="D446" s="53"/>
      <c r="E446" s="60"/>
      <c r="F446" s="60"/>
      <c r="G446" s="60"/>
      <c r="H446" s="60"/>
      <c r="I446" s="60"/>
      <c r="J446" s="13"/>
      <c r="K446" s="13"/>
    </row>
    <row r="447" spans="1:11">
      <c r="A447" s="16" t="s">
        <v>10</v>
      </c>
      <c r="B447" s="9" t="s">
        <v>1</v>
      </c>
      <c r="C447" s="23">
        <f t="shared" si="21"/>
        <v>100</v>
      </c>
      <c r="D447" s="53"/>
      <c r="E447" s="60"/>
      <c r="F447" s="60"/>
      <c r="G447" s="60"/>
      <c r="H447" s="60"/>
      <c r="I447" s="60"/>
      <c r="J447" s="13"/>
      <c r="K447" s="13"/>
    </row>
    <row r="448" spans="1:11">
      <c r="A448" s="15"/>
      <c r="B448" s="11" t="s">
        <v>2</v>
      </c>
      <c r="C448" s="23">
        <f t="shared" si="21"/>
        <v>100</v>
      </c>
      <c r="D448" s="53"/>
      <c r="E448" s="60"/>
      <c r="F448" s="60"/>
      <c r="G448" s="60"/>
      <c r="H448" s="60"/>
      <c r="I448" s="60"/>
      <c r="J448" s="13"/>
      <c r="K448" s="13"/>
    </row>
    <row r="449" spans="1:11">
      <c r="A449" s="41" t="s">
        <v>23</v>
      </c>
      <c r="B449" s="17" t="s">
        <v>1</v>
      </c>
      <c r="C449" s="23">
        <f t="shared" si="21"/>
        <v>100</v>
      </c>
    </row>
    <row r="450" spans="1:11">
      <c r="A450" s="14"/>
      <c r="B450" s="18" t="s">
        <v>2</v>
      </c>
      <c r="C450" s="23">
        <f t="shared" si="21"/>
        <v>100</v>
      </c>
    </row>
    <row r="451" spans="1:11" ht="17.25" customHeight="1">
      <c r="A451" s="27" t="s">
        <v>24</v>
      </c>
      <c r="B451" s="9" t="s">
        <v>1</v>
      </c>
      <c r="C451" s="23">
        <f>C462</f>
        <v>100</v>
      </c>
    </row>
    <row r="452" spans="1:11" ht="16.5" customHeight="1">
      <c r="A452" s="10"/>
      <c r="B452" s="11" t="s">
        <v>2</v>
      </c>
      <c r="C452" s="23">
        <f>C463</f>
        <v>100</v>
      </c>
    </row>
    <row r="453" spans="1:11" s="48" customFormat="1">
      <c r="A453" s="295" t="s">
        <v>18</v>
      </c>
      <c r="B453" s="252"/>
      <c r="C453" s="253"/>
      <c r="D453" s="152"/>
      <c r="E453" s="153"/>
      <c r="F453" s="152"/>
      <c r="G453" s="152"/>
      <c r="H453" s="152"/>
      <c r="I453" s="152"/>
    </row>
    <row r="454" spans="1:11" s="48" customFormat="1">
      <c r="A454" s="182" t="s">
        <v>14</v>
      </c>
      <c r="B454" s="78" t="s">
        <v>1</v>
      </c>
      <c r="C454" s="57">
        <f t="shared" ref="C454:C455" si="22">C456</f>
        <v>100</v>
      </c>
      <c r="D454" s="154"/>
      <c r="E454" s="154"/>
      <c r="F454" s="154"/>
      <c r="G454" s="154"/>
      <c r="H454" s="154"/>
      <c r="I454" s="154"/>
    </row>
    <row r="455" spans="1:11" s="48" customFormat="1">
      <c r="A455" s="26" t="s">
        <v>48</v>
      </c>
      <c r="B455" s="18" t="s">
        <v>2</v>
      </c>
      <c r="C455" s="57">
        <f t="shared" si="22"/>
        <v>100</v>
      </c>
      <c r="D455" s="54"/>
      <c r="E455" s="54"/>
      <c r="F455" s="54"/>
      <c r="G455" s="54"/>
      <c r="H455" s="54"/>
      <c r="I455" s="54"/>
    </row>
    <row r="456" spans="1:11" s="48" customFormat="1">
      <c r="A456" s="173" t="s">
        <v>28</v>
      </c>
      <c r="B456" s="17" t="s">
        <v>1</v>
      </c>
      <c r="C456" s="32">
        <f t="shared" ref="C456:C463" si="23">C458</f>
        <v>100</v>
      </c>
      <c r="D456" s="54"/>
      <c r="E456" s="54"/>
      <c r="F456" s="54"/>
      <c r="G456" s="54"/>
      <c r="H456" s="54"/>
      <c r="I456" s="54"/>
    </row>
    <row r="457" spans="1:11" s="48" customFormat="1">
      <c r="A457" s="26" t="s">
        <v>49</v>
      </c>
      <c r="B457" s="18" t="s">
        <v>2</v>
      </c>
      <c r="C457" s="32">
        <f t="shared" si="23"/>
        <v>100</v>
      </c>
      <c r="D457" s="54"/>
      <c r="E457" s="54"/>
      <c r="F457" s="54"/>
      <c r="G457" s="54"/>
      <c r="H457" s="54"/>
      <c r="I457" s="54"/>
    </row>
    <row r="458" spans="1:11">
      <c r="A458" s="16" t="s">
        <v>10</v>
      </c>
      <c r="B458" s="9" t="s">
        <v>1</v>
      </c>
      <c r="C458" s="23">
        <f t="shared" si="23"/>
        <v>100</v>
      </c>
      <c r="D458" s="53"/>
      <c r="E458" s="60"/>
      <c r="F458" s="60"/>
      <c r="G458" s="60"/>
      <c r="H458" s="60"/>
      <c r="I458" s="60"/>
      <c r="J458" s="13"/>
      <c r="K458" s="13"/>
    </row>
    <row r="459" spans="1:11">
      <c r="A459" s="15"/>
      <c r="B459" s="11" t="s">
        <v>2</v>
      </c>
      <c r="C459" s="23">
        <f t="shared" si="23"/>
        <v>100</v>
      </c>
      <c r="D459" s="53"/>
      <c r="E459" s="60"/>
      <c r="F459" s="60"/>
      <c r="G459" s="60"/>
      <c r="H459" s="60"/>
      <c r="I459" s="60"/>
      <c r="J459" s="13"/>
      <c r="K459" s="13"/>
    </row>
    <row r="460" spans="1:11">
      <c r="A460" s="41" t="s">
        <v>23</v>
      </c>
      <c r="B460" s="17" t="s">
        <v>1</v>
      </c>
      <c r="C460" s="23">
        <f t="shared" si="23"/>
        <v>100</v>
      </c>
    </row>
    <row r="461" spans="1:11">
      <c r="A461" s="14"/>
      <c r="B461" s="18" t="s">
        <v>2</v>
      </c>
      <c r="C461" s="23">
        <f t="shared" si="23"/>
        <v>100</v>
      </c>
    </row>
    <row r="462" spans="1:11" ht="17.25" customHeight="1">
      <c r="A462" s="27" t="s">
        <v>24</v>
      </c>
      <c r="B462" s="9" t="s">
        <v>1</v>
      </c>
      <c r="C462" s="23">
        <f t="shared" si="23"/>
        <v>100</v>
      </c>
    </row>
    <row r="463" spans="1:11" ht="16.5" customHeight="1">
      <c r="A463" s="10"/>
      <c r="B463" s="11" t="s">
        <v>2</v>
      </c>
      <c r="C463" s="23">
        <f t="shared" si="23"/>
        <v>100</v>
      </c>
    </row>
    <row r="464" spans="1:11" s="126" customFormat="1" ht="31.5" customHeight="1">
      <c r="A464" s="396" t="s">
        <v>157</v>
      </c>
      <c r="B464" s="134" t="s">
        <v>1</v>
      </c>
      <c r="C464" s="254">
        <v>100</v>
      </c>
      <c r="D464" s="228"/>
      <c r="E464" s="228"/>
      <c r="F464" s="228"/>
      <c r="G464" s="228"/>
      <c r="H464" s="228"/>
      <c r="I464" s="228"/>
    </row>
    <row r="465" spans="1:11" s="73" customFormat="1" ht="14.25">
      <c r="A465" s="58"/>
      <c r="B465" s="50" t="s">
        <v>2</v>
      </c>
      <c r="C465" s="337">
        <v>100</v>
      </c>
      <c r="D465" s="181"/>
      <c r="E465" s="181"/>
      <c r="F465" s="181"/>
      <c r="G465" s="181"/>
      <c r="H465" s="181"/>
      <c r="I465" s="181"/>
    </row>
    <row r="466" spans="1:11">
      <c r="A466" s="61" t="s">
        <v>34</v>
      </c>
      <c r="B466" s="63"/>
      <c r="C466" s="62"/>
      <c r="D466" s="56"/>
      <c r="E466" s="56"/>
      <c r="F466" s="56"/>
      <c r="G466" s="56"/>
      <c r="H466" s="56"/>
      <c r="I466" s="56"/>
      <c r="J466" s="13"/>
      <c r="K466" s="55"/>
    </row>
    <row r="467" spans="1:11">
      <c r="A467" s="100" t="s">
        <v>14</v>
      </c>
      <c r="B467" s="176"/>
      <c r="C467" s="23"/>
      <c r="D467" s="56"/>
      <c r="E467" s="56"/>
      <c r="F467" s="56"/>
      <c r="G467" s="56"/>
      <c r="H467" s="56"/>
      <c r="I467" s="64"/>
    </row>
    <row r="468" spans="1:11">
      <c r="A468" s="167" t="s">
        <v>22</v>
      </c>
      <c r="B468" s="78" t="s">
        <v>1</v>
      </c>
      <c r="C468" s="23">
        <f>C470+C488</f>
        <v>90003.88</v>
      </c>
      <c r="D468" s="53"/>
      <c r="E468" s="53"/>
      <c r="F468" s="53"/>
      <c r="G468" s="53"/>
      <c r="H468" s="53"/>
      <c r="I468" s="53"/>
      <c r="J468" s="13"/>
      <c r="K468" s="13"/>
    </row>
    <row r="469" spans="1:11">
      <c r="A469" s="58"/>
      <c r="B469" s="50" t="s">
        <v>2</v>
      </c>
      <c r="C469" s="23">
        <f>C471+C489</f>
        <v>90003.88</v>
      </c>
      <c r="D469" s="53"/>
      <c r="E469" s="53"/>
      <c r="F469" s="53"/>
      <c r="G469" s="53"/>
      <c r="H469" s="53"/>
      <c r="I469" s="53"/>
      <c r="J469" s="13"/>
      <c r="K469" s="13"/>
    </row>
    <row r="470" spans="1:11">
      <c r="A470" s="36" t="s">
        <v>19</v>
      </c>
      <c r="B470" s="183" t="s">
        <v>1</v>
      </c>
      <c r="C470" s="32">
        <f>C472+C474+C476+C478</f>
        <v>65500</v>
      </c>
      <c r="D470" s="53"/>
      <c r="E470" s="60"/>
      <c r="F470" s="60"/>
      <c r="G470" s="60"/>
      <c r="H470" s="60"/>
      <c r="I470" s="60"/>
      <c r="J470" s="13"/>
      <c r="K470" s="13"/>
    </row>
    <row r="471" spans="1:11">
      <c r="A471" s="58" t="s">
        <v>20</v>
      </c>
      <c r="B471" s="175" t="s">
        <v>2</v>
      </c>
      <c r="C471" s="32">
        <f>C473+C475+C477+C479</f>
        <v>65500</v>
      </c>
      <c r="D471" s="53"/>
      <c r="E471" s="60"/>
      <c r="F471" s="60"/>
      <c r="G471" s="60"/>
      <c r="H471" s="60"/>
      <c r="I471" s="60"/>
      <c r="J471" s="13"/>
      <c r="K471" s="13"/>
    </row>
    <row r="472" spans="1:11">
      <c r="A472" s="82" t="s">
        <v>37</v>
      </c>
      <c r="B472" s="79" t="s">
        <v>1</v>
      </c>
      <c r="C472" s="86">
        <f>C509</f>
        <v>5926</v>
      </c>
      <c r="D472"/>
    </row>
    <row r="473" spans="1:11">
      <c r="A473" s="15"/>
      <c r="B473" s="50" t="s">
        <v>2</v>
      </c>
      <c r="C473" s="86">
        <f>C510</f>
        <v>5926</v>
      </c>
      <c r="D473"/>
    </row>
    <row r="474" spans="1:11" s="126" customFormat="1" ht="25.5">
      <c r="A474" s="219" t="s">
        <v>41</v>
      </c>
      <c r="B474" s="180" t="s">
        <v>1</v>
      </c>
      <c r="C474" s="116">
        <f>C818</f>
        <v>8</v>
      </c>
    </row>
    <row r="475" spans="1:11" s="126" customFormat="1">
      <c r="A475" s="298"/>
      <c r="B475" s="89" t="s">
        <v>2</v>
      </c>
      <c r="C475" s="116">
        <f>C819</f>
        <v>8</v>
      </c>
    </row>
    <row r="476" spans="1:11" s="73" customFormat="1" ht="25.5">
      <c r="A476" s="241" t="s">
        <v>85</v>
      </c>
      <c r="B476" s="78" t="s">
        <v>1</v>
      </c>
      <c r="C476" s="57">
        <f>C513</f>
        <v>30523</v>
      </c>
      <c r="D476" s="181"/>
      <c r="E476" s="181"/>
      <c r="F476" s="181"/>
      <c r="G476" s="181"/>
      <c r="H476" s="181"/>
      <c r="I476" s="181"/>
    </row>
    <row r="477" spans="1:11" s="73" customFormat="1">
      <c r="A477" s="15"/>
      <c r="B477" s="50" t="s">
        <v>2</v>
      </c>
      <c r="C477" s="57">
        <f>C514</f>
        <v>30523</v>
      </c>
      <c r="D477" s="181"/>
      <c r="E477" s="181"/>
      <c r="F477" s="181"/>
      <c r="G477" s="181"/>
      <c r="H477" s="181"/>
      <c r="I477" s="181"/>
    </row>
    <row r="478" spans="1:11">
      <c r="A478" s="16" t="s">
        <v>10</v>
      </c>
      <c r="B478" s="9" t="s">
        <v>1</v>
      </c>
      <c r="C478" s="23">
        <f>C480</f>
        <v>29043</v>
      </c>
      <c r="D478" s="53"/>
      <c r="E478" s="60"/>
      <c r="F478" s="60"/>
      <c r="G478" s="60"/>
      <c r="H478" s="60"/>
      <c r="I478" s="60"/>
      <c r="J478" s="13"/>
      <c r="K478" s="13"/>
    </row>
    <row r="479" spans="1:11">
      <c r="A479" s="15"/>
      <c r="B479" s="11" t="s">
        <v>2</v>
      </c>
      <c r="C479" s="23">
        <f>C481</f>
        <v>29043</v>
      </c>
      <c r="D479" s="53"/>
      <c r="E479" s="60"/>
      <c r="F479" s="60"/>
      <c r="G479" s="60"/>
      <c r="H479" s="60"/>
      <c r="I479" s="60"/>
      <c r="J479" s="13"/>
      <c r="K479" s="13"/>
    </row>
    <row r="480" spans="1:11">
      <c r="A480" s="41" t="s">
        <v>23</v>
      </c>
      <c r="B480" s="17" t="s">
        <v>1</v>
      </c>
      <c r="C480" s="23">
        <f>C482+C484+C486</f>
        <v>29043</v>
      </c>
    </row>
    <row r="481" spans="1:11">
      <c r="A481" s="14"/>
      <c r="B481" s="18" t="s">
        <v>2</v>
      </c>
      <c r="C481" s="23">
        <f>C483+C485+C487</f>
        <v>29043</v>
      </c>
    </row>
    <row r="482" spans="1:11">
      <c r="A482" s="31" t="s">
        <v>16</v>
      </c>
      <c r="B482" s="9" t="s">
        <v>1</v>
      </c>
      <c r="C482" s="23">
        <f>C523+C614+C826+C967+C1020</f>
        <v>28444</v>
      </c>
    </row>
    <row r="483" spans="1:11">
      <c r="A483" s="10"/>
      <c r="B483" s="11" t="s">
        <v>2</v>
      </c>
      <c r="C483" s="23">
        <f>C524+C615+C827+C968+C1021</f>
        <v>28444</v>
      </c>
    </row>
    <row r="484" spans="1:11">
      <c r="A484" s="37" t="s">
        <v>60</v>
      </c>
      <c r="B484" s="12" t="s">
        <v>1</v>
      </c>
      <c r="C484" s="76">
        <f>C593+C634+C973</f>
        <v>99</v>
      </c>
    </row>
    <row r="485" spans="1:11">
      <c r="A485" s="14"/>
      <c r="B485" s="11" t="s">
        <v>2</v>
      </c>
      <c r="C485" s="76">
        <f>C594+C635+C974</f>
        <v>99</v>
      </c>
    </row>
    <row r="486" spans="1:11">
      <c r="A486" s="27" t="s">
        <v>24</v>
      </c>
      <c r="B486" s="9" t="s">
        <v>1</v>
      </c>
      <c r="C486" s="23">
        <f>C557+C599</f>
        <v>500</v>
      </c>
    </row>
    <row r="487" spans="1:11">
      <c r="A487" s="10"/>
      <c r="B487" s="11" t="s">
        <v>2</v>
      </c>
      <c r="C487" s="23">
        <f>C558+C600</f>
        <v>500</v>
      </c>
    </row>
    <row r="488" spans="1:11">
      <c r="A488" s="39" t="s">
        <v>17</v>
      </c>
      <c r="B488" s="79" t="s">
        <v>1</v>
      </c>
      <c r="C488" s="32">
        <f>C492+C494</f>
        <v>24503.88</v>
      </c>
      <c r="D488" s="53"/>
      <c r="E488" s="53"/>
      <c r="F488" s="53"/>
      <c r="G488" s="53"/>
      <c r="H488" s="53"/>
      <c r="I488" s="53"/>
      <c r="J488" s="13"/>
      <c r="K488" s="13"/>
    </row>
    <row r="489" spans="1:11">
      <c r="A489" s="14" t="s">
        <v>9</v>
      </c>
      <c r="B489" s="50" t="s">
        <v>2</v>
      </c>
      <c r="C489" s="32">
        <f>C493+C495</f>
        <v>24503.88</v>
      </c>
      <c r="D489" s="53"/>
      <c r="E489" s="53"/>
      <c r="F489" s="53"/>
      <c r="G489" s="53"/>
      <c r="H489" s="53"/>
      <c r="I489" s="53"/>
      <c r="J489" s="13"/>
      <c r="K489" s="13"/>
    </row>
    <row r="490" spans="1:11" hidden="1">
      <c r="A490" s="82" t="s">
        <v>37</v>
      </c>
      <c r="B490" s="9" t="s">
        <v>1</v>
      </c>
      <c r="C490" s="23"/>
      <c r="D490"/>
    </row>
    <row r="491" spans="1:11" hidden="1">
      <c r="A491" s="10"/>
      <c r="B491" s="11" t="s">
        <v>2</v>
      </c>
      <c r="C491" s="23"/>
      <c r="D491"/>
    </row>
    <row r="492" spans="1:11" s="73" customFormat="1" ht="25.5">
      <c r="A492" s="241" t="s">
        <v>85</v>
      </c>
      <c r="B492" s="78" t="s">
        <v>1</v>
      </c>
      <c r="C492" s="57">
        <f>C645</f>
        <v>6899</v>
      </c>
      <c r="D492" s="181"/>
      <c r="E492" s="181"/>
      <c r="F492" s="181"/>
      <c r="G492" s="181"/>
      <c r="H492" s="181"/>
      <c r="I492" s="181"/>
    </row>
    <row r="493" spans="1:11" s="73" customFormat="1">
      <c r="A493" s="15"/>
      <c r="B493" s="50" t="s">
        <v>2</v>
      </c>
      <c r="C493" s="57">
        <f>C646</f>
        <v>6899</v>
      </c>
      <c r="D493" s="181"/>
      <c r="E493" s="181"/>
      <c r="F493" s="181"/>
      <c r="G493" s="181"/>
      <c r="H493" s="181"/>
      <c r="I493" s="181"/>
    </row>
    <row r="494" spans="1:11">
      <c r="A494" s="16" t="s">
        <v>10</v>
      </c>
      <c r="B494" s="9" t="s">
        <v>1</v>
      </c>
      <c r="C494" s="23">
        <f>C496</f>
        <v>17604.88</v>
      </c>
      <c r="D494" s="53"/>
      <c r="E494" s="53"/>
      <c r="F494" s="53"/>
      <c r="G494" s="53"/>
      <c r="H494" s="53"/>
      <c r="I494" s="53"/>
      <c r="J494" s="13"/>
      <c r="K494" s="13"/>
    </row>
    <row r="495" spans="1:11">
      <c r="A495" s="15"/>
      <c r="B495" s="11" t="s">
        <v>2</v>
      </c>
      <c r="C495" s="23">
        <f>C497</f>
        <v>17604.88</v>
      </c>
      <c r="D495" s="53"/>
      <c r="E495" s="53"/>
      <c r="F495" s="53"/>
      <c r="G495" s="53"/>
      <c r="H495" s="53"/>
      <c r="I495" s="53"/>
      <c r="J495" s="13"/>
      <c r="K495" s="13"/>
    </row>
    <row r="496" spans="1:11">
      <c r="A496" s="41" t="s">
        <v>23</v>
      </c>
      <c r="B496" s="17" t="s">
        <v>1</v>
      </c>
      <c r="C496" s="23">
        <f>C498+C500+C502</f>
        <v>17604.88</v>
      </c>
    </row>
    <row r="497" spans="1:9">
      <c r="A497" s="14"/>
      <c r="B497" s="18" t="s">
        <v>2</v>
      </c>
      <c r="C497" s="23">
        <f>C499+C501+C503</f>
        <v>17604.88</v>
      </c>
    </row>
    <row r="498" spans="1:9">
      <c r="A498" s="31" t="s">
        <v>16</v>
      </c>
      <c r="B498" s="9" t="s">
        <v>1</v>
      </c>
      <c r="C498" s="23">
        <f>C663+C838+C983</f>
        <v>17340.080000000002</v>
      </c>
    </row>
    <row r="499" spans="1:9">
      <c r="A499" s="10"/>
      <c r="B499" s="11" t="s">
        <v>2</v>
      </c>
      <c r="C499" s="23">
        <f>C664+C839+C984</f>
        <v>17340.080000000002</v>
      </c>
    </row>
    <row r="500" spans="1:9">
      <c r="A500" s="37" t="s">
        <v>60</v>
      </c>
      <c r="B500" s="12" t="s">
        <v>1</v>
      </c>
      <c r="C500" s="76">
        <f>C932</f>
        <v>130</v>
      </c>
    </row>
    <row r="501" spans="1:9">
      <c r="A501" s="14"/>
      <c r="B501" s="11" t="s">
        <v>2</v>
      </c>
      <c r="C501" s="76">
        <f>C933</f>
        <v>130</v>
      </c>
    </row>
    <row r="502" spans="1:9" s="55" customFormat="1">
      <c r="A502" s="37" t="s">
        <v>24</v>
      </c>
      <c r="B502" s="78" t="s">
        <v>1</v>
      </c>
      <c r="C502" s="57">
        <f>C576+C797+C938+C999</f>
        <v>134.80000000000001</v>
      </c>
      <c r="D502" s="73"/>
    </row>
    <row r="503" spans="1:9" s="55" customFormat="1">
      <c r="A503" s="14"/>
      <c r="B503" s="50" t="s">
        <v>2</v>
      </c>
      <c r="C503" s="57">
        <f>C577+C798+C939+C1000</f>
        <v>134.80000000000001</v>
      </c>
      <c r="D503" s="73"/>
    </row>
    <row r="504" spans="1:9" s="48" customFormat="1">
      <c r="A504" s="216" t="s">
        <v>18</v>
      </c>
      <c r="B504" s="217"/>
      <c r="C504" s="218"/>
      <c r="D504" s="152"/>
      <c r="E504" s="153"/>
      <c r="F504" s="152"/>
      <c r="G504" s="152"/>
      <c r="H504" s="152"/>
      <c r="I504" s="152"/>
    </row>
    <row r="505" spans="1:9" s="48" customFormat="1">
      <c r="A505" s="182" t="s">
        <v>14</v>
      </c>
      <c r="B505" s="78" t="s">
        <v>1</v>
      </c>
      <c r="C505" s="57">
        <f t="shared" ref="C505:C520" si="24">C507</f>
        <v>63444</v>
      </c>
      <c r="D505" s="154"/>
      <c r="E505" s="154"/>
      <c r="F505" s="154"/>
      <c r="G505" s="154"/>
      <c r="H505" s="154"/>
      <c r="I505" s="154"/>
    </row>
    <row r="506" spans="1:9" s="48" customFormat="1">
      <c r="A506" s="26" t="s">
        <v>48</v>
      </c>
      <c r="B506" s="18" t="s">
        <v>2</v>
      </c>
      <c r="C506" s="57">
        <f t="shared" si="24"/>
        <v>63444</v>
      </c>
      <c r="D506" s="54"/>
      <c r="E506" s="54"/>
      <c r="F506" s="54"/>
      <c r="G506" s="54"/>
      <c r="H506" s="54"/>
      <c r="I506" s="54"/>
    </row>
    <row r="507" spans="1:9" s="48" customFormat="1">
      <c r="A507" s="173" t="s">
        <v>28</v>
      </c>
      <c r="B507" s="17" t="s">
        <v>1</v>
      </c>
      <c r="C507" s="32">
        <f>C509+C513+C519</f>
        <v>63444</v>
      </c>
      <c r="D507" s="54"/>
      <c r="E507" s="54"/>
      <c r="F507" s="54"/>
      <c r="G507" s="54"/>
      <c r="H507" s="54"/>
      <c r="I507" s="54"/>
    </row>
    <row r="508" spans="1:9" s="48" customFormat="1">
      <c r="A508" s="26" t="s">
        <v>49</v>
      </c>
      <c r="B508" s="18" t="s">
        <v>2</v>
      </c>
      <c r="C508" s="32">
        <f>C510+C514+C520</f>
        <v>63444</v>
      </c>
      <c r="D508" s="54"/>
      <c r="E508" s="54"/>
      <c r="F508" s="54"/>
      <c r="G508" s="54"/>
      <c r="H508" s="54"/>
      <c r="I508" s="54"/>
    </row>
    <row r="509" spans="1:9">
      <c r="A509" s="82" t="s">
        <v>37</v>
      </c>
      <c r="B509" s="79" t="s">
        <v>1</v>
      </c>
      <c r="C509" s="86">
        <f>C511</f>
        <v>5926</v>
      </c>
      <c r="D509"/>
    </row>
    <row r="510" spans="1:9">
      <c r="A510" s="15"/>
      <c r="B510" s="50" t="s">
        <v>2</v>
      </c>
      <c r="C510" s="86">
        <f>C512</f>
        <v>5926</v>
      </c>
      <c r="D510"/>
    </row>
    <row r="511" spans="1:9" s="126" customFormat="1" ht="25.5">
      <c r="A511" s="344" t="s">
        <v>141</v>
      </c>
      <c r="B511" s="134" t="s">
        <v>1</v>
      </c>
      <c r="C511" s="116">
        <v>5926</v>
      </c>
      <c r="D511" s="228"/>
      <c r="E511" s="228"/>
      <c r="F511" s="228"/>
      <c r="G511" s="228"/>
      <c r="H511" s="228"/>
      <c r="I511" s="228"/>
    </row>
    <row r="512" spans="1:9" s="126" customFormat="1">
      <c r="A512" s="200"/>
      <c r="B512" s="112" t="s">
        <v>2</v>
      </c>
      <c r="C512" s="116">
        <v>5926</v>
      </c>
      <c r="D512" s="228"/>
      <c r="E512" s="228"/>
      <c r="F512" s="228"/>
      <c r="G512" s="228"/>
      <c r="H512" s="228"/>
      <c r="I512" s="228"/>
    </row>
    <row r="513" spans="1:11" s="126" customFormat="1" ht="25.5">
      <c r="A513" s="349" t="s">
        <v>85</v>
      </c>
      <c r="B513" s="134" t="s">
        <v>1</v>
      </c>
      <c r="C513" s="116">
        <f>C515+C517</f>
        <v>30523</v>
      </c>
      <c r="D513" s="228"/>
      <c r="E513" s="228"/>
      <c r="F513" s="228"/>
      <c r="G513" s="228"/>
      <c r="H513" s="228"/>
      <c r="I513" s="228"/>
    </row>
    <row r="514" spans="1:11" s="126" customFormat="1">
      <c r="A514" s="107"/>
      <c r="B514" s="112" t="s">
        <v>2</v>
      </c>
      <c r="C514" s="116">
        <f>C516+C518</f>
        <v>30523</v>
      </c>
      <c r="D514" s="228"/>
      <c r="E514" s="228"/>
      <c r="F514" s="228"/>
      <c r="G514" s="228"/>
      <c r="H514" s="228"/>
      <c r="I514" s="228"/>
    </row>
    <row r="515" spans="1:11" s="126" customFormat="1" ht="57">
      <c r="A515" s="397" t="s">
        <v>91</v>
      </c>
      <c r="B515" s="134" t="s">
        <v>1</v>
      </c>
      <c r="C515" s="116">
        <v>1081</v>
      </c>
      <c r="D515" s="228"/>
      <c r="E515" s="228"/>
      <c r="F515" s="228"/>
      <c r="G515" s="228"/>
      <c r="H515" s="228"/>
      <c r="I515" s="228"/>
    </row>
    <row r="516" spans="1:11" s="126" customFormat="1">
      <c r="A516" s="200"/>
      <c r="B516" s="112" t="s">
        <v>2</v>
      </c>
      <c r="C516" s="116">
        <v>1081</v>
      </c>
      <c r="D516" s="228"/>
      <c r="E516" s="228"/>
      <c r="F516" s="228"/>
      <c r="G516" s="228"/>
      <c r="H516" s="228"/>
      <c r="I516" s="228"/>
    </row>
    <row r="517" spans="1:11" s="126" customFormat="1" ht="25.5">
      <c r="A517" s="398" t="s">
        <v>92</v>
      </c>
      <c r="B517" s="134" t="s">
        <v>1</v>
      </c>
      <c r="C517" s="116">
        <v>29442</v>
      </c>
      <c r="D517" s="228"/>
      <c r="E517" s="228"/>
      <c r="F517" s="228"/>
      <c r="G517" s="228"/>
      <c r="H517" s="228"/>
      <c r="I517" s="228"/>
    </row>
    <row r="518" spans="1:11" s="73" customFormat="1">
      <c r="A518" s="58"/>
      <c r="B518" s="50" t="s">
        <v>2</v>
      </c>
      <c r="C518" s="57">
        <v>29442</v>
      </c>
      <c r="D518" s="181"/>
      <c r="E518" s="181"/>
      <c r="F518" s="181"/>
      <c r="G518" s="181"/>
      <c r="H518" s="181"/>
      <c r="I518" s="181"/>
    </row>
    <row r="519" spans="1:11" s="55" customFormat="1">
      <c r="A519" s="16" t="s">
        <v>10</v>
      </c>
      <c r="B519" s="79" t="s">
        <v>1</v>
      </c>
      <c r="C519" s="57">
        <f t="shared" si="24"/>
        <v>26995</v>
      </c>
      <c r="D519" s="53"/>
      <c r="E519" s="60"/>
      <c r="F519" s="60"/>
      <c r="G519" s="60"/>
      <c r="H519" s="60"/>
      <c r="I519" s="60"/>
      <c r="J519" s="300"/>
      <c r="K519" s="300"/>
    </row>
    <row r="520" spans="1:11" s="55" customFormat="1">
      <c r="A520" s="15"/>
      <c r="B520" s="50" t="s">
        <v>2</v>
      </c>
      <c r="C520" s="57">
        <f t="shared" si="24"/>
        <v>26995</v>
      </c>
      <c r="D520" s="53"/>
      <c r="E520" s="60"/>
      <c r="F520" s="60"/>
      <c r="G520" s="60"/>
      <c r="H520" s="60"/>
      <c r="I520" s="60"/>
      <c r="J520" s="300"/>
      <c r="K520" s="300"/>
    </row>
    <row r="521" spans="1:11" s="55" customFormat="1">
      <c r="A521" s="41" t="s">
        <v>23</v>
      </c>
      <c r="B521" s="17" t="s">
        <v>1</v>
      </c>
      <c r="C521" s="57">
        <f>C523+C557</f>
        <v>26995</v>
      </c>
      <c r="D521" s="73"/>
    </row>
    <row r="522" spans="1:11" s="55" customFormat="1">
      <c r="A522" s="14"/>
      <c r="B522" s="18" t="s">
        <v>2</v>
      </c>
      <c r="C522" s="57">
        <f>C524+C558</f>
        <v>26995</v>
      </c>
      <c r="D522" s="73"/>
    </row>
    <row r="523" spans="1:11" s="55" customFormat="1">
      <c r="A523" s="31" t="s">
        <v>16</v>
      </c>
      <c r="B523" s="79" t="s">
        <v>1</v>
      </c>
      <c r="C523" s="57">
        <f>C525+C527+C529+C531+C533+C535+C537+C539+C541+C543+C545+C547+C549+C551+C553+C555</f>
        <v>26498</v>
      </c>
      <c r="D523" s="73"/>
    </row>
    <row r="524" spans="1:11" s="55" customFormat="1">
      <c r="A524" s="58"/>
      <c r="B524" s="50" t="s">
        <v>2</v>
      </c>
      <c r="C524" s="57">
        <f>C526+C528+C530+C532+C534+C536+C538+C540+C542+C544+C546+C548+C550+C552+C554+C556</f>
        <v>26498</v>
      </c>
      <c r="D524" s="73"/>
    </row>
    <row r="525" spans="1:11" s="126" customFormat="1" ht="15.75">
      <c r="A525" s="399" t="s">
        <v>146</v>
      </c>
      <c r="B525" s="127" t="s">
        <v>1</v>
      </c>
      <c r="C525" s="116">
        <v>18</v>
      </c>
    </row>
    <row r="526" spans="1:11" s="126" customFormat="1">
      <c r="A526" s="200"/>
      <c r="B526" s="112" t="s">
        <v>2</v>
      </c>
      <c r="C526" s="116">
        <v>18</v>
      </c>
    </row>
    <row r="527" spans="1:11" s="126" customFormat="1" ht="15.75">
      <c r="A527" s="400" t="s">
        <v>147</v>
      </c>
      <c r="B527" s="127" t="s">
        <v>1</v>
      </c>
      <c r="C527" s="116">
        <v>45</v>
      </c>
    </row>
    <row r="528" spans="1:11" s="126" customFormat="1">
      <c r="A528" s="200"/>
      <c r="B528" s="112" t="s">
        <v>2</v>
      </c>
      <c r="C528" s="116">
        <v>45</v>
      </c>
    </row>
    <row r="529" spans="1:3" s="126" customFormat="1" ht="15.75">
      <c r="A529" s="400" t="s">
        <v>149</v>
      </c>
      <c r="B529" s="127" t="s">
        <v>1</v>
      </c>
      <c r="C529" s="116">
        <f>10+10+12+32+32+35-8</f>
        <v>123</v>
      </c>
    </row>
    <row r="530" spans="1:3" s="126" customFormat="1">
      <c r="A530" s="200"/>
      <c r="B530" s="112" t="s">
        <v>2</v>
      </c>
      <c r="C530" s="116">
        <f>10+10+12+32+32+35-8</f>
        <v>123</v>
      </c>
    </row>
    <row r="531" spans="1:3" s="126" customFormat="1" ht="15.75">
      <c r="A531" s="401" t="s">
        <v>153</v>
      </c>
      <c r="B531" s="127" t="s">
        <v>1</v>
      </c>
      <c r="C531" s="116">
        <v>720</v>
      </c>
    </row>
    <row r="532" spans="1:3" s="126" customFormat="1">
      <c r="A532" s="200"/>
      <c r="B532" s="112" t="s">
        <v>2</v>
      </c>
      <c r="C532" s="116">
        <v>720</v>
      </c>
    </row>
    <row r="533" spans="1:3" s="126" customFormat="1" ht="15.75">
      <c r="A533" s="399" t="s">
        <v>154</v>
      </c>
      <c r="B533" s="127" t="s">
        <v>1</v>
      </c>
      <c r="C533" s="116">
        <v>47</v>
      </c>
    </row>
    <row r="534" spans="1:3" s="126" customFormat="1">
      <c r="A534" s="200"/>
      <c r="B534" s="112" t="s">
        <v>2</v>
      </c>
      <c r="C534" s="116">
        <v>47</v>
      </c>
    </row>
    <row r="535" spans="1:3" s="126" customFormat="1" ht="25.5">
      <c r="A535" s="402" t="s">
        <v>155</v>
      </c>
      <c r="B535" s="127" t="s">
        <v>1</v>
      </c>
      <c r="C535" s="116">
        <v>25000</v>
      </c>
    </row>
    <row r="536" spans="1:3" s="126" customFormat="1">
      <c r="A536" s="200"/>
      <c r="B536" s="112" t="s">
        <v>2</v>
      </c>
      <c r="C536" s="116">
        <v>25000</v>
      </c>
    </row>
    <row r="537" spans="1:3" s="126" customFormat="1" ht="31.5">
      <c r="A537" s="403" t="s">
        <v>158</v>
      </c>
      <c r="B537" s="134" t="s">
        <v>1</v>
      </c>
      <c r="C537" s="116">
        <v>10</v>
      </c>
    </row>
    <row r="538" spans="1:3" s="126" customFormat="1">
      <c r="A538" s="404"/>
      <c r="B538" s="112" t="s">
        <v>2</v>
      </c>
      <c r="C538" s="116">
        <v>10</v>
      </c>
    </row>
    <row r="539" spans="1:3" s="126" customFormat="1" ht="31.5">
      <c r="A539" s="403" t="s">
        <v>159</v>
      </c>
      <c r="B539" s="134" t="s">
        <v>1</v>
      </c>
      <c r="C539" s="116">
        <v>6</v>
      </c>
    </row>
    <row r="540" spans="1:3" s="126" customFormat="1">
      <c r="A540" s="404"/>
      <c r="B540" s="112" t="s">
        <v>2</v>
      </c>
      <c r="C540" s="116">
        <v>6</v>
      </c>
    </row>
    <row r="541" spans="1:3" s="126" customFormat="1" ht="31.5">
      <c r="A541" s="403" t="s">
        <v>160</v>
      </c>
      <c r="B541" s="134" t="s">
        <v>1</v>
      </c>
      <c r="C541" s="116">
        <v>6</v>
      </c>
    </row>
    <row r="542" spans="1:3" s="126" customFormat="1">
      <c r="A542" s="404"/>
      <c r="B542" s="112" t="s">
        <v>2</v>
      </c>
      <c r="C542" s="116">
        <v>6</v>
      </c>
    </row>
    <row r="543" spans="1:3" s="126" customFormat="1" ht="31.5">
      <c r="A543" s="403" t="s">
        <v>161</v>
      </c>
      <c r="B543" s="134" t="s">
        <v>1</v>
      </c>
      <c r="C543" s="116">
        <v>46</v>
      </c>
    </row>
    <row r="544" spans="1:3" s="126" customFormat="1">
      <c r="A544" s="404"/>
      <c r="B544" s="112" t="s">
        <v>2</v>
      </c>
      <c r="C544" s="116">
        <v>46</v>
      </c>
    </row>
    <row r="545" spans="1:3" s="126" customFormat="1" ht="15.75">
      <c r="A545" s="403" t="s">
        <v>162</v>
      </c>
      <c r="B545" s="134" t="s">
        <v>1</v>
      </c>
      <c r="C545" s="116">
        <v>300</v>
      </c>
    </row>
    <row r="546" spans="1:3" s="126" customFormat="1">
      <c r="A546" s="404"/>
      <c r="B546" s="112" t="s">
        <v>2</v>
      </c>
      <c r="C546" s="116">
        <v>300</v>
      </c>
    </row>
    <row r="547" spans="1:3" s="126" customFormat="1" ht="31.5">
      <c r="A547" s="403" t="s">
        <v>332</v>
      </c>
      <c r="B547" s="134" t="s">
        <v>1</v>
      </c>
      <c r="C547" s="116">
        <v>125</v>
      </c>
    </row>
    <row r="548" spans="1:3" s="126" customFormat="1">
      <c r="A548" s="404"/>
      <c r="B548" s="112" t="s">
        <v>2</v>
      </c>
      <c r="C548" s="116">
        <v>125</v>
      </c>
    </row>
    <row r="549" spans="1:3" s="126" customFormat="1" ht="31.5">
      <c r="A549" s="403" t="s">
        <v>381</v>
      </c>
      <c r="B549" s="134" t="s">
        <v>1</v>
      </c>
      <c r="C549" s="116">
        <v>4</v>
      </c>
    </row>
    <row r="550" spans="1:3" s="73" customFormat="1">
      <c r="A550" s="194"/>
      <c r="B550" s="50" t="s">
        <v>2</v>
      </c>
      <c r="C550" s="334">
        <v>4</v>
      </c>
    </row>
    <row r="551" spans="1:3" s="126" customFormat="1" ht="15.75">
      <c r="A551" s="403" t="s">
        <v>382</v>
      </c>
      <c r="B551" s="134" t="s">
        <v>1</v>
      </c>
      <c r="C551" s="116">
        <v>35</v>
      </c>
    </row>
    <row r="552" spans="1:3" s="126" customFormat="1">
      <c r="A552" s="404"/>
      <c r="B552" s="112" t="s">
        <v>2</v>
      </c>
      <c r="C552" s="116">
        <v>35</v>
      </c>
    </row>
    <row r="553" spans="1:3" s="126" customFormat="1" ht="31.5">
      <c r="A553" s="403" t="s">
        <v>383</v>
      </c>
      <c r="B553" s="134" t="s">
        <v>1</v>
      </c>
      <c r="C553" s="116">
        <v>3</v>
      </c>
    </row>
    <row r="554" spans="1:3" s="126" customFormat="1">
      <c r="A554" s="404"/>
      <c r="B554" s="112" t="s">
        <v>2</v>
      </c>
      <c r="C554" s="116">
        <v>3</v>
      </c>
    </row>
    <row r="555" spans="1:3" s="126" customFormat="1" ht="45">
      <c r="A555" s="405" t="s">
        <v>427</v>
      </c>
      <c r="B555" s="134" t="s">
        <v>1</v>
      </c>
      <c r="C555" s="116">
        <v>10</v>
      </c>
    </row>
    <row r="556" spans="1:3" s="126" customFormat="1">
      <c r="A556" s="404"/>
      <c r="B556" s="112" t="s">
        <v>2</v>
      </c>
      <c r="C556" s="116">
        <v>10</v>
      </c>
    </row>
    <row r="557" spans="1:3" s="126" customFormat="1">
      <c r="A557" s="406" t="s">
        <v>24</v>
      </c>
      <c r="B557" s="134" t="s">
        <v>1</v>
      </c>
      <c r="C557" s="116">
        <f>C559+C561+C563+C565</f>
        <v>497</v>
      </c>
    </row>
    <row r="558" spans="1:3" s="126" customFormat="1">
      <c r="A558" s="191"/>
      <c r="B558" s="112" t="s">
        <v>2</v>
      </c>
      <c r="C558" s="116">
        <f>C560+C562+C564+C566</f>
        <v>497</v>
      </c>
    </row>
    <row r="559" spans="1:3" s="126" customFormat="1" ht="15.75">
      <c r="A559" s="399" t="s">
        <v>148</v>
      </c>
      <c r="B559" s="127" t="s">
        <v>1</v>
      </c>
      <c r="C559" s="116">
        <f>6+1+1+4+4+4-1</f>
        <v>19</v>
      </c>
    </row>
    <row r="560" spans="1:3" s="126" customFormat="1">
      <c r="A560" s="200"/>
      <c r="B560" s="112" t="s">
        <v>2</v>
      </c>
      <c r="C560" s="116">
        <f>6+1+1+4+4+4-1</f>
        <v>19</v>
      </c>
    </row>
    <row r="561" spans="1:11" s="126" customFormat="1" ht="15.75">
      <c r="A561" s="400" t="s">
        <v>152</v>
      </c>
      <c r="B561" s="127" t="s">
        <v>1</v>
      </c>
      <c r="C561" s="116">
        <v>24</v>
      </c>
    </row>
    <row r="562" spans="1:11" s="126" customFormat="1">
      <c r="A562" s="200"/>
      <c r="B562" s="112" t="s">
        <v>2</v>
      </c>
      <c r="C562" s="116">
        <v>24</v>
      </c>
    </row>
    <row r="563" spans="1:11" s="126" customFormat="1" ht="15.75">
      <c r="A563" s="399" t="s">
        <v>150</v>
      </c>
      <c r="B563" s="127" t="s">
        <v>1</v>
      </c>
      <c r="C563" s="116">
        <v>274</v>
      </c>
    </row>
    <row r="564" spans="1:11" s="126" customFormat="1">
      <c r="A564" s="200"/>
      <c r="B564" s="112" t="s">
        <v>2</v>
      </c>
      <c r="C564" s="116">
        <v>274</v>
      </c>
    </row>
    <row r="565" spans="1:11" s="126" customFormat="1" ht="15.75">
      <c r="A565" s="400" t="s">
        <v>151</v>
      </c>
      <c r="B565" s="127" t="s">
        <v>1</v>
      </c>
      <c r="C565" s="116">
        <v>180</v>
      </c>
    </row>
    <row r="566" spans="1:11" s="126" customFormat="1">
      <c r="A566" s="200"/>
      <c r="B566" s="112" t="s">
        <v>2</v>
      </c>
      <c r="C566" s="116">
        <v>180</v>
      </c>
    </row>
    <row r="567" spans="1:11" s="48" customFormat="1">
      <c r="A567" s="478" t="s">
        <v>95</v>
      </c>
      <c r="B567" s="487"/>
      <c r="C567" s="488"/>
      <c r="D567" s="256"/>
      <c r="E567" s="257"/>
      <c r="F567" s="256"/>
      <c r="G567" s="256"/>
      <c r="H567" s="256"/>
      <c r="I567" s="256"/>
    </row>
    <row r="568" spans="1:11" s="48" customFormat="1">
      <c r="A568" s="182" t="s">
        <v>14</v>
      </c>
      <c r="B568" s="78" t="s">
        <v>1</v>
      </c>
      <c r="C568" s="57">
        <f t="shared" ref="C568:C573" si="25">C570</f>
        <v>2</v>
      </c>
      <c r="D568" s="154"/>
      <c r="E568" s="154"/>
      <c r="F568" s="154"/>
      <c r="G568" s="154"/>
      <c r="H568" s="154"/>
      <c r="I568" s="154"/>
    </row>
    <row r="569" spans="1:11" s="48" customFormat="1">
      <c r="A569" s="26" t="s">
        <v>48</v>
      </c>
      <c r="B569" s="18" t="s">
        <v>2</v>
      </c>
      <c r="C569" s="57">
        <f t="shared" si="25"/>
        <v>2</v>
      </c>
      <c r="D569" s="54"/>
      <c r="E569" s="54"/>
      <c r="F569" s="54"/>
      <c r="G569" s="54"/>
      <c r="H569" s="54"/>
      <c r="I569" s="54"/>
    </row>
    <row r="570" spans="1:11" s="48" customFormat="1">
      <c r="A570" s="39" t="s">
        <v>17</v>
      </c>
      <c r="B570" s="17" t="s">
        <v>1</v>
      </c>
      <c r="C570" s="32">
        <f t="shared" si="25"/>
        <v>2</v>
      </c>
      <c r="D570" s="54"/>
      <c r="E570" s="54"/>
      <c r="F570" s="54"/>
      <c r="G570" s="54"/>
      <c r="H570" s="54"/>
      <c r="I570" s="54"/>
    </row>
    <row r="571" spans="1:11" s="48" customFormat="1">
      <c r="A571" s="26" t="s">
        <v>49</v>
      </c>
      <c r="B571" s="18" t="s">
        <v>2</v>
      </c>
      <c r="C571" s="32">
        <f t="shared" si="25"/>
        <v>2</v>
      </c>
      <c r="D571" s="54"/>
      <c r="E571" s="54"/>
      <c r="F571" s="54"/>
      <c r="G571" s="54"/>
      <c r="H571" s="54"/>
      <c r="I571" s="54"/>
    </row>
    <row r="572" spans="1:11">
      <c r="A572" s="16" t="s">
        <v>10</v>
      </c>
      <c r="B572" s="9" t="s">
        <v>1</v>
      </c>
      <c r="C572" s="23">
        <f t="shared" si="25"/>
        <v>2</v>
      </c>
      <c r="D572" s="53"/>
      <c r="E572" s="60"/>
      <c r="F572" s="60"/>
      <c r="G572" s="60"/>
      <c r="H572" s="60"/>
      <c r="I572" s="60"/>
      <c r="J572" s="13"/>
      <c r="K572" s="13"/>
    </row>
    <row r="573" spans="1:11">
      <c r="A573" s="15"/>
      <c r="B573" s="11" t="s">
        <v>2</v>
      </c>
      <c r="C573" s="23">
        <f t="shared" si="25"/>
        <v>2</v>
      </c>
      <c r="D573" s="53"/>
      <c r="E573" s="60"/>
      <c r="F573" s="60"/>
      <c r="G573" s="60"/>
      <c r="H573" s="60"/>
      <c r="I573" s="60"/>
      <c r="J573" s="13"/>
      <c r="K573" s="13"/>
    </row>
    <row r="574" spans="1:11">
      <c r="A574" s="41" t="s">
        <v>23</v>
      </c>
      <c r="B574" s="17" t="s">
        <v>1</v>
      </c>
      <c r="C574" s="23">
        <f>C576</f>
        <v>2</v>
      </c>
    </row>
    <row r="575" spans="1:11">
      <c r="A575" s="14"/>
      <c r="B575" s="18" t="s">
        <v>2</v>
      </c>
      <c r="C575" s="23">
        <f>C577</f>
        <v>2</v>
      </c>
    </row>
    <row r="576" spans="1:11" s="55" customFormat="1">
      <c r="A576" s="37" t="s">
        <v>24</v>
      </c>
      <c r="B576" s="78" t="s">
        <v>1</v>
      </c>
      <c r="C576" s="57">
        <f>C578</f>
        <v>2</v>
      </c>
      <c r="D576" s="73"/>
    </row>
    <row r="577" spans="1:11" s="55" customFormat="1">
      <c r="A577" s="14"/>
      <c r="B577" s="50" t="s">
        <v>2</v>
      </c>
      <c r="C577" s="57">
        <f>C579</f>
        <v>2</v>
      </c>
      <c r="D577" s="73"/>
    </row>
    <row r="578" spans="1:11" s="55" customFormat="1">
      <c r="A578" s="81" t="s">
        <v>96</v>
      </c>
      <c r="B578" s="79" t="s">
        <v>1</v>
      </c>
      <c r="C578" s="57">
        <f>C580+C582</f>
        <v>2</v>
      </c>
      <c r="D578" s="73"/>
    </row>
    <row r="579" spans="1:11" s="55" customFormat="1">
      <c r="A579" s="58"/>
      <c r="B579" s="50" t="s">
        <v>2</v>
      </c>
      <c r="C579" s="57">
        <f>C581+C583</f>
        <v>2</v>
      </c>
      <c r="D579" s="73"/>
    </row>
    <row r="580" spans="1:11" s="126" customFormat="1" ht="15.75">
      <c r="A580" s="407" t="s">
        <v>163</v>
      </c>
      <c r="B580" s="127" t="s">
        <v>1</v>
      </c>
      <c r="C580" s="116">
        <v>1</v>
      </c>
    </row>
    <row r="581" spans="1:11" s="126" customFormat="1">
      <c r="A581" s="200"/>
      <c r="B581" s="112" t="s">
        <v>2</v>
      </c>
      <c r="C581" s="116">
        <v>1</v>
      </c>
    </row>
    <row r="582" spans="1:11" s="126" customFormat="1" ht="15.75">
      <c r="A582" s="407" t="s">
        <v>164</v>
      </c>
      <c r="B582" s="127" t="s">
        <v>1</v>
      </c>
      <c r="C582" s="116">
        <v>1</v>
      </c>
    </row>
    <row r="583" spans="1:11" s="126" customFormat="1">
      <c r="A583" s="200"/>
      <c r="B583" s="112" t="s">
        <v>2</v>
      </c>
      <c r="C583" s="116">
        <v>1</v>
      </c>
    </row>
    <row r="584" spans="1:11" s="126" customFormat="1">
      <c r="A584" s="489" t="s">
        <v>66</v>
      </c>
      <c r="B584" s="490"/>
      <c r="C584" s="491"/>
      <c r="D584" s="257"/>
      <c r="E584" s="257"/>
      <c r="F584" s="257"/>
      <c r="G584" s="257"/>
      <c r="H584" s="257"/>
      <c r="I584" s="257"/>
    </row>
    <row r="585" spans="1:11" s="126" customFormat="1">
      <c r="A585" s="182" t="s">
        <v>14</v>
      </c>
      <c r="B585" s="134" t="s">
        <v>1</v>
      </c>
      <c r="C585" s="116">
        <f t="shared" ref="C585:C590" si="26">C587</f>
        <v>53</v>
      </c>
      <c r="D585" s="132"/>
      <c r="E585" s="132"/>
      <c r="F585" s="132"/>
      <c r="G585" s="132"/>
      <c r="H585" s="132"/>
      <c r="I585" s="132"/>
    </row>
    <row r="586" spans="1:11" s="126" customFormat="1">
      <c r="A586" s="104" t="s">
        <v>48</v>
      </c>
      <c r="B586" s="89" t="s">
        <v>2</v>
      </c>
      <c r="C586" s="116">
        <f t="shared" si="26"/>
        <v>53</v>
      </c>
      <c r="D586" s="228"/>
      <c r="E586" s="228"/>
      <c r="F586" s="228"/>
      <c r="G586" s="228"/>
      <c r="H586" s="228"/>
      <c r="I586" s="228"/>
    </row>
    <row r="587" spans="1:11" s="126" customFormat="1">
      <c r="A587" s="393" t="s">
        <v>28</v>
      </c>
      <c r="B587" s="180" t="s">
        <v>1</v>
      </c>
      <c r="C587" s="34">
        <f t="shared" si="26"/>
        <v>53</v>
      </c>
      <c r="D587" s="228"/>
      <c r="E587" s="228"/>
      <c r="F587" s="228"/>
      <c r="G587" s="228"/>
      <c r="H587" s="228"/>
      <c r="I587" s="228"/>
    </row>
    <row r="588" spans="1:11" s="126" customFormat="1">
      <c r="A588" s="104" t="s">
        <v>49</v>
      </c>
      <c r="B588" s="89" t="s">
        <v>2</v>
      </c>
      <c r="C588" s="34">
        <f t="shared" si="26"/>
        <v>53</v>
      </c>
      <c r="D588" s="228"/>
      <c r="E588" s="228"/>
      <c r="F588" s="228"/>
      <c r="G588" s="228"/>
      <c r="H588" s="228"/>
      <c r="I588" s="228"/>
    </row>
    <row r="589" spans="1:11" s="126" customFormat="1">
      <c r="A589" s="346" t="s">
        <v>10</v>
      </c>
      <c r="B589" s="127" t="s">
        <v>1</v>
      </c>
      <c r="C589" s="116">
        <f t="shared" si="26"/>
        <v>53</v>
      </c>
      <c r="D589" s="117"/>
      <c r="E589" s="117"/>
      <c r="F589" s="117"/>
      <c r="G589" s="117"/>
      <c r="H589" s="117"/>
      <c r="I589" s="117"/>
      <c r="J589" s="228"/>
      <c r="K589" s="228"/>
    </row>
    <row r="590" spans="1:11" s="126" customFormat="1">
      <c r="A590" s="107"/>
      <c r="B590" s="112" t="s">
        <v>2</v>
      </c>
      <c r="C590" s="116">
        <f t="shared" si="26"/>
        <v>53</v>
      </c>
      <c r="D590" s="117"/>
      <c r="E590" s="117"/>
      <c r="F590" s="117"/>
      <c r="G590" s="117"/>
      <c r="H590" s="117"/>
      <c r="I590" s="117"/>
      <c r="J590" s="228"/>
      <c r="K590" s="228"/>
    </row>
    <row r="591" spans="1:11" s="126" customFormat="1">
      <c r="A591" s="408" t="s">
        <v>23</v>
      </c>
      <c r="B591" s="180" t="s">
        <v>1</v>
      </c>
      <c r="C591" s="116">
        <f>C593+C599</f>
        <v>53</v>
      </c>
    </row>
    <row r="592" spans="1:11" s="126" customFormat="1">
      <c r="A592" s="191"/>
      <c r="B592" s="89" t="s">
        <v>2</v>
      </c>
      <c r="C592" s="116">
        <f>C594+C600</f>
        <v>53</v>
      </c>
    </row>
    <row r="593" spans="1:9" s="126" customFormat="1">
      <c r="A593" s="406" t="s">
        <v>60</v>
      </c>
      <c r="B593" s="134" t="s">
        <v>1</v>
      </c>
      <c r="C593" s="409">
        <f>C595</f>
        <v>50</v>
      </c>
    </row>
    <row r="594" spans="1:9" s="126" customFormat="1">
      <c r="A594" s="191"/>
      <c r="B594" s="112" t="s">
        <v>2</v>
      </c>
      <c r="C594" s="409">
        <f>C596</f>
        <v>50</v>
      </c>
    </row>
    <row r="595" spans="1:9" s="126" customFormat="1">
      <c r="A595" s="410" t="s">
        <v>97</v>
      </c>
      <c r="B595" s="127" t="s">
        <v>1</v>
      </c>
      <c r="C595" s="116">
        <f>C597</f>
        <v>50</v>
      </c>
    </row>
    <row r="596" spans="1:9" s="126" customFormat="1">
      <c r="A596" s="200"/>
      <c r="B596" s="112" t="s">
        <v>2</v>
      </c>
      <c r="C596" s="116">
        <f>C598</f>
        <v>50</v>
      </c>
    </row>
    <row r="597" spans="1:9" s="126" customFormat="1" ht="15.75">
      <c r="A597" s="407" t="s">
        <v>165</v>
      </c>
      <c r="B597" s="127" t="s">
        <v>1</v>
      </c>
      <c r="C597" s="116">
        <v>50</v>
      </c>
    </row>
    <row r="598" spans="1:9" s="126" customFormat="1">
      <c r="A598" s="200"/>
      <c r="B598" s="112" t="s">
        <v>2</v>
      </c>
      <c r="C598" s="116">
        <v>50</v>
      </c>
    </row>
    <row r="599" spans="1:9" s="126" customFormat="1">
      <c r="A599" s="406" t="s">
        <v>24</v>
      </c>
      <c r="B599" s="134" t="s">
        <v>1</v>
      </c>
      <c r="C599" s="116">
        <f>C601</f>
        <v>3</v>
      </c>
    </row>
    <row r="600" spans="1:9" s="126" customFormat="1">
      <c r="A600" s="191"/>
      <c r="B600" s="112" t="s">
        <v>2</v>
      </c>
      <c r="C600" s="116">
        <f>C602</f>
        <v>3</v>
      </c>
    </row>
    <row r="601" spans="1:9" s="126" customFormat="1" ht="14.25">
      <c r="A601" s="411" t="s">
        <v>166</v>
      </c>
      <c r="B601" s="127" t="s">
        <v>1</v>
      </c>
      <c r="C601" s="116">
        <f>C603</f>
        <v>3</v>
      </c>
    </row>
    <row r="602" spans="1:9" s="126" customFormat="1">
      <c r="A602" s="200"/>
      <c r="B602" s="112" t="s">
        <v>2</v>
      </c>
      <c r="C602" s="116">
        <f>C604</f>
        <v>3</v>
      </c>
    </row>
    <row r="603" spans="1:9" s="126" customFormat="1" ht="15.75">
      <c r="A603" s="399" t="s">
        <v>167</v>
      </c>
      <c r="B603" s="127" t="s">
        <v>1</v>
      </c>
      <c r="C603" s="116">
        <v>3</v>
      </c>
    </row>
    <row r="604" spans="1:9" s="55" customFormat="1">
      <c r="A604" s="58"/>
      <c r="B604" s="50" t="s">
        <v>2</v>
      </c>
      <c r="C604" s="57">
        <v>3</v>
      </c>
      <c r="D604" s="73"/>
    </row>
    <row r="605" spans="1:9" s="48" customFormat="1">
      <c r="A605" s="216" t="s">
        <v>35</v>
      </c>
      <c r="B605" s="217"/>
      <c r="C605" s="218"/>
      <c r="D605" s="152"/>
      <c r="E605" s="153"/>
      <c r="F605" s="152"/>
      <c r="G605" s="152"/>
      <c r="H605" s="152"/>
      <c r="I605" s="152"/>
    </row>
    <row r="606" spans="1:9" s="48" customFormat="1">
      <c r="A606" s="182" t="s">
        <v>14</v>
      </c>
      <c r="B606" s="78" t="s">
        <v>1</v>
      </c>
      <c r="C606" s="57">
        <f t="shared" ref="C606:C611" si="27">C608</f>
        <v>1383</v>
      </c>
      <c r="D606" s="154"/>
      <c r="E606" s="154"/>
      <c r="F606" s="154"/>
      <c r="G606" s="154"/>
      <c r="H606" s="154"/>
      <c r="I606" s="154"/>
    </row>
    <row r="607" spans="1:9" s="48" customFormat="1">
      <c r="A607" s="26" t="s">
        <v>48</v>
      </c>
      <c r="B607" s="18" t="s">
        <v>2</v>
      </c>
      <c r="C607" s="57">
        <f t="shared" si="27"/>
        <v>1383</v>
      </c>
      <c r="D607" s="54"/>
      <c r="E607" s="54"/>
      <c r="F607" s="54"/>
      <c r="G607" s="54"/>
      <c r="H607" s="54"/>
      <c r="I607" s="54"/>
    </row>
    <row r="608" spans="1:9" s="48" customFormat="1">
      <c r="A608" s="173" t="s">
        <v>28</v>
      </c>
      <c r="B608" s="17" t="s">
        <v>1</v>
      </c>
      <c r="C608" s="32">
        <f t="shared" si="27"/>
        <v>1383</v>
      </c>
      <c r="D608" s="54"/>
      <c r="E608" s="54"/>
      <c r="F608" s="54"/>
      <c r="G608" s="54"/>
      <c r="H608" s="54"/>
      <c r="I608" s="54"/>
    </row>
    <row r="609" spans="1:11" s="48" customFormat="1">
      <c r="A609" s="26" t="s">
        <v>49</v>
      </c>
      <c r="B609" s="18" t="s">
        <v>2</v>
      </c>
      <c r="C609" s="32">
        <f t="shared" si="27"/>
        <v>1383</v>
      </c>
      <c r="D609" s="54"/>
      <c r="E609" s="54"/>
      <c r="F609" s="54"/>
      <c r="G609" s="54"/>
      <c r="H609" s="54"/>
      <c r="I609" s="54"/>
    </row>
    <row r="610" spans="1:11">
      <c r="A610" s="16" t="s">
        <v>10</v>
      </c>
      <c r="B610" s="9" t="s">
        <v>1</v>
      </c>
      <c r="C610" s="23">
        <f t="shared" si="27"/>
        <v>1383</v>
      </c>
      <c r="D610" s="53"/>
      <c r="E610" s="60"/>
      <c r="F610" s="60"/>
      <c r="G610" s="60"/>
      <c r="H610" s="60"/>
      <c r="I610" s="60"/>
      <c r="J610" s="13"/>
      <c r="K610" s="13"/>
    </row>
    <row r="611" spans="1:11">
      <c r="A611" s="15"/>
      <c r="B611" s="11" t="s">
        <v>2</v>
      </c>
      <c r="C611" s="23">
        <f t="shared" si="27"/>
        <v>1383</v>
      </c>
      <c r="D611" s="53"/>
      <c r="E611" s="60"/>
      <c r="F611" s="60"/>
      <c r="G611" s="60"/>
      <c r="H611" s="60"/>
      <c r="I611" s="60"/>
      <c r="J611" s="13"/>
      <c r="K611" s="13"/>
    </row>
    <row r="612" spans="1:11">
      <c r="A612" s="41" t="s">
        <v>23</v>
      </c>
      <c r="B612" s="17" t="s">
        <v>1</v>
      </c>
      <c r="C612" s="23">
        <f>C614+C634</f>
        <v>1383</v>
      </c>
    </row>
    <row r="613" spans="1:11">
      <c r="A613" s="14"/>
      <c r="B613" s="18" t="s">
        <v>2</v>
      </c>
      <c r="C613" s="23">
        <f>C615+C635</f>
        <v>1383</v>
      </c>
    </row>
    <row r="614" spans="1:11">
      <c r="A614" s="31" t="s">
        <v>16</v>
      </c>
      <c r="B614" s="9" t="s">
        <v>1</v>
      </c>
      <c r="C614" s="23">
        <f>C616+C628</f>
        <v>1338</v>
      </c>
    </row>
    <row r="615" spans="1:11">
      <c r="A615" s="10"/>
      <c r="B615" s="11" t="s">
        <v>2</v>
      </c>
      <c r="C615" s="23">
        <f>C617+C629</f>
        <v>1338</v>
      </c>
    </row>
    <row r="616" spans="1:11">
      <c r="A616" s="81" t="s">
        <v>99</v>
      </c>
      <c r="B616" s="9" t="s">
        <v>1</v>
      </c>
      <c r="C616" s="23">
        <f>C618+C620+C622+C624+C626</f>
        <v>1306</v>
      </c>
    </row>
    <row r="617" spans="1:11">
      <c r="A617" s="10"/>
      <c r="B617" s="11" t="s">
        <v>2</v>
      </c>
      <c r="C617" s="23">
        <f>C619+C621+C623+C625+C627</f>
        <v>1306</v>
      </c>
    </row>
    <row r="618" spans="1:11" s="126" customFormat="1" ht="15.75">
      <c r="A618" s="412" t="s">
        <v>168</v>
      </c>
      <c r="B618" s="127" t="s">
        <v>1</v>
      </c>
      <c r="C618" s="116">
        <v>850</v>
      </c>
    </row>
    <row r="619" spans="1:11" s="126" customFormat="1">
      <c r="A619" s="200"/>
      <c r="B619" s="112" t="s">
        <v>2</v>
      </c>
      <c r="C619" s="116">
        <v>850</v>
      </c>
    </row>
    <row r="620" spans="1:11" s="126" customFormat="1" ht="15.75">
      <c r="A620" s="412" t="s">
        <v>169</v>
      </c>
      <c r="B620" s="127" t="s">
        <v>1</v>
      </c>
      <c r="C620" s="116">
        <v>18</v>
      </c>
    </row>
    <row r="621" spans="1:11" s="126" customFormat="1">
      <c r="A621" s="200"/>
      <c r="B621" s="112" t="s">
        <v>2</v>
      </c>
      <c r="C621" s="116">
        <v>18</v>
      </c>
    </row>
    <row r="622" spans="1:11" s="126" customFormat="1" ht="15.75">
      <c r="A622" s="412" t="s">
        <v>170</v>
      </c>
      <c r="B622" s="127" t="s">
        <v>1</v>
      </c>
      <c r="C622" s="116">
        <v>48</v>
      </c>
    </row>
    <row r="623" spans="1:11" s="126" customFormat="1">
      <c r="A623" s="200"/>
      <c r="B623" s="112" t="s">
        <v>2</v>
      </c>
      <c r="C623" s="116">
        <v>48</v>
      </c>
    </row>
    <row r="624" spans="1:11" s="126" customFormat="1" ht="15.75">
      <c r="A624" s="412" t="s">
        <v>171</v>
      </c>
      <c r="B624" s="127" t="s">
        <v>1</v>
      </c>
      <c r="C624" s="116">
        <v>90</v>
      </c>
    </row>
    <row r="625" spans="1:10" s="126" customFormat="1">
      <c r="A625" s="200"/>
      <c r="B625" s="112" t="s">
        <v>2</v>
      </c>
      <c r="C625" s="116">
        <v>90</v>
      </c>
    </row>
    <row r="626" spans="1:10" s="126" customFormat="1" ht="47.25">
      <c r="A626" s="413" t="s">
        <v>172</v>
      </c>
      <c r="B626" s="127" t="s">
        <v>1</v>
      </c>
      <c r="C626" s="116">
        <v>300</v>
      </c>
    </row>
    <row r="627" spans="1:10" s="126" customFormat="1">
      <c r="A627" s="200"/>
      <c r="B627" s="112" t="s">
        <v>2</v>
      </c>
      <c r="C627" s="116">
        <v>300</v>
      </c>
    </row>
    <row r="628" spans="1:10" s="85" customFormat="1">
      <c r="A628" s="192" t="s">
        <v>100</v>
      </c>
      <c r="B628" s="33" t="s">
        <v>1</v>
      </c>
      <c r="C628" s="34">
        <f>C630+C632</f>
        <v>32</v>
      </c>
      <c r="D628" s="90"/>
      <c r="E628" s="90"/>
      <c r="F628" s="90"/>
      <c r="G628" s="90"/>
      <c r="H628" s="90"/>
      <c r="I628" s="90"/>
      <c r="J628" s="91"/>
    </row>
    <row r="629" spans="1:10" s="85" customFormat="1">
      <c r="A629" s="38"/>
      <c r="B629" s="35" t="s">
        <v>2</v>
      </c>
      <c r="C629" s="34">
        <f>C631+C633</f>
        <v>32</v>
      </c>
      <c r="D629" s="90"/>
      <c r="E629" s="90"/>
      <c r="F629" s="90"/>
      <c r="G629" s="90"/>
      <c r="H629" s="90"/>
      <c r="I629" s="90"/>
      <c r="J629" s="91"/>
    </row>
    <row r="630" spans="1:10" s="122" customFormat="1" ht="15.75">
      <c r="A630" s="414" t="s">
        <v>176</v>
      </c>
      <c r="B630" s="180" t="s">
        <v>1</v>
      </c>
      <c r="C630" s="120">
        <v>20</v>
      </c>
      <c r="D630" s="111"/>
      <c r="E630" s="111"/>
      <c r="F630" s="111"/>
      <c r="G630" s="111"/>
      <c r="H630" s="111"/>
      <c r="I630" s="111"/>
      <c r="J630" s="197"/>
    </row>
    <row r="631" spans="1:10" s="122" customFormat="1">
      <c r="A631" s="104"/>
      <c r="B631" s="89" t="s">
        <v>2</v>
      </c>
      <c r="C631" s="120">
        <v>20</v>
      </c>
      <c r="D631" s="111"/>
      <c r="E631" s="111"/>
      <c r="F631" s="111"/>
      <c r="G631" s="111"/>
      <c r="H631" s="111"/>
      <c r="I631" s="111"/>
      <c r="J631" s="197"/>
    </row>
    <row r="632" spans="1:10" s="126" customFormat="1" ht="15.75">
      <c r="A632" s="414" t="s">
        <v>177</v>
      </c>
      <c r="B632" s="127" t="s">
        <v>1</v>
      </c>
      <c r="C632" s="116">
        <v>12</v>
      </c>
    </row>
    <row r="633" spans="1:10" s="126" customFormat="1">
      <c r="A633" s="200"/>
      <c r="B633" s="112" t="s">
        <v>2</v>
      </c>
      <c r="C633" s="116">
        <v>12</v>
      </c>
    </row>
    <row r="634" spans="1:10" s="126" customFormat="1">
      <c r="A634" s="406" t="s">
        <v>60</v>
      </c>
      <c r="B634" s="134" t="s">
        <v>1</v>
      </c>
      <c r="C634" s="409">
        <f>C636</f>
        <v>45</v>
      </c>
    </row>
    <row r="635" spans="1:10" s="126" customFormat="1">
      <c r="A635" s="191"/>
      <c r="B635" s="112" t="s">
        <v>2</v>
      </c>
      <c r="C635" s="409">
        <f>C637</f>
        <v>45</v>
      </c>
    </row>
    <row r="636" spans="1:10" s="126" customFormat="1">
      <c r="A636" s="214" t="s">
        <v>99</v>
      </c>
      <c r="B636" s="127" t="s">
        <v>1</v>
      </c>
      <c r="C636" s="116">
        <f>C638</f>
        <v>45</v>
      </c>
    </row>
    <row r="637" spans="1:10" s="126" customFormat="1">
      <c r="A637" s="200"/>
      <c r="B637" s="112" t="s">
        <v>2</v>
      </c>
      <c r="C637" s="116">
        <f>C639</f>
        <v>45</v>
      </c>
    </row>
    <row r="638" spans="1:10" s="126" customFormat="1" ht="15.75">
      <c r="A638" s="412" t="s">
        <v>173</v>
      </c>
      <c r="B638" s="127" t="s">
        <v>1</v>
      </c>
      <c r="C638" s="116">
        <v>45</v>
      </c>
    </row>
    <row r="639" spans="1:10" s="55" customFormat="1">
      <c r="A639" s="58"/>
      <c r="B639" s="50" t="s">
        <v>2</v>
      </c>
      <c r="C639" s="57">
        <v>45</v>
      </c>
      <c r="D639" s="73"/>
    </row>
    <row r="640" spans="1:10" s="55" customFormat="1">
      <c r="A640" s="499" t="s">
        <v>40</v>
      </c>
      <c r="B640" s="500"/>
      <c r="C640" s="501"/>
    </row>
    <row r="641" spans="1:9" s="95" customFormat="1">
      <c r="A641" s="83" t="s">
        <v>14</v>
      </c>
      <c r="B641" s="94" t="s">
        <v>1</v>
      </c>
      <c r="C641" s="34">
        <f t="shared" ref="C641:C660" si="28">C643</f>
        <v>15293</v>
      </c>
      <c r="E641" s="85"/>
    </row>
    <row r="642" spans="1:9" s="95" customFormat="1">
      <c r="A642" s="98" t="s">
        <v>15</v>
      </c>
      <c r="B642" s="99" t="s">
        <v>2</v>
      </c>
      <c r="C642" s="34">
        <f t="shared" si="28"/>
        <v>15293</v>
      </c>
      <c r="E642" s="85"/>
    </row>
    <row r="643" spans="1:9" s="55" customFormat="1">
      <c r="A643" s="30" t="s">
        <v>17</v>
      </c>
      <c r="B643" s="17" t="s">
        <v>1</v>
      </c>
      <c r="C643" s="116">
        <f>C645+C659</f>
        <v>15293</v>
      </c>
    </row>
    <row r="644" spans="1:9" s="55" customFormat="1">
      <c r="A644" s="14" t="s">
        <v>9</v>
      </c>
      <c r="B644" s="18" t="s">
        <v>2</v>
      </c>
      <c r="C644" s="116">
        <f>C646+C660</f>
        <v>15293</v>
      </c>
    </row>
    <row r="645" spans="1:9" s="73" customFormat="1" ht="25.5">
      <c r="A645" s="241" t="s">
        <v>85</v>
      </c>
      <c r="B645" s="78" t="s">
        <v>1</v>
      </c>
      <c r="C645" s="57">
        <f>C647+C653</f>
        <v>6899</v>
      </c>
      <c r="D645" s="181"/>
      <c r="E645" s="181"/>
      <c r="F645" s="181"/>
      <c r="G645" s="181"/>
      <c r="H645" s="181"/>
      <c r="I645" s="181"/>
    </row>
    <row r="646" spans="1:9" s="73" customFormat="1">
      <c r="A646" s="15"/>
      <c r="B646" s="50" t="s">
        <v>2</v>
      </c>
      <c r="C646" s="57">
        <f>C648+C654</f>
        <v>6899</v>
      </c>
      <c r="D646" s="181"/>
      <c r="E646" s="181"/>
      <c r="F646" s="181"/>
      <c r="G646" s="181"/>
      <c r="H646" s="181"/>
      <c r="I646" s="181"/>
    </row>
    <row r="647" spans="1:9" s="202" customFormat="1">
      <c r="A647" s="325" t="s">
        <v>181</v>
      </c>
      <c r="B647" s="320" t="s">
        <v>1</v>
      </c>
      <c r="C647" s="32">
        <f>C649+C651</f>
        <v>3714</v>
      </c>
      <c r="D647" s="321"/>
      <c r="E647" s="321"/>
      <c r="F647" s="321"/>
      <c r="G647" s="321"/>
      <c r="H647" s="321"/>
      <c r="I647" s="321"/>
    </row>
    <row r="648" spans="1:9" s="73" customFormat="1">
      <c r="A648" s="58"/>
      <c r="B648" s="50" t="s">
        <v>2</v>
      </c>
      <c r="C648" s="34">
        <f>C650+C652</f>
        <v>3714</v>
      </c>
      <c r="D648" s="181"/>
      <c r="E648" s="181"/>
      <c r="F648" s="181"/>
      <c r="G648" s="181"/>
      <c r="H648" s="181"/>
      <c r="I648" s="181"/>
    </row>
    <row r="649" spans="1:9" s="126" customFormat="1" ht="25.5">
      <c r="A649" s="415" t="s">
        <v>182</v>
      </c>
      <c r="B649" s="134" t="s">
        <v>1</v>
      </c>
      <c r="C649" s="116">
        <v>41</v>
      </c>
      <c r="D649" s="228"/>
      <c r="E649" s="228"/>
      <c r="F649" s="228"/>
      <c r="G649" s="228"/>
      <c r="H649" s="228"/>
      <c r="I649" s="228"/>
    </row>
    <row r="650" spans="1:9" s="126" customFormat="1">
      <c r="A650" s="200"/>
      <c r="B650" s="112" t="s">
        <v>2</v>
      </c>
      <c r="C650" s="116">
        <v>41</v>
      </c>
      <c r="D650" s="228"/>
      <c r="E650" s="228"/>
      <c r="F650" s="228"/>
      <c r="G650" s="228"/>
      <c r="H650" s="228"/>
      <c r="I650" s="228"/>
    </row>
    <row r="651" spans="1:9" s="126" customFormat="1" ht="15">
      <c r="A651" s="416" t="s">
        <v>183</v>
      </c>
      <c r="B651" s="134" t="s">
        <v>1</v>
      </c>
      <c r="C651" s="116">
        <v>3673</v>
      </c>
      <c r="D651" s="228"/>
      <c r="E651" s="228"/>
      <c r="F651" s="228"/>
      <c r="G651" s="228"/>
      <c r="H651" s="228"/>
      <c r="I651" s="228"/>
    </row>
    <row r="652" spans="1:9" s="126" customFormat="1">
      <c r="A652" s="200"/>
      <c r="B652" s="112" t="s">
        <v>2</v>
      </c>
      <c r="C652" s="116">
        <v>3673</v>
      </c>
      <c r="D652" s="228"/>
      <c r="E652" s="228"/>
      <c r="F652" s="228"/>
      <c r="G652" s="228"/>
      <c r="H652" s="228"/>
      <c r="I652" s="228"/>
    </row>
    <row r="653" spans="1:9" s="126" customFormat="1" ht="15">
      <c r="A653" s="313" t="s">
        <v>234</v>
      </c>
      <c r="B653" s="261" t="s">
        <v>1</v>
      </c>
      <c r="C653" s="291">
        <f>C655+C657</f>
        <v>3185</v>
      </c>
    </row>
    <row r="654" spans="1:9" s="126" customFormat="1" ht="15">
      <c r="A654" s="307"/>
      <c r="B654" s="263" t="s">
        <v>2</v>
      </c>
      <c r="C654" s="291">
        <f>C656+C658</f>
        <v>3185</v>
      </c>
    </row>
    <row r="655" spans="1:9" s="126" customFormat="1" ht="30">
      <c r="A655" s="417" t="s">
        <v>235</v>
      </c>
      <c r="B655" s="134" t="s">
        <v>1</v>
      </c>
      <c r="C655" s="116">
        <v>1773</v>
      </c>
    </row>
    <row r="656" spans="1:9" s="126" customFormat="1">
      <c r="A656" s="200"/>
      <c r="B656" s="112" t="s">
        <v>2</v>
      </c>
      <c r="C656" s="116">
        <v>1773</v>
      </c>
    </row>
    <row r="657" spans="1:11" s="126" customFormat="1" ht="30">
      <c r="A657" s="418" t="s">
        <v>236</v>
      </c>
      <c r="B657" s="134" t="s">
        <v>1</v>
      </c>
      <c r="C657" s="116">
        <v>1412</v>
      </c>
    </row>
    <row r="658" spans="1:11" s="126" customFormat="1">
      <c r="A658" s="200"/>
      <c r="B658" s="112" t="s">
        <v>2</v>
      </c>
      <c r="C658" s="57">
        <v>1412</v>
      </c>
    </row>
    <row r="659" spans="1:11" s="55" customFormat="1">
      <c r="A659" s="16" t="s">
        <v>10</v>
      </c>
      <c r="B659" s="79" t="s">
        <v>1</v>
      </c>
      <c r="C659" s="32">
        <f t="shared" si="28"/>
        <v>8394</v>
      </c>
      <c r="D659" s="53"/>
      <c r="E659" s="53"/>
      <c r="F659" s="53"/>
      <c r="G659" s="53"/>
      <c r="H659" s="53"/>
      <c r="I659" s="53"/>
      <c r="J659" s="300"/>
      <c r="K659" s="300"/>
    </row>
    <row r="660" spans="1:11" s="55" customFormat="1">
      <c r="A660" s="15"/>
      <c r="B660" s="50" t="s">
        <v>2</v>
      </c>
      <c r="C660" s="32">
        <f t="shared" si="28"/>
        <v>8394</v>
      </c>
      <c r="D660" s="53"/>
      <c r="E660" s="53"/>
      <c r="F660" s="53"/>
      <c r="G660" s="53"/>
      <c r="H660" s="53"/>
      <c r="I660" s="53"/>
      <c r="J660" s="300"/>
      <c r="K660" s="300"/>
    </row>
    <row r="661" spans="1:11" s="55" customFormat="1">
      <c r="A661" s="41" t="s">
        <v>23</v>
      </c>
      <c r="B661" s="17" t="s">
        <v>1</v>
      </c>
      <c r="C661" s="57">
        <f>C663+C797</f>
        <v>8394</v>
      </c>
      <c r="D661" s="73"/>
    </row>
    <row r="662" spans="1:11" s="55" customFormat="1">
      <c r="A662" s="14"/>
      <c r="B662" s="18" t="s">
        <v>2</v>
      </c>
      <c r="C662" s="57">
        <f>C664+C798</f>
        <v>8394</v>
      </c>
      <c r="D662" s="57">
        <f>D664</f>
        <v>0</v>
      </c>
    </row>
    <row r="663" spans="1:11" s="55" customFormat="1">
      <c r="A663" s="31" t="s">
        <v>16</v>
      </c>
      <c r="B663" s="79" t="s">
        <v>1</v>
      </c>
      <c r="C663" s="57">
        <f>C665+C677+C683+C689+C697+C729+C783+C787+C793</f>
        <v>8361</v>
      </c>
      <c r="D663" s="73"/>
    </row>
    <row r="664" spans="1:11" s="55" customFormat="1">
      <c r="A664" s="58"/>
      <c r="B664" s="50" t="s">
        <v>2</v>
      </c>
      <c r="C664" s="57">
        <f>C666+C678+C684+C690+C698+C730+C784+C788+C794</f>
        <v>8361</v>
      </c>
      <c r="D664" s="73"/>
    </row>
    <row r="665" spans="1:11" s="118" customFormat="1" ht="14.25">
      <c r="A665" s="240" t="s">
        <v>184</v>
      </c>
      <c r="B665" s="134" t="s">
        <v>1</v>
      </c>
      <c r="C665" s="32">
        <f>C667+C669+C671+C673+C675</f>
        <v>2775</v>
      </c>
    </row>
    <row r="666" spans="1:11" s="126" customFormat="1">
      <c r="A666" s="200"/>
      <c r="B666" s="112" t="s">
        <v>2</v>
      </c>
      <c r="C666" s="32">
        <f>C668+C670+C672+C674+C676</f>
        <v>2775</v>
      </c>
    </row>
    <row r="667" spans="1:11" s="122" customFormat="1" ht="15">
      <c r="A667" s="419" t="s">
        <v>185</v>
      </c>
      <c r="B667" s="297" t="s">
        <v>1</v>
      </c>
      <c r="C667" s="229">
        <v>65</v>
      </c>
    </row>
    <row r="668" spans="1:11" s="122" customFormat="1" ht="14.25">
      <c r="A668" s="307"/>
      <c r="B668" s="280" t="s">
        <v>2</v>
      </c>
      <c r="C668" s="229">
        <v>65</v>
      </c>
    </row>
    <row r="669" spans="1:11" s="122" customFormat="1" ht="15">
      <c r="A669" s="419" t="s">
        <v>186</v>
      </c>
      <c r="B669" s="297" t="s">
        <v>1</v>
      </c>
      <c r="C669" s="229">
        <v>84</v>
      </c>
    </row>
    <row r="670" spans="1:11" s="122" customFormat="1" ht="14.25">
      <c r="A670" s="307"/>
      <c r="B670" s="280" t="s">
        <v>2</v>
      </c>
      <c r="C670" s="229">
        <v>84</v>
      </c>
    </row>
    <row r="671" spans="1:11" s="122" customFormat="1" ht="15">
      <c r="A671" s="419" t="s">
        <v>187</v>
      </c>
      <c r="B671" s="297" t="s">
        <v>1</v>
      </c>
      <c r="C671" s="229">
        <v>2500</v>
      </c>
    </row>
    <row r="672" spans="1:11" s="122" customFormat="1" ht="14.25">
      <c r="A672" s="307"/>
      <c r="B672" s="280" t="s">
        <v>2</v>
      </c>
      <c r="C672" s="229">
        <v>2500</v>
      </c>
    </row>
    <row r="673" spans="1:3" s="122" customFormat="1" ht="15">
      <c r="A673" s="419" t="s">
        <v>188</v>
      </c>
      <c r="B673" s="297" t="s">
        <v>1</v>
      </c>
      <c r="C673" s="229">
        <v>71</v>
      </c>
    </row>
    <row r="674" spans="1:3" s="122" customFormat="1" ht="14.25">
      <c r="A674" s="307"/>
      <c r="B674" s="280" t="s">
        <v>2</v>
      </c>
      <c r="C674" s="229">
        <v>71</v>
      </c>
    </row>
    <row r="675" spans="1:3" s="122" customFormat="1" ht="15.75">
      <c r="A675" s="420" t="s">
        <v>189</v>
      </c>
      <c r="B675" s="297" t="s">
        <v>1</v>
      </c>
      <c r="C675" s="229">
        <v>55</v>
      </c>
    </row>
    <row r="676" spans="1:3" s="122" customFormat="1" ht="14.25">
      <c r="A676" s="307"/>
      <c r="B676" s="280" t="s">
        <v>2</v>
      </c>
      <c r="C676" s="229">
        <v>55</v>
      </c>
    </row>
    <row r="677" spans="1:3" s="122" customFormat="1" ht="14.25">
      <c r="A677" s="234" t="s">
        <v>198</v>
      </c>
      <c r="B677" s="180" t="s">
        <v>1</v>
      </c>
      <c r="C677" s="34">
        <f>C679+C681</f>
        <v>260</v>
      </c>
    </row>
    <row r="678" spans="1:3" s="122" customFormat="1">
      <c r="A678" s="104"/>
      <c r="B678" s="89" t="s">
        <v>2</v>
      </c>
      <c r="C678" s="34">
        <f>C680+C682</f>
        <v>260</v>
      </c>
    </row>
    <row r="679" spans="1:3" s="85" customFormat="1" ht="15">
      <c r="A679" s="360" t="s">
        <v>200</v>
      </c>
      <c r="B679" s="134" t="s">
        <v>1</v>
      </c>
      <c r="C679" s="116">
        <v>160</v>
      </c>
    </row>
    <row r="680" spans="1:3" s="85" customFormat="1">
      <c r="A680" s="38"/>
      <c r="B680" s="112" t="s">
        <v>2</v>
      </c>
      <c r="C680" s="116">
        <v>160</v>
      </c>
    </row>
    <row r="681" spans="1:3" s="122" customFormat="1" ht="15">
      <c r="A681" s="360" t="s">
        <v>201</v>
      </c>
      <c r="B681" s="180" t="s">
        <v>1</v>
      </c>
      <c r="C681" s="120">
        <v>100</v>
      </c>
    </row>
    <row r="682" spans="1:3" s="122" customFormat="1">
      <c r="A682" s="104"/>
      <c r="B682" s="89" t="s">
        <v>2</v>
      </c>
      <c r="C682" s="120">
        <v>100</v>
      </c>
    </row>
    <row r="683" spans="1:3" s="126" customFormat="1" ht="25.5">
      <c r="A683" s="421" t="s">
        <v>204</v>
      </c>
      <c r="B683" s="180" t="s">
        <v>1</v>
      </c>
      <c r="C683" s="34">
        <f>C685+C687</f>
        <v>43</v>
      </c>
    </row>
    <row r="684" spans="1:3" s="126" customFormat="1">
      <c r="A684" s="298"/>
      <c r="B684" s="89" t="s">
        <v>2</v>
      </c>
      <c r="C684" s="34">
        <f>C686+C688</f>
        <v>43</v>
      </c>
    </row>
    <row r="685" spans="1:3" s="122" customFormat="1" ht="15.75">
      <c r="A685" s="420" t="s">
        <v>205</v>
      </c>
      <c r="B685" s="180" t="s">
        <v>1</v>
      </c>
      <c r="C685" s="120">
        <v>23</v>
      </c>
    </row>
    <row r="686" spans="1:3" s="122" customFormat="1">
      <c r="A686" s="104"/>
      <c r="B686" s="89" t="s">
        <v>2</v>
      </c>
      <c r="C686" s="120">
        <v>23</v>
      </c>
    </row>
    <row r="687" spans="1:3" s="122" customFormat="1" ht="15.75">
      <c r="A687" s="420" t="s">
        <v>206</v>
      </c>
      <c r="B687" s="180" t="s">
        <v>1</v>
      </c>
      <c r="C687" s="120">
        <v>20</v>
      </c>
    </row>
    <row r="688" spans="1:3" s="122" customFormat="1">
      <c r="A688" s="104"/>
      <c r="B688" s="89" t="s">
        <v>2</v>
      </c>
      <c r="C688" s="51">
        <v>20</v>
      </c>
    </row>
    <row r="689" spans="1:3" s="85" customFormat="1">
      <c r="A689" s="115" t="s">
        <v>291</v>
      </c>
      <c r="B689" s="33" t="s">
        <v>1</v>
      </c>
      <c r="C689" s="32">
        <f>C691+C693+C695</f>
        <v>168</v>
      </c>
    </row>
    <row r="690" spans="1:3" s="85" customFormat="1">
      <c r="A690" s="38"/>
      <c r="B690" s="35" t="s">
        <v>2</v>
      </c>
      <c r="C690" s="32">
        <f>C692+C694+C696</f>
        <v>168</v>
      </c>
    </row>
    <row r="691" spans="1:3" s="122" customFormat="1" ht="15">
      <c r="A691" s="360" t="s">
        <v>428</v>
      </c>
      <c r="B691" s="180" t="s">
        <v>1</v>
      </c>
      <c r="C691" s="120">
        <v>15</v>
      </c>
    </row>
    <row r="692" spans="1:3" s="122" customFormat="1">
      <c r="A692" s="104"/>
      <c r="B692" s="89" t="s">
        <v>2</v>
      </c>
      <c r="C692" s="120">
        <v>15</v>
      </c>
    </row>
    <row r="693" spans="1:3" s="126" customFormat="1" ht="15">
      <c r="A693" s="359" t="s">
        <v>82</v>
      </c>
      <c r="B693" s="134" t="s">
        <v>1</v>
      </c>
      <c r="C693" s="116">
        <v>133</v>
      </c>
    </row>
    <row r="694" spans="1:3" s="126" customFormat="1">
      <c r="A694" s="200"/>
      <c r="B694" s="112" t="s">
        <v>2</v>
      </c>
      <c r="C694" s="116">
        <v>133</v>
      </c>
    </row>
    <row r="695" spans="1:3" s="126" customFormat="1" ht="15">
      <c r="A695" s="360" t="s">
        <v>208</v>
      </c>
      <c r="B695" s="134" t="s">
        <v>1</v>
      </c>
      <c r="C695" s="116">
        <v>20</v>
      </c>
    </row>
    <row r="696" spans="1:3" s="126" customFormat="1">
      <c r="A696" s="200"/>
      <c r="B696" s="112" t="s">
        <v>2</v>
      </c>
      <c r="C696" s="116">
        <v>20</v>
      </c>
    </row>
    <row r="697" spans="1:3" s="85" customFormat="1" ht="25.5">
      <c r="A697" s="421" t="s">
        <v>292</v>
      </c>
      <c r="B697" s="33" t="s">
        <v>1</v>
      </c>
      <c r="C697" s="34">
        <f>C699+C701+C703+C705+C707+C709+C711+C713+C715+C717+C719+C721+C723+C725+C727</f>
        <v>569</v>
      </c>
    </row>
    <row r="698" spans="1:3" s="85" customFormat="1">
      <c r="A698" s="38"/>
      <c r="B698" s="35" t="s">
        <v>2</v>
      </c>
      <c r="C698" s="34">
        <f>C700+C702+C704+C706+C708+C710+C712+C714+C716+C718+C720+C722+C724+C726+C728</f>
        <v>569</v>
      </c>
    </row>
    <row r="699" spans="1:3" s="122" customFormat="1" ht="30">
      <c r="A699" s="360" t="s">
        <v>213</v>
      </c>
      <c r="B699" s="180" t="s">
        <v>1</v>
      </c>
      <c r="C699" s="120">
        <v>54</v>
      </c>
    </row>
    <row r="700" spans="1:3" s="122" customFormat="1">
      <c r="A700" s="104"/>
      <c r="B700" s="89" t="s">
        <v>2</v>
      </c>
      <c r="C700" s="120">
        <v>54</v>
      </c>
    </row>
    <row r="701" spans="1:3" s="122" customFormat="1" ht="15">
      <c r="A701" s="422" t="s">
        <v>214</v>
      </c>
      <c r="B701" s="180" t="s">
        <v>1</v>
      </c>
      <c r="C701" s="120">
        <v>41</v>
      </c>
    </row>
    <row r="702" spans="1:3" s="122" customFormat="1">
      <c r="A702" s="104"/>
      <c r="B702" s="89" t="s">
        <v>2</v>
      </c>
      <c r="C702" s="120">
        <v>41</v>
      </c>
    </row>
    <row r="703" spans="1:3" s="122" customFormat="1" ht="15">
      <c r="A703" s="422" t="s">
        <v>215</v>
      </c>
      <c r="B703" s="180" t="s">
        <v>1</v>
      </c>
      <c r="C703" s="120">
        <v>40</v>
      </c>
    </row>
    <row r="704" spans="1:3" s="122" customFormat="1">
      <c r="A704" s="104"/>
      <c r="B704" s="89" t="s">
        <v>2</v>
      </c>
      <c r="C704" s="120">
        <v>40</v>
      </c>
    </row>
    <row r="705" spans="1:3" s="122" customFormat="1" ht="15">
      <c r="A705" s="422" t="s">
        <v>216</v>
      </c>
      <c r="B705" s="180" t="s">
        <v>1</v>
      </c>
      <c r="C705" s="120">
        <v>70</v>
      </c>
    </row>
    <row r="706" spans="1:3" s="122" customFormat="1">
      <c r="A706" s="104"/>
      <c r="B706" s="89" t="s">
        <v>2</v>
      </c>
      <c r="C706" s="120">
        <v>70</v>
      </c>
    </row>
    <row r="707" spans="1:3" s="122" customFormat="1" ht="15">
      <c r="A707" s="423" t="s">
        <v>217</v>
      </c>
      <c r="B707" s="180" t="s">
        <v>1</v>
      </c>
      <c r="C707" s="120">
        <v>40</v>
      </c>
    </row>
    <row r="708" spans="1:3" s="122" customFormat="1">
      <c r="A708" s="104"/>
      <c r="B708" s="89" t="s">
        <v>2</v>
      </c>
      <c r="C708" s="120">
        <v>40</v>
      </c>
    </row>
    <row r="709" spans="1:3" s="122" customFormat="1" ht="15.75">
      <c r="A709" s="424" t="s">
        <v>218</v>
      </c>
      <c r="B709" s="180" t="s">
        <v>1</v>
      </c>
      <c r="C709" s="120">
        <v>4</v>
      </c>
    </row>
    <row r="710" spans="1:3" s="122" customFormat="1">
      <c r="A710" s="104"/>
      <c r="B710" s="89" t="s">
        <v>2</v>
      </c>
      <c r="C710" s="120">
        <v>4</v>
      </c>
    </row>
    <row r="711" spans="1:3" s="122" customFormat="1" ht="15">
      <c r="A711" s="422" t="s">
        <v>219</v>
      </c>
      <c r="B711" s="180" t="s">
        <v>1</v>
      </c>
      <c r="C711" s="120">
        <v>75</v>
      </c>
    </row>
    <row r="712" spans="1:3" s="122" customFormat="1">
      <c r="A712" s="104"/>
      <c r="B712" s="89" t="s">
        <v>2</v>
      </c>
      <c r="C712" s="51">
        <v>75</v>
      </c>
    </row>
    <row r="713" spans="1:3" s="122" customFormat="1" ht="15">
      <c r="A713" s="422" t="s">
        <v>102</v>
      </c>
      <c r="B713" s="180" t="s">
        <v>1</v>
      </c>
      <c r="C713" s="120">
        <v>30</v>
      </c>
    </row>
    <row r="714" spans="1:3" s="122" customFormat="1">
      <c r="A714" s="104"/>
      <c r="B714" s="89" t="s">
        <v>2</v>
      </c>
      <c r="C714" s="120">
        <v>30</v>
      </c>
    </row>
    <row r="715" spans="1:3" s="122" customFormat="1" ht="15">
      <c r="A715" s="422" t="s">
        <v>220</v>
      </c>
      <c r="B715" s="180" t="s">
        <v>1</v>
      </c>
      <c r="C715" s="120">
        <v>7</v>
      </c>
    </row>
    <row r="716" spans="1:3" s="122" customFormat="1">
      <c r="A716" s="104"/>
      <c r="B716" s="89" t="s">
        <v>2</v>
      </c>
      <c r="C716" s="120">
        <v>7</v>
      </c>
    </row>
    <row r="717" spans="1:3" s="126" customFormat="1" ht="15.75" customHeight="1">
      <c r="A717" s="422" t="s">
        <v>221</v>
      </c>
      <c r="B717" s="134" t="s">
        <v>1</v>
      </c>
      <c r="C717" s="116">
        <v>75</v>
      </c>
    </row>
    <row r="718" spans="1:3" s="126" customFormat="1">
      <c r="A718" s="200"/>
      <c r="B718" s="112" t="s">
        <v>2</v>
      </c>
      <c r="C718" s="116">
        <v>75</v>
      </c>
    </row>
    <row r="719" spans="1:3" s="126" customFormat="1" ht="15">
      <c r="A719" s="422" t="s">
        <v>222</v>
      </c>
      <c r="B719" s="134" t="s">
        <v>1</v>
      </c>
      <c r="C719" s="116">
        <v>5</v>
      </c>
    </row>
    <row r="720" spans="1:3" s="126" customFormat="1">
      <c r="A720" s="200"/>
      <c r="B720" s="112" t="s">
        <v>2</v>
      </c>
      <c r="C720" s="116">
        <v>5</v>
      </c>
    </row>
    <row r="721" spans="1:4" s="126" customFormat="1" ht="15">
      <c r="A721" s="360" t="s">
        <v>223</v>
      </c>
      <c r="B721" s="134" t="s">
        <v>1</v>
      </c>
      <c r="C721" s="116">
        <v>13</v>
      </c>
    </row>
    <row r="722" spans="1:4" s="126" customFormat="1">
      <c r="A722" s="200"/>
      <c r="B722" s="112" t="s">
        <v>2</v>
      </c>
      <c r="C722" s="116">
        <v>13</v>
      </c>
    </row>
    <row r="723" spans="1:4" s="126" customFormat="1" ht="30">
      <c r="A723" s="360" t="s">
        <v>224</v>
      </c>
      <c r="B723" s="134" t="s">
        <v>1</v>
      </c>
      <c r="C723" s="116">
        <v>50</v>
      </c>
    </row>
    <row r="724" spans="1:4" s="126" customFormat="1">
      <c r="A724" s="200"/>
      <c r="B724" s="112" t="s">
        <v>2</v>
      </c>
      <c r="C724" s="116">
        <v>50</v>
      </c>
    </row>
    <row r="725" spans="1:4" s="122" customFormat="1" ht="15">
      <c r="A725" s="422" t="s">
        <v>227</v>
      </c>
      <c r="B725" s="297" t="s">
        <v>1</v>
      </c>
      <c r="C725" s="229">
        <v>48</v>
      </c>
    </row>
    <row r="726" spans="1:4" s="122" customFormat="1" ht="14.25">
      <c r="A726" s="307"/>
      <c r="B726" s="280" t="s">
        <v>2</v>
      </c>
      <c r="C726" s="229">
        <v>48</v>
      </c>
    </row>
    <row r="727" spans="1:4" s="122" customFormat="1" ht="30">
      <c r="A727" s="360" t="s">
        <v>228</v>
      </c>
      <c r="B727" s="297" t="s">
        <v>1</v>
      </c>
      <c r="C727" s="229">
        <v>17</v>
      </c>
    </row>
    <row r="728" spans="1:4" s="122" customFormat="1" ht="14.25">
      <c r="A728" s="307"/>
      <c r="B728" s="280" t="s">
        <v>2</v>
      </c>
      <c r="C728" s="229">
        <v>17</v>
      </c>
    </row>
    <row r="729" spans="1:4" s="85" customFormat="1" ht="14.25">
      <c r="A729" s="306" t="s">
        <v>293</v>
      </c>
      <c r="B729" s="33" t="s">
        <v>1</v>
      </c>
      <c r="C729" s="34">
        <f>C731+C733+C735+C737+C739+C741+C743+C745+C747+C749+C751+C753+C755+C757+C759+C761+C763+C765+C767+C769+C771+C773+C775+C777+C779+C781</f>
        <v>3682</v>
      </c>
    </row>
    <row r="730" spans="1:4" s="85" customFormat="1">
      <c r="A730" s="38"/>
      <c r="B730" s="35" t="s">
        <v>2</v>
      </c>
      <c r="C730" s="34">
        <f>C732+C734+C736+C738+C740+C742+C744+C746+C748+C750+C752+C754+C756+C758+C760+C762+C764+C766+C768+C770+C772+C774+C776+C778+C780+C782</f>
        <v>3682</v>
      </c>
      <c r="D730" s="34">
        <f>D732+D734+D736+D738+D740+D742+D744+D746+D748+D750+D752</f>
        <v>0</v>
      </c>
    </row>
    <row r="731" spans="1:4" s="126" customFormat="1" ht="17.25" customHeight="1">
      <c r="A731" s="425" t="s">
        <v>388</v>
      </c>
      <c r="B731" s="134" t="s">
        <v>1</v>
      </c>
      <c r="C731" s="116">
        <v>180</v>
      </c>
    </row>
    <row r="732" spans="1:4" s="126" customFormat="1">
      <c r="A732" s="200"/>
      <c r="B732" s="112" t="s">
        <v>2</v>
      </c>
      <c r="C732" s="116">
        <v>180</v>
      </c>
    </row>
    <row r="733" spans="1:4" s="126" customFormat="1" ht="15.75">
      <c r="A733" s="425" t="s">
        <v>389</v>
      </c>
      <c r="B733" s="134" t="s">
        <v>1</v>
      </c>
      <c r="C733" s="116">
        <v>15</v>
      </c>
    </row>
    <row r="734" spans="1:4" s="126" customFormat="1">
      <c r="A734" s="200"/>
      <c r="B734" s="112" t="s">
        <v>2</v>
      </c>
      <c r="C734" s="116">
        <v>15</v>
      </c>
    </row>
    <row r="735" spans="1:4" s="126" customFormat="1" ht="15.75">
      <c r="A735" s="425" t="s">
        <v>390</v>
      </c>
      <c r="B735" s="134" t="s">
        <v>1</v>
      </c>
      <c r="C735" s="116">
        <v>730</v>
      </c>
    </row>
    <row r="736" spans="1:4" s="126" customFormat="1">
      <c r="A736" s="200"/>
      <c r="B736" s="112" t="s">
        <v>2</v>
      </c>
      <c r="C736" s="116">
        <v>730</v>
      </c>
    </row>
    <row r="737" spans="1:3" s="126" customFormat="1" ht="15.75">
      <c r="A737" s="425" t="s">
        <v>391</v>
      </c>
      <c r="B737" s="134" t="s">
        <v>1</v>
      </c>
      <c r="C737" s="116">
        <v>4</v>
      </c>
    </row>
    <row r="738" spans="1:3" s="126" customFormat="1">
      <c r="A738" s="200"/>
      <c r="B738" s="112" t="s">
        <v>2</v>
      </c>
      <c r="C738" s="57">
        <v>4</v>
      </c>
    </row>
    <row r="739" spans="1:3" s="126" customFormat="1" ht="15.75">
      <c r="A739" s="425" t="s">
        <v>392</v>
      </c>
      <c r="B739" s="134" t="s">
        <v>1</v>
      </c>
      <c r="C739" s="116">
        <v>32</v>
      </c>
    </row>
    <row r="740" spans="1:3" s="126" customFormat="1">
      <c r="A740" s="200"/>
      <c r="B740" s="112" t="s">
        <v>2</v>
      </c>
      <c r="C740" s="116">
        <v>32</v>
      </c>
    </row>
    <row r="741" spans="1:3" s="126" customFormat="1" ht="15.75">
      <c r="A741" s="425" t="s">
        <v>393</v>
      </c>
      <c r="B741" s="134" t="s">
        <v>1</v>
      </c>
      <c r="C741" s="116">
        <v>18</v>
      </c>
    </row>
    <row r="742" spans="1:3" s="126" customFormat="1">
      <c r="A742" s="200"/>
      <c r="B742" s="112" t="s">
        <v>2</v>
      </c>
      <c r="C742" s="116">
        <v>18</v>
      </c>
    </row>
    <row r="743" spans="1:3" s="126" customFormat="1" ht="15.75">
      <c r="A743" s="425" t="s">
        <v>394</v>
      </c>
      <c r="B743" s="134" t="s">
        <v>1</v>
      </c>
      <c r="C743" s="116">
        <v>125</v>
      </c>
    </row>
    <row r="744" spans="1:3" s="126" customFormat="1">
      <c r="A744" s="200"/>
      <c r="B744" s="112" t="s">
        <v>2</v>
      </c>
      <c r="C744" s="116">
        <v>125</v>
      </c>
    </row>
    <row r="745" spans="1:3" s="126" customFormat="1" ht="15.75">
      <c r="A745" s="425" t="s">
        <v>395</v>
      </c>
      <c r="B745" s="134" t="s">
        <v>1</v>
      </c>
      <c r="C745" s="116">
        <v>79</v>
      </c>
    </row>
    <row r="746" spans="1:3" s="126" customFormat="1">
      <c r="A746" s="200"/>
      <c r="B746" s="112" t="s">
        <v>2</v>
      </c>
      <c r="C746" s="116">
        <v>79</v>
      </c>
    </row>
    <row r="747" spans="1:3" s="126" customFormat="1" ht="15.75">
      <c r="A747" s="425" t="s">
        <v>396</v>
      </c>
      <c r="B747" s="134" t="s">
        <v>1</v>
      </c>
      <c r="C747" s="116">
        <v>37</v>
      </c>
    </row>
    <row r="748" spans="1:3" s="126" customFormat="1">
      <c r="A748" s="200"/>
      <c r="B748" s="112" t="s">
        <v>2</v>
      </c>
      <c r="C748" s="116">
        <v>37</v>
      </c>
    </row>
    <row r="749" spans="1:3" s="126" customFormat="1" ht="15.75">
      <c r="A749" s="425" t="s">
        <v>397</v>
      </c>
      <c r="B749" s="134" t="s">
        <v>1</v>
      </c>
      <c r="C749" s="116">
        <v>50</v>
      </c>
    </row>
    <row r="750" spans="1:3" s="126" customFormat="1">
      <c r="A750" s="200"/>
      <c r="B750" s="112" t="s">
        <v>2</v>
      </c>
      <c r="C750" s="116">
        <v>50</v>
      </c>
    </row>
    <row r="751" spans="1:3" s="126" customFormat="1" ht="15.75">
      <c r="A751" s="425" t="s">
        <v>398</v>
      </c>
      <c r="B751" s="134" t="s">
        <v>1</v>
      </c>
      <c r="C751" s="116">
        <v>680</v>
      </c>
    </row>
    <row r="752" spans="1:3" s="126" customFormat="1">
      <c r="A752" s="200"/>
      <c r="B752" s="112" t="s">
        <v>2</v>
      </c>
      <c r="C752" s="116">
        <v>680</v>
      </c>
    </row>
    <row r="753" spans="1:3" s="126" customFormat="1" ht="15.75">
      <c r="A753" s="425" t="s">
        <v>399</v>
      </c>
      <c r="B753" s="134" t="s">
        <v>1</v>
      </c>
      <c r="C753" s="116">
        <v>900</v>
      </c>
    </row>
    <row r="754" spans="1:3" s="126" customFormat="1">
      <c r="A754" s="200"/>
      <c r="B754" s="112" t="s">
        <v>2</v>
      </c>
      <c r="C754" s="116">
        <v>900</v>
      </c>
    </row>
    <row r="755" spans="1:3" s="126" customFormat="1" ht="15.75">
      <c r="A755" s="425" t="s">
        <v>400</v>
      </c>
      <c r="B755" s="134" t="s">
        <v>1</v>
      </c>
      <c r="C755" s="116">
        <v>170</v>
      </c>
    </row>
    <row r="756" spans="1:3" s="126" customFormat="1">
      <c r="A756" s="200"/>
      <c r="B756" s="112" t="s">
        <v>2</v>
      </c>
      <c r="C756" s="116">
        <v>170</v>
      </c>
    </row>
    <row r="757" spans="1:3" s="126" customFormat="1" ht="15.75">
      <c r="A757" s="425" t="s">
        <v>401</v>
      </c>
      <c r="B757" s="134" t="s">
        <v>1</v>
      </c>
      <c r="C757" s="116">
        <v>72</v>
      </c>
    </row>
    <row r="758" spans="1:3" s="126" customFormat="1">
      <c r="A758" s="200"/>
      <c r="B758" s="112" t="s">
        <v>2</v>
      </c>
      <c r="C758" s="116">
        <v>72</v>
      </c>
    </row>
    <row r="759" spans="1:3" s="126" customFormat="1" ht="15.75">
      <c r="A759" s="425" t="s">
        <v>127</v>
      </c>
      <c r="B759" s="134" t="s">
        <v>1</v>
      </c>
      <c r="C759" s="116">
        <v>30</v>
      </c>
    </row>
    <row r="760" spans="1:3" s="126" customFormat="1">
      <c r="A760" s="200"/>
      <c r="B760" s="112" t="s">
        <v>2</v>
      </c>
      <c r="C760" s="116">
        <v>30</v>
      </c>
    </row>
    <row r="761" spans="1:3" s="126" customFormat="1" ht="15.75">
      <c r="A761" s="425" t="s">
        <v>402</v>
      </c>
      <c r="B761" s="134" t="s">
        <v>1</v>
      </c>
      <c r="C761" s="116">
        <v>68</v>
      </c>
    </row>
    <row r="762" spans="1:3" s="126" customFormat="1">
      <c r="A762" s="200"/>
      <c r="B762" s="112" t="s">
        <v>2</v>
      </c>
      <c r="C762" s="116">
        <v>68</v>
      </c>
    </row>
    <row r="763" spans="1:3" s="126" customFormat="1" ht="15.75">
      <c r="A763" s="425" t="s">
        <v>403</v>
      </c>
      <c r="B763" s="134" t="s">
        <v>1</v>
      </c>
      <c r="C763" s="116">
        <v>350</v>
      </c>
    </row>
    <row r="764" spans="1:3" s="126" customFormat="1">
      <c r="A764" s="200"/>
      <c r="B764" s="112" t="s">
        <v>2</v>
      </c>
      <c r="C764" s="116">
        <v>350</v>
      </c>
    </row>
    <row r="765" spans="1:3" s="126" customFormat="1" ht="15.75">
      <c r="A765" s="425" t="s">
        <v>404</v>
      </c>
      <c r="B765" s="134" t="s">
        <v>1</v>
      </c>
      <c r="C765" s="116">
        <v>13</v>
      </c>
    </row>
    <row r="766" spans="1:3" s="126" customFormat="1">
      <c r="A766" s="200"/>
      <c r="B766" s="112" t="s">
        <v>2</v>
      </c>
      <c r="C766" s="57">
        <v>13</v>
      </c>
    </row>
    <row r="767" spans="1:3" s="126" customFormat="1" ht="15.75">
      <c r="A767" s="425" t="s">
        <v>405</v>
      </c>
      <c r="B767" s="134" t="s">
        <v>1</v>
      </c>
      <c r="C767" s="116">
        <v>9</v>
      </c>
    </row>
    <row r="768" spans="1:3" s="126" customFormat="1">
      <c r="A768" s="200"/>
      <c r="B768" s="112" t="s">
        <v>2</v>
      </c>
      <c r="C768" s="116">
        <v>9</v>
      </c>
    </row>
    <row r="769" spans="1:3" s="126" customFormat="1" ht="15.75">
      <c r="A769" s="425" t="s">
        <v>406</v>
      </c>
      <c r="B769" s="134" t="s">
        <v>1</v>
      </c>
      <c r="C769" s="116">
        <v>12</v>
      </c>
    </row>
    <row r="770" spans="1:3" s="126" customFormat="1">
      <c r="A770" s="200"/>
      <c r="B770" s="112" t="s">
        <v>2</v>
      </c>
      <c r="C770" s="116">
        <v>12</v>
      </c>
    </row>
    <row r="771" spans="1:3" s="126" customFormat="1" ht="15.75">
      <c r="A771" s="425" t="s">
        <v>407</v>
      </c>
      <c r="B771" s="134" t="s">
        <v>1</v>
      </c>
      <c r="C771" s="116">
        <v>8</v>
      </c>
    </row>
    <row r="772" spans="1:3" s="126" customFormat="1">
      <c r="A772" s="200"/>
      <c r="B772" s="112" t="s">
        <v>2</v>
      </c>
      <c r="C772" s="116">
        <v>8</v>
      </c>
    </row>
    <row r="773" spans="1:3" s="126" customFormat="1" ht="15.75">
      <c r="A773" s="425" t="s">
        <v>408</v>
      </c>
      <c r="B773" s="134" t="s">
        <v>1</v>
      </c>
      <c r="C773" s="116">
        <v>8</v>
      </c>
    </row>
    <row r="774" spans="1:3" s="126" customFormat="1">
      <c r="A774" s="200"/>
      <c r="B774" s="112" t="s">
        <v>2</v>
      </c>
      <c r="C774" s="116">
        <v>8</v>
      </c>
    </row>
    <row r="775" spans="1:3" s="126" customFormat="1" ht="15.75">
      <c r="A775" s="425" t="s">
        <v>409</v>
      </c>
      <c r="B775" s="134" t="s">
        <v>1</v>
      </c>
      <c r="C775" s="116">
        <v>7</v>
      </c>
    </row>
    <row r="776" spans="1:3" s="126" customFormat="1">
      <c r="A776" s="200"/>
      <c r="B776" s="112" t="s">
        <v>2</v>
      </c>
      <c r="C776" s="116">
        <v>7</v>
      </c>
    </row>
    <row r="777" spans="1:3" s="126" customFormat="1" ht="15.75">
      <c r="A777" s="425" t="s">
        <v>410</v>
      </c>
      <c r="B777" s="134" t="s">
        <v>1</v>
      </c>
      <c r="C777" s="116">
        <v>10</v>
      </c>
    </row>
    <row r="778" spans="1:3" s="126" customFormat="1">
      <c r="A778" s="200"/>
      <c r="B778" s="112" t="s">
        <v>2</v>
      </c>
      <c r="C778" s="116">
        <v>10</v>
      </c>
    </row>
    <row r="779" spans="1:3" s="126" customFormat="1" ht="15.75">
      <c r="A779" s="425" t="s">
        <v>411</v>
      </c>
      <c r="B779" s="134" t="s">
        <v>1</v>
      </c>
      <c r="C779" s="116">
        <v>25</v>
      </c>
    </row>
    <row r="780" spans="1:3" s="126" customFormat="1">
      <c r="A780" s="200"/>
      <c r="B780" s="112" t="s">
        <v>2</v>
      </c>
      <c r="C780" s="116">
        <v>25</v>
      </c>
    </row>
    <row r="781" spans="1:3" s="126" customFormat="1" ht="15.75">
      <c r="A781" s="425" t="s">
        <v>412</v>
      </c>
      <c r="B781" s="134" t="s">
        <v>1</v>
      </c>
      <c r="C781" s="116">
        <v>50</v>
      </c>
    </row>
    <row r="782" spans="1:3" s="126" customFormat="1">
      <c r="A782" s="200"/>
      <c r="B782" s="112" t="s">
        <v>2</v>
      </c>
      <c r="C782" s="116">
        <v>50</v>
      </c>
    </row>
    <row r="783" spans="1:3" s="126" customFormat="1" ht="14.25">
      <c r="A783" s="313" t="s">
        <v>294</v>
      </c>
      <c r="B783" s="134" t="s">
        <v>1</v>
      </c>
      <c r="C783" s="34">
        <f>C785</f>
        <v>66</v>
      </c>
    </row>
    <row r="784" spans="1:3" s="126" customFormat="1">
      <c r="A784" s="200"/>
      <c r="B784" s="112" t="s">
        <v>2</v>
      </c>
      <c r="C784" s="34">
        <f>C786</f>
        <v>66</v>
      </c>
    </row>
    <row r="785" spans="1:3" s="122" customFormat="1" ht="15">
      <c r="A785" s="426" t="s">
        <v>229</v>
      </c>
      <c r="B785" s="297" t="s">
        <v>1</v>
      </c>
      <c r="C785" s="229">
        <v>66</v>
      </c>
    </row>
    <row r="786" spans="1:3" s="122" customFormat="1" ht="14.25">
      <c r="A786" s="307"/>
      <c r="B786" s="280" t="s">
        <v>2</v>
      </c>
      <c r="C786" s="229">
        <v>66</v>
      </c>
    </row>
    <row r="787" spans="1:3" s="126" customFormat="1" ht="15">
      <c r="A787" s="313" t="s">
        <v>116</v>
      </c>
      <c r="B787" s="261" t="s">
        <v>1</v>
      </c>
      <c r="C787" s="291">
        <f>C789+C791</f>
        <v>783</v>
      </c>
    </row>
    <row r="788" spans="1:3" s="126" customFormat="1" ht="15">
      <c r="A788" s="307"/>
      <c r="B788" s="263" t="s">
        <v>2</v>
      </c>
      <c r="C788" s="291">
        <f>C790+C792</f>
        <v>783</v>
      </c>
    </row>
    <row r="789" spans="1:3" s="126" customFormat="1" ht="15">
      <c r="A789" s="427" t="s">
        <v>103</v>
      </c>
      <c r="B789" s="134" t="s">
        <v>1</v>
      </c>
      <c r="C789" s="116">
        <v>762</v>
      </c>
    </row>
    <row r="790" spans="1:3" s="126" customFormat="1">
      <c r="A790" s="200"/>
      <c r="B790" s="112" t="s">
        <v>2</v>
      </c>
      <c r="C790" s="57">
        <v>762</v>
      </c>
    </row>
    <row r="791" spans="1:3" s="126" customFormat="1" ht="15">
      <c r="A791" s="428" t="s">
        <v>237</v>
      </c>
      <c r="B791" s="134" t="s">
        <v>1</v>
      </c>
      <c r="C791" s="116">
        <v>21</v>
      </c>
    </row>
    <row r="792" spans="1:3" s="126" customFormat="1">
      <c r="A792" s="200"/>
      <c r="B792" s="112" t="s">
        <v>2</v>
      </c>
      <c r="C792" s="116">
        <v>21</v>
      </c>
    </row>
    <row r="793" spans="1:3" s="126" customFormat="1" ht="15">
      <c r="A793" s="290" t="s">
        <v>430</v>
      </c>
      <c r="B793" s="261" t="s">
        <v>1</v>
      </c>
      <c r="C793" s="291">
        <f>C795</f>
        <v>15</v>
      </c>
    </row>
    <row r="794" spans="1:3" s="126" customFormat="1" ht="15">
      <c r="A794" s="307"/>
      <c r="B794" s="263" t="s">
        <v>2</v>
      </c>
      <c r="C794" s="291">
        <f>C796</f>
        <v>15</v>
      </c>
    </row>
    <row r="795" spans="1:3" s="126" customFormat="1" ht="15">
      <c r="A795" s="427" t="s">
        <v>429</v>
      </c>
      <c r="B795" s="134" t="s">
        <v>1</v>
      </c>
      <c r="C795" s="116">
        <v>15</v>
      </c>
    </row>
    <row r="796" spans="1:3" s="126" customFormat="1">
      <c r="A796" s="200"/>
      <c r="B796" s="112" t="s">
        <v>2</v>
      </c>
      <c r="C796" s="116">
        <v>15</v>
      </c>
    </row>
    <row r="797" spans="1:3" s="126" customFormat="1">
      <c r="A797" s="406" t="s">
        <v>24</v>
      </c>
      <c r="B797" s="134" t="s">
        <v>1</v>
      </c>
      <c r="C797" s="116">
        <f>C799+C803+C807</f>
        <v>33</v>
      </c>
    </row>
    <row r="798" spans="1:3" s="126" customFormat="1">
      <c r="A798" s="191"/>
      <c r="B798" s="112" t="s">
        <v>2</v>
      </c>
      <c r="C798" s="116">
        <f>C800+C804+C808</f>
        <v>33</v>
      </c>
    </row>
    <row r="799" spans="1:3" s="122" customFormat="1" ht="26.25">
      <c r="A799" s="421" t="s">
        <v>212</v>
      </c>
      <c r="B799" s="297" t="s">
        <v>1</v>
      </c>
      <c r="C799" s="291">
        <f>C801</f>
        <v>3</v>
      </c>
    </row>
    <row r="800" spans="1:3" s="122" customFormat="1" ht="15">
      <c r="A800" s="307"/>
      <c r="B800" s="280" t="s">
        <v>2</v>
      </c>
      <c r="C800" s="291">
        <f>C802</f>
        <v>3</v>
      </c>
    </row>
    <row r="801" spans="1:5" s="122" customFormat="1" ht="15">
      <c r="A801" s="422" t="s">
        <v>226</v>
      </c>
      <c r="B801" s="297" t="s">
        <v>1</v>
      </c>
      <c r="C801" s="229">
        <v>3</v>
      </c>
    </row>
    <row r="802" spans="1:5" s="122" customFormat="1" ht="14.25">
      <c r="A802" s="307"/>
      <c r="B802" s="280" t="s">
        <v>2</v>
      </c>
      <c r="C802" s="229">
        <v>3</v>
      </c>
    </row>
    <row r="803" spans="1:5" s="126" customFormat="1" ht="14.25">
      <c r="A803" s="313" t="s">
        <v>76</v>
      </c>
      <c r="B803" s="134" t="s">
        <v>1</v>
      </c>
      <c r="C803" s="34">
        <f>C805</f>
        <v>3</v>
      </c>
    </row>
    <row r="804" spans="1:5" s="126" customFormat="1">
      <c r="A804" s="200"/>
      <c r="B804" s="112" t="s">
        <v>2</v>
      </c>
      <c r="C804" s="34">
        <f>C806</f>
        <v>3</v>
      </c>
    </row>
    <row r="805" spans="1:5" s="122" customFormat="1" ht="15">
      <c r="A805" s="417" t="s">
        <v>230</v>
      </c>
      <c r="B805" s="297" t="s">
        <v>1</v>
      </c>
      <c r="C805" s="120">
        <v>3</v>
      </c>
    </row>
    <row r="806" spans="1:5" s="122" customFormat="1" ht="14.25">
      <c r="A806" s="307"/>
      <c r="B806" s="280" t="s">
        <v>2</v>
      </c>
      <c r="C806" s="120">
        <v>3</v>
      </c>
    </row>
    <row r="807" spans="1:5" s="85" customFormat="1" ht="14.25">
      <c r="A807" s="306" t="s">
        <v>387</v>
      </c>
      <c r="B807" s="33" t="s">
        <v>1</v>
      </c>
      <c r="C807" s="34">
        <f>C809+C811</f>
        <v>27</v>
      </c>
    </row>
    <row r="808" spans="1:5" s="85" customFormat="1">
      <c r="A808" s="38"/>
      <c r="B808" s="35" t="s">
        <v>2</v>
      </c>
      <c r="C808" s="34">
        <f>C810+C812</f>
        <v>27</v>
      </c>
      <c r="D808" s="34">
        <f>D810+D812+D814+D816+D818+D820+D822+D824+D826+D828+D830</f>
        <v>0</v>
      </c>
    </row>
    <row r="809" spans="1:5" s="126" customFormat="1" ht="17.25" customHeight="1">
      <c r="A809" s="425" t="s">
        <v>385</v>
      </c>
      <c r="B809" s="134" t="s">
        <v>1</v>
      </c>
      <c r="C809" s="116">
        <v>21</v>
      </c>
    </row>
    <row r="810" spans="1:5" s="126" customFormat="1">
      <c r="A810" s="200"/>
      <c r="B810" s="112" t="s">
        <v>2</v>
      </c>
      <c r="C810" s="57">
        <v>21</v>
      </c>
    </row>
    <row r="811" spans="1:5" s="126" customFormat="1" ht="15.75">
      <c r="A811" s="425" t="s">
        <v>386</v>
      </c>
      <c r="B811" s="134" t="s">
        <v>1</v>
      </c>
      <c r="C811" s="116">
        <v>6</v>
      </c>
    </row>
    <row r="812" spans="1:5" s="126" customFormat="1">
      <c r="A812" s="200"/>
      <c r="B812" s="112" t="s">
        <v>2</v>
      </c>
      <c r="C812" s="57">
        <v>6</v>
      </c>
    </row>
    <row r="813" spans="1:5" s="73" customFormat="1">
      <c r="A813" s="485" t="s">
        <v>36</v>
      </c>
      <c r="B813" s="485"/>
      <c r="C813" s="485"/>
    </row>
    <row r="814" spans="1:5" s="73" customFormat="1">
      <c r="A814" s="25" t="s">
        <v>14</v>
      </c>
      <c r="B814" s="17" t="s">
        <v>1</v>
      </c>
      <c r="C814" s="57">
        <f>C816+C834</f>
        <v>9208.8799999999992</v>
      </c>
      <c r="E814" s="126"/>
    </row>
    <row r="815" spans="1:5" s="73" customFormat="1">
      <c r="A815" s="26" t="s">
        <v>15</v>
      </c>
      <c r="B815" s="18" t="s">
        <v>2</v>
      </c>
      <c r="C815" s="57">
        <f>C817+C835</f>
        <v>9208.8799999999992</v>
      </c>
      <c r="E815" s="126"/>
    </row>
    <row r="816" spans="1:5" s="73" customFormat="1">
      <c r="A816" s="30" t="s">
        <v>21</v>
      </c>
      <c r="B816" s="78" t="s">
        <v>1</v>
      </c>
      <c r="C816" s="32">
        <f>C818+C824</f>
        <v>139</v>
      </c>
      <c r="E816" s="126"/>
    </row>
    <row r="817" spans="1:3" s="73" customFormat="1">
      <c r="A817" s="14" t="s">
        <v>9</v>
      </c>
      <c r="B817" s="50" t="s">
        <v>2</v>
      </c>
      <c r="C817" s="32">
        <f>C819+C825</f>
        <v>139</v>
      </c>
    </row>
    <row r="818" spans="1:3" s="126" customFormat="1" ht="25.5">
      <c r="A818" s="219" t="s">
        <v>41</v>
      </c>
      <c r="B818" s="180" t="s">
        <v>1</v>
      </c>
      <c r="C818" s="116">
        <f t="shared" ref="C818:C820" si="29">C820</f>
        <v>8</v>
      </c>
    </row>
    <row r="819" spans="1:3" s="126" customFormat="1">
      <c r="A819" s="298"/>
      <c r="B819" s="89" t="s">
        <v>2</v>
      </c>
      <c r="C819" s="116">
        <f t="shared" si="29"/>
        <v>8</v>
      </c>
    </row>
    <row r="820" spans="1:3" s="126" customFormat="1">
      <c r="A820" s="115" t="s">
        <v>104</v>
      </c>
      <c r="B820" s="180" t="s">
        <v>1</v>
      </c>
      <c r="C820" s="116">
        <f t="shared" si="29"/>
        <v>8</v>
      </c>
    </row>
    <row r="821" spans="1:3" s="126" customFormat="1">
      <c r="A821" s="298"/>
      <c r="B821" s="89" t="s">
        <v>2</v>
      </c>
      <c r="C821" s="116">
        <f>C823</f>
        <v>8</v>
      </c>
    </row>
    <row r="822" spans="1:3" s="122" customFormat="1" ht="15">
      <c r="A822" s="429" t="s">
        <v>105</v>
      </c>
      <c r="B822" s="180" t="s">
        <v>1</v>
      </c>
      <c r="C822" s="120">
        <v>8</v>
      </c>
    </row>
    <row r="823" spans="1:3" s="122" customFormat="1">
      <c r="A823" s="308" t="s">
        <v>442</v>
      </c>
      <c r="B823" s="89" t="s">
        <v>2</v>
      </c>
      <c r="C823" s="120">
        <v>8</v>
      </c>
    </row>
    <row r="824" spans="1:3" s="48" customFormat="1">
      <c r="A824" s="16" t="s">
        <v>10</v>
      </c>
      <c r="B824" s="9" t="s">
        <v>1</v>
      </c>
      <c r="C824" s="23">
        <f>C826</f>
        <v>131</v>
      </c>
    </row>
    <row r="825" spans="1:3" s="48" customFormat="1">
      <c r="A825" s="15"/>
      <c r="B825" s="11" t="s">
        <v>2</v>
      </c>
      <c r="C825" s="23">
        <f>C827</f>
        <v>131</v>
      </c>
    </row>
    <row r="826" spans="1:3" s="137" customFormat="1">
      <c r="A826" s="80" t="s">
        <v>16</v>
      </c>
      <c r="B826" s="135" t="s">
        <v>1</v>
      </c>
      <c r="C826" s="136">
        <f>C828</f>
        <v>131</v>
      </c>
    </row>
    <row r="827" spans="1:3" s="137" customFormat="1">
      <c r="A827" s="49"/>
      <c r="B827" s="138" t="s">
        <v>2</v>
      </c>
      <c r="C827" s="136">
        <f>C829</f>
        <v>131</v>
      </c>
    </row>
    <row r="828" spans="1:3" s="126" customFormat="1">
      <c r="A828" s="115" t="s">
        <v>295</v>
      </c>
      <c r="B828" s="180" t="s">
        <v>1</v>
      </c>
      <c r="C828" s="116">
        <f>C830+C832</f>
        <v>131</v>
      </c>
    </row>
    <row r="829" spans="1:3" s="126" customFormat="1">
      <c r="A829" s="191"/>
      <c r="B829" s="89" t="s">
        <v>2</v>
      </c>
      <c r="C829" s="116">
        <f>C831+C833</f>
        <v>131</v>
      </c>
    </row>
    <row r="830" spans="1:3" s="126" customFormat="1" ht="15">
      <c r="A830" s="430" t="s">
        <v>246</v>
      </c>
      <c r="B830" s="134" t="s">
        <v>1</v>
      </c>
      <c r="C830" s="116">
        <v>30</v>
      </c>
    </row>
    <row r="831" spans="1:3" s="126" customFormat="1">
      <c r="A831" s="200"/>
      <c r="B831" s="112" t="s">
        <v>2</v>
      </c>
      <c r="C831" s="116">
        <v>30</v>
      </c>
    </row>
    <row r="832" spans="1:3" s="126" customFormat="1" ht="15">
      <c r="A832" s="430" t="s">
        <v>247</v>
      </c>
      <c r="B832" s="134" t="s">
        <v>1</v>
      </c>
      <c r="C832" s="116">
        <v>101</v>
      </c>
    </row>
    <row r="833" spans="1:5" s="126" customFormat="1">
      <c r="A833" s="200"/>
      <c r="B833" s="112" t="s">
        <v>2</v>
      </c>
      <c r="C833" s="116">
        <v>101</v>
      </c>
    </row>
    <row r="834" spans="1:5" s="73" customFormat="1">
      <c r="A834" s="186" t="s">
        <v>17</v>
      </c>
      <c r="B834" s="78" t="s">
        <v>1</v>
      </c>
      <c r="C834" s="32">
        <f>C836</f>
        <v>9069.8799999999992</v>
      </c>
      <c r="E834" s="126"/>
    </row>
    <row r="835" spans="1:5" s="73" customFormat="1">
      <c r="A835" s="14" t="s">
        <v>9</v>
      </c>
      <c r="B835" s="50" t="s">
        <v>2</v>
      </c>
      <c r="C835" s="32">
        <f>C837</f>
        <v>9069.8799999999992</v>
      </c>
    </row>
    <row r="836" spans="1:5" s="48" customFormat="1">
      <c r="A836" s="16" t="s">
        <v>10</v>
      </c>
      <c r="B836" s="9" t="s">
        <v>1</v>
      </c>
      <c r="C836" s="23">
        <f>C838+C932+C938</f>
        <v>9069.8799999999992</v>
      </c>
    </row>
    <row r="837" spans="1:5" s="48" customFormat="1">
      <c r="A837" s="15"/>
      <c r="B837" s="11" t="s">
        <v>2</v>
      </c>
      <c r="C837" s="23">
        <f>C839+C933+C939</f>
        <v>9069.8799999999992</v>
      </c>
    </row>
    <row r="838" spans="1:5" s="137" customFormat="1">
      <c r="A838" s="80" t="s">
        <v>16</v>
      </c>
      <c r="B838" s="135" t="s">
        <v>1</v>
      </c>
      <c r="C838" s="136">
        <f>C844+C862+C912+C924</f>
        <v>8847.08</v>
      </c>
    </row>
    <row r="839" spans="1:5" s="137" customFormat="1">
      <c r="A839" s="49"/>
      <c r="B839" s="138" t="s">
        <v>2</v>
      </c>
      <c r="C839" s="136">
        <f>C845+C863+C913+C925</f>
        <v>8847.08</v>
      </c>
    </row>
    <row r="840" spans="1:5" s="137" customFormat="1" hidden="1">
      <c r="A840" s="45"/>
      <c r="B840" s="135"/>
      <c r="C840" s="136"/>
    </row>
    <row r="841" spans="1:5" s="137" customFormat="1" hidden="1">
      <c r="A841" s="140"/>
      <c r="B841" s="138"/>
      <c r="C841" s="136"/>
    </row>
    <row r="842" spans="1:5" s="141" customFormat="1" ht="15" hidden="1">
      <c r="A842" s="143"/>
      <c r="B842" s="184"/>
      <c r="C842" s="129"/>
    </row>
    <row r="843" spans="1:5" s="141" customFormat="1" hidden="1">
      <c r="A843" s="142"/>
      <c r="B843" s="174"/>
      <c r="C843" s="129"/>
    </row>
    <row r="844" spans="1:5">
      <c r="A844" s="83" t="s">
        <v>81</v>
      </c>
      <c r="B844" s="113" t="s">
        <v>1</v>
      </c>
      <c r="C844" s="32">
        <f>C846+C848+C850+C852+C854+C856+C858+C860</f>
        <v>75</v>
      </c>
      <c r="E844" s="87"/>
    </row>
    <row r="845" spans="1:5">
      <c r="A845" s="10"/>
      <c r="B845" s="113" t="s">
        <v>2</v>
      </c>
      <c r="C845" s="32">
        <f>C847+C849+C851+C853+C855+C857+C859+C861</f>
        <v>75</v>
      </c>
      <c r="E845" s="87"/>
    </row>
    <row r="846" spans="1:5" s="126" customFormat="1" ht="15">
      <c r="A846" s="431" t="s">
        <v>249</v>
      </c>
      <c r="B846" s="134" t="s">
        <v>1</v>
      </c>
      <c r="C846" s="116">
        <v>19</v>
      </c>
    </row>
    <row r="847" spans="1:5" s="126" customFormat="1">
      <c r="A847" s="200"/>
      <c r="B847" s="112" t="s">
        <v>2</v>
      </c>
      <c r="C847" s="116">
        <v>19</v>
      </c>
    </row>
    <row r="848" spans="1:5" s="126" customFormat="1" ht="15">
      <c r="A848" s="432" t="s">
        <v>250</v>
      </c>
      <c r="B848" s="134" t="s">
        <v>1</v>
      </c>
      <c r="C848" s="116">
        <v>10</v>
      </c>
    </row>
    <row r="849" spans="1:3" s="126" customFormat="1">
      <c r="A849" s="200"/>
      <c r="B849" s="112" t="s">
        <v>2</v>
      </c>
      <c r="C849" s="116">
        <v>10</v>
      </c>
    </row>
    <row r="850" spans="1:3" s="126" customFormat="1" ht="15">
      <c r="A850" s="433" t="s">
        <v>255</v>
      </c>
      <c r="B850" s="134" t="s">
        <v>1</v>
      </c>
      <c r="C850" s="116">
        <v>20</v>
      </c>
    </row>
    <row r="851" spans="1:3" s="126" customFormat="1">
      <c r="A851" s="200"/>
      <c r="B851" s="112" t="s">
        <v>2</v>
      </c>
      <c r="C851" s="116">
        <v>20</v>
      </c>
    </row>
    <row r="852" spans="1:3" s="126" customFormat="1" ht="15">
      <c r="A852" s="433" t="s">
        <v>256</v>
      </c>
      <c r="B852" s="134" t="s">
        <v>1</v>
      </c>
      <c r="C852" s="116">
        <v>5</v>
      </c>
    </row>
    <row r="853" spans="1:3" s="126" customFormat="1">
      <c r="A853" s="200"/>
      <c r="B853" s="112" t="s">
        <v>2</v>
      </c>
      <c r="C853" s="116">
        <v>5</v>
      </c>
    </row>
    <row r="854" spans="1:3" s="126" customFormat="1" ht="15">
      <c r="A854" s="434" t="s">
        <v>106</v>
      </c>
      <c r="B854" s="134" t="s">
        <v>1</v>
      </c>
      <c r="C854" s="116">
        <v>3</v>
      </c>
    </row>
    <row r="855" spans="1:3" s="126" customFormat="1">
      <c r="A855" s="200"/>
      <c r="B855" s="112" t="s">
        <v>2</v>
      </c>
      <c r="C855" s="116">
        <v>3</v>
      </c>
    </row>
    <row r="856" spans="1:3" s="126" customFormat="1" ht="15">
      <c r="A856" s="433" t="s">
        <v>257</v>
      </c>
      <c r="B856" s="134" t="s">
        <v>1</v>
      </c>
      <c r="C856" s="116">
        <v>8</v>
      </c>
    </row>
    <row r="857" spans="1:3" s="126" customFormat="1">
      <c r="A857" s="200"/>
      <c r="B857" s="112" t="s">
        <v>2</v>
      </c>
      <c r="C857" s="116">
        <v>8</v>
      </c>
    </row>
    <row r="858" spans="1:3" s="126" customFormat="1" ht="15">
      <c r="A858" s="433" t="s">
        <v>258</v>
      </c>
      <c r="B858" s="134" t="s">
        <v>1</v>
      </c>
      <c r="C858" s="116">
        <v>3</v>
      </c>
    </row>
    <row r="859" spans="1:3" s="126" customFormat="1">
      <c r="A859" s="200"/>
      <c r="B859" s="112" t="s">
        <v>2</v>
      </c>
      <c r="C859" s="116">
        <v>3</v>
      </c>
    </row>
    <row r="860" spans="1:3" s="126" customFormat="1" ht="15">
      <c r="A860" s="433" t="s">
        <v>259</v>
      </c>
      <c r="B860" s="134" t="s">
        <v>1</v>
      </c>
      <c r="C860" s="116">
        <v>7</v>
      </c>
    </row>
    <row r="861" spans="1:3" s="126" customFormat="1">
      <c r="A861" s="200"/>
      <c r="B861" s="112" t="s">
        <v>2</v>
      </c>
      <c r="C861" s="116">
        <v>7</v>
      </c>
    </row>
    <row r="862" spans="1:3" s="126" customFormat="1" ht="14.25">
      <c r="A862" s="264" t="s">
        <v>78</v>
      </c>
      <c r="B862" s="134" t="s">
        <v>1</v>
      </c>
      <c r="C862" s="116">
        <f>C864+C866+C868+C870+C872+C874+C876+C878+C880+C882+C884+C886+C888+C890+C892+C894+C896+C898+C900+C902+C904+C906+C908+C910</f>
        <v>8197.08</v>
      </c>
    </row>
    <row r="863" spans="1:3" s="126" customFormat="1">
      <c r="A863" s="200"/>
      <c r="B863" s="112" t="s">
        <v>2</v>
      </c>
      <c r="C863" s="116">
        <f>C865+C867+C869+C871+C873+C875+C877+C879+C881+C883+C885+C887+C889+C891+C893+C895+C897+C899+C901+C903+C905+C907+C909+C911</f>
        <v>8197.08</v>
      </c>
    </row>
    <row r="864" spans="1:3" s="126" customFormat="1" ht="15">
      <c r="A864" s="433" t="s">
        <v>264</v>
      </c>
      <c r="B864" s="134" t="s">
        <v>1</v>
      </c>
      <c r="C864" s="116">
        <v>4.3099999999999996</v>
      </c>
    </row>
    <row r="865" spans="1:5" s="126" customFormat="1">
      <c r="A865" s="200"/>
      <c r="B865" s="112" t="s">
        <v>2</v>
      </c>
      <c r="C865" s="116">
        <v>4.3099999999999996</v>
      </c>
    </row>
    <row r="866" spans="1:5" s="126" customFormat="1" ht="15">
      <c r="A866" s="433" t="s">
        <v>265</v>
      </c>
      <c r="B866" s="134" t="s">
        <v>1</v>
      </c>
      <c r="C866" s="116">
        <v>195</v>
      </c>
    </row>
    <row r="867" spans="1:5" s="126" customFormat="1">
      <c r="A867" s="200"/>
      <c r="B867" s="112" t="s">
        <v>2</v>
      </c>
      <c r="C867" s="116">
        <v>195</v>
      </c>
    </row>
    <row r="868" spans="1:5" s="126" customFormat="1" ht="15">
      <c r="A868" s="433" t="s">
        <v>266</v>
      </c>
      <c r="B868" s="134" t="s">
        <v>1</v>
      </c>
      <c r="C868" s="116">
        <v>16</v>
      </c>
    </row>
    <row r="869" spans="1:5" s="126" customFormat="1">
      <c r="A869" s="200"/>
      <c r="B869" s="112" t="s">
        <v>2</v>
      </c>
      <c r="C869" s="116">
        <v>16</v>
      </c>
    </row>
    <row r="870" spans="1:5" s="122" customFormat="1" ht="15">
      <c r="A870" s="433" t="s">
        <v>268</v>
      </c>
      <c r="B870" s="180" t="s">
        <v>1</v>
      </c>
      <c r="C870" s="120">
        <v>11.27</v>
      </c>
    </row>
    <row r="871" spans="1:5" s="19" customFormat="1">
      <c r="A871" s="26"/>
      <c r="B871" s="18" t="s">
        <v>2</v>
      </c>
      <c r="C871" s="335">
        <v>11.27</v>
      </c>
      <c r="D871" s="195"/>
      <c r="E871" s="122"/>
    </row>
    <row r="872" spans="1:5" s="122" customFormat="1" ht="15">
      <c r="A872" s="433" t="s">
        <v>269</v>
      </c>
      <c r="B872" s="180" t="s">
        <v>1</v>
      </c>
      <c r="C872" s="120">
        <v>13</v>
      </c>
    </row>
    <row r="873" spans="1:5" s="122" customFormat="1">
      <c r="A873" s="104"/>
      <c r="B873" s="89" t="s">
        <v>2</v>
      </c>
      <c r="C873" s="120">
        <v>13</v>
      </c>
    </row>
    <row r="874" spans="1:5" s="122" customFormat="1">
      <c r="A874" s="435" t="s">
        <v>107</v>
      </c>
      <c r="B874" s="180" t="s">
        <v>1</v>
      </c>
      <c r="C874" s="120">
        <v>1370</v>
      </c>
    </row>
    <row r="875" spans="1:5" s="122" customFormat="1">
      <c r="A875" s="104"/>
      <c r="B875" s="89" t="s">
        <v>2</v>
      </c>
      <c r="C875" s="120">
        <v>1370</v>
      </c>
    </row>
    <row r="876" spans="1:5" s="122" customFormat="1">
      <c r="A876" s="435" t="s">
        <v>108</v>
      </c>
      <c r="B876" s="180" t="s">
        <v>1</v>
      </c>
      <c r="C876" s="120">
        <v>1087</v>
      </c>
    </row>
    <row r="877" spans="1:5" s="122" customFormat="1">
      <c r="A877" s="104"/>
      <c r="B877" s="89" t="s">
        <v>2</v>
      </c>
      <c r="C877" s="120">
        <v>1087</v>
      </c>
    </row>
    <row r="878" spans="1:5" s="122" customFormat="1">
      <c r="A878" s="435" t="s">
        <v>109</v>
      </c>
      <c r="B878" s="180" t="s">
        <v>1</v>
      </c>
      <c r="C878" s="120">
        <v>1401</v>
      </c>
    </row>
    <row r="879" spans="1:5" s="122" customFormat="1">
      <c r="A879" s="104"/>
      <c r="B879" s="89" t="s">
        <v>2</v>
      </c>
      <c r="C879" s="120">
        <v>1401</v>
      </c>
    </row>
    <row r="880" spans="1:5" s="122" customFormat="1">
      <c r="A880" s="435" t="s">
        <v>110</v>
      </c>
      <c r="B880" s="180" t="s">
        <v>1</v>
      </c>
      <c r="C880" s="120">
        <v>77</v>
      </c>
    </row>
    <row r="881" spans="1:3" s="122" customFormat="1">
      <c r="A881" s="104"/>
      <c r="B881" s="89" t="s">
        <v>2</v>
      </c>
      <c r="C881" s="120">
        <v>77</v>
      </c>
    </row>
    <row r="882" spans="1:3" s="122" customFormat="1">
      <c r="A882" s="308" t="s">
        <v>111</v>
      </c>
      <c r="B882" s="180" t="s">
        <v>1</v>
      </c>
      <c r="C882" s="120">
        <v>1838</v>
      </c>
    </row>
    <row r="883" spans="1:3" s="122" customFormat="1">
      <c r="A883" s="104"/>
      <c r="B883" s="89" t="s">
        <v>2</v>
      </c>
      <c r="C883" s="120">
        <v>1838</v>
      </c>
    </row>
    <row r="884" spans="1:3" s="122" customFormat="1">
      <c r="A884" s="435" t="s">
        <v>112</v>
      </c>
      <c r="B884" s="180" t="s">
        <v>1</v>
      </c>
      <c r="C884" s="120">
        <v>1498</v>
      </c>
    </row>
    <row r="885" spans="1:3" s="122" customFormat="1">
      <c r="A885" s="104"/>
      <c r="B885" s="89" t="s">
        <v>2</v>
      </c>
      <c r="C885" s="120">
        <v>1498</v>
      </c>
    </row>
    <row r="886" spans="1:3" s="122" customFormat="1">
      <c r="A886" s="435" t="s">
        <v>113</v>
      </c>
      <c r="B886" s="180" t="s">
        <v>1</v>
      </c>
      <c r="C886" s="120">
        <v>316</v>
      </c>
    </row>
    <row r="887" spans="1:3" s="122" customFormat="1">
      <c r="A887" s="104"/>
      <c r="B887" s="89" t="s">
        <v>2</v>
      </c>
      <c r="C887" s="120">
        <v>316</v>
      </c>
    </row>
    <row r="888" spans="1:3" s="126" customFormat="1" ht="15">
      <c r="A888" s="433" t="s">
        <v>270</v>
      </c>
      <c r="B888" s="134" t="s">
        <v>1</v>
      </c>
      <c r="C888" s="116">
        <v>4.5</v>
      </c>
    </row>
    <row r="889" spans="1:3" s="126" customFormat="1">
      <c r="A889" s="200"/>
      <c r="B889" s="112" t="s">
        <v>2</v>
      </c>
      <c r="C889" s="116">
        <v>4.5</v>
      </c>
    </row>
    <row r="890" spans="1:3" s="126" customFormat="1" ht="15">
      <c r="A890" s="433" t="s">
        <v>271</v>
      </c>
      <c r="B890" s="134" t="s">
        <v>1</v>
      </c>
      <c r="C890" s="116">
        <v>8.6999999999999993</v>
      </c>
    </row>
    <row r="891" spans="1:3" s="126" customFormat="1">
      <c r="A891" s="200"/>
      <c r="B891" s="112" t="s">
        <v>2</v>
      </c>
      <c r="C891" s="116">
        <v>8.6999999999999993</v>
      </c>
    </row>
    <row r="892" spans="1:3" s="126" customFormat="1" ht="15">
      <c r="A892" s="433" t="s">
        <v>272</v>
      </c>
      <c r="B892" s="134" t="s">
        <v>1</v>
      </c>
      <c r="C892" s="116">
        <v>84</v>
      </c>
    </row>
    <row r="893" spans="1:3" s="126" customFormat="1">
      <c r="A893" s="200"/>
      <c r="B893" s="112" t="s">
        <v>2</v>
      </c>
      <c r="C893" s="116">
        <v>84</v>
      </c>
    </row>
    <row r="894" spans="1:3" s="126" customFormat="1" ht="15">
      <c r="A894" s="433" t="s">
        <v>273</v>
      </c>
      <c r="B894" s="134" t="s">
        <v>1</v>
      </c>
      <c r="C894" s="116">
        <v>15</v>
      </c>
    </row>
    <row r="895" spans="1:3" s="126" customFormat="1">
      <c r="A895" s="200"/>
      <c r="B895" s="112" t="s">
        <v>2</v>
      </c>
      <c r="C895" s="116">
        <v>15</v>
      </c>
    </row>
    <row r="896" spans="1:3" s="126" customFormat="1" ht="15">
      <c r="A896" s="433" t="s">
        <v>274</v>
      </c>
      <c r="B896" s="134" t="s">
        <v>1</v>
      </c>
      <c r="C896" s="116">
        <v>8.5</v>
      </c>
    </row>
    <row r="897" spans="1:5" s="126" customFormat="1">
      <c r="A897" s="200"/>
      <c r="B897" s="112" t="s">
        <v>2</v>
      </c>
      <c r="C897" s="116">
        <v>8.5</v>
      </c>
    </row>
    <row r="898" spans="1:5" s="126" customFormat="1" ht="15">
      <c r="A898" s="433" t="s">
        <v>275</v>
      </c>
      <c r="B898" s="134" t="s">
        <v>1</v>
      </c>
      <c r="C898" s="116">
        <v>6</v>
      </c>
    </row>
    <row r="899" spans="1:5" s="55" customFormat="1">
      <c r="A899" s="58"/>
      <c r="B899" s="50" t="s">
        <v>2</v>
      </c>
      <c r="C899" s="116">
        <v>6</v>
      </c>
      <c r="D899" s="73"/>
      <c r="E899" s="126"/>
    </row>
    <row r="900" spans="1:5" s="126" customFormat="1" ht="15">
      <c r="A900" s="433" t="s">
        <v>276</v>
      </c>
      <c r="B900" s="134" t="s">
        <v>1</v>
      </c>
      <c r="C900" s="116">
        <v>18.8</v>
      </c>
    </row>
    <row r="901" spans="1:5" s="126" customFormat="1">
      <c r="A901" s="200"/>
      <c r="B901" s="112" t="s">
        <v>2</v>
      </c>
      <c r="C901" s="116">
        <v>18.8</v>
      </c>
    </row>
    <row r="902" spans="1:5" s="126" customFormat="1" ht="15">
      <c r="A902" s="433" t="s">
        <v>277</v>
      </c>
      <c r="B902" s="134" t="s">
        <v>1</v>
      </c>
      <c r="C902" s="116">
        <v>33.6</v>
      </c>
    </row>
    <row r="903" spans="1:5" s="126" customFormat="1">
      <c r="A903" s="200"/>
      <c r="B903" s="112" t="s">
        <v>2</v>
      </c>
      <c r="C903" s="116">
        <v>33.6</v>
      </c>
    </row>
    <row r="904" spans="1:5" s="126" customFormat="1" ht="15">
      <c r="A904" s="433" t="s">
        <v>278</v>
      </c>
      <c r="B904" s="134" t="s">
        <v>1</v>
      </c>
      <c r="C904" s="116">
        <v>65</v>
      </c>
    </row>
    <row r="905" spans="1:5" s="126" customFormat="1">
      <c r="A905" s="200"/>
      <c r="B905" s="112" t="s">
        <v>2</v>
      </c>
      <c r="C905" s="116">
        <v>65</v>
      </c>
    </row>
    <row r="906" spans="1:5" s="126" customFormat="1" ht="15">
      <c r="A906" s="433" t="s">
        <v>279</v>
      </c>
      <c r="B906" s="134" t="s">
        <v>1</v>
      </c>
      <c r="C906" s="116">
        <v>61.2</v>
      </c>
    </row>
    <row r="907" spans="1:5" s="126" customFormat="1">
      <c r="A907" s="200"/>
      <c r="B907" s="112" t="s">
        <v>2</v>
      </c>
      <c r="C907" s="116">
        <v>61.2</v>
      </c>
    </row>
    <row r="908" spans="1:5" s="126" customFormat="1" ht="15">
      <c r="A908" s="433" t="s">
        <v>280</v>
      </c>
      <c r="B908" s="134" t="s">
        <v>1</v>
      </c>
      <c r="C908" s="116">
        <v>61.2</v>
      </c>
    </row>
    <row r="909" spans="1:5" s="126" customFormat="1">
      <c r="A909" s="200"/>
      <c r="B909" s="112" t="s">
        <v>2</v>
      </c>
      <c r="C909" s="116">
        <v>61.2</v>
      </c>
    </row>
    <row r="910" spans="1:5" s="122" customFormat="1">
      <c r="A910" s="435" t="s">
        <v>114</v>
      </c>
      <c r="B910" s="180" t="s">
        <v>1</v>
      </c>
      <c r="C910" s="120">
        <v>4</v>
      </c>
    </row>
    <row r="911" spans="1:5" s="55" customFormat="1">
      <c r="A911" s="58"/>
      <c r="B911" s="50" t="s">
        <v>2</v>
      </c>
      <c r="C911" s="116">
        <v>4</v>
      </c>
      <c r="D911" s="73"/>
      <c r="E911" s="126"/>
    </row>
    <row r="912" spans="1:5" s="55" customFormat="1" ht="14.25">
      <c r="A912" s="264" t="s">
        <v>117</v>
      </c>
      <c r="B912" s="78" t="s">
        <v>1</v>
      </c>
      <c r="C912" s="57">
        <f>C914+C916+C918+C920+C922</f>
        <v>552</v>
      </c>
      <c r="D912" s="73"/>
      <c r="E912" s="126"/>
    </row>
    <row r="913" spans="1:5" s="55" customFormat="1">
      <c r="A913" s="58"/>
      <c r="B913" s="50" t="s">
        <v>2</v>
      </c>
      <c r="C913" s="57">
        <f>C915+C917+C919+C921+C923</f>
        <v>552</v>
      </c>
      <c r="D913" s="73"/>
      <c r="E913" s="126"/>
    </row>
    <row r="914" spans="1:5" s="126" customFormat="1" ht="15">
      <c r="A914" s="436" t="s">
        <v>422</v>
      </c>
      <c r="B914" s="134" t="s">
        <v>1</v>
      </c>
      <c r="C914" s="116">
        <v>253</v>
      </c>
    </row>
    <row r="915" spans="1:5" s="126" customFormat="1">
      <c r="A915" s="200"/>
      <c r="B915" s="112" t="s">
        <v>2</v>
      </c>
      <c r="C915" s="116">
        <v>253</v>
      </c>
    </row>
    <row r="916" spans="1:5" s="126" customFormat="1" ht="15">
      <c r="A916" s="436" t="s">
        <v>282</v>
      </c>
      <c r="B916" s="134" t="s">
        <v>1</v>
      </c>
      <c r="C916" s="116">
        <v>5</v>
      </c>
    </row>
    <row r="917" spans="1:5" s="126" customFormat="1">
      <c r="A917" s="200"/>
      <c r="B917" s="112" t="s">
        <v>2</v>
      </c>
      <c r="C917" s="116">
        <v>5</v>
      </c>
    </row>
    <row r="918" spans="1:5" s="126" customFormat="1" ht="15">
      <c r="A918" s="436" t="s">
        <v>423</v>
      </c>
      <c r="B918" s="134" t="s">
        <v>1</v>
      </c>
      <c r="C918" s="116">
        <v>75</v>
      </c>
    </row>
    <row r="919" spans="1:5" s="126" customFormat="1">
      <c r="A919" s="200"/>
      <c r="B919" s="112" t="s">
        <v>2</v>
      </c>
      <c r="C919" s="116">
        <v>75</v>
      </c>
    </row>
    <row r="920" spans="1:5" s="126" customFormat="1" ht="15">
      <c r="A920" s="436" t="s">
        <v>424</v>
      </c>
      <c r="B920" s="134" t="s">
        <v>1</v>
      </c>
      <c r="C920" s="116">
        <v>206</v>
      </c>
    </row>
    <row r="921" spans="1:5" s="126" customFormat="1">
      <c r="A921" s="200"/>
      <c r="B921" s="112" t="s">
        <v>2</v>
      </c>
      <c r="C921" s="116">
        <v>206</v>
      </c>
    </row>
    <row r="922" spans="1:5" s="126" customFormat="1" ht="15">
      <c r="A922" s="436" t="s">
        <v>283</v>
      </c>
      <c r="B922" s="134" t="s">
        <v>1</v>
      </c>
      <c r="C922" s="116">
        <v>13</v>
      </c>
    </row>
    <row r="923" spans="1:5" s="126" customFormat="1">
      <c r="A923" s="200"/>
      <c r="B923" s="112" t="s">
        <v>2</v>
      </c>
      <c r="C923" s="116">
        <v>13</v>
      </c>
    </row>
    <row r="924" spans="1:5" s="55" customFormat="1" ht="14.25">
      <c r="A924" s="235" t="s">
        <v>118</v>
      </c>
      <c r="B924" s="78" t="s">
        <v>1</v>
      </c>
      <c r="C924" s="57">
        <f>C926+C928+C930</f>
        <v>23</v>
      </c>
      <c r="D924" s="73"/>
      <c r="E924" s="126"/>
    </row>
    <row r="925" spans="1:5" s="55" customFormat="1">
      <c r="A925" s="58"/>
      <c r="B925" s="50" t="s">
        <v>2</v>
      </c>
      <c r="C925" s="57">
        <f>C927+C929+C931</f>
        <v>23</v>
      </c>
      <c r="D925" s="73"/>
      <c r="E925" s="126"/>
    </row>
    <row r="926" spans="1:5" s="126" customFormat="1" ht="15">
      <c r="A926" s="436" t="s">
        <v>286</v>
      </c>
      <c r="B926" s="134" t="s">
        <v>1</v>
      </c>
      <c r="C926" s="116">
        <v>9</v>
      </c>
    </row>
    <row r="927" spans="1:5" s="126" customFormat="1">
      <c r="A927" s="200"/>
      <c r="B927" s="112" t="s">
        <v>2</v>
      </c>
      <c r="C927" s="116">
        <v>9</v>
      </c>
    </row>
    <row r="928" spans="1:5" s="126" customFormat="1" ht="15">
      <c r="A928" s="436" t="s">
        <v>287</v>
      </c>
      <c r="B928" s="134" t="s">
        <v>1</v>
      </c>
      <c r="C928" s="116">
        <v>10</v>
      </c>
    </row>
    <row r="929" spans="1:5" s="126" customFormat="1">
      <c r="A929" s="200"/>
      <c r="B929" s="112" t="s">
        <v>2</v>
      </c>
      <c r="C929" s="116">
        <v>10</v>
      </c>
    </row>
    <row r="930" spans="1:5" s="126" customFormat="1" ht="15">
      <c r="A930" s="436" t="s">
        <v>288</v>
      </c>
      <c r="B930" s="134" t="s">
        <v>1</v>
      </c>
      <c r="C930" s="116">
        <v>4</v>
      </c>
    </row>
    <row r="931" spans="1:5" s="55" customFormat="1">
      <c r="A931" s="58"/>
      <c r="B931" s="50" t="s">
        <v>2</v>
      </c>
      <c r="C931" s="57">
        <v>4</v>
      </c>
      <c r="D931" s="73"/>
      <c r="E931" s="126"/>
    </row>
    <row r="932" spans="1:5" s="55" customFormat="1">
      <c r="A932" s="59" t="s">
        <v>60</v>
      </c>
      <c r="B932" s="78" t="s">
        <v>1</v>
      </c>
      <c r="C932" s="146">
        <f>C934</f>
        <v>130</v>
      </c>
      <c r="D932" s="73"/>
    </row>
    <row r="933" spans="1:5" s="55" customFormat="1">
      <c r="A933" s="14"/>
      <c r="B933" s="50" t="s">
        <v>2</v>
      </c>
      <c r="C933" s="146">
        <f>C935</f>
        <v>130</v>
      </c>
      <c r="D933" s="73"/>
    </row>
    <row r="934" spans="1:5">
      <c r="A934" s="83" t="s">
        <v>59</v>
      </c>
      <c r="B934" s="113" t="s">
        <v>1</v>
      </c>
      <c r="C934" s="32">
        <f>C936</f>
        <v>130</v>
      </c>
      <c r="E934" s="87"/>
    </row>
    <row r="935" spans="1:5">
      <c r="A935" s="10"/>
      <c r="B935" s="113" t="s">
        <v>2</v>
      </c>
      <c r="C935" s="32">
        <f>C937</f>
        <v>130</v>
      </c>
      <c r="E935" s="87"/>
    </row>
    <row r="936" spans="1:5" s="55" customFormat="1" ht="14.25">
      <c r="A936" s="338" t="s">
        <v>436</v>
      </c>
      <c r="B936" s="78" t="s">
        <v>1</v>
      </c>
      <c r="C936" s="57">
        <v>130</v>
      </c>
      <c r="D936" s="73"/>
      <c r="E936" s="126"/>
    </row>
    <row r="937" spans="1:5" s="55" customFormat="1">
      <c r="A937" s="58"/>
      <c r="B937" s="50" t="s">
        <v>2</v>
      </c>
      <c r="C937" s="57">
        <v>130</v>
      </c>
      <c r="D937" s="73"/>
      <c r="E937" s="126"/>
    </row>
    <row r="938" spans="1:5">
      <c r="A938" s="27" t="s">
        <v>24</v>
      </c>
      <c r="B938" s="12" t="s">
        <v>1</v>
      </c>
      <c r="C938" s="23">
        <f>C940+C954</f>
        <v>92.8</v>
      </c>
      <c r="D938"/>
    </row>
    <row r="939" spans="1:5">
      <c r="A939" s="10"/>
      <c r="B939" s="11" t="s">
        <v>2</v>
      </c>
      <c r="C939" s="23">
        <f>C941+C955</f>
        <v>92.8</v>
      </c>
      <c r="D939"/>
    </row>
    <row r="940" spans="1:5">
      <c r="A940" s="83" t="s">
        <v>81</v>
      </c>
      <c r="B940" s="113" t="s">
        <v>1</v>
      </c>
      <c r="C940" s="32">
        <f>C942+C944+C946+C948+C950+C952</f>
        <v>84</v>
      </c>
    </row>
    <row r="941" spans="1:5">
      <c r="A941" s="10"/>
      <c r="B941" s="113" t="s">
        <v>2</v>
      </c>
      <c r="C941" s="32">
        <f>C943+C945+C947+C949+C951+C953</f>
        <v>84</v>
      </c>
      <c r="E941" s="87"/>
    </row>
    <row r="942" spans="1:5" s="126" customFormat="1" ht="15">
      <c r="A942" s="432" t="s">
        <v>248</v>
      </c>
      <c r="B942" s="134" t="s">
        <v>1</v>
      </c>
      <c r="C942" s="116">
        <v>60</v>
      </c>
    </row>
    <row r="943" spans="1:5" s="126" customFormat="1">
      <c r="A943" s="200"/>
      <c r="B943" s="112" t="s">
        <v>2</v>
      </c>
      <c r="C943" s="116">
        <v>60</v>
      </c>
    </row>
    <row r="944" spans="1:5" s="126" customFormat="1" ht="15">
      <c r="A944" s="432" t="s">
        <v>251</v>
      </c>
      <c r="B944" s="134" t="s">
        <v>1</v>
      </c>
      <c r="C944" s="116">
        <v>6</v>
      </c>
    </row>
    <row r="945" spans="1:3" s="126" customFormat="1">
      <c r="A945" s="200"/>
      <c r="B945" s="112" t="s">
        <v>2</v>
      </c>
      <c r="C945" s="116">
        <v>6</v>
      </c>
    </row>
    <row r="946" spans="1:3" s="126" customFormat="1" ht="15">
      <c r="A946" s="432" t="s">
        <v>252</v>
      </c>
      <c r="B946" s="134" t="s">
        <v>1</v>
      </c>
      <c r="C946" s="116">
        <v>3</v>
      </c>
    </row>
    <row r="947" spans="1:3" s="126" customFormat="1">
      <c r="A947" s="200"/>
      <c r="B947" s="112" t="s">
        <v>2</v>
      </c>
      <c r="C947" s="116">
        <v>3</v>
      </c>
    </row>
    <row r="948" spans="1:3" s="126" customFormat="1" ht="15">
      <c r="A948" s="432" t="s">
        <v>253</v>
      </c>
      <c r="B948" s="134" t="s">
        <v>1</v>
      </c>
      <c r="C948" s="116">
        <v>10</v>
      </c>
    </row>
    <row r="949" spans="1:3" s="126" customFormat="1">
      <c r="A949" s="200"/>
      <c r="B949" s="112" t="s">
        <v>2</v>
      </c>
      <c r="C949" s="116">
        <v>10</v>
      </c>
    </row>
    <row r="950" spans="1:3" s="126" customFormat="1" ht="15">
      <c r="A950" s="433" t="s">
        <v>254</v>
      </c>
      <c r="B950" s="134" t="s">
        <v>1</v>
      </c>
      <c r="C950" s="116">
        <v>4</v>
      </c>
    </row>
    <row r="951" spans="1:3" s="126" customFormat="1">
      <c r="A951" s="200"/>
      <c r="B951" s="112" t="s">
        <v>2</v>
      </c>
      <c r="C951" s="116">
        <v>4</v>
      </c>
    </row>
    <row r="952" spans="1:3" s="126" customFormat="1" ht="15">
      <c r="A952" s="433" t="s">
        <v>260</v>
      </c>
      <c r="B952" s="134" t="s">
        <v>1</v>
      </c>
      <c r="C952" s="116">
        <v>1</v>
      </c>
    </row>
    <row r="953" spans="1:3" s="126" customFormat="1">
      <c r="A953" s="200"/>
      <c r="B953" s="112" t="s">
        <v>2</v>
      </c>
      <c r="C953" s="116">
        <v>1</v>
      </c>
    </row>
    <row r="954" spans="1:3" s="126" customFormat="1" ht="14.25">
      <c r="A954" s="264" t="s">
        <v>78</v>
      </c>
      <c r="B954" s="134" t="s">
        <v>1</v>
      </c>
      <c r="C954" s="116">
        <f>C956+C958</f>
        <v>8.8000000000000007</v>
      </c>
    </row>
    <row r="955" spans="1:3" s="126" customFormat="1">
      <c r="A955" s="200"/>
      <c r="B955" s="112" t="s">
        <v>2</v>
      </c>
      <c r="C955" s="116">
        <f>C957+C959</f>
        <v>8.8000000000000007</v>
      </c>
    </row>
    <row r="956" spans="1:3" s="126" customFormat="1" ht="15">
      <c r="A956" s="433" t="s">
        <v>267</v>
      </c>
      <c r="B956" s="134" t="s">
        <v>1</v>
      </c>
      <c r="C956" s="116">
        <v>6</v>
      </c>
    </row>
    <row r="957" spans="1:3" s="126" customFormat="1">
      <c r="A957" s="200"/>
      <c r="B957" s="112" t="s">
        <v>2</v>
      </c>
      <c r="C957" s="116">
        <v>6</v>
      </c>
    </row>
    <row r="958" spans="1:3" s="126" customFormat="1" ht="15">
      <c r="A958" s="433" t="s">
        <v>281</v>
      </c>
      <c r="B958" s="134" t="s">
        <v>1</v>
      </c>
      <c r="C958" s="116">
        <v>2.8</v>
      </c>
    </row>
    <row r="959" spans="1:3" s="126" customFormat="1">
      <c r="A959" s="200"/>
      <c r="B959" s="112" t="s">
        <v>2</v>
      </c>
      <c r="C959" s="116">
        <v>2.8</v>
      </c>
    </row>
    <row r="960" spans="1:3" s="48" customFormat="1">
      <c r="A960" s="485" t="s">
        <v>38</v>
      </c>
      <c r="B960" s="485"/>
      <c r="C960" s="485"/>
    </row>
    <row r="961" spans="1:4" s="87" customFormat="1">
      <c r="A961" s="179" t="s">
        <v>14</v>
      </c>
      <c r="B961" s="180" t="s">
        <v>1</v>
      </c>
      <c r="C961" s="86">
        <f>C963+C979</f>
        <v>215</v>
      </c>
    </row>
    <row r="962" spans="1:4" s="87" customFormat="1">
      <c r="A962" s="104" t="s">
        <v>15</v>
      </c>
      <c r="B962" s="89" t="s">
        <v>2</v>
      </c>
      <c r="C962" s="86">
        <f>C964+C980</f>
        <v>215</v>
      </c>
    </row>
    <row r="963" spans="1:4">
      <c r="A963" s="30" t="s">
        <v>21</v>
      </c>
      <c r="B963" s="17" t="s">
        <v>1</v>
      </c>
      <c r="C963" s="32">
        <f>C965</f>
        <v>76</v>
      </c>
    </row>
    <row r="964" spans="1:4">
      <c r="A964" s="14" t="s">
        <v>9</v>
      </c>
      <c r="B964" s="18" t="s">
        <v>2</v>
      </c>
      <c r="C964" s="32">
        <f>C966</f>
        <v>76</v>
      </c>
    </row>
    <row r="965" spans="1:4" s="48" customFormat="1">
      <c r="A965" s="16" t="s">
        <v>10</v>
      </c>
      <c r="B965" s="9" t="s">
        <v>1</v>
      </c>
      <c r="C965" s="23">
        <f>C967+C973</f>
        <v>76</v>
      </c>
    </row>
    <row r="966" spans="1:4" s="48" customFormat="1">
      <c r="A966" s="15"/>
      <c r="B966" s="11" t="s">
        <v>2</v>
      </c>
      <c r="C966" s="23">
        <f>C968+C974</f>
        <v>76</v>
      </c>
    </row>
    <row r="967" spans="1:4">
      <c r="A967" s="236" t="s">
        <v>16</v>
      </c>
      <c r="B967" s="12" t="s">
        <v>1</v>
      </c>
      <c r="C967" s="23">
        <f>C969</f>
        <v>72</v>
      </c>
      <c r="D967"/>
    </row>
    <row r="968" spans="1:4">
      <c r="A968" s="10"/>
      <c r="B968" s="11" t="s">
        <v>2</v>
      </c>
      <c r="C968" s="23">
        <f>C970</f>
        <v>72</v>
      </c>
      <c r="D968"/>
    </row>
    <row r="969" spans="1:4" s="126" customFormat="1" ht="25.5">
      <c r="A969" s="214" t="s">
        <v>72</v>
      </c>
      <c r="B969" s="127" t="s">
        <v>1</v>
      </c>
      <c r="C969" s="116">
        <f>C971</f>
        <v>72</v>
      </c>
    </row>
    <row r="970" spans="1:4" s="126" customFormat="1">
      <c r="A970" s="200"/>
      <c r="B970" s="112" t="s">
        <v>2</v>
      </c>
      <c r="C970" s="116">
        <f>C972</f>
        <v>72</v>
      </c>
    </row>
    <row r="971" spans="1:4" s="126" customFormat="1" ht="15">
      <c r="A971" s="437" t="s">
        <v>87</v>
      </c>
      <c r="B971" s="127" t="s">
        <v>1</v>
      </c>
      <c r="C971" s="116">
        <v>72</v>
      </c>
    </row>
    <row r="972" spans="1:4" s="126" customFormat="1">
      <c r="A972" s="200"/>
      <c r="B972" s="112" t="s">
        <v>2</v>
      </c>
      <c r="C972" s="116">
        <v>72</v>
      </c>
    </row>
    <row r="973" spans="1:4" s="126" customFormat="1">
      <c r="A973" s="438" t="s">
        <v>60</v>
      </c>
      <c r="B973" s="134" t="s">
        <v>1</v>
      </c>
      <c r="C973" s="409">
        <f>C975</f>
        <v>4</v>
      </c>
    </row>
    <row r="974" spans="1:4" s="126" customFormat="1">
      <c r="A974" s="191"/>
      <c r="B974" s="112" t="s">
        <v>2</v>
      </c>
      <c r="C974" s="409">
        <f>C976</f>
        <v>4</v>
      </c>
    </row>
    <row r="975" spans="1:4" s="126" customFormat="1" ht="25.5">
      <c r="A975" s="214" t="s">
        <v>72</v>
      </c>
      <c r="B975" s="127" t="s">
        <v>1</v>
      </c>
      <c r="C975" s="116">
        <f>C977</f>
        <v>4</v>
      </c>
    </row>
    <row r="976" spans="1:4" s="126" customFormat="1">
      <c r="A976" s="200"/>
      <c r="B976" s="112" t="s">
        <v>2</v>
      </c>
      <c r="C976" s="116">
        <f>C978</f>
        <v>4</v>
      </c>
    </row>
    <row r="977" spans="1:3" s="126" customFormat="1" ht="15">
      <c r="A977" s="437" t="s">
        <v>87</v>
      </c>
      <c r="B977" s="127" t="s">
        <v>1</v>
      </c>
      <c r="C977" s="116">
        <v>4</v>
      </c>
    </row>
    <row r="978" spans="1:3" s="126" customFormat="1">
      <c r="A978" s="200"/>
      <c r="B978" s="112" t="s">
        <v>2</v>
      </c>
      <c r="C978" s="116">
        <v>4</v>
      </c>
    </row>
    <row r="979" spans="1:3" s="126" customFormat="1">
      <c r="A979" s="439" t="s">
        <v>17</v>
      </c>
      <c r="B979" s="134" t="s">
        <v>1</v>
      </c>
      <c r="C979" s="116">
        <f t="shared" ref="C979:C980" si="30">C981</f>
        <v>139</v>
      </c>
    </row>
    <row r="980" spans="1:3" s="126" customFormat="1">
      <c r="A980" s="191" t="s">
        <v>9</v>
      </c>
      <c r="B980" s="112" t="s">
        <v>2</v>
      </c>
      <c r="C980" s="116">
        <f t="shared" si="30"/>
        <v>139</v>
      </c>
    </row>
    <row r="981" spans="1:3" s="126" customFormat="1">
      <c r="A981" s="346" t="s">
        <v>10</v>
      </c>
      <c r="B981" s="127" t="s">
        <v>1</v>
      </c>
      <c r="C981" s="116">
        <f>C983+C999</f>
        <v>139</v>
      </c>
    </row>
    <row r="982" spans="1:3" s="126" customFormat="1">
      <c r="A982" s="107"/>
      <c r="B982" s="112" t="s">
        <v>2</v>
      </c>
      <c r="C982" s="116">
        <f>C984+C1000</f>
        <v>139</v>
      </c>
    </row>
    <row r="983" spans="1:3" s="126" customFormat="1" ht="16.5" customHeight="1">
      <c r="A983" s="440" t="s">
        <v>16</v>
      </c>
      <c r="B983" s="134" t="s">
        <v>1</v>
      </c>
      <c r="C983" s="116">
        <f>C985+C991+C995</f>
        <v>132</v>
      </c>
    </row>
    <row r="984" spans="1:3" s="126" customFormat="1">
      <c r="A984" s="200"/>
      <c r="B984" s="112" t="s">
        <v>2</v>
      </c>
      <c r="C984" s="116">
        <f>C986+C992+C996</f>
        <v>132</v>
      </c>
    </row>
    <row r="985" spans="1:3" s="442" customFormat="1" ht="14.25">
      <c r="A985" s="237" t="s">
        <v>77</v>
      </c>
      <c r="B985" s="134" t="s">
        <v>1</v>
      </c>
      <c r="C985" s="441">
        <f>C987+C989</f>
        <v>108</v>
      </c>
    </row>
    <row r="986" spans="1:3" s="442" customFormat="1">
      <c r="A986" s="410"/>
      <c r="B986" s="112" t="s">
        <v>2</v>
      </c>
      <c r="C986" s="441">
        <f>C988+C990</f>
        <v>108</v>
      </c>
    </row>
    <row r="987" spans="1:3" s="126" customFormat="1" ht="15">
      <c r="A987" s="443" t="s">
        <v>327</v>
      </c>
      <c r="B987" s="134" t="s">
        <v>1</v>
      </c>
      <c r="C987" s="116">
        <v>90</v>
      </c>
    </row>
    <row r="988" spans="1:3" s="73" customFormat="1">
      <c r="A988" s="58"/>
      <c r="B988" s="50" t="s">
        <v>2</v>
      </c>
      <c r="C988" s="57">
        <v>90</v>
      </c>
    </row>
    <row r="989" spans="1:3" s="126" customFormat="1" ht="15">
      <c r="A989" s="443" t="s">
        <v>149</v>
      </c>
      <c r="B989" s="134" t="s">
        <v>1</v>
      </c>
      <c r="C989" s="116">
        <v>18</v>
      </c>
    </row>
    <row r="990" spans="1:3" s="126" customFormat="1">
      <c r="A990" s="200"/>
      <c r="B990" s="112" t="s">
        <v>2</v>
      </c>
      <c r="C990" s="116">
        <v>18</v>
      </c>
    </row>
    <row r="991" spans="1:3" s="193" customFormat="1" ht="14.25">
      <c r="A991" s="237" t="s">
        <v>120</v>
      </c>
      <c r="B991" s="78" t="s">
        <v>1</v>
      </c>
      <c r="C991" s="136">
        <f>C993</f>
        <v>14</v>
      </c>
    </row>
    <row r="992" spans="1:3" s="193" customFormat="1">
      <c r="A992" s="140"/>
      <c r="B992" s="50" t="s">
        <v>2</v>
      </c>
      <c r="C992" s="136">
        <f>C994</f>
        <v>14</v>
      </c>
    </row>
    <row r="993" spans="1:3" s="126" customFormat="1" ht="15">
      <c r="A993" s="360" t="s">
        <v>329</v>
      </c>
      <c r="B993" s="134" t="s">
        <v>1</v>
      </c>
      <c r="C993" s="116">
        <v>14</v>
      </c>
    </row>
    <row r="994" spans="1:3" s="126" customFormat="1">
      <c r="A994" s="200"/>
      <c r="B994" s="112" t="s">
        <v>2</v>
      </c>
      <c r="C994" s="116">
        <v>14</v>
      </c>
    </row>
    <row r="995" spans="1:3" s="442" customFormat="1" ht="14.25">
      <c r="A995" s="237" t="s">
        <v>334</v>
      </c>
      <c r="B995" s="134" t="s">
        <v>1</v>
      </c>
      <c r="C995" s="441">
        <f>C997</f>
        <v>10</v>
      </c>
    </row>
    <row r="996" spans="1:3" s="442" customFormat="1">
      <c r="A996" s="410"/>
      <c r="B996" s="112" t="s">
        <v>2</v>
      </c>
      <c r="C996" s="441">
        <f>C998</f>
        <v>10</v>
      </c>
    </row>
    <row r="997" spans="1:3" s="126" customFormat="1" ht="15">
      <c r="A997" s="360" t="s">
        <v>333</v>
      </c>
      <c r="B997" s="134" t="s">
        <v>1</v>
      </c>
      <c r="C997" s="116">
        <v>10</v>
      </c>
    </row>
    <row r="998" spans="1:3" s="126" customFormat="1">
      <c r="A998" s="200"/>
      <c r="B998" s="112" t="s">
        <v>2</v>
      </c>
      <c r="C998" s="116">
        <v>10</v>
      </c>
    </row>
    <row r="999" spans="1:3" s="126" customFormat="1">
      <c r="A999" s="298" t="s">
        <v>24</v>
      </c>
      <c r="B999" s="134" t="s">
        <v>1</v>
      </c>
      <c r="C999" s="116">
        <f>C1001+C1005</f>
        <v>7</v>
      </c>
    </row>
    <row r="1000" spans="1:3" s="126" customFormat="1">
      <c r="A1000" s="200"/>
      <c r="B1000" s="112" t="s">
        <v>2</v>
      </c>
      <c r="C1000" s="116">
        <f>C1002+C1006</f>
        <v>7</v>
      </c>
    </row>
    <row r="1001" spans="1:3" s="442" customFormat="1" ht="14.25">
      <c r="A1001" s="237" t="s">
        <v>77</v>
      </c>
      <c r="B1001" s="134" t="s">
        <v>1</v>
      </c>
      <c r="C1001" s="441">
        <f>C1003</f>
        <v>2</v>
      </c>
    </row>
    <row r="1002" spans="1:3" s="442" customFormat="1">
      <c r="A1002" s="410"/>
      <c r="B1002" s="112" t="s">
        <v>2</v>
      </c>
      <c r="C1002" s="441">
        <f>C1004</f>
        <v>2</v>
      </c>
    </row>
    <row r="1003" spans="1:3" s="126" customFormat="1" ht="15">
      <c r="A1003" s="443" t="s">
        <v>328</v>
      </c>
      <c r="B1003" s="134" t="s">
        <v>1</v>
      </c>
      <c r="C1003" s="116">
        <v>2</v>
      </c>
    </row>
    <row r="1004" spans="1:3" s="126" customFormat="1">
      <c r="A1004" s="200"/>
      <c r="B1004" s="112" t="s">
        <v>2</v>
      </c>
      <c r="C1004" s="116">
        <v>2</v>
      </c>
    </row>
    <row r="1005" spans="1:3" s="442" customFormat="1" ht="14.25">
      <c r="A1005" s="237" t="s">
        <v>120</v>
      </c>
      <c r="B1005" s="134" t="s">
        <v>1</v>
      </c>
      <c r="C1005" s="441">
        <f>C1007+C1009</f>
        <v>5</v>
      </c>
    </row>
    <row r="1006" spans="1:3" s="442" customFormat="1">
      <c r="A1006" s="410"/>
      <c r="B1006" s="112" t="s">
        <v>2</v>
      </c>
      <c r="C1006" s="441">
        <f>C1008+C1010</f>
        <v>5</v>
      </c>
    </row>
    <row r="1007" spans="1:3" s="126" customFormat="1" ht="15.75">
      <c r="A1007" s="425" t="s">
        <v>328</v>
      </c>
      <c r="B1007" s="134" t="s">
        <v>1</v>
      </c>
      <c r="C1007" s="116">
        <v>3</v>
      </c>
    </row>
    <row r="1008" spans="1:3" s="126" customFormat="1">
      <c r="A1008" s="200"/>
      <c r="B1008" s="112" t="s">
        <v>2</v>
      </c>
      <c r="C1008" s="116">
        <v>3</v>
      </c>
    </row>
    <row r="1009" spans="1:9" s="126" customFormat="1" ht="15.75">
      <c r="A1009" s="425" t="s">
        <v>418</v>
      </c>
      <c r="B1009" s="134" t="s">
        <v>1</v>
      </c>
      <c r="C1009" s="116">
        <v>2</v>
      </c>
    </row>
    <row r="1010" spans="1:9" s="73" customFormat="1">
      <c r="A1010" s="58"/>
      <c r="B1010" s="50" t="s">
        <v>2</v>
      </c>
      <c r="C1010" s="57">
        <v>2</v>
      </c>
    </row>
    <row r="1011" spans="1:9" s="55" customFormat="1">
      <c r="A1011" s="260" t="s">
        <v>44</v>
      </c>
      <c r="B1011" s="68"/>
      <c r="C1011" s="171"/>
      <c r="D1011" s="492"/>
      <c r="E1011" s="492"/>
      <c r="F1011" s="493"/>
      <c r="G1011" s="493"/>
      <c r="H1011" s="493"/>
      <c r="I1011" s="493"/>
    </row>
    <row r="1012" spans="1:9" s="126" customFormat="1">
      <c r="A1012" s="187" t="s">
        <v>14</v>
      </c>
      <c r="B1012" s="309" t="s">
        <v>1</v>
      </c>
      <c r="C1012" s="57">
        <f t="shared" ref="C1012:C1013" si="31">C1014</f>
        <v>405</v>
      </c>
      <c r="D1012" s="181"/>
      <c r="E1012" s="181"/>
      <c r="F1012" s="181"/>
      <c r="G1012" s="181"/>
      <c r="H1012" s="181"/>
      <c r="I1012" s="181"/>
    </row>
    <row r="1013" spans="1:9" s="126" customFormat="1">
      <c r="A1013" s="104" t="s">
        <v>15</v>
      </c>
      <c r="B1013" s="310" t="s">
        <v>2</v>
      </c>
      <c r="C1013" s="57">
        <f t="shared" si="31"/>
        <v>405</v>
      </c>
      <c r="D1013" s="181"/>
      <c r="E1013" s="181"/>
      <c r="F1013" s="181"/>
      <c r="G1013" s="181"/>
      <c r="H1013" s="181"/>
      <c r="I1013" s="181"/>
    </row>
    <row r="1014" spans="1:9" s="126" customFormat="1">
      <c r="A1014" s="105" t="s">
        <v>19</v>
      </c>
      <c r="B1014" s="311" t="s">
        <v>1</v>
      </c>
      <c r="C1014" s="32">
        <f t="shared" ref="C1014:C1019" si="32">C1016</f>
        <v>405</v>
      </c>
      <c r="D1014" s="181"/>
      <c r="E1014" s="181"/>
      <c r="F1014" s="181"/>
      <c r="G1014" s="181"/>
      <c r="H1014" s="181"/>
      <c r="I1014" s="181"/>
    </row>
    <row r="1015" spans="1:9" s="126" customFormat="1">
      <c r="A1015" s="200" t="s">
        <v>20</v>
      </c>
      <c r="B1015" s="112" t="s">
        <v>2</v>
      </c>
      <c r="C1015" s="32">
        <f t="shared" si="32"/>
        <v>405</v>
      </c>
    </row>
    <row r="1016" spans="1:9" s="73" customFormat="1">
      <c r="A1016" s="16" t="s">
        <v>10</v>
      </c>
      <c r="B1016" s="79" t="s">
        <v>1</v>
      </c>
      <c r="C1016" s="57">
        <f t="shared" si="32"/>
        <v>405</v>
      </c>
    </row>
    <row r="1017" spans="1:9" s="73" customFormat="1">
      <c r="A1017" s="15"/>
      <c r="B1017" s="50" t="s">
        <v>2</v>
      </c>
      <c r="C1017" s="57">
        <f t="shared" si="32"/>
        <v>405</v>
      </c>
    </row>
    <row r="1018" spans="1:9" s="73" customFormat="1">
      <c r="A1018" s="93" t="s">
        <v>23</v>
      </c>
      <c r="B1018" s="17" t="s">
        <v>1</v>
      </c>
      <c r="C1018" s="57">
        <f t="shared" si="32"/>
        <v>405</v>
      </c>
    </row>
    <row r="1019" spans="1:9" s="73" customFormat="1">
      <c r="A1019" s="27"/>
      <c r="B1019" s="18" t="s">
        <v>2</v>
      </c>
      <c r="C1019" s="57">
        <f t="shared" si="32"/>
        <v>405</v>
      </c>
    </row>
    <row r="1020" spans="1:9" s="73" customFormat="1">
      <c r="A1020" s="190" t="s">
        <v>16</v>
      </c>
      <c r="B1020" s="17" t="s">
        <v>1</v>
      </c>
      <c r="C1020" s="57">
        <f>C1022</f>
        <v>405</v>
      </c>
    </row>
    <row r="1021" spans="1:9" s="73" customFormat="1">
      <c r="A1021" s="14"/>
      <c r="B1021" s="18" t="s">
        <v>2</v>
      </c>
      <c r="C1021" s="57">
        <f>C1023</f>
        <v>405</v>
      </c>
    </row>
    <row r="1022" spans="1:9" s="126" customFormat="1" ht="15">
      <c r="A1022" s="405" t="s">
        <v>366</v>
      </c>
      <c r="B1022" s="134" t="s">
        <v>1</v>
      </c>
      <c r="C1022" s="116">
        <v>405</v>
      </c>
    </row>
    <row r="1023" spans="1:9" s="73" customFormat="1">
      <c r="A1023" s="194"/>
      <c r="B1023" s="50" t="s">
        <v>2</v>
      </c>
      <c r="C1023" s="57">
        <v>405</v>
      </c>
    </row>
    <row r="1024" spans="1:9">
      <c r="A1024" s="497" t="s">
        <v>39</v>
      </c>
      <c r="B1024" s="497"/>
      <c r="C1024" s="497"/>
      <c r="D1024"/>
    </row>
    <row r="1025" spans="1:4">
      <c r="A1025" s="498" t="s">
        <v>14</v>
      </c>
      <c r="B1025" s="498"/>
      <c r="C1025" s="498"/>
      <c r="D1025"/>
    </row>
    <row r="1026" spans="1:4">
      <c r="A1026" s="185" t="s">
        <v>22</v>
      </c>
      <c r="B1026" s="12" t="s">
        <v>1</v>
      </c>
      <c r="C1026" s="23">
        <f>C1028+C1036</f>
        <v>9432</v>
      </c>
      <c r="D1026"/>
    </row>
    <row r="1027" spans="1:4">
      <c r="A1027" s="10"/>
      <c r="B1027" s="11" t="s">
        <v>2</v>
      </c>
      <c r="C1027" s="23">
        <f>C1029+C1037</f>
        <v>9432</v>
      </c>
      <c r="D1027"/>
    </row>
    <row r="1028" spans="1:4" s="48" customFormat="1">
      <c r="A1028" s="36" t="s">
        <v>19</v>
      </c>
      <c r="B1028" s="9" t="s">
        <v>1</v>
      </c>
      <c r="C1028" s="32">
        <f t="shared" ref="C1028:C1033" si="33">C1030</f>
        <v>6517</v>
      </c>
    </row>
    <row r="1029" spans="1:4" s="48" customFormat="1">
      <c r="A1029" s="10" t="s">
        <v>20</v>
      </c>
      <c r="B1029" s="11" t="s">
        <v>2</v>
      </c>
      <c r="C1029" s="32">
        <f t="shared" si="33"/>
        <v>6517</v>
      </c>
    </row>
    <row r="1030" spans="1:4" s="48" customFormat="1">
      <c r="A1030" s="16" t="s">
        <v>10</v>
      </c>
      <c r="B1030" s="9" t="s">
        <v>1</v>
      </c>
      <c r="C1030" s="23">
        <f t="shared" si="33"/>
        <v>6517</v>
      </c>
    </row>
    <row r="1031" spans="1:4" s="48" customFormat="1">
      <c r="A1031" s="15"/>
      <c r="B1031" s="11" t="s">
        <v>2</v>
      </c>
      <c r="C1031" s="23">
        <f t="shared" si="33"/>
        <v>6517</v>
      </c>
    </row>
    <row r="1032" spans="1:4" s="48" customFormat="1">
      <c r="A1032" s="93" t="s">
        <v>23</v>
      </c>
      <c r="B1032" s="17" t="s">
        <v>1</v>
      </c>
      <c r="C1032" s="23">
        <f t="shared" si="33"/>
        <v>6517</v>
      </c>
    </row>
    <row r="1033" spans="1:4" s="48" customFormat="1">
      <c r="A1033" s="27"/>
      <c r="B1033" s="18" t="s">
        <v>2</v>
      </c>
      <c r="C1033" s="23">
        <f t="shared" si="33"/>
        <v>6517</v>
      </c>
    </row>
    <row r="1034" spans="1:4" s="48" customFormat="1">
      <c r="A1034" s="37" t="s">
        <v>24</v>
      </c>
      <c r="B1034" s="17" t="s">
        <v>1</v>
      </c>
      <c r="C1034" s="23">
        <f>C1053+C1086+C1174+C1211+C1258</f>
        <v>6517</v>
      </c>
    </row>
    <row r="1035" spans="1:4" s="48" customFormat="1">
      <c r="A1035" s="14"/>
      <c r="B1035" s="18" t="s">
        <v>2</v>
      </c>
      <c r="C1035" s="23">
        <f>C1054+C1087+C1175+C1212+C1259</f>
        <v>6517</v>
      </c>
    </row>
    <row r="1036" spans="1:4" s="48" customFormat="1">
      <c r="A1036" s="186" t="s">
        <v>17</v>
      </c>
      <c r="B1036" s="17" t="s">
        <v>1</v>
      </c>
      <c r="C1036" s="32">
        <f t="shared" ref="C1036:C1041" si="34">C1038</f>
        <v>2915</v>
      </c>
    </row>
    <row r="1037" spans="1:4" s="48" customFormat="1">
      <c r="A1037" s="14" t="s">
        <v>9</v>
      </c>
      <c r="B1037" s="18" t="s">
        <v>2</v>
      </c>
      <c r="C1037" s="32">
        <f t="shared" si="34"/>
        <v>2915</v>
      </c>
    </row>
    <row r="1038" spans="1:4" s="48" customFormat="1">
      <c r="A1038" s="16" t="s">
        <v>10</v>
      </c>
      <c r="B1038" s="9" t="s">
        <v>1</v>
      </c>
      <c r="C1038" s="23">
        <f t="shared" si="34"/>
        <v>2915</v>
      </c>
    </row>
    <row r="1039" spans="1:4" s="48" customFormat="1">
      <c r="A1039" s="15"/>
      <c r="B1039" s="11" t="s">
        <v>2</v>
      </c>
      <c r="C1039" s="23">
        <f t="shared" si="34"/>
        <v>2915</v>
      </c>
    </row>
    <row r="1040" spans="1:4" s="48" customFormat="1">
      <c r="A1040" s="93" t="s">
        <v>23</v>
      </c>
      <c r="B1040" s="17" t="s">
        <v>1</v>
      </c>
      <c r="C1040" s="23">
        <f t="shared" si="34"/>
        <v>2915</v>
      </c>
    </row>
    <row r="1041" spans="1:11" s="48" customFormat="1">
      <c r="A1041" s="27"/>
      <c r="B1041" s="18" t="s">
        <v>2</v>
      </c>
      <c r="C1041" s="23">
        <f t="shared" si="34"/>
        <v>2915</v>
      </c>
    </row>
    <row r="1042" spans="1:11" s="48" customFormat="1">
      <c r="A1042" s="37" t="s">
        <v>24</v>
      </c>
      <c r="B1042" s="17" t="s">
        <v>1</v>
      </c>
      <c r="C1042" s="23">
        <f>C1105+C1186</f>
        <v>2915</v>
      </c>
    </row>
    <row r="1043" spans="1:11" s="48" customFormat="1">
      <c r="A1043" s="14"/>
      <c r="B1043" s="18" t="s">
        <v>2</v>
      </c>
      <c r="C1043" s="23">
        <f>C1106+C1187</f>
        <v>2915</v>
      </c>
    </row>
    <row r="1044" spans="1:11" s="48" customFormat="1">
      <c r="A1044" s="243" t="s">
        <v>18</v>
      </c>
      <c r="B1044" s="244"/>
      <c r="C1044" s="245"/>
      <c r="D1044" s="152"/>
      <c r="E1044" s="153"/>
      <c r="F1044" s="152"/>
      <c r="G1044" s="152"/>
      <c r="H1044" s="152"/>
      <c r="I1044" s="152"/>
    </row>
    <row r="1045" spans="1:11" s="48" customFormat="1">
      <c r="A1045" s="182" t="s">
        <v>14</v>
      </c>
      <c r="B1045" s="78" t="s">
        <v>1</v>
      </c>
      <c r="C1045" s="57">
        <f t="shared" ref="C1045:C1052" si="35">C1047</f>
        <v>1985</v>
      </c>
      <c r="D1045" s="154"/>
      <c r="E1045" s="154"/>
      <c r="F1045" s="154"/>
      <c r="G1045" s="154"/>
      <c r="H1045" s="154"/>
      <c r="I1045" s="154"/>
    </row>
    <row r="1046" spans="1:11" s="48" customFormat="1">
      <c r="A1046" s="26" t="s">
        <v>48</v>
      </c>
      <c r="B1046" s="18" t="s">
        <v>2</v>
      </c>
      <c r="C1046" s="57">
        <f t="shared" si="35"/>
        <v>1985</v>
      </c>
      <c r="D1046" s="54"/>
      <c r="E1046" s="54"/>
      <c r="F1046" s="54"/>
      <c r="G1046" s="54"/>
      <c r="H1046" s="54"/>
      <c r="I1046" s="54"/>
    </row>
    <row r="1047" spans="1:11" s="48" customFormat="1">
      <c r="A1047" s="173" t="s">
        <v>28</v>
      </c>
      <c r="B1047" s="17" t="s">
        <v>1</v>
      </c>
      <c r="C1047" s="32">
        <f t="shared" si="35"/>
        <v>1985</v>
      </c>
      <c r="D1047" s="54"/>
      <c r="E1047" s="54"/>
      <c r="F1047" s="54"/>
      <c r="G1047" s="54"/>
      <c r="H1047" s="54"/>
      <c r="I1047" s="54"/>
    </row>
    <row r="1048" spans="1:11" s="48" customFormat="1">
      <c r="A1048" s="26" t="s">
        <v>49</v>
      </c>
      <c r="B1048" s="18" t="s">
        <v>2</v>
      </c>
      <c r="C1048" s="32">
        <f t="shared" si="35"/>
        <v>1985</v>
      </c>
      <c r="D1048" s="54"/>
      <c r="E1048" s="54"/>
      <c r="F1048" s="54"/>
      <c r="G1048" s="54"/>
      <c r="H1048" s="54"/>
      <c r="I1048" s="54"/>
    </row>
    <row r="1049" spans="1:11">
      <c r="A1049" s="16" t="s">
        <v>10</v>
      </c>
      <c r="B1049" s="9" t="s">
        <v>1</v>
      </c>
      <c r="C1049" s="23">
        <f t="shared" si="35"/>
        <v>1985</v>
      </c>
      <c r="D1049" s="53"/>
      <c r="E1049" s="60"/>
      <c r="F1049" s="60"/>
      <c r="G1049" s="60"/>
      <c r="H1049" s="60"/>
      <c r="I1049" s="60"/>
      <c r="J1049" s="13"/>
      <c r="K1049" s="13"/>
    </row>
    <row r="1050" spans="1:11">
      <c r="A1050" s="15"/>
      <c r="B1050" s="11" t="s">
        <v>2</v>
      </c>
      <c r="C1050" s="23">
        <f t="shared" si="35"/>
        <v>1985</v>
      </c>
      <c r="D1050" s="53"/>
      <c r="E1050" s="60"/>
      <c r="F1050" s="60"/>
      <c r="G1050" s="60"/>
      <c r="H1050" s="60"/>
      <c r="I1050" s="60"/>
      <c r="J1050" s="13"/>
      <c r="K1050" s="13"/>
    </row>
    <row r="1051" spans="1:11">
      <c r="A1051" s="41" t="s">
        <v>23</v>
      </c>
      <c r="B1051" s="17" t="s">
        <v>1</v>
      </c>
      <c r="C1051" s="23">
        <f t="shared" si="35"/>
        <v>1985</v>
      </c>
    </row>
    <row r="1052" spans="1:11">
      <c r="A1052" s="14"/>
      <c r="B1052" s="18" t="s">
        <v>2</v>
      </c>
      <c r="C1052" s="23">
        <f t="shared" si="35"/>
        <v>1985</v>
      </c>
    </row>
    <row r="1053" spans="1:11" s="48" customFormat="1">
      <c r="A1053" s="37" t="s">
        <v>24</v>
      </c>
      <c r="B1053" s="17" t="s">
        <v>1</v>
      </c>
      <c r="C1053" s="23">
        <f>C1055+C1057+C1059+C1061+C1063+C1065+C1067+C1069+C1071+C1073+C1075+C1077</f>
        <v>1985</v>
      </c>
    </row>
    <row r="1054" spans="1:11" s="48" customFormat="1">
      <c r="A1054" s="14"/>
      <c r="B1054" s="18" t="s">
        <v>2</v>
      </c>
      <c r="C1054" s="23">
        <f>C1056+C1058+C1060+C1062+C1064+C1066+C1068+C1070+C1072+C1074+C1076+C1078</f>
        <v>1985</v>
      </c>
    </row>
    <row r="1055" spans="1:11" s="126" customFormat="1" ht="31.5" customHeight="1">
      <c r="A1055" s="444" t="s">
        <v>94</v>
      </c>
      <c r="B1055" s="134" t="s">
        <v>1</v>
      </c>
      <c r="C1055" s="116">
        <v>476</v>
      </c>
    </row>
    <row r="1056" spans="1:11" s="126" customFormat="1">
      <c r="A1056" s="191"/>
      <c r="B1056" s="112" t="s">
        <v>2</v>
      </c>
      <c r="C1056" s="116">
        <v>476</v>
      </c>
    </row>
    <row r="1057" spans="1:3" s="126" customFormat="1" ht="32.25" customHeight="1">
      <c r="A1057" s="376" t="s">
        <v>370</v>
      </c>
      <c r="B1057" s="134" t="s">
        <v>1</v>
      </c>
      <c r="C1057" s="116">
        <v>179</v>
      </c>
    </row>
    <row r="1058" spans="1:3" s="126" customFormat="1">
      <c r="A1058" s="191"/>
      <c r="B1058" s="112" t="s">
        <v>2</v>
      </c>
      <c r="C1058" s="116">
        <v>179</v>
      </c>
    </row>
    <row r="1059" spans="1:3" s="126" customFormat="1" ht="19.5" customHeight="1">
      <c r="A1059" s="445" t="s">
        <v>371</v>
      </c>
      <c r="B1059" s="134" t="s">
        <v>1</v>
      </c>
      <c r="C1059" s="116">
        <v>167</v>
      </c>
    </row>
    <row r="1060" spans="1:3" s="126" customFormat="1">
      <c r="A1060" s="191"/>
      <c r="B1060" s="112" t="s">
        <v>2</v>
      </c>
      <c r="C1060" s="116">
        <v>167</v>
      </c>
    </row>
    <row r="1061" spans="1:3" s="126" customFormat="1" ht="19.5" customHeight="1">
      <c r="A1061" s="445" t="s">
        <v>372</v>
      </c>
      <c r="B1061" s="134" t="s">
        <v>1</v>
      </c>
      <c r="C1061" s="116">
        <v>72</v>
      </c>
    </row>
    <row r="1062" spans="1:3" s="126" customFormat="1">
      <c r="A1062" s="191"/>
      <c r="B1062" s="112" t="s">
        <v>2</v>
      </c>
      <c r="C1062" s="116">
        <v>72</v>
      </c>
    </row>
    <row r="1063" spans="1:3" s="126" customFormat="1" ht="45.75" customHeight="1">
      <c r="A1063" s="426" t="s">
        <v>373</v>
      </c>
      <c r="B1063" s="134" t="s">
        <v>1</v>
      </c>
      <c r="C1063" s="116">
        <v>149</v>
      </c>
    </row>
    <row r="1064" spans="1:3" s="126" customFormat="1">
      <c r="A1064" s="191"/>
      <c r="B1064" s="112" t="s">
        <v>2</v>
      </c>
      <c r="C1064" s="116">
        <v>149</v>
      </c>
    </row>
    <row r="1065" spans="1:3" s="126" customFormat="1" ht="59.25" customHeight="1">
      <c r="A1065" s="444" t="s">
        <v>374</v>
      </c>
      <c r="B1065" s="134" t="s">
        <v>1</v>
      </c>
      <c r="C1065" s="116">
        <v>58</v>
      </c>
    </row>
    <row r="1066" spans="1:3" s="126" customFormat="1">
      <c r="A1066" s="191"/>
      <c r="B1066" s="112" t="s">
        <v>2</v>
      </c>
      <c r="C1066" s="116">
        <v>58</v>
      </c>
    </row>
    <row r="1067" spans="1:3" s="126" customFormat="1" ht="45.75" customHeight="1">
      <c r="A1067" s="426" t="s">
        <v>375</v>
      </c>
      <c r="B1067" s="134" t="s">
        <v>1</v>
      </c>
      <c r="C1067" s="116">
        <v>138</v>
      </c>
    </row>
    <row r="1068" spans="1:3" s="126" customFormat="1">
      <c r="A1068" s="191"/>
      <c r="B1068" s="112" t="s">
        <v>2</v>
      </c>
      <c r="C1068" s="57">
        <v>138</v>
      </c>
    </row>
    <row r="1069" spans="1:3" s="126" customFormat="1" ht="58.5" customHeight="1">
      <c r="A1069" s="426" t="s">
        <v>376</v>
      </c>
      <c r="B1069" s="134" t="s">
        <v>1</v>
      </c>
      <c r="C1069" s="116">
        <v>153</v>
      </c>
    </row>
    <row r="1070" spans="1:3" s="126" customFormat="1">
      <c r="A1070" s="191"/>
      <c r="B1070" s="112" t="s">
        <v>2</v>
      </c>
      <c r="C1070" s="116">
        <v>153</v>
      </c>
    </row>
    <row r="1071" spans="1:3" s="126" customFormat="1" ht="45.75" customHeight="1">
      <c r="A1071" s="443" t="s">
        <v>377</v>
      </c>
      <c r="B1071" s="134" t="s">
        <v>1</v>
      </c>
      <c r="C1071" s="116">
        <v>58</v>
      </c>
    </row>
    <row r="1072" spans="1:3" s="126" customFormat="1">
      <c r="A1072" s="191"/>
      <c r="B1072" s="112" t="s">
        <v>2</v>
      </c>
      <c r="C1072" s="116">
        <v>58</v>
      </c>
    </row>
    <row r="1073" spans="1:11" s="126" customFormat="1" ht="59.25" customHeight="1">
      <c r="A1073" s="426" t="s">
        <v>378</v>
      </c>
      <c r="B1073" s="134" t="s">
        <v>1</v>
      </c>
      <c r="C1073" s="116">
        <v>58</v>
      </c>
    </row>
    <row r="1074" spans="1:11" s="126" customFormat="1">
      <c r="A1074" s="191"/>
      <c r="B1074" s="112" t="s">
        <v>2</v>
      </c>
      <c r="C1074" s="116">
        <v>58</v>
      </c>
    </row>
    <row r="1075" spans="1:11" s="126" customFormat="1" ht="74.25" customHeight="1">
      <c r="A1075" s="446" t="s">
        <v>379</v>
      </c>
      <c r="B1075" s="134" t="s">
        <v>1</v>
      </c>
      <c r="C1075" s="116">
        <v>68</v>
      </c>
    </row>
    <row r="1076" spans="1:11" s="126" customFormat="1">
      <c r="A1076" s="191"/>
      <c r="B1076" s="112" t="s">
        <v>2</v>
      </c>
      <c r="C1076" s="116">
        <v>68</v>
      </c>
    </row>
    <row r="1077" spans="1:11" s="126" customFormat="1" ht="132" customHeight="1">
      <c r="A1077" s="446" t="s">
        <v>425</v>
      </c>
      <c r="B1077" s="134" t="s">
        <v>1</v>
      </c>
      <c r="C1077" s="116">
        <v>409</v>
      </c>
    </row>
    <row r="1078" spans="1:11" s="126" customFormat="1">
      <c r="A1078" s="191"/>
      <c r="B1078" s="112" t="s">
        <v>2</v>
      </c>
      <c r="C1078" s="57">
        <v>409</v>
      </c>
    </row>
    <row r="1079" spans="1:11" s="48" customFormat="1">
      <c r="A1079" s="295" t="s">
        <v>35</v>
      </c>
      <c r="B1079" s="252"/>
      <c r="C1079" s="253"/>
      <c r="D1079" s="152"/>
      <c r="E1079" s="153"/>
      <c r="F1079" s="152"/>
      <c r="G1079" s="152"/>
      <c r="H1079" s="152"/>
      <c r="I1079" s="152"/>
    </row>
    <row r="1080" spans="1:11" s="48" customFormat="1">
      <c r="A1080" s="182" t="s">
        <v>14</v>
      </c>
      <c r="B1080" s="78" t="s">
        <v>1</v>
      </c>
      <c r="C1080" s="57">
        <f t="shared" ref="C1080:C1083" si="36">C1082</f>
        <v>90</v>
      </c>
      <c r="D1080" s="154"/>
      <c r="E1080" s="154"/>
      <c r="F1080" s="154"/>
      <c r="G1080" s="154"/>
      <c r="H1080" s="154"/>
      <c r="I1080" s="154"/>
    </row>
    <row r="1081" spans="1:11" s="48" customFormat="1">
      <c r="A1081" s="26" t="s">
        <v>48</v>
      </c>
      <c r="B1081" s="18" t="s">
        <v>2</v>
      </c>
      <c r="C1081" s="57">
        <f t="shared" si="36"/>
        <v>90</v>
      </c>
      <c r="D1081" s="54"/>
      <c r="E1081" s="54"/>
      <c r="F1081" s="54"/>
      <c r="G1081" s="54"/>
      <c r="H1081" s="54"/>
      <c r="I1081" s="54"/>
    </row>
    <row r="1082" spans="1:11" s="48" customFormat="1">
      <c r="A1082" s="173" t="s">
        <v>28</v>
      </c>
      <c r="B1082" s="17" t="s">
        <v>1</v>
      </c>
      <c r="C1082" s="32">
        <f t="shared" si="36"/>
        <v>90</v>
      </c>
      <c r="D1082" s="54"/>
      <c r="E1082" s="54"/>
      <c r="F1082" s="54"/>
      <c r="G1082" s="54"/>
      <c r="H1082" s="54"/>
      <c r="I1082" s="54"/>
    </row>
    <row r="1083" spans="1:11" s="48" customFormat="1">
      <c r="A1083" s="26" t="s">
        <v>49</v>
      </c>
      <c r="B1083" s="18" t="s">
        <v>2</v>
      </c>
      <c r="C1083" s="32">
        <f t="shared" si="36"/>
        <v>90</v>
      </c>
      <c r="D1083" s="54"/>
      <c r="E1083" s="54"/>
      <c r="F1083" s="54"/>
      <c r="G1083" s="54"/>
      <c r="H1083" s="54"/>
      <c r="I1083" s="54"/>
    </row>
    <row r="1084" spans="1:11">
      <c r="A1084" s="16" t="s">
        <v>10</v>
      </c>
      <c r="B1084" s="9" t="s">
        <v>1</v>
      </c>
      <c r="C1084" s="23">
        <f>C1086</f>
        <v>90</v>
      </c>
      <c r="D1084" s="53"/>
      <c r="E1084" s="60"/>
      <c r="F1084" s="60"/>
      <c r="G1084" s="60"/>
      <c r="H1084" s="60"/>
      <c r="I1084" s="60"/>
      <c r="J1084" s="13"/>
      <c r="K1084" s="13"/>
    </row>
    <row r="1085" spans="1:11">
      <c r="A1085" s="15"/>
      <c r="B1085" s="11" t="s">
        <v>2</v>
      </c>
      <c r="C1085" s="23">
        <f>C1087</f>
        <v>90</v>
      </c>
      <c r="D1085" s="53"/>
      <c r="E1085" s="60"/>
      <c r="F1085" s="60"/>
      <c r="G1085" s="60"/>
      <c r="H1085" s="60"/>
      <c r="I1085" s="60"/>
      <c r="J1085" s="13"/>
      <c r="K1085" s="13"/>
    </row>
    <row r="1086" spans="1:11" s="85" customFormat="1">
      <c r="A1086" s="37" t="s">
        <v>24</v>
      </c>
      <c r="B1086" s="33" t="s">
        <v>1</v>
      </c>
      <c r="C1086" s="32">
        <f>C1088+C1092</f>
        <v>90</v>
      </c>
      <c r="D1086" s="90"/>
      <c r="E1086" s="90"/>
      <c r="F1086" s="90"/>
      <c r="G1086" s="90"/>
      <c r="H1086" s="90"/>
      <c r="I1086" s="90"/>
      <c r="J1086" s="91"/>
    </row>
    <row r="1087" spans="1:11" s="85" customFormat="1">
      <c r="A1087" s="38"/>
      <c r="B1087" s="35" t="s">
        <v>2</v>
      </c>
      <c r="C1087" s="32">
        <f>C1089+C1093</f>
        <v>90</v>
      </c>
      <c r="D1087" s="90"/>
      <c r="E1087" s="90"/>
      <c r="F1087" s="90"/>
      <c r="G1087" s="90"/>
      <c r="H1087" s="90"/>
      <c r="I1087" s="90"/>
      <c r="J1087" s="91"/>
    </row>
    <row r="1088" spans="1:11" s="85" customFormat="1">
      <c r="A1088" s="81" t="s">
        <v>99</v>
      </c>
      <c r="B1088" s="33" t="s">
        <v>1</v>
      </c>
      <c r="C1088" s="32">
        <f t="shared" ref="C1088:C1089" si="37">C1090</f>
        <v>20</v>
      </c>
      <c r="D1088" s="90"/>
      <c r="E1088" s="90"/>
      <c r="F1088" s="90"/>
      <c r="G1088" s="90"/>
      <c r="H1088" s="90"/>
      <c r="I1088" s="90"/>
      <c r="J1088" s="91"/>
    </row>
    <row r="1089" spans="1:10" s="85" customFormat="1">
      <c r="A1089" s="38"/>
      <c r="B1089" s="35" t="s">
        <v>2</v>
      </c>
      <c r="C1089" s="32">
        <f t="shared" si="37"/>
        <v>20</v>
      </c>
      <c r="D1089" s="90"/>
      <c r="E1089" s="90"/>
      <c r="F1089" s="90"/>
      <c r="G1089" s="90"/>
      <c r="H1089" s="90"/>
      <c r="I1089" s="90"/>
      <c r="J1089" s="91"/>
    </row>
    <row r="1090" spans="1:10" s="122" customFormat="1" ht="17.25" customHeight="1">
      <c r="A1090" s="412" t="s">
        <v>174</v>
      </c>
      <c r="B1090" s="180" t="s">
        <v>1</v>
      </c>
      <c r="C1090" s="120">
        <v>20</v>
      </c>
      <c r="D1090" s="111"/>
      <c r="E1090" s="111"/>
      <c r="F1090" s="111"/>
      <c r="G1090" s="111"/>
      <c r="H1090" s="111"/>
      <c r="I1090" s="111"/>
      <c r="J1090" s="197"/>
    </row>
    <row r="1091" spans="1:10" s="122" customFormat="1">
      <c r="A1091" s="104"/>
      <c r="B1091" s="89" t="s">
        <v>2</v>
      </c>
      <c r="C1091" s="120">
        <v>20</v>
      </c>
      <c r="D1091" s="111"/>
      <c r="E1091" s="111"/>
      <c r="F1091" s="111"/>
      <c r="G1091" s="111"/>
      <c r="H1091" s="111"/>
      <c r="I1091" s="111"/>
      <c r="J1091" s="197"/>
    </row>
    <row r="1092" spans="1:10" s="85" customFormat="1">
      <c r="A1092" s="214" t="s">
        <v>100</v>
      </c>
      <c r="B1092" s="33" t="s">
        <v>1</v>
      </c>
      <c r="C1092" s="34">
        <f t="shared" ref="C1092:C1093" si="38">C1094</f>
        <v>70</v>
      </c>
      <c r="D1092" s="90"/>
      <c r="E1092" s="90"/>
      <c r="F1092" s="90"/>
      <c r="G1092" s="90"/>
      <c r="H1092" s="90"/>
      <c r="I1092" s="90"/>
      <c r="J1092" s="91"/>
    </row>
    <row r="1093" spans="1:10" s="85" customFormat="1">
      <c r="A1093" s="38"/>
      <c r="B1093" s="35" t="s">
        <v>2</v>
      </c>
      <c r="C1093" s="34">
        <f t="shared" si="38"/>
        <v>70</v>
      </c>
      <c r="D1093" s="90"/>
      <c r="E1093" s="90"/>
      <c r="F1093" s="90"/>
      <c r="G1093" s="90"/>
      <c r="H1093" s="90"/>
      <c r="I1093" s="90"/>
      <c r="J1093" s="91"/>
    </row>
    <row r="1094" spans="1:10" s="122" customFormat="1" ht="33.75" customHeight="1">
      <c r="A1094" s="447" t="s">
        <v>384</v>
      </c>
      <c r="B1094" s="180" t="s">
        <v>1</v>
      </c>
      <c r="C1094" s="120">
        <v>70</v>
      </c>
      <c r="D1094" s="111"/>
      <c r="E1094" s="111"/>
      <c r="F1094" s="111"/>
      <c r="G1094" s="111"/>
      <c r="H1094" s="111"/>
      <c r="I1094" s="111"/>
      <c r="J1094" s="197"/>
    </row>
    <row r="1095" spans="1:10" s="122" customFormat="1">
      <c r="A1095" s="104"/>
      <c r="B1095" s="89" t="s">
        <v>2</v>
      </c>
      <c r="C1095" s="120">
        <v>70</v>
      </c>
      <c r="D1095" s="111"/>
      <c r="E1095" s="111"/>
      <c r="F1095" s="111"/>
      <c r="G1095" s="111"/>
      <c r="H1095" s="111"/>
      <c r="I1095" s="111"/>
      <c r="J1095" s="197"/>
    </row>
    <row r="1096" spans="1:10">
      <c r="A1096" s="499" t="s">
        <v>40</v>
      </c>
      <c r="B1096" s="500"/>
      <c r="C1096" s="501"/>
      <c r="D1096"/>
      <c r="E1096" s="55"/>
    </row>
    <row r="1097" spans="1:10">
      <c r="A1097" s="24" t="s">
        <v>14</v>
      </c>
      <c r="B1097" s="12" t="s">
        <v>1</v>
      </c>
      <c r="C1097" s="86">
        <f t="shared" ref="C1097:C1104" si="39">C1099</f>
        <v>2276</v>
      </c>
      <c r="D1097"/>
    </row>
    <row r="1098" spans="1:10">
      <c r="A1098" s="26" t="s">
        <v>15</v>
      </c>
      <c r="B1098" s="11" t="s">
        <v>2</v>
      </c>
      <c r="C1098" s="86">
        <f t="shared" si="39"/>
        <v>2276</v>
      </c>
      <c r="D1098"/>
    </row>
    <row r="1099" spans="1:10">
      <c r="A1099" s="36" t="s">
        <v>61</v>
      </c>
      <c r="B1099" s="17" t="s">
        <v>1</v>
      </c>
      <c r="C1099" s="34">
        <f t="shared" si="39"/>
        <v>2276</v>
      </c>
      <c r="D1099"/>
    </row>
    <row r="1100" spans="1:10">
      <c r="A1100" s="10" t="s">
        <v>20</v>
      </c>
      <c r="B1100" s="18" t="s">
        <v>2</v>
      </c>
      <c r="C1100" s="34">
        <f t="shared" si="39"/>
        <v>2276</v>
      </c>
      <c r="D1100"/>
    </row>
    <row r="1101" spans="1:10">
      <c r="A1101" s="16" t="s">
        <v>10</v>
      </c>
      <c r="B1101" s="9" t="s">
        <v>1</v>
      </c>
      <c r="C1101" s="86">
        <f t="shared" si="39"/>
        <v>2276</v>
      </c>
      <c r="D1101"/>
    </row>
    <row r="1102" spans="1:10">
      <c r="A1102" s="15"/>
      <c r="B1102" s="11" t="s">
        <v>2</v>
      </c>
      <c r="C1102" s="86">
        <f t="shared" si="39"/>
        <v>2276</v>
      </c>
      <c r="D1102"/>
    </row>
    <row r="1103" spans="1:10">
      <c r="A1103" s="93" t="s">
        <v>23</v>
      </c>
      <c r="B1103" s="9" t="s">
        <v>1</v>
      </c>
      <c r="C1103" s="86">
        <f t="shared" si="39"/>
        <v>2276</v>
      </c>
      <c r="D1103"/>
    </row>
    <row r="1104" spans="1:10">
      <c r="A1104" s="14"/>
      <c r="B1104" s="11" t="s">
        <v>2</v>
      </c>
      <c r="C1104" s="86">
        <f t="shared" si="39"/>
        <v>2276</v>
      </c>
      <c r="D1104"/>
    </row>
    <row r="1105" spans="1:3" s="85" customFormat="1">
      <c r="A1105" s="108" t="s">
        <v>24</v>
      </c>
      <c r="B1105" s="33" t="s">
        <v>1</v>
      </c>
      <c r="C1105" s="34">
        <f>C1107+C1121+C1125+C1133+C1137+C1141+C1149+C1159</f>
        <v>2276</v>
      </c>
    </row>
    <row r="1106" spans="1:3" s="85" customFormat="1" ht="12" customHeight="1">
      <c r="A1106" s="96"/>
      <c r="B1106" s="35" t="s">
        <v>2</v>
      </c>
      <c r="C1106" s="34">
        <f>C1108+C1122+C1126+C1134+C1138+C1142+C1150+C1160</f>
        <v>2276</v>
      </c>
    </row>
    <row r="1107" spans="1:3" s="85" customFormat="1">
      <c r="A1107" s="192" t="s">
        <v>184</v>
      </c>
      <c r="B1107" s="33" t="s">
        <v>1</v>
      </c>
      <c r="C1107" s="32">
        <f>C1109+C1111+C1113+C1115+C1117+C1119</f>
        <v>713</v>
      </c>
    </row>
    <row r="1108" spans="1:3" s="85" customFormat="1">
      <c r="A1108" s="96"/>
      <c r="B1108" s="35" t="s">
        <v>2</v>
      </c>
      <c r="C1108" s="32">
        <f>C1110+C1112+C1114+C1116+C1118+C1120</f>
        <v>713</v>
      </c>
    </row>
    <row r="1109" spans="1:3" s="126" customFormat="1" ht="18" customHeight="1">
      <c r="A1109" s="422" t="s">
        <v>190</v>
      </c>
      <c r="B1109" s="134" t="s">
        <v>1</v>
      </c>
      <c r="C1109" s="116">
        <v>226</v>
      </c>
    </row>
    <row r="1110" spans="1:3" s="126" customFormat="1">
      <c r="A1110" s="191"/>
      <c r="B1110" s="112" t="s">
        <v>2</v>
      </c>
      <c r="C1110" s="116">
        <v>226</v>
      </c>
    </row>
    <row r="1111" spans="1:3" s="126" customFormat="1" ht="15">
      <c r="A1111" s="422" t="s">
        <v>191</v>
      </c>
      <c r="B1111" s="134" t="s">
        <v>1</v>
      </c>
      <c r="C1111" s="116">
        <v>83</v>
      </c>
    </row>
    <row r="1112" spans="1:3" s="126" customFormat="1">
      <c r="A1112" s="191"/>
      <c r="B1112" s="112" t="s">
        <v>2</v>
      </c>
      <c r="C1112" s="116">
        <v>83</v>
      </c>
    </row>
    <row r="1113" spans="1:3" s="126" customFormat="1" ht="15">
      <c r="A1113" s="422" t="s">
        <v>192</v>
      </c>
      <c r="B1113" s="134" t="s">
        <v>1</v>
      </c>
      <c r="C1113" s="116">
        <v>95</v>
      </c>
    </row>
    <row r="1114" spans="1:3" s="126" customFormat="1">
      <c r="A1114" s="191"/>
      <c r="B1114" s="112" t="s">
        <v>2</v>
      </c>
      <c r="C1114" s="116">
        <v>95</v>
      </c>
    </row>
    <row r="1115" spans="1:3" s="126" customFormat="1" ht="15">
      <c r="A1115" s="422" t="s">
        <v>193</v>
      </c>
      <c r="B1115" s="134" t="s">
        <v>1</v>
      </c>
      <c r="C1115" s="116">
        <v>95</v>
      </c>
    </row>
    <row r="1116" spans="1:3" s="126" customFormat="1">
      <c r="A1116" s="191"/>
      <c r="B1116" s="112" t="s">
        <v>2</v>
      </c>
      <c r="C1116" s="116">
        <v>95</v>
      </c>
    </row>
    <row r="1117" spans="1:3" s="126" customFormat="1" ht="15">
      <c r="A1117" s="422" t="s">
        <v>194</v>
      </c>
      <c r="B1117" s="134" t="s">
        <v>1</v>
      </c>
      <c r="C1117" s="116">
        <v>113</v>
      </c>
    </row>
    <row r="1118" spans="1:3" s="126" customFormat="1">
      <c r="A1118" s="191"/>
      <c r="B1118" s="112" t="s">
        <v>2</v>
      </c>
      <c r="C1118" s="116">
        <v>113</v>
      </c>
    </row>
    <row r="1119" spans="1:3" s="126" customFormat="1" ht="15">
      <c r="A1119" s="422" t="s">
        <v>195</v>
      </c>
      <c r="B1119" s="134" t="s">
        <v>1</v>
      </c>
      <c r="C1119" s="116">
        <v>101</v>
      </c>
    </row>
    <row r="1120" spans="1:3" s="126" customFormat="1">
      <c r="A1120" s="191"/>
      <c r="B1120" s="112" t="s">
        <v>2</v>
      </c>
      <c r="C1120" s="57">
        <v>101</v>
      </c>
    </row>
    <row r="1121" spans="1:3" s="85" customFormat="1" ht="15">
      <c r="A1121" s="327" t="s">
        <v>198</v>
      </c>
      <c r="B1121" s="33" t="s">
        <v>1</v>
      </c>
      <c r="C1121" s="32">
        <f>C1123</f>
        <v>280</v>
      </c>
    </row>
    <row r="1122" spans="1:3" s="85" customFormat="1">
      <c r="A1122" s="96"/>
      <c r="B1122" s="35" t="s">
        <v>2</v>
      </c>
      <c r="C1122" s="32">
        <f>C1124</f>
        <v>280</v>
      </c>
    </row>
    <row r="1123" spans="1:3" s="126" customFormat="1" ht="57" customHeight="1">
      <c r="A1123" s="446" t="s">
        <v>197</v>
      </c>
      <c r="B1123" s="134" t="s">
        <v>1</v>
      </c>
      <c r="C1123" s="116">
        <v>280</v>
      </c>
    </row>
    <row r="1124" spans="1:3" s="126" customFormat="1">
      <c r="A1124" s="191"/>
      <c r="B1124" s="112" t="s">
        <v>2</v>
      </c>
      <c r="C1124" s="116">
        <v>280</v>
      </c>
    </row>
    <row r="1125" spans="1:3" s="85" customFormat="1">
      <c r="A1125" s="192" t="s">
        <v>231</v>
      </c>
      <c r="B1125" s="33" t="s">
        <v>1</v>
      </c>
      <c r="C1125" s="34">
        <f>C1127+C1129+C1131</f>
        <v>230</v>
      </c>
    </row>
    <row r="1126" spans="1:3" s="85" customFormat="1">
      <c r="A1126" s="96"/>
      <c r="B1126" s="35" t="s">
        <v>2</v>
      </c>
      <c r="C1126" s="34">
        <f>C1128+C1130+C1132</f>
        <v>230</v>
      </c>
    </row>
    <row r="1127" spans="1:3" s="126" customFormat="1" ht="19.5" customHeight="1">
      <c r="A1127" s="344" t="s">
        <v>62</v>
      </c>
      <c r="B1127" s="134" t="s">
        <v>1</v>
      </c>
      <c r="C1127" s="116">
        <v>120</v>
      </c>
    </row>
    <row r="1128" spans="1:3" s="126" customFormat="1">
      <c r="A1128" s="191"/>
      <c r="B1128" s="112" t="s">
        <v>2</v>
      </c>
      <c r="C1128" s="116">
        <v>120</v>
      </c>
    </row>
    <row r="1129" spans="1:3" s="126" customFormat="1">
      <c r="A1129" s="344" t="s">
        <v>63</v>
      </c>
      <c r="B1129" s="134" t="s">
        <v>1</v>
      </c>
      <c r="C1129" s="116">
        <v>53</v>
      </c>
    </row>
    <row r="1130" spans="1:3" s="126" customFormat="1">
      <c r="A1130" s="191"/>
      <c r="B1130" s="112" t="s">
        <v>2</v>
      </c>
      <c r="C1130" s="116">
        <v>53</v>
      </c>
    </row>
    <row r="1131" spans="1:3" s="126" customFormat="1" ht="38.25">
      <c r="A1131" s="347" t="s">
        <v>439</v>
      </c>
      <c r="B1131" s="312" t="s">
        <v>1</v>
      </c>
      <c r="C1131" s="116">
        <v>57</v>
      </c>
    </row>
    <row r="1132" spans="1:3" s="126" customFormat="1" ht="14.25" customHeight="1">
      <c r="A1132" s="191"/>
      <c r="B1132" s="112" t="s">
        <v>2</v>
      </c>
      <c r="C1132" s="116">
        <v>57</v>
      </c>
    </row>
    <row r="1133" spans="1:3" s="85" customFormat="1" ht="25.5">
      <c r="A1133" s="214" t="s">
        <v>210</v>
      </c>
      <c r="B1133" s="33" t="s">
        <v>1</v>
      </c>
      <c r="C1133" s="34">
        <f>C1135</f>
        <v>178</v>
      </c>
    </row>
    <row r="1134" spans="1:3" s="85" customFormat="1">
      <c r="A1134" s="96"/>
      <c r="B1134" s="35" t="s">
        <v>2</v>
      </c>
      <c r="C1134" s="34">
        <f>C1136</f>
        <v>178</v>
      </c>
    </row>
    <row r="1135" spans="1:3" s="126" customFormat="1" ht="78.75" customHeight="1">
      <c r="A1135" s="344" t="s">
        <v>209</v>
      </c>
      <c r="B1135" s="134" t="s">
        <v>1</v>
      </c>
      <c r="C1135" s="116">
        <v>178</v>
      </c>
    </row>
    <row r="1136" spans="1:3" s="126" customFormat="1">
      <c r="A1136" s="191"/>
      <c r="B1136" s="112" t="s">
        <v>2</v>
      </c>
      <c r="C1136" s="57">
        <v>178</v>
      </c>
    </row>
    <row r="1137" spans="1:3" s="126" customFormat="1" ht="14.25">
      <c r="A1137" s="329" t="s">
        <v>233</v>
      </c>
      <c r="B1137" s="33" t="s">
        <v>1</v>
      </c>
      <c r="C1137" s="32">
        <f>C1139</f>
        <v>200</v>
      </c>
    </row>
    <row r="1138" spans="1:3" s="126" customFormat="1">
      <c r="A1138" s="191"/>
      <c r="B1138" s="35" t="s">
        <v>2</v>
      </c>
      <c r="C1138" s="32">
        <f>C1140</f>
        <v>200</v>
      </c>
    </row>
    <row r="1139" spans="1:3" s="126" customFormat="1" ht="94.5">
      <c r="A1139" s="448" t="s">
        <v>232</v>
      </c>
      <c r="B1139" s="134" t="s">
        <v>1</v>
      </c>
      <c r="C1139" s="116">
        <v>200</v>
      </c>
    </row>
    <row r="1140" spans="1:3" s="126" customFormat="1">
      <c r="A1140" s="191"/>
      <c r="B1140" s="112" t="s">
        <v>2</v>
      </c>
      <c r="C1140" s="116">
        <v>200</v>
      </c>
    </row>
    <row r="1141" spans="1:3" s="126" customFormat="1" ht="15">
      <c r="A1141" s="313" t="s">
        <v>367</v>
      </c>
      <c r="B1141" s="261" t="s">
        <v>1</v>
      </c>
      <c r="C1141" s="291">
        <f>C1143+C1145+C1147</f>
        <v>188</v>
      </c>
    </row>
    <row r="1142" spans="1:3" s="126" customFormat="1" ht="15">
      <c r="A1142" s="307"/>
      <c r="B1142" s="263" t="s">
        <v>2</v>
      </c>
      <c r="C1142" s="291">
        <f>C1144+C1146+C1148</f>
        <v>188</v>
      </c>
    </row>
    <row r="1143" spans="1:3" s="126" customFormat="1" ht="30">
      <c r="A1143" s="449" t="s">
        <v>131</v>
      </c>
      <c r="B1143" s="134" t="s">
        <v>1</v>
      </c>
      <c r="C1143" s="116">
        <v>28</v>
      </c>
    </row>
    <row r="1144" spans="1:3" s="126" customFormat="1">
      <c r="A1144" s="200"/>
      <c r="B1144" s="112" t="s">
        <v>2</v>
      </c>
      <c r="C1144" s="116">
        <v>28</v>
      </c>
    </row>
    <row r="1145" spans="1:3" s="126" customFormat="1" ht="51">
      <c r="A1145" s="364" t="s">
        <v>238</v>
      </c>
      <c r="B1145" s="134" t="s">
        <v>1</v>
      </c>
      <c r="C1145" s="116">
        <v>40</v>
      </c>
    </row>
    <row r="1146" spans="1:3" s="126" customFormat="1">
      <c r="A1146" s="200"/>
      <c r="B1146" s="112" t="s">
        <v>2</v>
      </c>
      <c r="C1146" s="116">
        <v>40</v>
      </c>
    </row>
    <row r="1147" spans="1:3" s="126" customFormat="1" ht="15">
      <c r="A1147" s="443" t="s">
        <v>239</v>
      </c>
      <c r="B1147" s="134" t="s">
        <v>1</v>
      </c>
      <c r="C1147" s="116">
        <v>120</v>
      </c>
    </row>
    <row r="1148" spans="1:3" s="126" customFormat="1">
      <c r="A1148" s="200"/>
      <c r="B1148" s="112" t="s">
        <v>2</v>
      </c>
      <c r="C1148" s="116">
        <v>120</v>
      </c>
    </row>
    <row r="1149" spans="1:3" s="122" customFormat="1" ht="15">
      <c r="A1149" s="290" t="s">
        <v>368</v>
      </c>
      <c r="B1149" s="287" t="s">
        <v>1</v>
      </c>
      <c r="C1149" s="291">
        <f>C1151+C1153+C1155+C1157</f>
        <v>199</v>
      </c>
    </row>
    <row r="1150" spans="1:3" s="122" customFormat="1" ht="15">
      <c r="A1150" s="292"/>
      <c r="B1150" s="288" t="s">
        <v>2</v>
      </c>
      <c r="C1150" s="291">
        <f>C1152+C1154+C1156+C1158</f>
        <v>199</v>
      </c>
    </row>
    <row r="1151" spans="1:3" s="122" customFormat="1" ht="30">
      <c r="A1151" s="428" t="s">
        <v>240</v>
      </c>
      <c r="B1151" s="180" t="s">
        <v>1</v>
      </c>
      <c r="C1151" s="120">
        <v>140</v>
      </c>
    </row>
    <row r="1152" spans="1:3" s="122" customFormat="1">
      <c r="A1152" s="104"/>
      <c r="B1152" s="89" t="s">
        <v>2</v>
      </c>
      <c r="C1152" s="120">
        <v>140</v>
      </c>
    </row>
    <row r="1153" spans="1:5" s="122" customFormat="1" ht="15">
      <c r="A1153" s="428" t="s">
        <v>241</v>
      </c>
      <c r="B1153" s="180" t="s">
        <v>1</v>
      </c>
      <c r="C1153" s="120">
        <v>9</v>
      </c>
    </row>
    <row r="1154" spans="1:5" s="122" customFormat="1">
      <c r="A1154" s="104"/>
      <c r="B1154" s="89" t="s">
        <v>2</v>
      </c>
      <c r="C1154" s="120">
        <v>9</v>
      </c>
    </row>
    <row r="1155" spans="1:5" s="122" customFormat="1" ht="15">
      <c r="A1155" s="428" t="s">
        <v>242</v>
      </c>
      <c r="B1155" s="180" t="s">
        <v>1</v>
      </c>
      <c r="C1155" s="120">
        <v>30</v>
      </c>
    </row>
    <row r="1156" spans="1:5" s="122" customFormat="1">
      <c r="A1156" s="104"/>
      <c r="B1156" s="89" t="s">
        <v>2</v>
      </c>
      <c r="C1156" s="120">
        <v>30</v>
      </c>
    </row>
    <row r="1157" spans="1:5" s="122" customFormat="1" ht="15">
      <c r="A1157" s="428" t="s">
        <v>243</v>
      </c>
      <c r="B1157" s="180" t="s">
        <v>1</v>
      </c>
      <c r="C1157" s="120">
        <v>20</v>
      </c>
    </row>
    <row r="1158" spans="1:5" s="122" customFormat="1">
      <c r="A1158" s="104"/>
      <c r="B1158" s="89" t="s">
        <v>2</v>
      </c>
      <c r="C1158" s="120">
        <v>20</v>
      </c>
    </row>
    <row r="1159" spans="1:5" s="122" customFormat="1" ht="15">
      <c r="A1159" s="290" t="s">
        <v>369</v>
      </c>
      <c r="B1159" s="287" t="s">
        <v>1</v>
      </c>
      <c r="C1159" s="291">
        <f>C1161+C1163+C1165</f>
        <v>288</v>
      </c>
    </row>
    <row r="1160" spans="1:5" s="122" customFormat="1" ht="15">
      <c r="A1160" s="292"/>
      <c r="B1160" s="288" t="s">
        <v>2</v>
      </c>
      <c r="C1160" s="291">
        <f>C1162+C1164+C1166</f>
        <v>288</v>
      </c>
    </row>
    <row r="1161" spans="1:5" s="122" customFormat="1" ht="31.5">
      <c r="A1161" s="450" t="s">
        <v>413</v>
      </c>
      <c r="B1161" s="180" t="s">
        <v>1</v>
      </c>
      <c r="C1161" s="120">
        <v>78</v>
      </c>
    </row>
    <row r="1162" spans="1:5" s="122" customFormat="1">
      <c r="A1162" s="104"/>
      <c r="B1162" s="89" t="s">
        <v>2</v>
      </c>
      <c r="C1162" s="120">
        <v>78</v>
      </c>
    </row>
    <row r="1163" spans="1:5" s="122" customFormat="1" ht="31.5">
      <c r="A1163" s="425" t="s">
        <v>414</v>
      </c>
      <c r="B1163" s="180" t="s">
        <v>1</v>
      </c>
      <c r="C1163" s="120">
        <v>90</v>
      </c>
    </row>
    <row r="1164" spans="1:5" s="122" customFormat="1">
      <c r="A1164" s="104"/>
      <c r="B1164" s="89" t="s">
        <v>2</v>
      </c>
      <c r="C1164" s="120">
        <v>90</v>
      </c>
    </row>
    <row r="1165" spans="1:5" s="122" customFormat="1" ht="31.5">
      <c r="A1165" s="450" t="s">
        <v>415</v>
      </c>
      <c r="B1165" s="180" t="s">
        <v>1</v>
      </c>
      <c r="C1165" s="120">
        <v>120</v>
      </c>
    </row>
    <row r="1166" spans="1:5" s="122" customFormat="1">
      <c r="A1166" s="104"/>
      <c r="B1166" s="89" t="s">
        <v>2</v>
      </c>
      <c r="C1166" s="120">
        <v>120</v>
      </c>
    </row>
    <row r="1167" spans="1:5" s="48" customFormat="1">
      <c r="A1167" s="485" t="s">
        <v>36</v>
      </c>
      <c r="B1167" s="485"/>
      <c r="C1167" s="485"/>
    </row>
    <row r="1168" spans="1:5" s="48" customFormat="1">
      <c r="A1168" s="25" t="s">
        <v>14</v>
      </c>
      <c r="B1168" s="17" t="s">
        <v>1</v>
      </c>
      <c r="C1168" s="23">
        <f>C1170+C1182</f>
        <v>946</v>
      </c>
      <c r="E1168" s="87"/>
    </row>
    <row r="1169" spans="1:11" s="48" customFormat="1">
      <c r="A1169" s="26" t="s">
        <v>15</v>
      </c>
      <c r="B1169" s="18" t="s">
        <v>2</v>
      </c>
      <c r="C1169" s="23">
        <f>C1171+C1183</f>
        <v>946</v>
      </c>
      <c r="E1169" s="87"/>
    </row>
    <row r="1170" spans="1:11" s="87" customFormat="1">
      <c r="A1170" s="105" t="s">
        <v>19</v>
      </c>
      <c r="B1170" s="188" t="s">
        <v>1</v>
      </c>
      <c r="C1170" s="32">
        <f t="shared" ref="C1170:C1175" si="40">C1172</f>
        <v>307</v>
      </c>
      <c r="D1170" s="54"/>
      <c r="E1170" s="54"/>
      <c r="F1170" s="54"/>
      <c r="G1170" s="54"/>
      <c r="H1170" s="54"/>
      <c r="I1170" s="54"/>
    </row>
    <row r="1171" spans="1:11" s="87" customFormat="1">
      <c r="A1171" s="88" t="s">
        <v>20</v>
      </c>
      <c r="B1171" s="102" t="s">
        <v>2</v>
      </c>
      <c r="C1171" s="32">
        <f t="shared" si="40"/>
        <v>307</v>
      </c>
    </row>
    <row r="1172" spans="1:11" s="48" customFormat="1">
      <c r="A1172" s="16" t="s">
        <v>10</v>
      </c>
      <c r="B1172" s="9" t="s">
        <v>1</v>
      </c>
      <c r="C1172" s="23">
        <f t="shared" si="40"/>
        <v>307</v>
      </c>
    </row>
    <row r="1173" spans="1:11" s="48" customFormat="1">
      <c r="A1173" s="15"/>
      <c r="B1173" s="11" t="s">
        <v>2</v>
      </c>
      <c r="C1173" s="23">
        <f t="shared" si="40"/>
        <v>307</v>
      </c>
    </row>
    <row r="1174" spans="1:11" s="87" customFormat="1">
      <c r="A1174" s="211" t="s">
        <v>24</v>
      </c>
      <c r="B1174" s="78" t="s">
        <v>1</v>
      </c>
      <c r="C1174" s="57">
        <f t="shared" si="40"/>
        <v>307</v>
      </c>
    </row>
    <row r="1175" spans="1:11" s="87" customFormat="1">
      <c r="A1175" s="212"/>
      <c r="B1175" s="50" t="s">
        <v>2</v>
      </c>
      <c r="C1175" s="57">
        <f t="shared" si="40"/>
        <v>307</v>
      </c>
    </row>
    <row r="1176" spans="1:11" s="316" customFormat="1">
      <c r="A1176" s="115" t="s">
        <v>295</v>
      </c>
      <c r="B1176" s="314" t="s">
        <v>1</v>
      </c>
      <c r="C1176" s="315">
        <f>C1178+C1180</f>
        <v>307</v>
      </c>
    </row>
    <row r="1177" spans="1:11" s="316" customFormat="1">
      <c r="A1177" s="317"/>
      <c r="B1177" s="318" t="s">
        <v>2</v>
      </c>
      <c r="C1177" s="315">
        <f>C1179+C1181</f>
        <v>307</v>
      </c>
    </row>
    <row r="1178" spans="1:11" s="122" customFormat="1" ht="46.5" customHeight="1">
      <c r="A1178" s="451" t="s">
        <v>244</v>
      </c>
      <c r="B1178" s="180" t="s">
        <v>1</v>
      </c>
      <c r="C1178" s="120">
        <v>157</v>
      </c>
      <c r="D1178" s="111"/>
      <c r="E1178" s="111"/>
      <c r="F1178" s="210"/>
      <c r="G1178" s="120"/>
      <c r="H1178" s="120"/>
      <c r="I1178" s="197"/>
      <c r="J1178" s="197"/>
      <c r="K1178" s="197"/>
    </row>
    <row r="1179" spans="1:11" s="122" customFormat="1" ht="16.5" customHeight="1">
      <c r="A1179" s="215"/>
      <c r="B1179" s="89" t="s">
        <v>2</v>
      </c>
      <c r="C1179" s="120">
        <v>157</v>
      </c>
      <c r="D1179" s="111"/>
      <c r="E1179" s="111"/>
      <c r="F1179" s="210"/>
      <c r="G1179" s="120"/>
      <c r="H1179" s="120"/>
      <c r="I1179" s="197"/>
      <c r="J1179" s="197"/>
      <c r="K1179" s="197"/>
    </row>
    <row r="1180" spans="1:11" s="122" customFormat="1" ht="30" customHeight="1">
      <c r="A1180" s="360" t="s">
        <v>245</v>
      </c>
      <c r="B1180" s="180" t="s">
        <v>1</v>
      </c>
      <c r="C1180" s="120">
        <v>150</v>
      </c>
      <c r="D1180" s="111"/>
      <c r="E1180" s="111"/>
      <c r="F1180" s="210"/>
      <c r="G1180" s="120"/>
      <c r="H1180" s="120"/>
      <c r="I1180" s="197"/>
      <c r="J1180" s="197"/>
      <c r="K1180" s="197"/>
    </row>
    <row r="1181" spans="1:11" s="122" customFormat="1" ht="16.5" customHeight="1">
      <c r="A1181" s="215"/>
      <c r="B1181" s="89" t="s">
        <v>2</v>
      </c>
      <c r="C1181" s="120">
        <v>150</v>
      </c>
      <c r="D1181" s="111"/>
      <c r="E1181" s="111"/>
      <c r="F1181" s="210"/>
      <c r="G1181" s="120"/>
      <c r="H1181" s="120"/>
      <c r="I1181" s="197"/>
      <c r="J1181" s="197"/>
      <c r="K1181" s="197"/>
    </row>
    <row r="1182" spans="1:11" s="126" customFormat="1">
      <c r="A1182" s="439" t="s">
        <v>17</v>
      </c>
      <c r="B1182" s="134" t="s">
        <v>1</v>
      </c>
      <c r="C1182" s="34">
        <f t="shared" ref="C1182:C1185" si="41">C1184</f>
        <v>639</v>
      </c>
    </row>
    <row r="1183" spans="1:11" s="126" customFormat="1">
      <c r="A1183" s="191" t="s">
        <v>9</v>
      </c>
      <c r="B1183" s="112" t="s">
        <v>2</v>
      </c>
      <c r="C1183" s="34">
        <f t="shared" si="41"/>
        <v>639</v>
      </c>
    </row>
    <row r="1184" spans="1:11" s="126" customFormat="1">
      <c r="A1184" s="346" t="s">
        <v>10</v>
      </c>
      <c r="B1184" s="127" t="s">
        <v>1</v>
      </c>
      <c r="C1184" s="116">
        <f t="shared" si="41"/>
        <v>639</v>
      </c>
    </row>
    <row r="1185" spans="1:11" s="126" customFormat="1">
      <c r="A1185" s="107"/>
      <c r="B1185" s="112" t="s">
        <v>2</v>
      </c>
      <c r="C1185" s="116">
        <f t="shared" si="41"/>
        <v>639</v>
      </c>
    </row>
    <row r="1186" spans="1:11" s="126" customFormat="1" ht="15" customHeight="1">
      <c r="A1186" s="452" t="s">
        <v>24</v>
      </c>
      <c r="B1186" s="134" t="s">
        <v>1</v>
      </c>
      <c r="C1186" s="116">
        <f>C1188+C1192+C1198</f>
        <v>639</v>
      </c>
    </row>
    <row r="1187" spans="1:11" s="126" customFormat="1" ht="15" customHeight="1">
      <c r="A1187" s="453"/>
      <c r="B1187" s="112" t="s">
        <v>2</v>
      </c>
      <c r="C1187" s="116">
        <f>C1189+C1193+C1199</f>
        <v>639</v>
      </c>
    </row>
    <row r="1188" spans="1:11" s="316" customFormat="1">
      <c r="A1188" s="454" t="s">
        <v>129</v>
      </c>
      <c r="B1188" s="314" t="s">
        <v>1</v>
      </c>
      <c r="C1188" s="315">
        <f>C1190</f>
        <v>264</v>
      </c>
    </row>
    <row r="1189" spans="1:11" s="316" customFormat="1">
      <c r="A1189" s="317"/>
      <c r="B1189" s="318" t="s">
        <v>2</v>
      </c>
      <c r="C1189" s="315">
        <f>C1191</f>
        <v>264</v>
      </c>
      <c r="D1189" s="315">
        <f>D1191</f>
        <v>0</v>
      </c>
    </row>
    <row r="1190" spans="1:11" s="122" customFormat="1" ht="52.5" customHeight="1">
      <c r="A1190" s="357" t="s">
        <v>71</v>
      </c>
      <c r="B1190" s="180" t="s">
        <v>1</v>
      </c>
      <c r="C1190" s="120">
        <v>264</v>
      </c>
      <c r="D1190" s="111"/>
      <c r="E1190" s="111"/>
      <c r="F1190" s="210"/>
      <c r="G1190" s="120"/>
      <c r="H1190" s="120"/>
      <c r="I1190" s="197"/>
      <c r="J1190" s="197"/>
      <c r="K1190" s="197"/>
    </row>
    <row r="1191" spans="1:11" s="122" customFormat="1" ht="16.5" customHeight="1">
      <c r="A1191" s="198"/>
      <c r="B1191" s="89" t="s">
        <v>2</v>
      </c>
      <c r="C1191" s="120">
        <v>264</v>
      </c>
      <c r="D1191" s="111"/>
      <c r="E1191" s="111"/>
      <c r="F1191" s="210"/>
      <c r="G1191" s="120"/>
      <c r="H1191" s="120"/>
      <c r="I1191" s="197"/>
      <c r="J1191" s="197"/>
      <c r="K1191" s="197"/>
    </row>
    <row r="1192" spans="1:11" s="209" customFormat="1" ht="14.25">
      <c r="A1192" s="306" t="s">
        <v>296</v>
      </c>
      <c r="B1192" s="204" t="s">
        <v>1</v>
      </c>
      <c r="C1192" s="205">
        <f>C1194+C1196</f>
        <v>255</v>
      </c>
      <c r="D1192" s="208"/>
    </row>
    <row r="1193" spans="1:11" s="209" customFormat="1">
      <c r="A1193" s="206"/>
      <c r="B1193" s="207" t="s">
        <v>2</v>
      </c>
      <c r="C1193" s="205">
        <f>C1195+C1197</f>
        <v>255</v>
      </c>
      <c r="D1193" s="208"/>
    </row>
    <row r="1194" spans="1:11" s="126" customFormat="1" ht="46.5" customHeight="1">
      <c r="A1194" s="455" t="s">
        <v>80</v>
      </c>
      <c r="B1194" s="134" t="s">
        <v>1</v>
      </c>
      <c r="C1194" s="116">
        <v>135</v>
      </c>
    </row>
    <row r="1195" spans="1:11" s="126" customFormat="1" ht="15" customHeight="1">
      <c r="A1195" s="212"/>
      <c r="B1195" s="50" t="s">
        <v>2</v>
      </c>
      <c r="C1195" s="57">
        <v>135</v>
      </c>
    </row>
    <row r="1196" spans="1:11" s="126" customFormat="1" ht="30.75" customHeight="1">
      <c r="A1196" s="339" t="s">
        <v>437</v>
      </c>
      <c r="B1196" s="78" t="s">
        <v>1</v>
      </c>
      <c r="C1196" s="57">
        <v>120</v>
      </c>
    </row>
    <row r="1197" spans="1:11" s="126" customFormat="1" ht="15" customHeight="1">
      <c r="A1197" s="340"/>
      <c r="B1197" s="50" t="s">
        <v>2</v>
      </c>
      <c r="C1197" s="57">
        <v>120</v>
      </c>
    </row>
    <row r="1198" spans="1:11" s="55" customFormat="1" ht="14.25">
      <c r="A1198" s="235" t="s">
        <v>297</v>
      </c>
      <c r="B1198" s="78" t="s">
        <v>1</v>
      </c>
      <c r="C1198" s="57">
        <f>C1200+C1202</f>
        <v>120</v>
      </c>
      <c r="D1198" s="73"/>
      <c r="E1198" s="126"/>
    </row>
    <row r="1199" spans="1:11" s="55" customFormat="1">
      <c r="A1199" s="58"/>
      <c r="B1199" s="50" t="s">
        <v>2</v>
      </c>
      <c r="C1199" s="57">
        <f>C1201+C1203</f>
        <v>120</v>
      </c>
      <c r="D1199" s="73"/>
      <c r="E1199" s="126"/>
    </row>
    <row r="1200" spans="1:11" s="126" customFormat="1" ht="15">
      <c r="A1200" s="436" t="s">
        <v>289</v>
      </c>
      <c r="B1200" s="134" t="s">
        <v>1</v>
      </c>
      <c r="C1200" s="116">
        <v>50</v>
      </c>
    </row>
    <row r="1201" spans="1:9" s="126" customFormat="1">
      <c r="A1201" s="200"/>
      <c r="B1201" s="112" t="s">
        <v>2</v>
      </c>
      <c r="C1201" s="116">
        <v>50</v>
      </c>
    </row>
    <row r="1202" spans="1:9" s="126" customFormat="1" ht="15">
      <c r="A1202" s="436" t="s">
        <v>290</v>
      </c>
      <c r="B1202" s="134" t="s">
        <v>1</v>
      </c>
      <c r="C1202" s="116">
        <v>70</v>
      </c>
    </row>
    <row r="1203" spans="1:9" s="55" customFormat="1">
      <c r="A1203" s="58"/>
      <c r="B1203" s="50" t="s">
        <v>2</v>
      </c>
      <c r="C1203" s="57">
        <v>70</v>
      </c>
      <c r="D1203" s="73"/>
      <c r="E1203" s="126"/>
    </row>
    <row r="1204" spans="1:9" s="48" customFormat="1">
      <c r="A1204" s="485" t="s">
        <v>38</v>
      </c>
      <c r="B1204" s="485"/>
      <c r="C1204" s="485"/>
    </row>
    <row r="1205" spans="1:9" s="48" customFormat="1">
      <c r="A1205" s="25" t="s">
        <v>14</v>
      </c>
      <c r="B1205" s="17" t="s">
        <v>1</v>
      </c>
      <c r="C1205" s="23">
        <f>C1207</f>
        <v>519</v>
      </c>
      <c r="E1205" s="87"/>
    </row>
    <row r="1206" spans="1:9" s="48" customFormat="1">
      <c r="A1206" s="26" t="s">
        <v>15</v>
      </c>
      <c r="B1206" s="18" t="s">
        <v>2</v>
      </c>
      <c r="C1206" s="23">
        <f>C1208</f>
        <v>519</v>
      </c>
      <c r="E1206" s="87"/>
    </row>
    <row r="1207" spans="1:9" s="87" customFormat="1">
      <c r="A1207" s="105" t="s">
        <v>19</v>
      </c>
      <c r="B1207" s="188" t="s">
        <v>1</v>
      </c>
      <c r="C1207" s="32">
        <f>C1209</f>
        <v>519</v>
      </c>
      <c r="D1207" s="54"/>
      <c r="E1207" s="54"/>
      <c r="F1207" s="54"/>
      <c r="G1207" s="54"/>
      <c r="H1207" s="54"/>
      <c r="I1207" s="54"/>
    </row>
    <row r="1208" spans="1:9" s="87" customFormat="1">
      <c r="A1208" s="88" t="s">
        <v>20</v>
      </c>
      <c r="B1208" s="102" t="s">
        <v>2</v>
      </c>
      <c r="C1208" s="32">
        <f>C1210</f>
        <v>519</v>
      </c>
    </row>
    <row r="1209" spans="1:9" s="48" customFormat="1">
      <c r="A1209" s="16" t="s">
        <v>10</v>
      </c>
      <c r="B1209" s="9" t="s">
        <v>1</v>
      </c>
      <c r="C1209" s="23">
        <f t="shared" ref="C1209:C1210" si="42">C1211</f>
        <v>519</v>
      </c>
    </row>
    <row r="1210" spans="1:9" s="48" customFormat="1">
      <c r="A1210" s="15"/>
      <c r="B1210" s="11" t="s">
        <v>2</v>
      </c>
      <c r="C1210" s="23">
        <f t="shared" si="42"/>
        <v>519</v>
      </c>
    </row>
    <row r="1211" spans="1:9" s="87" customFormat="1">
      <c r="A1211" s="211" t="s">
        <v>24</v>
      </c>
      <c r="B1211" s="78" t="s">
        <v>1</v>
      </c>
      <c r="C1211" s="57">
        <f>C1213+C1241+C1247</f>
        <v>519</v>
      </c>
    </row>
    <row r="1212" spans="1:9" s="87" customFormat="1">
      <c r="A1212" s="212"/>
      <c r="B1212" s="50" t="s">
        <v>2</v>
      </c>
      <c r="C1212" s="57">
        <f>C1214+C1242+C1248</f>
        <v>519</v>
      </c>
    </row>
    <row r="1213" spans="1:9" s="126" customFormat="1" ht="25.5">
      <c r="A1213" s="268" t="s">
        <v>72</v>
      </c>
      <c r="B1213" s="134" t="s">
        <v>1</v>
      </c>
      <c r="C1213" s="57">
        <f>C1215+C1217+C1219+C1221+C1223+C1225+C1227+C1229+C1231+C1233+C1235+C1237+C1239</f>
        <v>331</v>
      </c>
    </row>
    <row r="1214" spans="1:9" s="126" customFormat="1" ht="15.75" customHeight="1">
      <c r="A1214" s="191"/>
      <c r="B1214" s="112" t="s">
        <v>2</v>
      </c>
      <c r="C1214" s="57">
        <f>C1216+C1218+C1220+C1222+C1224+C1226+C1228+C1230+C1232+C1234+C1236+C1238+C1240</f>
        <v>331</v>
      </c>
    </row>
    <row r="1215" spans="1:9" s="126" customFormat="1" ht="47.25" customHeight="1">
      <c r="A1215" s="456" t="s">
        <v>302</v>
      </c>
      <c r="B1215" s="134" t="s">
        <v>1</v>
      </c>
      <c r="C1215" s="116">
        <v>10</v>
      </c>
    </row>
    <row r="1216" spans="1:9" s="126" customFormat="1">
      <c r="A1216" s="191"/>
      <c r="B1216" s="112" t="s">
        <v>2</v>
      </c>
      <c r="C1216" s="116">
        <v>10</v>
      </c>
    </row>
    <row r="1217" spans="1:3" s="126" customFormat="1" ht="45.75" customHeight="1">
      <c r="A1217" s="456" t="s">
        <v>303</v>
      </c>
      <c r="B1217" s="134" t="s">
        <v>1</v>
      </c>
      <c r="C1217" s="116">
        <v>10</v>
      </c>
    </row>
    <row r="1218" spans="1:3" s="126" customFormat="1">
      <c r="A1218" s="191"/>
      <c r="B1218" s="112" t="s">
        <v>2</v>
      </c>
      <c r="C1218" s="116">
        <v>10</v>
      </c>
    </row>
    <row r="1219" spans="1:3" s="126" customFormat="1" ht="49.5" customHeight="1">
      <c r="A1219" s="456" t="s">
        <v>304</v>
      </c>
      <c r="B1219" s="134" t="s">
        <v>1</v>
      </c>
      <c r="C1219" s="116">
        <v>59</v>
      </c>
    </row>
    <row r="1220" spans="1:3" s="126" customFormat="1" ht="20.25" customHeight="1">
      <c r="A1220" s="191"/>
      <c r="B1220" s="112" t="s">
        <v>2</v>
      </c>
      <c r="C1220" s="116">
        <v>59</v>
      </c>
    </row>
    <row r="1221" spans="1:3" s="126" customFormat="1" ht="45" customHeight="1">
      <c r="A1221" s="456" t="s">
        <v>305</v>
      </c>
      <c r="B1221" s="134" t="s">
        <v>1</v>
      </c>
      <c r="C1221" s="116">
        <v>3</v>
      </c>
    </row>
    <row r="1222" spans="1:3" s="126" customFormat="1">
      <c r="A1222" s="191"/>
      <c r="B1222" s="112" t="s">
        <v>2</v>
      </c>
      <c r="C1222" s="116">
        <v>3</v>
      </c>
    </row>
    <row r="1223" spans="1:3" s="126" customFormat="1" ht="48.75" customHeight="1">
      <c r="A1223" s="456" t="s">
        <v>307</v>
      </c>
      <c r="B1223" s="134" t="s">
        <v>1</v>
      </c>
      <c r="C1223" s="116">
        <v>21</v>
      </c>
    </row>
    <row r="1224" spans="1:3" s="126" customFormat="1" ht="18.75" customHeight="1">
      <c r="A1224" s="191"/>
      <c r="B1224" s="112" t="s">
        <v>2</v>
      </c>
      <c r="C1224" s="116">
        <v>21</v>
      </c>
    </row>
    <row r="1225" spans="1:3" s="126" customFormat="1" ht="33" customHeight="1">
      <c r="A1225" s="456" t="s">
        <v>308</v>
      </c>
      <c r="B1225" s="134" t="s">
        <v>1</v>
      </c>
      <c r="C1225" s="116">
        <v>9</v>
      </c>
    </row>
    <row r="1226" spans="1:3" s="126" customFormat="1" ht="21.75" customHeight="1">
      <c r="A1226" s="191"/>
      <c r="B1226" s="112" t="s">
        <v>2</v>
      </c>
      <c r="C1226" s="116">
        <v>9</v>
      </c>
    </row>
    <row r="1227" spans="1:3" s="126" customFormat="1" ht="34.5" customHeight="1">
      <c r="A1227" s="456" t="s">
        <v>309</v>
      </c>
      <c r="B1227" s="134" t="s">
        <v>1</v>
      </c>
      <c r="C1227" s="116">
        <v>29</v>
      </c>
    </row>
    <row r="1228" spans="1:3" s="126" customFormat="1">
      <c r="A1228" s="191"/>
      <c r="B1228" s="112" t="s">
        <v>2</v>
      </c>
      <c r="C1228" s="57">
        <v>29</v>
      </c>
    </row>
    <row r="1229" spans="1:3" s="126" customFormat="1" ht="45.75" customHeight="1">
      <c r="A1229" s="456" t="s">
        <v>310</v>
      </c>
      <c r="B1229" s="134" t="s">
        <v>1</v>
      </c>
      <c r="C1229" s="116">
        <v>65</v>
      </c>
    </row>
    <row r="1230" spans="1:3" s="126" customFormat="1">
      <c r="A1230" s="191"/>
      <c r="B1230" s="112" t="s">
        <v>2</v>
      </c>
      <c r="C1230" s="116">
        <v>65</v>
      </c>
    </row>
    <row r="1231" spans="1:3" s="126" customFormat="1" ht="32.25" customHeight="1">
      <c r="A1231" s="456" t="s">
        <v>311</v>
      </c>
      <c r="B1231" s="134" t="s">
        <v>1</v>
      </c>
      <c r="C1231" s="116">
        <v>86</v>
      </c>
    </row>
    <row r="1232" spans="1:3" s="126" customFormat="1" ht="17.25" customHeight="1">
      <c r="A1232" s="191"/>
      <c r="B1232" s="112" t="s">
        <v>2</v>
      </c>
      <c r="C1232" s="116">
        <v>86</v>
      </c>
    </row>
    <row r="1233" spans="1:3" s="126" customFormat="1" ht="18" customHeight="1">
      <c r="A1233" s="457" t="s">
        <v>312</v>
      </c>
      <c r="B1233" s="134" t="s">
        <v>1</v>
      </c>
      <c r="C1233" s="116">
        <v>2</v>
      </c>
    </row>
    <row r="1234" spans="1:3" s="126" customFormat="1" ht="15.75" customHeight="1">
      <c r="A1234" s="191"/>
      <c r="B1234" s="112" t="s">
        <v>2</v>
      </c>
      <c r="C1234" s="116">
        <v>2</v>
      </c>
    </row>
    <row r="1235" spans="1:3" s="126" customFormat="1" ht="30.75" customHeight="1">
      <c r="A1235" s="456" t="s">
        <v>314</v>
      </c>
      <c r="B1235" s="134" t="s">
        <v>1</v>
      </c>
      <c r="C1235" s="116">
        <v>10</v>
      </c>
    </row>
    <row r="1236" spans="1:3" s="126" customFormat="1" ht="19.5" customHeight="1">
      <c r="A1236" s="191"/>
      <c r="B1236" s="112" t="s">
        <v>2</v>
      </c>
      <c r="C1236" s="116">
        <v>10</v>
      </c>
    </row>
    <row r="1237" spans="1:3" s="126" customFormat="1" ht="18" customHeight="1">
      <c r="A1237" s="456" t="s">
        <v>317</v>
      </c>
      <c r="B1237" s="134" t="s">
        <v>1</v>
      </c>
      <c r="C1237" s="116">
        <v>3</v>
      </c>
    </row>
    <row r="1238" spans="1:3" s="126" customFormat="1" ht="16.5" customHeight="1">
      <c r="A1238" s="191"/>
      <c r="B1238" s="112" t="s">
        <v>2</v>
      </c>
      <c r="C1238" s="57">
        <v>3</v>
      </c>
    </row>
    <row r="1239" spans="1:3" s="126" customFormat="1" ht="33.75" customHeight="1">
      <c r="A1239" s="450" t="s">
        <v>431</v>
      </c>
      <c r="B1239" s="134" t="s">
        <v>1</v>
      </c>
      <c r="C1239" s="116">
        <v>24</v>
      </c>
    </row>
    <row r="1240" spans="1:3" s="126" customFormat="1" ht="16.5" customHeight="1">
      <c r="A1240" s="191"/>
      <c r="B1240" s="112" t="s">
        <v>2</v>
      </c>
      <c r="C1240" s="57">
        <v>24</v>
      </c>
    </row>
    <row r="1241" spans="1:3" s="126" customFormat="1" ht="17.25" customHeight="1">
      <c r="A1241" s="269" t="s">
        <v>324</v>
      </c>
      <c r="B1241" s="134" t="s">
        <v>1</v>
      </c>
      <c r="C1241" s="57">
        <f>C1243+C1245</f>
        <v>137</v>
      </c>
    </row>
    <row r="1242" spans="1:3" s="126" customFormat="1">
      <c r="A1242" s="191"/>
      <c r="B1242" s="112" t="s">
        <v>2</v>
      </c>
      <c r="C1242" s="57">
        <f>C1244+C1246</f>
        <v>137</v>
      </c>
    </row>
    <row r="1243" spans="1:3" s="126" customFormat="1" ht="78" customHeight="1">
      <c r="A1243" s="360" t="s">
        <v>318</v>
      </c>
      <c r="B1243" s="134" t="s">
        <v>1</v>
      </c>
      <c r="C1243" s="116">
        <v>125</v>
      </c>
    </row>
    <row r="1244" spans="1:3" s="126" customFormat="1" ht="22.5" customHeight="1">
      <c r="A1244" s="191"/>
      <c r="B1244" s="112" t="s">
        <v>2</v>
      </c>
      <c r="C1244" s="116">
        <v>125</v>
      </c>
    </row>
    <row r="1245" spans="1:3" s="126" customFormat="1" ht="33" customHeight="1">
      <c r="A1245" s="360" t="s">
        <v>319</v>
      </c>
      <c r="B1245" s="134" t="s">
        <v>1</v>
      </c>
      <c r="C1245" s="116">
        <v>12</v>
      </c>
    </row>
    <row r="1246" spans="1:3" s="126" customFormat="1" ht="20.25" customHeight="1">
      <c r="A1246" s="191"/>
      <c r="B1246" s="112" t="s">
        <v>2</v>
      </c>
      <c r="C1246" s="116">
        <v>12</v>
      </c>
    </row>
    <row r="1247" spans="1:3" s="126" customFormat="1" ht="25.5">
      <c r="A1247" s="214" t="s">
        <v>325</v>
      </c>
      <c r="B1247" s="127" t="s">
        <v>1</v>
      </c>
      <c r="C1247" s="116">
        <f>C1249</f>
        <v>51</v>
      </c>
    </row>
    <row r="1248" spans="1:3" s="126" customFormat="1">
      <c r="A1248" s="200"/>
      <c r="B1248" s="112" t="s">
        <v>2</v>
      </c>
      <c r="C1248" s="116">
        <f>C1250</f>
        <v>51</v>
      </c>
    </row>
    <row r="1249" spans="1:9" s="126" customFormat="1" ht="15">
      <c r="A1249" s="437" t="s">
        <v>87</v>
      </c>
      <c r="B1249" s="127" t="s">
        <v>1</v>
      </c>
      <c r="C1249" s="116">
        <v>51</v>
      </c>
    </row>
    <row r="1250" spans="1:9" s="126" customFormat="1">
      <c r="A1250" s="200"/>
      <c r="B1250" s="112" t="s">
        <v>2</v>
      </c>
      <c r="C1250" s="116">
        <v>51</v>
      </c>
    </row>
    <row r="1251" spans="1:9" s="55" customFormat="1">
      <c r="A1251" s="260" t="s">
        <v>44</v>
      </c>
      <c r="B1251" s="68"/>
      <c r="C1251" s="171"/>
      <c r="D1251" s="492"/>
      <c r="E1251" s="492"/>
      <c r="F1251" s="493"/>
      <c r="G1251" s="493"/>
      <c r="H1251" s="493"/>
      <c r="I1251" s="493"/>
    </row>
    <row r="1252" spans="1:9" s="126" customFormat="1">
      <c r="A1252" s="187" t="s">
        <v>14</v>
      </c>
      <c r="B1252" s="309" t="s">
        <v>1</v>
      </c>
      <c r="C1252" s="57">
        <f t="shared" ref="C1252:C1253" si="43">C1254</f>
        <v>3616</v>
      </c>
      <c r="D1252" s="181"/>
      <c r="E1252" s="181"/>
      <c r="F1252" s="181"/>
      <c r="G1252" s="181"/>
      <c r="H1252" s="181"/>
      <c r="I1252" s="181"/>
    </row>
    <row r="1253" spans="1:9" s="126" customFormat="1">
      <c r="A1253" s="104" t="s">
        <v>15</v>
      </c>
      <c r="B1253" s="310" t="s">
        <v>2</v>
      </c>
      <c r="C1253" s="57">
        <f t="shared" si="43"/>
        <v>3616</v>
      </c>
      <c r="D1253" s="181"/>
      <c r="E1253" s="181"/>
      <c r="F1253" s="181"/>
      <c r="G1253" s="181"/>
      <c r="H1253" s="181"/>
      <c r="I1253" s="181"/>
    </row>
    <row r="1254" spans="1:9" s="126" customFormat="1">
      <c r="A1254" s="105" t="s">
        <v>19</v>
      </c>
      <c r="B1254" s="311" t="s">
        <v>1</v>
      </c>
      <c r="C1254" s="32">
        <f>C1256</f>
        <v>3616</v>
      </c>
      <c r="D1254" s="181"/>
      <c r="E1254" s="181"/>
      <c r="F1254" s="181"/>
      <c r="G1254" s="181"/>
      <c r="H1254" s="181"/>
      <c r="I1254" s="181"/>
    </row>
    <row r="1255" spans="1:9" s="126" customFormat="1">
      <c r="A1255" s="200" t="s">
        <v>20</v>
      </c>
      <c r="B1255" s="112" t="s">
        <v>2</v>
      </c>
      <c r="C1255" s="32">
        <f>C1257</f>
        <v>3616</v>
      </c>
    </row>
    <row r="1256" spans="1:9" s="48" customFormat="1">
      <c r="A1256" s="16" t="s">
        <v>10</v>
      </c>
      <c r="B1256" s="9" t="s">
        <v>1</v>
      </c>
      <c r="C1256" s="23">
        <f>C1258</f>
        <v>3616</v>
      </c>
    </row>
    <row r="1257" spans="1:9" s="48" customFormat="1">
      <c r="A1257" s="15"/>
      <c r="B1257" s="11" t="s">
        <v>2</v>
      </c>
      <c r="C1257" s="23">
        <f>C1259</f>
        <v>3616</v>
      </c>
    </row>
    <row r="1258" spans="1:9" s="87" customFormat="1" ht="15" customHeight="1">
      <c r="A1258" s="211" t="s">
        <v>24</v>
      </c>
      <c r="B1258" s="78" t="s">
        <v>1</v>
      </c>
      <c r="C1258" s="57">
        <f>C1260+C1262+C1264+C1266+C1268</f>
        <v>3616</v>
      </c>
    </row>
    <row r="1259" spans="1:9" s="87" customFormat="1" ht="15" customHeight="1">
      <c r="A1259" s="212"/>
      <c r="B1259" s="50" t="s">
        <v>2</v>
      </c>
      <c r="C1259" s="57">
        <f>C1261+C1263+C1265+C1267+C1269</f>
        <v>3616</v>
      </c>
    </row>
    <row r="1260" spans="1:9" s="126" customFormat="1" ht="58.5" customHeight="1">
      <c r="A1260" s="458" t="s">
        <v>362</v>
      </c>
      <c r="B1260" s="134" t="s">
        <v>1</v>
      </c>
      <c r="C1260" s="116">
        <v>12</v>
      </c>
    </row>
    <row r="1261" spans="1:9" s="126" customFormat="1">
      <c r="A1261" s="191"/>
      <c r="B1261" s="112" t="s">
        <v>2</v>
      </c>
      <c r="C1261" s="116">
        <v>12</v>
      </c>
    </row>
    <row r="1262" spans="1:9" s="126" customFormat="1" ht="44.25" customHeight="1">
      <c r="A1262" s="458" t="s">
        <v>363</v>
      </c>
      <c r="B1262" s="134" t="s">
        <v>1</v>
      </c>
      <c r="C1262" s="116">
        <v>12</v>
      </c>
    </row>
    <row r="1263" spans="1:9" s="126" customFormat="1">
      <c r="A1263" s="191"/>
      <c r="B1263" s="112" t="s">
        <v>2</v>
      </c>
      <c r="C1263" s="116">
        <v>12</v>
      </c>
    </row>
    <row r="1264" spans="1:9" s="126" customFormat="1" ht="28.5">
      <c r="A1264" s="459" t="s">
        <v>364</v>
      </c>
      <c r="B1264" s="134" t="s">
        <v>1</v>
      </c>
      <c r="C1264" s="116">
        <v>3250</v>
      </c>
    </row>
    <row r="1265" spans="1:13" s="126" customFormat="1">
      <c r="A1265" s="191"/>
      <c r="B1265" s="112" t="s">
        <v>2</v>
      </c>
      <c r="C1265" s="116">
        <v>3250</v>
      </c>
    </row>
    <row r="1266" spans="1:13" s="126" customFormat="1" ht="85.5">
      <c r="A1266" s="446" t="s">
        <v>365</v>
      </c>
      <c r="B1266" s="134" t="s">
        <v>1</v>
      </c>
      <c r="C1266" s="116">
        <v>225</v>
      </c>
    </row>
    <row r="1267" spans="1:13" s="126" customFormat="1">
      <c r="A1267" s="191"/>
      <c r="B1267" s="112" t="s">
        <v>2</v>
      </c>
      <c r="C1267" s="116">
        <v>225</v>
      </c>
    </row>
    <row r="1268" spans="1:13" s="126" customFormat="1" ht="63">
      <c r="A1268" s="460" t="s">
        <v>432</v>
      </c>
      <c r="B1268" s="134" t="s">
        <v>1</v>
      </c>
      <c r="C1268" s="116">
        <v>117</v>
      </c>
    </row>
    <row r="1269" spans="1:13" s="126" customFormat="1">
      <c r="A1269" s="191"/>
      <c r="B1269" s="112" t="s">
        <v>2</v>
      </c>
      <c r="C1269" s="57">
        <v>117</v>
      </c>
    </row>
    <row r="1270" spans="1:13" s="87" customFormat="1" ht="14.25" customHeight="1">
      <c r="A1270" s="149" t="s">
        <v>52</v>
      </c>
      <c r="B1270" s="150"/>
      <c r="C1270" s="151"/>
      <c r="D1270" s="161"/>
      <c r="E1270" s="132"/>
      <c r="F1270" s="161"/>
      <c r="G1270" s="161"/>
      <c r="H1270" s="161"/>
      <c r="I1270" s="161"/>
    </row>
    <row r="1271" spans="1:13" s="87" customFormat="1" ht="15.75" customHeight="1">
      <c r="A1271" s="159" t="s">
        <v>14</v>
      </c>
      <c r="B1271" s="160" t="s">
        <v>1</v>
      </c>
      <c r="C1271" s="76">
        <f t="shared" ref="C1271:C1276" si="44">C1273</f>
        <v>7804</v>
      </c>
      <c r="D1271" s="154"/>
      <c r="E1271" s="189"/>
      <c r="F1271" s="154"/>
      <c r="G1271" s="154"/>
      <c r="H1271" s="154"/>
      <c r="I1271" s="154"/>
    </row>
    <row r="1272" spans="1:13" s="87" customFormat="1" ht="15.75" customHeight="1">
      <c r="A1272" s="10" t="s">
        <v>22</v>
      </c>
      <c r="B1272" s="50" t="s">
        <v>2</v>
      </c>
      <c r="C1272" s="76">
        <f t="shared" si="44"/>
        <v>7804</v>
      </c>
      <c r="D1272" s="53"/>
      <c r="E1272" s="117"/>
      <c r="F1272" s="53" t="e">
        <f>F1274+#REF!</f>
        <v>#REF!</v>
      </c>
      <c r="G1272" s="53" t="e">
        <f>G1274+#REF!</f>
        <v>#REF!</v>
      </c>
      <c r="H1272" s="53" t="e">
        <f>H1274+#REF!</f>
        <v>#REF!</v>
      </c>
      <c r="I1272" s="53" t="e">
        <f>I1274+#REF!</f>
        <v>#REF!</v>
      </c>
    </row>
    <row r="1273" spans="1:13" s="87" customFormat="1" ht="15" customHeight="1">
      <c r="A1273" s="114" t="s">
        <v>19</v>
      </c>
      <c r="B1273" s="78" t="s">
        <v>1</v>
      </c>
      <c r="C1273" s="170">
        <f t="shared" si="44"/>
        <v>7804</v>
      </c>
    </row>
    <row r="1274" spans="1:13" s="87" customFormat="1" ht="15" customHeight="1">
      <c r="A1274" s="10" t="s">
        <v>20</v>
      </c>
      <c r="B1274" s="50" t="s">
        <v>2</v>
      </c>
      <c r="C1274" s="170">
        <f t="shared" si="44"/>
        <v>7804</v>
      </c>
    </row>
    <row r="1275" spans="1:13" s="87" customFormat="1" ht="13.5" customHeight="1">
      <c r="A1275" s="16" t="s">
        <v>10</v>
      </c>
      <c r="B1275" s="78" t="s">
        <v>1</v>
      </c>
      <c r="C1275" s="146">
        <f t="shared" si="44"/>
        <v>7804</v>
      </c>
    </row>
    <row r="1276" spans="1:13" s="87" customFormat="1" ht="14.25" customHeight="1">
      <c r="A1276" s="15"/>
      <c r="B1276" s="50" t="s">
        <v>2</v>
      </c>
      <c r="C1276" s="146">
        <f t="shared" si="44"/>
        <v>7804</v>
      </c>
    </row>
    <row r="1277" spans="1:13" s="87" customFormat="1" ht="15" customHeight="1">
      <c r="A1277" s="472" t="s">
        <v>51</v>
      </c>
      <c r="B1277" s="78" t="s">
        <v>1</v>
      </c>
      <c r="C1277" s="146">
        <f>C1286</f>
        <v>7804</v>
      </c>
    </row>
    <row r="1278" spans="1:13" s="87" customFormat="1" ht="15" customHeight="1">
      <c r="A1278" s="473"/>
      <c r="B1278" s="50" t="s">
        <v>2</v>
      </c>
      <c r="C1278" s="146">
        <f>C1287</f>
        <v>7804</v>
      </c>
    </row>
    <row r="1279" spans="1:13">
      <c r="A1279" s="216" t="s">
        <v>18</v>
      </c>
      <c r="B1279" s="217"/>
      <c r="C1279" s="218"/>
      <c r="D1279" s="157"/>
      <c r="E1279" s="162"/>
      <c r="F1279" s="157"/>
      <c r="G1279" s="157"/>
      <c r="H1279" s="157"/>
      <c r="I1279" s="158"/>
      <c r="J1279" s="13"/>
      <c r="K1279" s="13"/>
      <c r="L1279" s="13"/>
      <c r="M1279" s="13"/>
    </row>
    <row r="1280" spans="1:13" s="87" customFormat="1" ht="15.75" customHeight="1">
      <c r="A1280" s="163" t="s">
        <v>14</v>
      </c>
      <c r="B1280" s="78" t="s">
        <v>1</v>
      </c>
      <c r="C1280" s="146">
        <f t="shared" ref="C1280:C1285" si="45">C1282</f>
        <v>7804</v>
      </c>
    </row>
    <row r="1281" spans="1:11" s="87" customFormat="1" ht="15.75" customHeight="1">
      <c r="A1281" s="164" t="s">
        <v>15</v>
      </c>
      <c r="B1281" s="50" t="s">
        <v>2</v>
      </c>
      <c r="C1281" s="146">
        <f t="shared" si="45"/>
        <v>7804</v>
      </c>
    </row>
    <row r="1282" spans="1:11" s="87" customFormat="1" ht="15" customHeight="1">
      <c r="A1282" s="165" t="s">
        <v>19</v>
      </c>
      <c r="B1282" s="78" t="s">
        <v>1</v>
      </c>
      <c r="C1282" s="170">
        <f t="shared" si="45"/>
        <v>7804</v>
      </c>
    </row>
    <row r="1283" spans="1:11" s="87" customFormat="1" ht="15" customHeight="1">
      <c r="A1283" s="166" t="s">
        <v>20</v>
      </c>
      <c r="B1283" s="50" t="s">
        <v>2</v>
      </c>
      <c r="C1283" s="170">
        <f t="shared" si="45"/>
        <v>7804</v>
      </c>
    </row>
    <row r="1284" spans="1:11" s="87" customFormat="1" ht="13.5" customHeight="1">
      <c r="A1284" s="472" t="s">
        <v>10</v>
      </c>
      <c r="B1284" s="78" t="s">
        <v>1</v>
      </c>
      <c r="C1284" s="146">
        <f t="shared" si="45"/>
        <v>7804</v>
      </c>
    </row>
    <row r="1285" spans="1:11" s="87" customFormat="1" ht="14.25" customHeight="1">
      <c r="A1285" s="473"/>
      <c r="B1285" s="50" t="s">
        <v>2</v>
      </c>
      <c r="C1285" s="146">
        <f t="shared" si="45"/>
        <v>7804</v>
      </c>
    </row>
    <row r="1286" spans="1:11" s="87" customFormat="1" ht="15.75" customHeight="1">
      <c r="A1286" s="483" t="s">
        <v>31</v>
      </c>
      <c r="B1286" s="78" t="s">
        <v>1</v>
      </c>
      <c r="C1286" s="146">
        <f>C1288+C1290</f>
        <v>7804</v>
      </c>
    </row>
    <row r="1287" spans="1:11" s="87" customFormat="1" ht="15.75" customHeight="1">
      <c r="A1287" s="484"/>
      <c r="B1287" s="50" t="s">
        <v>2</v>
      </c>
      <c r="C1287" s="146">
        <f>C1289+C1291</f>
        <v>7804</v>
      </c>
    </row>
    <row r="1288" spans="1:11" s="126" customFormat="1" ht="13.5" customHeight="1">
      <c r="A1288" s="481" t="s">
        <v>47</v>
      </c>
      <c r="B1288" s="287" t="s">
        <v>1</v>
      </c>
      <c r="C1288" s="322">
        <v>3604</v>
      </c>
    </row>
    <row r="1289" spans="1:11" s="126" customFormat="1" ht="14.25" customHeight="1">
      <c r="A1289" s="482"/>
      <c r="B1289" s="288" t="s">
        <v>2</v>
      </c>
      <c r="C1289" s="322">
        <v>3604</v>
      </c>
    </row>
    <row r="1290" spans="1:11" s="126" customFormat="1" ht="46.5" customHeight="1">
      <c r="A1290" s="458" t="s">
        <v>93</v>
      </c>
      <c r="B1290" s="287" t="s">
        <v>1</v>
      </c>
      <c r="C1290" s="322">
        <v>4200</v>
      </c>
    </row>
    <row r="1291" spans="1:11" s="126" customFormat="1" ht="13.5" customHeight="1">
      <c r="A1291" s="255"/>
      <c r="B1291" s="288" t="s">
        <v>2</v>
      </c>
      <c r="C1291" s="322">
        <v>4200</v>
      </c>
    </row>
    <row r="1292" spans="1:11">
      <c r="A1292" s="121" t="s">
        <v>30</v>
      </c>
      <c r="B1292" s="63"/>
      <c r="C1292" s="62"/>
      <c r="D1292" s="56"/>
      <c r="E1292" s="56"/>
      <c r="F1292" s="56"/>
      <c r="G1292" s="56"/>
      <c r="H1292" s="56"/>
      <c r="I1292" s="56"/>
      <c r="J1292" s="13"/>
      <c r="K1292" s="55"/>
    </row>
    <row r="1293" spans="1:11">
      <c r="A1293" s="100" t="s">
        <v>14</v>
      </c>
      <c r="B1293" s="78" t="s">
        <v>1</v>
      </c>
      <c r="C1293" s="23">
        <f>C1295+C1303</f>
        <v>19231</v>
      </c>
      <c r="D1293" s="56"/>
      <c r="E1293" s="56"/>
      <c r="F1293" s="56"/>
      <c r="G1293" s="56"/>
      <c r="H1293" s="56"/>
      <c r="I1293" s="64"/>
    </row>
    <row r="1294" spans="1:11">
      <c r="A1294" s="58" t="s">
        <v>22</v>
      </c>
      <c r="B1294" s="50" t="s">
        <v>2</v>
      </c>
      <c r="C1294" s="23">
        <f>C1296+C1304</f>
        <v>19231</v>
      </c>
      <c r="D1294" s="53"/>
      <c r="E1294" s="53"/>
      <c r="F1294" s="53"/>
      <c r="G1294" s="53"/>
      <c r="H1294" s="53"/>
      <c r="I1294" s="53"/>
      <c r="J1294" s="13"/>
      <c r="K1294" s="13"/>
    </row>
    <row r="1295" spans="1:11">
      <c r="A1295" s="36" t="s">
        <v>19</v>
      </c>
      <c r="B1295" s="183" t="s">
        <v>1</v>
      </c>
      <c r="C1295" s="32">
        <f>C1297</f>
        <v>3295</v>
      </c>
      <c r="D1295" s="53"/>
      <c r="E1295" s="60"/>
      <c r="F1295" s="60"/>
      <c r="G1295" s="60"/>
      <c r="H1295" s="60"/>
      <c r="I1295" s="60"/>
      <c r="J1295" s="13"/>
      <c r="K1295" s="13"/>
    </row>
    <row r="1296" spans="1:11">
      <c r="A1296" s="58" t="s">
        <v>20</v>
      </c>
      <c r="B1296" s="175" t="s">
        <v>2</v>
      </c>
      <c r="C1296" s="32">
        <f>C1298</f>
        <v>3295</v>
      </c>
      <c r="D1296" s="53"/>
      <c r="E1296" s="60"/>
      <c r="F1296" s="60"/>
      <c r="G1296" s="60"/>
      <c r="H1296" s="60"/>
      <c r="I1296" s="60"/>
      <c r="J1296" s="13"/>
      <c r="K1296" s="13"/>
    </row>
    <row r="1297" spans="1:13">
      <c r="A1297" s="16" t="s">
        <v>10</v>
      </c>
      <c r="B1297" s="9" t="s">
        <v>1</v>
      </c>
      <c r="C1297" s="23">
        <f>C1299+C1301</f>
        <v>3295</v>
      </c>
      <c r="D1297" s="53"/>
      <c r="E1297" s="60"/>
      <c r="F1297" s="60"/>
      <c r="G1297" s="60"/>
      <c r="H1297" s="60"/>
      <c r="I1297" s="60"/>
      <c r="J1297" s="13"/>
      <c r="K1297" s="13"/>
    </row>
    <row r="1298" spans="1:13">
      <c r="A1298" s="15"/>
      <c r="B1298" s="11" t="s">
        <v>2</v>
      </c>
      <c r="C1298" s="23">
        <f>C1300+C1302</f>
        <v>3295</v>
      </c>
      <c r="D1298" s="53"/>
      <c r="E1298" s="60"/>
      <c r="F1298" s="60"/>
      <c r="G1298" s="60"/>
      <c r="H1298" s="60"/>
      <c r="I1298" s="60"/>
      <c r="J1298" s="13"/>
      <c r="K1298" s="13"/>
    </row>
    <row r="1299" spans="1:13">
      <c r="A1299" s="16" t="s">
        <v>45</v>
      </c>
      <c r="B1299" s="79" t="s">
        <v>1</v>
      </c>
      <c r="C1299" s="23">
        <f>C1318+C1331+C1352+C1443</f>
        <v>1054</v>
      </c>
      <c r="D1299" s="53"/>
      <c r="E1299" s="60"/>
      <c r="F1299" s="60"/>
      <c r="G1299" s="60"/>
      <c r="H1299" s="60"/>
      <c r="I1299" s="60"/>
      <c r="J1299" s="13"/>
      <c r="K1299" s="13"/>
    </row>
    <row r="1300" spans="1:13">
      <c r="A1300" s="15"/>
      <c r="B1300" s="50" t="s">
        <v>2</v>
      </c>
      <c r="C1300" s="23">
        <f>C1319+C1332+C1353+C1444</f>
        <v>1054</v>
      </c>
      <c r="D1300" s="53"/>
      <c r="E1300" s="60"/>
      <c r="F1300" s="60"/>
      <c r="G1300" s="60"/>
      <c r="H1300" s="60"/>
      <c r="I1300" s="60"/>
      <c r="J1300" s="13"/>
      <c r="K1300" s="13"/>
    </row>
    <row r="1301" spans="1:13">
      <c r="A1301" s="59" t="s">
        <v>31</v>
      </c>
      <c r="B1301" s="79" t="s">
        <v>1</v>
      </c>
      <c r="C1301" s="23">
        <f>C1337+C1465</f>
        <v>2241</v>
      </c>
      <c r="D1301" s="53"/>
      <c r="E1301" s="53"/>
      <c r="F1301" s="53"/>
      <c r="G1301" s="53"/>
      <c r="H1301" s="53"/>
      <c r="I1301" s="53"/>
      <c r="J1301" s="13"/>
      <c r="K1301" s="13"/>
    </row>
    <row r="1302" spans="1:13">
      <c r="A1302" s="15"/>
      <c r="B1302" s="50" t="s">
        <v>2</v>
      </c>
      <c r="C1302" s="23">
        <f>C1338+C1466</f>
        <v>2241</v>
      </c>
      <c r="D1302" s="53"/>
      <c r="E1302" s="53"/>
      <c r="F1302" s="53"/>
      <c r="G1302" s="53"/>
      <c r="H1302" s="53"/>
      <c r="I1302" s="53"/>
      <c r="J1302" s="13"/>
      <c r="K1302" s="13"/>
    </row>
    <row r="1303" spans="1:13">
      <c r="A1303" s="39" t="s">
        <v>17</v>
      </c>
      <c r="B1303" s="79" t="s">
        <v>1</v>
      </c>
      <c r="C1303" s="32">
        <f>C1305</f>
        <v>15936</v>
      </c>
      <c r="D1303" s="53"/>
      <c r="E1303" s="53"/>
      <c r="F1303" s="53"/>
      <c r="G1303" s="53"/>
      <c r="H1303" s="53"/>
      <c r="I1303" s="53"/>
      <c r="J1303" s="13"/>
      <c r="K1303" s="13"/>
    </row>
    <row r="1304" spans="1:13">
      <c r="A1304" s="14" t="s">
        <v>9</v>
      </c>
      <c r="B1304" s="50" t="s">
        <v>2</v>
      </c>
      <c r="C1304" s="32">
        <f>C1306</f>
        <v>15936</v>
      </c>
      <c r="D1304" s="53"/>
      <c r="E1304" s="53"/>
      <c r="F1304" s="53"/>
      <c r="G1304" s="53"/>
      <c r="H1304" s="53"/>
      <c r="I1304" s="53"/>
      <c r="J1304" s="13"/>
      <c r="K1304" s="13"/>
    </row>
    <row r="1305" spans="1:13">
      <c r="A1305" s="16" t="s">
        <v>10</v>
      </c>
      <c r="B1305" s="9" t="s">
        <v>1</v>
      </c>
      <c r="C1305" s="23">
        <f>C1307+C1309</f>
        <v>15936</v>
      </c>
      <c r="D1305" s="53"/>
      <c r="E1305" s="53"/>
      <c r="F1305" s="53"/>
      <c r="G1305" s="53"/>
      <c r="H1305" s="53"/>
      <c r="I1305" s="53"/>
      <c r="J1305" s="13"/>
      <c r="K1305" s="13"/>
    </row>
    <row r="1306" spans="1:13">
      <c r="A1306" s="15"/>
      <c r="B1306" s="11" t="s">
        <v>2</v>
      </c>
      <c r="C1306" s="23">
        <f>C1308+C1310</f>
        <v>15936</v>
      </c>
      <c r="D1306" s="53"/>
      <c r="E1306" s="53"/>
      <c r="F1306" s="53"/>
      <c r="G1306" s="53"/>
      <c r="H1306" s="53"/>
      <c r="I1306" s="53"/>
      <c r="J1306" s="13"/>
      <c r="K1306" s="13"/>
    </row>
    <row r="1307" spans="1:13" s="95" customFormat="1">
      <c r="A1307" s="16" t="s">
        <v>45</v>
      </c>
      <c r="B1307" s="79" t="s">
        <v>1</v>
      </c>
      <c r="C1307" s="116">
        <f>C1371+C1414+C1477</f>
        <v>6176</v>
      </c>
    </row>
    <row r="1308" spans="1:13" s="95" customFormat="1">
      <c r="A1308" s="124"/>
      <c r="B1308" s="50" t="s">
        <v>2</v>
      </c>
      <c r="C1308" s="116">
        <f>C1372+C1415+C1478</f>
        <v>6176</v>
      </c>
    </row>
    <row r="1309" spans="1:13">
      <c r="A1309" s="59" t="s">
        <v>31</v>
      </c>
      <c r="B1309" s="79" t="s">
        <v>1</v>
      </c>
      <c r="C1309" s="23">
        <f>C1395+C1428</f>
        <v>9760</v>
      </c>
      <c r="D1309" s="53"/>
      <c r="E1309" s="53"/>
      <c r="F1309" s="53"/>
      <c r="G1309" s="53"/>
      <c r="H1309" s="53"/>
      <c r="I1309" s="53"/>
      <c r="J1309" s="13"/>
      <c r="K1309" s="13"/>
    </row>
    <row r="1310" spans="1:13">
      <c r="A1310" s="15"/>
      <c r="B1310" s="50" t="s">
        <v>2</v>
      </c>
      <c r="C1310" s="23">
        <f>C1396+C1429</f>
        <v>9760</v>
      </c>
      <c r="D1310" s="53"/>
      <c r="E1310" s="53"/>
      <c r="F1310" s="53"/>
      <c r="G1310" s="53"/>
      <c r="H1310" s="53"/>
      <c r="I1310" s="53"/>
      <c r="J1310" s="13"/>
      <c r="K1310" s="13"/>
    </row>
    <row r="1311" spans="1:13">
      <c r="A1311" s="295" t="s">
        <v>18</v>
      </c>
      <c r="B1311" s="252"/>
      <c r="C1311" s="253"/>
      <c r="D1311" s="157"/>
      <c r="E1311" s="162"/>
      <c r="F1311" s="157"/>
      <c r="G1311" s="157"/>
      <c r="H1311" s="157"/>
      <c r="I1311" s="158"/>
      <c r="J1311" s="13"/>
      <c r="K1311" s="13"/>
      <c r="L1311" s="13"/>
      <c r="M1311" s="13"/>
    </row>
    <row r="1312" spans="1:13" s="87" customFormat="1" ht="15.75" customHeight="1">
      <c r="A1312" s="163" t="s">
        <v>14</v>
      </c>
      <c r="B1312" s="78" t="s">
        <v>1</v>
      </c>
      <c r="C1312" s="146">
        <f t="shared" ref="C1312:C1317" si="46">C1314</f>
        <v>501</v>
      </c>
    </row>
    <row r="1313" spans="1:9" s="87" customFormat="1" ht="15.75" customHeight="1">
      <c r="A1313" s="164" t="s">
        <v>15</v>
      </c>
      <c r="B1313" s="50" t="s">
        <v>2</v>
      </c>
      <c r="C1313" s="146">
        <f t="shared" si="46"/>
        <v>501</v>
      </c>
    </row>
    <row r="1314" spans="1:9" s="87" customFormat="1" ht="15" customHeight="1">
      <c r="A1314" s="165" t="s">
        <v>19</v>
      </c>
      <c r="B1314" s="78" t="s">
        <v>1</v>
      </c>
      <c r="C1314" s="170">
        <f t="shared" si="46"/>
        <v>501</v>
      </c>
    </row>
    <row r="1315" spans="1:9" s="87" customFormat="1" ht="15" customHeight="1">
      <c r="A1315" s="166" t="s">
        <v>20</v>
      </c>
      <c r="B1315" s="50" t="s">
        <v>2</v>
      </c>
      <c r="C1315" s="170">
        <f t="shared" si="46"/>
        <v>501</v>
      </c>
    </row>
    <row r="1316" spans="1:9" s="87" customFormat="1" ht="13.5" customHeight="1">
      <c r="A1316" s="472" t="s">
        <v>10</v>
      </c>
      <c r="B1316" s="78" t="s">
        <v>1</v>
      </c>
      <c r="C1316" s="146">
        <f t="shared" si="46"/>
        <v>501</v>
      </c>
    </row>
    <row r="1317" spans="1:9" s="87" customFormat="1" ht="14.25" customHeight="1">
      <c r="A1317" s="473"/>
      <c r="B1317" s="50" t="s">
        <v>2</v>
      </c>
      <c r="C1317" s="146">
        <f t="shared" si="46"/>
        <v>501</v>
      </c>
    </row>
    <row r="1318" spans="1:9" s="87" customFormat="1" ht="15.75" customHeight="1">
      <c r="A1318" s="16" t="s">
        <v>45</v>
      </c>
      <c r="B1318" s="78" t="s">
        <v>1</v>
      </c>
      <c r="C1318" s="146">
        <f>C1320+C1322</f>
        <v>501</v>
      </c>
    </row>
    <row r="1319" spans="1:9" s="87" customFormat="1" ht="15.75" customHeight="1">
      <c r="A1319" s="15"/>
      <c r="B1319" s="50" t="s">
        <v>2</v>
      </c>
      <c r="C1319" s="146">
        <f>C1321+C1323</f>
        <v>501</v>
      </c>
    </row>
    <row r="1320" spans="1:9" s="126" customFormat="1" ht="32.25" customHeight="1">
      <c r="A1320" s="446" t="s">
        <v>143</v>
      </c>
      <c r="B1320" s="287" t="s">
        <v>1</v>
      </c>
      <c r="C1320" s="322">
        <v>429</v>
      </c>
    </row>
    <row r="1321" spans="1:9" s="126" customFormat="1" ht="14.25" customHeight="1">
      <c r="A1321" s="323"/>
      <c r="B1321" s="288" t="s">
        <v>2</v>
      </c>
      <c r="C1321" s="322">
        <v>429</v>
      </c>
    </row>
    <row r="1322" spans="1:9" s="126" customFormat="1" ht="32.25" customHeight="1">
      <c r="A1322" s="425" t="s">
        <v>156</v>
      </c>
      <c r="B1322" s="287" t="s">
        <v>1</v>
      </c>
      <c r="C1322" s="322">
        <v>72</v>
      </c>
    </row>
    <row r="1323" spans="1:9" s="126" customFormat="1" ht="14.25" customHeight="1">
      <c r="A1323" s="323"/>
      <c r="B1323" s="288" t="s">
        <v>2</v>
      </c>
      <c r="C1323" s="336">
        <v>72</v>
      </c>
    </row>
    <row r="1324" spans="1:9" s="48" customFormat="1">
      <c r="A1324" s="295" t="s">
        <v>35</v>
      </c>
      <c r="B1324" s="252"/>
      <c r="C1324" s="253"/>
      <c r="D1324" s="152"/>
      <c r="E1324" s="153"/>
      <c r="F1324" s="152"/>
      <c r="G1324" s="152"/>
      <c r="H1324" s="152"/>
      <c r="I1324" s="152"/>
    </row>
    <row r="1325" spans="1:9" s="48" customFormat="1">
      <c r="A1325" s="182" t="s">
        <v>14</v>
      </c>
      <c r="B1325" s="78" t="s">
        <v>1</v>
      </c>
      <c r="C1325" s="57">
        <f t="shared" ref="C1325:C1328" si="47">C1327</f>
        <v>2232</v>
      </c>
      <c r="D1325" s="154"/>
      <c r="E1325" s="154"/>
      <c r="F1325" s="154"/>
      <c r="G1325" s="154"/>
      <c r="H1325" s="154"/>
      <c r="I1325" s="154"/>
    </row>
    <row r="1326" spans="1:9" s="48" customFormat="1">
      <c r="A1326" s="26" t="s">
        <v>48</v>
      </c>
      <c r="B1326" s="18" t="s">
        <v>2</v>
      </c>
      <c r="C1326" s="57">
        <f t="shared" si="47"/>
        <v>2232</v>
      </c>
      <c r="D1326" s="54"/>
      <c r="E1326" s="54"/>
      <c r="F1326" s="54"/>
      <c r="G1326" s="54"/>
      <c r="H1326" s="54"/>
      <c r="I1326" s="54"/>
    </row>
    <row r="1327" spans="1:9" s="48" customFormat="1">
      <c r="A1327" s="173" t="s">
        <v>28</v>
      </c>
      <c r="B1327" s="17" t="s">
        <v>1</v>
      </c>
      <c r="C1327" s="32">
        <f t="shared" si="47"/>
        <v>2232</v>
      </c>
      <c r="D1327" s="54"/>
      <c r="E1327" s="54"/>
      <c r="F1327" s="54"/>
      <c r="G1327" s="54"/>
      <c r="H1327" s="54"/>
      <c r="I1327" s="54"/>
    </row>
    <row r="1328" spans="1:9" s="48" customFormat="1">
      <c r="A1328" s="26" t="s">
        <v>49</v>
      </c>
      <c r="B1328" s="18" t="s">
        <v>2</v>
      </c>
      <c r="C1328" s="32">
        <f t="shared" si="47"/>
        <v>2232</v>
      </c>
      <c r="D1328" s="54"/>
      <c r="E1328" s="54"/>
      <c r="F1328" s="54"/>
      <c r="G1328" s="54"/>
      <c r="H1328" s="54"/>
      <c r="I1328" s="54"/>
    </row>
    <row r="1329" spans="1:11">
      <c r="A1329" s="16" t="s">
        <v>10</v>
      </c>
      <c r="B1329" s="9" t="s">
        <v>1</v>
      </c>
      <c r="C1329" s="23">
        <f>C1331+C1337</f>
        <v>2232</v>
      </c>
      <c r="D1329" s="53"/>
      <c r="E1329" s="60"/>
      <c r="F1329" s="60"/>
      <c r="G1329" s="60"/>
      <c r="H1329" s="60"/>
      <c r="I1329" s="60"/>
      <c r="J1329" s="13"/>
      <c r="K1329" s="13"/>
    </row>
    <row r="1330" spans="1:11">
      <c r="A1330" s="15"/>
      <c r="B1330" s="11" t="s">
        <v>2</v>
      </c>
      <c r="C1330" s="23">
        <f>C1332+C1338</f>
        <v>2232</v>
      </c>
      <c r="D1330" s="53"/>
      <c r="E1330" s="60"/>
      <c r="F1330" s="60"/>
      <c r="G1330" s="60"/>
      <c r="H1330" s="60"/>
      <c r="I1330" s="60"/>
      <c r="J1330" s="13"/>
      <c r="K1330" s="13"/>
    </row>
    <row r="1331" spans="1:11" s="87" customFormat="1" ht="15.75" customHeight="1">
      <c r="A1331" s="16" t="s">
        <v>45</v>
      </c>
      <c r="B1331" s="78" t="s">
        <v>1</v>
      </c>
      <c r="C1331" s="146">
        <f>C1333</f>
        <v>20</v>
      </c>
    </row>
    <row r="1332" spans="1:11" s="87" customFormat="1" ht="15.75" customHeight="1">
      <c r="A1332" s="15"/>
      <c r="B1332" s="50" t="s">
        <v>2</v>
      </c>
      <c r="C1332" s="146">
        <f>C1334</f>
        <v>20</v>
      </c>
    </row>
    <row r="1333" spans="1:11" s="118" customFormat="1" ht="19.5" customHeight="1">
      <c r="A1333" s="324" t="s">
        <v>74</v>
      </c>
      <c r="B1333" s="319" t="s">
        <v>1</v>
      </c>
      <c r="C1333" s="322">
        <f>C1335</f>
        <v>20</v>
      </c>
    </row>
    <row r="1334" spans="1:11" s="126" customFormat="1" ht="14.25" customHeight="1">
      <c r="A1334" s="323"/>
      <c r="B1334" s="288" t="s">
        <v>2</v>
      </c>
      <c r="C1334" s="322">
        <f>C1336</f>
        <v>20</v>
      </c>
    </row>
    <row r="1335" spans="1:11" s="126" customFormat="1" ht="32.25" customHeight="1">
      <c r="A1335" s="376" t="s">
        <v>175</v>
      </c>
      <c r="B1335" s="287" t="s">
        <v>1</v>
      </c>
      <c r="C1335" s="322">
        <v>20</v>
      </c>
    </row>
    <row r="1336" spans="1:11" s="126" customFormat="1" ht="14.25" customHeight="1">
      <c r="A1336" s="323"/>
      <c r="B1336" s="288" t="s">
        <v>2</v>
      </c>
      <c r="C1336" s="322">
        <v>20</v>
      </c>
    </row>
    <row r="1337" spans="1:11" s="85" customFormat="1">
      <c r="A1337" s="355" t="s">
        <v>31</v>
      </c>
      <c r="B1337" s="33" t="s">
        <v>1</v>
      </c>
      <c r="C1337" s="34">
        <f t="shared" ref="C1337:C1340" si="48">C1339</f>
        <v>2212</v>
      </c>
      <c r="D1337" s="90"/>
      <c r="E1337" s="90"/>
      <c r="F1337" s="90"/>
      <c r="G1337" s="90"/>
      <c r="H1337" s="90"/>
      <c r="I1337" s="90"/>
      <c r="J1337" s="91"/>
    </row>
    <row r="1338" spans="1:11" s="85" customFormat="1">
      <c r="A1338" s="38"/>
      <c r="B1338" s="35" t="s">
        <v>2</v>
      </c>
      <c r="C1338" s="34">
        <f>C1340</f>
        <v>2212</v>
      </c>
      <c r="D1338" s="90"/>
      <c r="E1338" s="90"/>
      <c r="F1338" s="90"/>
      <c r="G1338" s="90"/>
      <c r="H1338" s="90"/>
      <c r="I1338" s="90"/>
      <c r="J1338" s="91"/>
    </row>
    <row r="1339" spans="1:11" s="85" customFormat="1">
      <c r="A1339" s="192" t="s">
        <v>74</v>
      </c>
      <c r="B1339" s="33" t="s">
        <v>1</v>
      </c>
      <c r="C1339" s="34">
        <f t="shared" si="48"/>
        <v>2212</v>
      </c>
      <c r="D1339" s="90"/>
      <c r="E1339" s="90"/>
      <c r="F1339" s="90"/>
      <c r="G1339" s="90"/>
      <c r="H1339" s="90"/>
      <c r="I1339" s="90"/>
      <c r="J1339" s="91"/>
    </row>
    <row r="1340" spans="1:11" s="85" customFormat="1">
      <c r="A1340" s="38"/>
      <c r="B1340" s="35" t="s">
        <v>2</v>
      </c>
      <c r="C1340" s="34">
        <f t="shared" si="48"/>
        <v>2212</v>
      </c>
      <c r="D1340" s="90"/>
      <c r="E1340" s="90"/>
      <c r="F1340" s="90"/>
      <c r="G1340" s="90"/>
      <c r="H1340" s="90"/>
      <c r="I1340" s="90"/>
      <c r="J1340" s="91"/>
    </row>
    <row r="1341" spans="1:11" s="122" customFormat="1" ht="30.75" customHeight="1">
      <c r="A1341" s="461" t="s">
        <v>98</v>
      </c>
      <c r="B1341" s="180" t="s">
        <v>1</v>
      </c>
      <c r="C1341" s="120">
        <v>2212</v>
      </c>
      <c r="D1341" s="111"/>
      <c r="E1341" s="111"/>
      <c r="F1341" s="111"/>
      <c r="G1341" s="111"/>
      <c r="H1341" s="111"/>
      <c r="I1341" s="111"/>
      <c r="J1341" s="197"/>
    </row>
    <row r="1342" spans="1:11" s="195" customFormat="1">
      <c r="A1342" s="26"/>
      <c r="B1342" s="18" t="s">
        <v>2</v>
      </c>
      <c r="C1342" s="51">
        <v>2212</v>
      </c>
      <c r="D1342" s="52"/>
      <c r="E1342" s="52"/>
      <c r="F1342" s="52"/>
      <c r="G1342" s="52"/>
      <c r="H1342" s="52"/>
      <c r="I1342" s="52"/>
      <c r="J1342" s="196"/>
    </row>
    <row r="1343" spans="1:11" s="48" customFormat="1">
      <c r="A1343" s="249" t="s">
        <v>101</v>
      </c>
      <c r="B1343" s="250"/>
      <c r="C1343" s="251"/>
      <c r="D1343" s="257"/>
      <c r="E1343" s="257"/>
      <c r="F1343" s="257"/>
      <c r="G1343" s="257"/>
      <c r="H1343" s="257"/>
      <c r="I1343" s="257"/>
    </row>
    <row r="1344" spans="1:11" s="48" customFormat="1">
      <c r="A1344" s="182" t="s">
        <v>14</v>
      </c>
      <c r="B1344" s="78" t="s">
        <v>1</v>
      </c>
      <c r="C1344" s="57">
        <f t="shared" ref="C1344:C1351" si="49">C1346</f>
        <v>130</v>
      </c>
      <c r="D1344" s="154"/>
      <c r="E1344" s="154"/>
      <c r="F1344" s="154"/>
      <c r="G1344" s="154"/>
      <c r="H1344" s="154"/>
      <c r="I1344" s="154"/>
    </row>
    <row r="1345" spans="1:11" s="48" customFormat="1">
      <c r="A1345" s="26" t="s">
        <v>48</v>
      </c>
      <c r="B1345" s="18" t="s">
        <v>2</v>
      </c>
      <c r="C1345" s="57">
        <f t="shared" si="49"/>
        <v>130</v>
      </c>
      <c r="D1345" s="57">
        <f>D1347</f>
        <v>0</v>
      </c>
      <c r="E1345" s="54"/>
      <c r="F1345" s="54"/>
      <c r="G1345" s="54"/>
      <c r="H1345" s="54"/>
      <c r="I1345" s="54"/>
    </row>
    <row r="1346" spans="1:11" s="48" customFormat="1">
      <c r="A1346" s="173" t="s">
        <v>28</v>
      </c>
      <c r="B1346" s="17" t="s">
        <v>1</v>
      </c>
      <c r="C1346" s="32">
        <f t="shared" si="49"/>
        <v>130</v>
      </c>
      <c r="D1346" s="54"/>
      <c r="E1346" s="54"/>
      <c r="F1346" s="54"/>
      <c r="G1346" s="54"/>
      <c r="H1346" s="54"/>
      <c r="I1346" s="54"/>
    </row>
    <row r="1347" spans="1:11" s="48" customFormat="1">
      <c r="A1347" s="26" t="s">
        <v>49</v>
      </c>
      <c r="B1347" s="18" t="s">
        <v>2</v>
      </c>
      <c r="C1347" s="32">
        <f t="shared" si="49"/>
        <v>130</v>
      </c>
      <c r="D1347" s="54"/>
      <c r="E1347" s="54"/>
      <c r="F1347" s="54"/>
      <c r="G1347" s="54"/>
      <c r="H1347" s="54"/>
      <c r="I1347" s="54"/>
    </row>
    <row r="1348" spans="1:11">
      <c r="A1348" s="16" t="s">
        <v>10</v>
      </c>
      <c r="B1348" s="9" t="s">
        <v>1</v>
      </c>
      <c r="C1348" s="23">
        <f t="shared" si="49"/>
        <v>130</v>
      </c>
      <c r="D1348" s="53"/>
      <c r="E1348" s="60"/>
      <c r="F1348" s="60"/>
      <c r="G1348" s="60"/>
      <c r="H1348" s="60"/>
      <c r="I1348" s="60"/>
      <c r="J1348" s="13"/>
      <c r="K1348" s="13"/>
    </row>
    <row r="1349" spans="1:11">
      <c r="A1349" s="15"/>
      <c r="B1349" s="11" t="s">
        <v>2</v>
      </c>
      <c r="C1349" s="23">
        <f t="shared" si="49"/>
        <v>130</v>
      </c>
      <c r="D1349" s="53"/>
      <c r="E1349" s="60"/>
      <c r="F1349" s="60"/>
      <c r="G1349" s="60"/>
      <c r="H1349" s="60"/>
      <c r="I1349" s="60"/>
      <c r="J1349" s="13"/>
      <c r="K1349" s="13"/>
    </row>
    <row r="1350" spans="1:11">
      <c r="A1350" s="41" t="s">
        <v>23</v>
      </c>
      <c r="B1350" s="17" t="s">
        <v>1</v>
      </c>
      <c r="C1350" s="23">
        <f t="shared" si="49"/>
        <v>130</v>
      </c>
    </row>
    <row r="1351" spans="1:11">
      <c r="A1351" s="14"/>
      <c r="B1351" s="18" t="s">
        <v>2</v>
      </c>
      <c r="C1351" s="23">
        <f t="shared" si="49"/>
        <v>130</v>
      </c>
    </row>
    <row r="1352" spans="1:11">
      <c r="A1352" s="16" t="s">
        <v>45</v>
      </c>
      <c r="B1352" s="9" t="s">
        <v>1</v>
      </c>
      <c r="C1352" s="23">
        <f>C1354+C1358</f>
        <v>130</v>
      </c>
    </row>
    <row r="1353" spans="1:11">
      <c r="A1353" s="10"/>
      <c r="B1353" s="11" t="s">
        <v>2</v>
      </c>
      <c r="C1353" s="23">
        <f>C1355+C1359</f>
        <v>130</v>
      </c>
    </row>
    <row r="1354" spans="1:11" s="85" customFormat="1" ht="28.5">
      <c r="A1354" s="259" t="s">
        <v>179</v>
      </c>
      <c r="B1354" s="33" t="s">
        <v>1</v>
      </c>
      <c r="C1354" s="32">
        <f>C1356</f>
        <v>125</v>
      </c>
      <c r="D1354" s="90"/>
      <c r="E1354" s="90"/>
      <c r="F1354" s="90"/>
      <c r="G1354" s="90"/>
      <c r="H1354" s="90"/>
      <c r="I1354" s="90"/>
      <c r="J1354" s="91"/>
    </row>
    <row r="1355" spans="1:11" s="85" customFormat="1">
      <c r="A1355" s="38"/>
      <c r="B1355" s="35" t="s">
        <v>2</v>
      </c>
      <c r="C1355" s="32">
        <f>C1357</f>
        <v>125</v>
      </c>
      <c r="D1355" s="90"/>
      <c r="E1355" s="90"/>
      <c r="F1355" s="90"/>
      <c r="G1355" s="90"/>
      <c r="H1355" s="90"/>
      <c r="I1355" s="90"/>
      <c r="J1355" s="91"/>
    </row>
    <row r="1356" spans="1:11" s="122" customFormat="1" ht="30">
      <c r="A1356" s="433" t="s">
        <v>421</v>
      </c>
      <c r="B1356" s="180" t="s">
        <v>1</v>
      </c>
      <c r="C1356" s="120">
        <v>125</v>
      </c>
      <c r="D1356" s="111"/>
      <c r="E1356" s="111"/>
      <c r="F1356" s="111"/>
      <c r="G1356" s="111"/>
      <c r="H1356" s="111"/>
      <c r="I1356" s="111"/>
      <c r="J1356" s="197"/>
    </row>
    <row r="1357" spans="1:11" s="122" customFormat="1">
      <c r="A1357" s="104"/>
      <c r="B1357" s="89" t="s">
        <v>2</v>
      </c>
      <c r="C1357" s="120">
        <v>125</v>
      </c>
      <c r="D1357" s="111"/>
      <c r="E1357" s="111"/>
      <c r="F1357" s="111"/>
      <c r="G1357" s="111"/>
      <c r="H1357" s="111"/>
      <c r="I1357" s="111"/>
      <c r="J1357" s="197"/>
    </row>
    <row r="1358" spans="1:11" s="122" customFormat="1" ht="28.5">
      <c r="A1358" s="462" t="s">
        <v>180</v>
      </c>
      <c r="B1358" s="33" t="s">
        <v>1</v>
      </c>
      <c r="C1358" s="34">
        <f>C1360</f>
        <v>5</v>
      </c>
      <c r="D1358" s="111"/>
      <c r="E1358" s="111"/>
      <c r="F1358" s="111"/>
      <c r="G1358" s="111"/>
      <c r="H1358" s="111"/>
      <c r="I1358" s="111"/>
      <c r="J1358" s="197"/>
    </row>
    <row r="1359" spans="1:11" s="122" customFormat="1">
      <c r="A1359" s="104"/>
      <c r="B1359" s="35" t="s">
        <v>2</v>
      </c>
      <c r="C1359" s="34">
        <f>C1361</f>
        <v>5</v>
      </c>
      <c r="D1359" s="111"/>
      <c r="E1359" s="111"/>
      <c r="F1359" s="111"/>
      <c r="G1359" s="111"/>
      <c r="H1359" s="111"/>
      <c r="I1359" s="111"/>
      <c r="J1359" s="197"/>
    </row>
    <row r="1360" spans="1:11" s="122" customFormat="1" ht="15.75">
      <c r="A1360" s="463" t="s">
        <v>178</v>
      </c>
      <c r="B1360" s="180" t="s">
        <v>1</v>
      </c>
      <c r="C1360" s="120">
        <v>5</v>
      </c>
      <c r="D1360" s="111"/>
      <c r="E1360" s="111"/>
      <c r="F1360" s="111"/>
      <c r="G1360" s="111"/>
      <c r="H1360" s="111"/>
      <c r="I1360" s="111"/>
      <c r="J1360" s="197"/>
    </row>
    <row r="1361" spans="1:10" s="195" customFormat="1">
      <c r="A1361" s="26"/>
      <c r="B1361" s="18" t="s">
        <v>2</v>
      </c>
      <c r="C1361" s="51">
        <v>5</v>
      </c>
      <c r="D1361" s="52"/>
      <c r="E1361" s="52"/>
      <c r="F1361" s="52"/>
      <c r="G1361" s="52"/>
      <c r="H1361" s="52"/>
      <c r="I1361" s="52"/>
      <c r="J1361" s="196"/>
    </row>
    <row r="1362" spans="1:10">
      <c r="A1362" s="478" t="s">
        <v>40</v>
      </c>
      <c r="B1362" s="479"/>
      <c r="C1362" s="480"/>
      <c r="D1362"/>
      <c r="E1362" s="55"/>
    </row>
    <row r="1363" spans="1:10">
      <c r="A1363" s="167" t="s">
        <v>14</v>
      </c>
      <c r="B1363" s="78" t="s">
        <v>1</v>
      </c>
      <c r="C1363" s="116">
        <f>C1365</f>
        <v>13565</v>
      </c>
      <c r="D1363"/>
      <c r="E1363" s="87"/>
    </row>
    <row r="1364" spans="1:10">
      <c r="A1364" s="58" t="s">
        <v>15</v>
      </c>
      <c r="B1364" s="50" t="s">
        <v>2</v>
      </c>
      <c r="C1364" s="116">
        <f>C1366</f>
        <v>13565</v>
      </c>
      <c r="D1364"/>
      <c r="E1364" s="87"/>
    </row>
    <row r="1365" spans="1:10">
      <c r="A1365" s="39" t="s">
        <v>17</v>
      </c>
      <c r="B1365" s="78" t="s">
        <v>1</v>
      </c>
      <c r="C1365" s="34">
        <f>C1367</f>
        <v>13565</v>
      </c>
      <c r="D1365"/>
    </row>
    <row r="1366" spans="1:10">
      <c r="A1366" s="14" t="s">
        <v>9</v>
      </c>
      <c r="B1366" s="50" t="s">
        <v>2</v>
      </c>
      <c r="C1366" s="34">
        <f>C1368</f>
        <v>13565</v>
      </c>
      <c r="D1366"/>
    </row>
    <row r="1367" spans="1:10">
      <c r="A1367" s="16" t="s">
        <v>10</v>
      </c>
      <c r="B1367" s="9" t="s">
        <v>1</v>
      </c>
      <c r="C1367" s="116">
        <f>C1369+C1395</f>
        <v>13565</v>
      </c>
      <c r="D1367"/>
    </row>
    <row r="1368" spans="1:10">
      <c r="A1368" s="15"/>
      <c r="B1368" s="11" t="s">
        <v>2</v>
      </c>
      <c r="C1368" s="116">
        <f>C1370+C1396</f>
        <v>13565</v>
      </c>
      <c r="D1368"/>
    </row>
    <row r="1369" spans="1:10">
      <c r="A1369" s="16" t="s">
        <v>23</v>
      </c>
      <c r="B1369" s="9" t="s">
        <v>1</v>
      </c>
      <c r="C1369" s="116">
        <f>C1371</f>
        <v>3957</v>
      </c>
      <c r="D1369"/>
    </row>
    <row r="1370" spans="1:10">
      <c r="A1370" s="15"/>
      <c r="B1370" s="11" t="s">
        <v>2</v>
      </c>
      <c r="C1370" s="116">
        <f>C1372</f>
        <v>3957</v>
      </c>
      <c r="D1370"/>
    </row>
    <row r="1371" spans="1:10" s="95" customFormat="1">
      <c r="A1371" s="114" t="s">
        <v>45</v>
      </c>
      <c r="B1371" s="113" t="s">
        <v>1</v>
      </c>
      <c r="C1371" s="34">
        <f>+C1373+C1377+C1381+C1385+C1389</f>
        <v>3957</v>
      </c>
    </row>
    <row r="1372" spans="1:10" s="95" customFormat="1">
      <c r="A1372" s="124"/>
      <c r="B1372" s="99" t="s">
        <v>2</v>
      </c>
      <c r="C1372" s="34">
        <f>+C1374+C1378+C1382+C1386+C1390</f>
        <v>3957</v>
      </c>
    </row>
    <row r="1373" spans="1:10" s="85" customFormat="1" ht="15">
      <c r="A1373" s="326" t="s">
        <v>79</v>
      </c>
      <c r="B1373" s="33" t="s">
        <v>1</v>
      </c>
      <c r="C1373" s="32">
        <f>C1375</f>
        <v>350</v>
      </c>
    </row>
    <row r="1374" spans="1:10" s="85" customFormat="1">
      <c r="A1374" s="38"/>
      <c r="B1374" s="35" t="s">
        <v>2</v>
      </c>
      <c r="C1374" s="32">
        <f>C1376</f>
        <v>350</v>
      </c>
    </row>
    <row r="1375" spans="1:10" s="122" customFormat="1" ht="15.75">
      <c r="A1375" s="376" t="s">
        <v>199</v>
      </c>
      <c r="B1375" s="180" t="s">
        <v>1</v>
      </c>
      <c r="C1375" s="120">
        <v>350</v>
      </c>
    </row>
    <row r="1376" spans="1:10" s="122" customFormat="1">
      <c r="A1376" s="104"/>
      <c r="B1376" s="89" t="s">
        <v>2</v>
      </c>
      <c r="C1376" s="120">
        <v>350</v>
      </c>
    </row>
    <row r="1377" spans="1:3" s="85" customFormat="1" ht="29.25" customHeight="1">
      <c r="A1377" s="464" t="s">
        <v>202</v>
      </c>
      <c r="B1377" s="33" t="s">
        <v>1</v>
      </c>
      <c r="C1377" s="34">
        <f>C1379</f>
        <v>1249</v>
      </c>
    </row>
    <row r="1378" spans="1:3" s="85" customFormat="1">
      <c r="A1378" s="38"/>
      <c r="B1378" s="35" t="s">
        <v>2</v>
      </c>
      <c r="C1378" s="34">
        <f>C1380</f>
        <v>1249</v>
      </c>
    </row>
    <row r="1379" spans="1:3" s="122" customFormat="1" ht="31.5">
      <c r="A1379" s="465" t="s">
        <v>203</v>
      </c>
      <c r="B1379" s="180" t="s">
        <v>1</v>
      </c>
      <c r="C1379" s="120">
        <v>1249</v>
      </c>
    </row>
    <row r="1380" spans="1:3" s="122" customFormat="1">
      <c r="A1380" s="104"/>
      <c r="B1380" s="89" t="s">
        <v>2</v>
      </c>
      <c r="C1380" s="120">
        <v>1249</v>
      </c>
    </row>
    <row r="1381" spans="1:3" s="85" customFormat="1" ht="15">
      <c r="A1381" s="290" t="s">
        <v>335</v>
      </c>
      <c r="B1381" s="33" t="s">
        <v>1</v>
      </c>
      <c r="C1381" s="34">
        <f>C1383</f>
        <v>2140</v>
      </c>
    </row>
    <row r="1382" spans="1:3" s="85" customFormat="1">
      <c r="A1382" s="38"/>
      <c r="B1382" s="35" t="s">
        <v>2</v>
      </c>
      <c r="C1382" s="34">
        <f>C1384</f>
        <v>2140</v>
      </c>
    </row>
    <row r="1383" spans="1:3" s="122" customFormat="1" ht="25.5">
      <c r="A1383" s="343" t="s">
        <v>53</v>
      </c>
      <c r="B1383" s="180" t="s">
        <v>1</v>
      </c>
      <c r="C1383" s="120">
        <v>2140</v>
      </c>
    </row>
    <row r="1384" spans="1:3" s="122" customFormat="1">
      <c r="A1384" s="104"/>
      <c r="B1384" s="89" t="s">
        <v>2</v>
      </c>
      <c r="C1384" s="120">
        <v>2140</v>
      </c>
    </row>
    <row r="1385" spans="1:3" s="85" customFormat="1">
      <c r="A1385" s="421" t="s">
        <v>126</v>
      </c>
      <c r="B1385" s="33" t="s">
        <v>1</v>
      </c>
      <c r="C1385" s="34">
        <f>C1387</f>
        <v>95</v>
      </c>
    </row>
    <row r="1386" spans="1:3" s="85" customFormat="1">
      <c r="A1386" s="96"/>
      <c r="B1386" s="35" t="s">
        <v>2</v>
      </c>
      <c r="C1386" s="34">
        <f>C1388</f>
        <v>95</v>
      </c>
    </row>
    <row r="1387" spans="1:3" s="122" customFormat="1" ht="15.75">
      <c r="A1387" s="466" t="s">
        <v>417</v>
      </c>
      <c r="B1387" s="180" t="s">
        <v>1</v>
      </c>
      <c r="C1387" s="120">
        <v>95</v>
      </c>
    </row>
    <row r="1388" spans="1:3" s="122" customFormat="1">
      <c r="A1388" s="104"/>
      <c r="B1388" s="89" t="s">
        <v>2</v>
      </c>
      <c r="C1388" s="120">
        <v>95</v>
      </c>
    </row>
    <row r="1389" spans="1:3" s="85" customFormat="1" ht="25.5">
      <c r="A1389" s="328" t="s">
        <v>292</v>
      </c>
      <c r="B1389" s="33" t="s">
        <v>1</v>
      </c>
      <c r="C1389" s="32">
        <f>C1391+C1393</f>
        <v>123</v>
      </c>
    </row>
    <row r="1390" spans="1:3" s="85" customFormat="1">
      <c r="A1390" s="96"/>
      <c r="B1390" s="35" t="s">
        <v>2</v>
      </c>
      <c r="C1390" s="32">
        <f>C1392+C1394</f>
        <v>123</v>
      </c>
    </row>
    <row r="1391" spans="1:3" s="126" customFormat="1" ht="16.5" customHeight="1">
      <c r="A1391" s="376" t="s">
        <v>225</v>
      </c>
      <c r="B1391" s="134" t="s">
        <v>1</v>
      </c>
      <c r="C1391" s="116">
        <v>30</v>
      </c>
    </row>
    <row r="1392" spans="1:3" s="126" customFormat="1">
      <c r="A1392" s="191"/>
      <c r="B1392" s="112" t="s">
        <v>2</v>
      </c>
      <c r="C1392" s="116">
        <v>30</v>
      </c>
    </row>
    <row r="1393" spans="1:11" s="126" customFormat="1" ht="15.75">
      <c r="A1393" s="465" t="s">
        <v>211</v>
      </c>
      <c r="B1393" s="134" t="s">
        <v>1</v>
      </c>
      <c r="C1393" s="116">
        <v>93</v>
      </c>
    </row>
    <row r="1394" spans="1:11" s="126" customFormat="1">
      <c r="A1394" s="200"/>
      <c r="B1394" s="112" t="s">
        <v>2</v>
      </c>
      <c r="C1394" s="116">
        <v>93</v>
      </c>
    </row>
    <row r="1395" spans="1:11" s="126" customFormat="1" ht="16.5" customHeight="1">
      <c r="A1395" s="355" t="s">
        <v>31</v>
      </c>
      <c r="B1395" s="127" t="s">
        <v>1</v>
      </c>
      <c r="C1395" s="34">
        <f>C1397+C1403</f>
        <v>9608</v>
      </c>
      <c r="D1395" s="117"/>
      <c r="E1395" s="117"/>
      <c r="F1395" s="117"/>
      <c r="G1395" s="117"/>
      <c r="H1395" s="117"/>
      <c r="I1395" s="117"/>
      <c r="J1395" s="228"/>
      <c r="K1395" s="228"/>
    </row>
    <row r="1396" spans="1:11" s="126" customFormat="1" ht="15" customHeight="1">
      <c r="A1396" s="107"/>
      <c r="B1396" s="112" t="s">
        <v>2</v>
      </c>
      <c r="C1396" s="34">
        <f>C1398+C1404</f>
        <v>9608</v>
      </c>
      <c r="D1396" s="117"/>
      <c r="E1396" s="117"/>
      <c r="F1396" s="117"/>
      <c r="G1396" s="117"/>
      <c r="H1396" s="117"/>
      <c r="I1396" s="117"/>
      <c r="J1396" s="228"/>
      <c r="K1396" s="228"/>
    </row>
    <row r="1397" spans="1:11" s="85" customFormat="1">
      <c r="A1397" s="84" t="s">
        <v>184</v>
      </c>
      <c r="B1397" s="33" t="s">
        <v>1</v>
      </c>
      <c r="C1397" s="34">
        <f>C1399+C1401</f>
        <v>8700</v>
      </c>
    </row>
    <row r="1398" spans="1:11" s="85" customFormat="1">
      <c r="A1398" s="96"/>
      <c r="B1398" s="35" t="s">
        <v>2</v>
      </c>
      <c r="C1398" s="34">
        <f>C1400+C1402</f>
        <v>8700</v>
      </c>
    </row>
    <row r="1399" spans="1:11" s="126" customFormat="1" ht="15">
      <c r="A1399" s="467" t="s">
        <v>67</v>
      </c>
      <c r="B1399" s="134" t="s">
        <v>1</v>
      </c>
      <c r="C1399" s="116">
        <v>6900</v>
      </c>
    </row>
    <row r="1400" spans="1:11" s="126" customFormat="1">
      <c r="A1400" s="191"/>
      <c r="B1400" s="112" t="s">
        <v>2</v>
      </c>
      <c r="C1400" s="116">
        <v>6900</v>
      </c>
    </row>
    <row r="1401" spans="1:11" s="126" customFormat="1" ht="16.5" customHeight="1">
      <c r="A1401" s="467" t="s">
        <v>68</v>
      </c>
      <c r="B1401" s="134" t="s">
        <v>1</v>
      </c>
      <c r="C1401" s="116">
        <v>1800</v>
      </c>
    </row>
    <row r="1402" spans="1:11" s="126" customFormat="1">
      <c r="A1402" s="191"/>
      <c r="B1402" s="112" t="s">
        <v>2</v>
      </c>
      <c r="C1402" s="116">
        <v>1800</v>
      </c>
    </row>
    <row r="1403" spans="1:11" s="85" customFormat="1">
      <c r="A1403" s="421" t="s">
        <v>416</v>
      </c>
      <c r="B1403" s="33" t="s">
        <v>1</v>
      </c>
      <c r="C1403" s="34">
        <f>C1405</f>
        <v>908</v>
      </c>
    </row>
    <row r="1404" spans="1:11" s="85" customFormat="1">
      <c r="A1404" s="96"/>
      <c r="B1404" s="35" t="s">
        <v>2</v>
      </c>
      <c r="C1404" s="34">
        <f>C1406</f>
        <v>908</v>
      </c>
    </row>
    <row r="1405" spans="1:11" s="126" customFormat="1" ht="31.5">
      <c r="A1405" s="465" t="s">
        <v>441</v>
      </c>
      <c r="B1405" s="134" t="s">
        <v>1</v>
      </c>
      <c r="C1405" s="116">
        <v>908</v>
      </c>
    </row>
    <row r="1406" spans="1:11" s="126" customFormat="1">
      <c r="A1406" s="200"/>
      <c r="B1406" s="112" t="s">
        <v>2</v>
      </c>
      <c r="C1406" s="116">
        <v>908</v>
      </c>
    </row>
    <row r="1407" spans="1:11" s="48" customFormat="1">
      <c r="A1407" s="485" t="s">
        <v>36</v>
      </c>
      <c r="B1407" s="485"/>
      <c r="C1407" s="485"/>
    </row>
    <row r="1408" spans="1:11" s="48" customFormat="1">
      <c r="A1408" s="25" t="s">
        <v>14</v>
      </c>
      <c r="B1408" s="17" t="s">
        <v>1</v>
      </c>
      <c r="C1408" s="23">
        <f t="shared" ref="C1408:C1411" si="50">C1410</f>
        <v>1791</v>
      </c>
      <c r="E1408" s="87"/>
    </row>
    <row r="1409" spans="1:5" s="48" customFormat="1">
      <c r="A1409" s="26" t="s">
        <v>15</v>
      </c>
      <c r="B1409" s="18" t="s">
        <v>2</v>
      </c>
      <c r="C1409" s="23">
        <f t="shared" si="50"/>
        <v>1791</v>
      </c>
      <c r="E1409" s="87"/>
    </row>
    <row r="1410" spans="1:5" s="48" customFormat="1">
      <c r="A1410" s="30" t="s">
        <v>17</v>
      </c>
      <c r="B1410" s="12" t="s">
        <v>1</v>
      </c>
      <c r="C1410" s="23">
        <f t="shared" si="50"/>
        <v>1791</v>
      </c>
      <c r="E1410" s="87"/>
    </row>
    <row r="1411" spans="1:5" s="48" customFormat="1">
      <c r="A1411" s="14" t="s">
        <v>9</v>
      </c>
      <c r="B1411" s="11" t="s">
        <v>2</v>
      </c>
      <c r="C1411" s="23">
        <f t="shared" si="50"/>
        <v>1791</v>
      </c>
    </row>
    <row r="1412" spans="1:5" s="48" customFormat="1">
      <c r="A1412" s="16" t="s">
        <v>10</v>
      </c>
      <c r="B1412" s="9" t="s">
        <v>1</v>
      </c>
      <c r="C1412" s="23">
        <f>C1414+C1428</f>
        <v>1791</v>
      </c>
    </row>
    <row r="1413" spans="1:5" s="48" customFormat="1">
      <c r="A1413" s="15"/>
      <c r="B1413" s="11" t="s">
        <v>2</v>
      </c>
      <c r="C1413" s="23">
        <f>C1415+C1429</f>
        <v>1791</v>
      </c>
    </row>
    <row r="1414" spans="1:5" s="87" customFormat="1" ht="15" customHeight="1">
      <c r="A1414" s="211" t="s">
        <v>24</v>
      </c>
      <c r="B1414" s="78" t="s">
        <v>1</v>
      </c>
      <c r="C1414" s="57">
        <f>C1416</f>
        <v>1639</v>
      </c>
    </row>
    <row r="1415" spans="1:5" s="87" customFormat="1" ht="15" customHeight="1">
      <c r="A1415" s="212"/>
      <c r="B1415" s="50" t="s">
        <v>2</v>
      </c>
      <c r="C1415" s="57">
        <f>C1417</f>
        <v>1639</v>
      </c>
    </row>
    <row r="1416" spans="1:5" s="209" customFormat="1" ht="14.25">
      <c r="A1416" s="306" t="s">
        <v>59</v>
      </c>
      <c r="B1416" s="204" t="s">
        <v>1</v>
      </c>
      <c r="C1416" s="205">
        <f>C1418+C1420+C1422+C1424+C1426</f>
        <v>1639</v>
      </c>
      <c r="D1416" s="208"/>
    </row>
    <row r="1417" spans="1:5" s="209" customFormat="1">
      <c r="A1417" s="206"/>
      <c r="B1417" s="207" t="s">
        <v>2</v>
      </c>
      <c r="C1417" s="205">
        <f>C1419+C1421+C1423+C1425+C1427</f>
        <v>1639</v>
      </c>
      <c r="D1417" s="208"/>
    </row>
    <row r="1418" spans="1:5" s="126" customFormat="1" ht="30">
      <c r="A1418" s="433" t="s">
        <v>261</v>
      </c>
      <c r="B1418" s="134" t="s">
        <v>1</v>
      </c>
      <c r="C1418" s="116">
        <v>9</v>
      </c>
    </row>
    <row r="1419" spans="1:5" s="126" customFormat="1">
      <c r="A1419" s="200"/>
      <c r="B1419" s="112" t="s">
        <v>2</v>
      </c>
      <c r="C1419" s="116">
        <v>9</v>
      </c>
    </row>
    <row r="1420" spans="1:5" s="126" customFormat="1" ht="15">
      <c r="A1420" s="468" t="s">
        <v>128</v>
      </c>
      <c r="B1420" s="134" t="s">
        <v>1</v>
      </c>
      <c r="C1420" s="116">
        <v>17</v>
      </c>
    </row>
    <row r="1421" spans="1:5" s="126" customFormat="1">
      <c r="A1421" s="200"/>
      <c r="B1421" s="112" t="s">
        <v>2</v>
      </c>
      <c r="C1421" s="116">
        <v>17</v>
      </c>
    </row>
    <row r="1422" spans="1:5" s="126" customFormat="1" ht="15">
      <c r="A1422" s="432" t="s">
        <v>262</v>
      </c>
      <c r="B1422" s="134" t="s">
        <v>1</v>
      </c>
      <c r="C1422" s="116">
        <v>38</v>
      </c>
    </row>
    <row r="1423" spans="1:5" s="126" customFormat="1">
      <c r="A1423" s="200"/>
      <c r="B1423" s="112" t="s">
        <v>2</v>
      </c>
      <c r="C1423" s="116">
        <v>38</v>
      </c>
    </row>
    <row r="1424" spans="1:5" s="126" customFormat="1" ht="30">
      <c r="A1424" s="433" t="s">
        <v>263</v>
      </c>
      <c r="B1424" s="134" t="s">
        <v>1</v>
      </c>
      <c r="C1424" s="116">
        <v>1500</v>
      </c>
    </row>
    <row r="1425" spans="1:14" s="55" customFormat="1">
      <c r="A1425" s="58"/>
      <c r="B1425" s="50" t="s">
        <v>2</v>
      </c>
      <c r="C1425" s="57">
        <v>1500</v>
      </c>
      <c r="D1425" s="73"/>
      <c r="E1425" s="126"/>
    </row>
    <row r="1426" spans="1:14" s="55" customFormat="1" ht="15">
      <c r="A1426" s="341" t="s">
        <v>438</v>
      </c>
      <c r="B1426" s="78" t="s">
        <v>1</v>
      </c>
      <c r="C1426" s="57">
        <v>75</v>
      </c>
      <c r="D1426" s="73"/>
      <c r="E1426" s="126"/>
    </row>
    <row r="1427" spans="1:14" s="55" customFormat="1">
      <c r="A1427" s="58"/>
      <c r="B1427" s="50" t="s">
        <v>2</v>
      </c>
      <c r="C1427" s="57">
        <v>75</v>
      </c>
      <c r="D1427" s="73"/>
      <c r="E1427" s="126"/>
    </row>
    <row r="1428" spans="1:14" s="55" customFormat="1" ht="16.5" customHeight="1">
      <c r="A1428" s="39" t="s">
        <v>31</v>
      </c>
      <c r="B1428" s="79" t="s">
        <v>1</v>
      </c>
      <c r="C1428" s="32">
        <f>C1430</f>
        <v>152</v>
      </c>
      <c r="D1428" s="53"/>
      <c r="E1428" s="53"/>
      <c r="F1428" s="53"/>
      <c r="G1428" s="53"/>
      <c r="H1428" s="53"/>
      <c r="I1428" s="53"/>
      <c r="J1428" s="300"/>
      <c r="K1428" s="300"/>
    </row>
    <row r="1429" spans="1:14" s="55" customFormat="1" ht="15" customHeight="1">
      <c r="A1429" s="15"/>
      <c r="B1429" s="50" t="s">
        <v>2</v>
      </c>
      <c r="C1429" s="32">
        <f>C1431</f>
        <v>152</v>
      </c>
      <c r="D1429" s="53"/>
      <c r="E1429" s="53"/>
      <c r="F1429" s="53"/>
      <c r="G1429" s="53"/>
      <c r="H1429" s="53"/>
      <c r="I1429" s="53"/>
      <c r="J1429" s="300"/>
      <c r="K1429" s="300"/>
    </row>
    <row r="1430" spans="1:14" s="209" customFormat="1" ht="14.25">
      <c r="A1430" s="330" t="s">
        <v>284</v>
      </c>
      <c r="B1430" s="204" t="s">
        <v>1</v>
      </c>
      <c r="C1430" s="205">
        <f>C1432</f>
        <v>152</v>
      </c>
      <c r="D1430" s="208"/>
    </row>
    <row r="1431" spans="1:14" s="209" customFormat="1">
      <c r="A1431" s="206"/>
      <c r="B1431" s="207" t="s">
        <v>2</v>
      </c>
      <c r="C1431" s="205">
        <f>C1433</f>
        <v>152</v>
      </c>
      <c r="D1431" s="208"/>
    </row>
    <row r="1432" spans="1:14" s="126" customFormat="1" ht="30">
      <c r="A1432" s="469" t="s">
        <v>285</v>
      </c>
      <c r="B1432" s="134" t="s">
        <v>1</v>
      </c>
      <c r="C1432" s="116">
        <v>152</v>
      </c>
    </row>
    <row r="1433" spans="1:14" s="55" customFormat="1">
      <c r="A1433" s="58"/>
      <c r="B1433" s="50" t="s">
        <v>2</v>
      </c>
      <c r="C1433" s="57">
        <v>152</v>
      </c>
      <c r="D1433" s="73"/>
      <c r="E1433" s="126"/>
    </row>
    <row r="1434" spans="1:14">
      <c r="A1434" s="238" t="s">
        <v>33</v>
      </c>
      <c r="B1434" s="239"/>
      <c r="C1434" s="238"/>
      <c r="D1434" s="56"/>
      <c r="E1434" s="56"/>
      <c r="F1434" s="56"/>
      <c r="G1434" s="56"/>
      <c r="H1434" s="56"/>
      <c r="I1434" s="56"/>
      <c r="J1434" s="13"/>
    </row>
    <row r="1435" spans="1:14">
      <c r="A1435" s="97" t="s">
        <v>14</v>
      </c>
      <c r="B1435" s="78" t="s">
        <v>1</v>
      </c>
      <c r="C1435" s="32">
        <f>C1437+C1471</f>
        <v>1012</v>
      </c>
      <c r="D1435" s="53"/>
      <c r="E1435" s="117"/>
      <c r="F1435" s="53"/>
      <c r="G1435" s="53"/>
      <c r="H1435" s="53"/>
      <c r="I1435" s="53"/>
      <c r="J1435" s="13"/>
      <c r="N1435" t="s">
        <v>440</v>
      </c>
    </row>
    <row r="1436" spans="1:14">
      <c r="A1436" s="58" t="s">
        <v>15</v>
      </c>
      <c r="B1436" s="50" t="s">
        <v>2</v>
      </c>
      <c r="C1436" s="32">
        <f>C1438+C1472</f>
        <v>1012</v>
      </c>
      <c r="D1436" s="53"/>
      <c r="E1436" s="117"/>
      <c r="F1436" s="53"/>
      <c r="G1436" s="53"/>
      <c r="H1436" s="53"/>
      <c r="I1436" s="53"/>
      <c r="J1436" s="13"/>
    </row>
    <row r="1437" spans="1:14" s="87" customFormat="1" ht="15" customHeight="1">
      <c r="A1437" s="165" t="s">
        <v>19</v>
      </c>
      <c r="B1437" s="78" t="s">
        <v>1</v>
      </c>
      <c r="C1437" s="170">
        <f t="shared" ref="C1437:C1468" si="51">C1439</f>
        <v>432</v>
      </c>
    </row>
    <row r="1438" spans="1:14" s="87" customFormat="1" ht="15" customHeight="1">
      <c r="A1438" s="166" t="s">
        <v>20</v>
      </c>
      <c r="B1438" s="50" t="s">
        <v>2</v>
      </c>
      <c r="C1438" s="170">
        <f t="shared" si="51"/>
        <v>432</v>
      </c>
    </row>
    <row r="1439" spans="1:14" s="87" customFormat="1" ht="13.5" customHeight="1">
      <c r="A1439" s="472" t="s">
        <v>10</v>
      </c>
      <c r="B1439" s="78" t="s">
        <v>1</v>
      </c>
      <c r="C1439" s="57">
        <f>C1441+C1465</f>
        <v>432</v>
      </c>
    </row>
    <row r="1440" spans="1:14" s="87" customFormat="1" ht="14.25" customHeight="1">
      <c r="A1440" s="473"/>
      <c r="B1440" s="50" t="s">
        <v>2</v>
      </c>
      <c r="C1440" s="57">
        <f>C1442+C1466</f>
        <v>432</v>
      </c>
    </row>
    <row r="1441" spans="1:4">
      <c r="A1441" s="16" t="s">
        <v>23</v>
      </c>
      <c r="B1441" s="9" t="s">
        <v>1</v>
      </c>
      <c r="C1441" s="116">
        <f>C1443</f>
        <v>403</v>
      </c>
      <c r="D1441"/>
    </row>
    <row r="1442" spans="1:4">
      <c r="A1442" s="15"/>
      <c r="B1442" s="11" t="s">
        <v>2</v>
      </c>
      <c r="C1442" s="116">
        <f>C1444</f>
        <v>403</v>
      </c>
      <c r="D1442"/>
    </row>
    <row r="1443" spans="1:4" s="87" customFormat="1">
      <c r="A1443" s="211" t="s">
        <v>24</v>
      </c>
      <c r="B1443" s="78" t="s">
        <v>1</v>
      </c>
      <c r="C1443" s="57">
        <f>C1445+C1455</f>
        <v>403</v>
      </c>
    </row>
    <row r="1444" spans="1:4" s="87" customFormat="1">
      <c r="A1444" s="212"/>
      <c r="B1444" s="50" t="s">
        <v>2</v>
      </c>
      <c r="C1444" s="57">
        <f>C1446+C1456</f>
        <v>403</v>
      </c>
    </row>
    <row r="1445" spans="1:4" s="55" customFormat="1" ht="25.5">
      <c r="A1445" s="248" t="s">
        <v>72</v>
      </c>
      <c r="B1445" s="79" t="s">
        <v>1</v>
      </c>
      <c r="C1445" s="57">
        <f>C1447+C1449+C1451+C1453</f>
        <v>202</v>
      </c>
      <c r="D1445" s="73"/>
    </row>
    <row r="1446" spans="1:4" s="55" customFormat="1">
      <c r="A1446" s="58"/>
      <c r="B1446" s="50" t="s">
        <v>2</v>
      </c>
      <c r="C1446" s="57">
        <f>C1448+C1450+C1452+C1454</f>
        <v>202</v>
      </c>
      <c r="D1446" s="73"/>
    </row>
    <row r="1447" spans="1:4" s="126" customFormat="1" ht="45">
      <c r="A1447" s="470" t="s">
        <v>306</v>
      </c>
      <c r="B1447" s="127" t="s">
        <v>1</v>
      </c>
      <c r="C1447" s="120">
        <v>27</v>
      </c>
    </row>
    <row r="1448" spans="1:4" s="126" customFormat="1" ht="15" customHeight="1">
      <c r="A1448" s="200"/>
      <c r="B1448" s="112" t="s">
        <v>2</v>
      </c>
      <c r="C1448" s="116">
        <v>27</v>
      </c>
    </row>
    <row r="1449" spans="1:4" s="126" customFormat="1" ht="18" customHeight="1">
      <c r="A1449" s="471" t="s">
        <v>313</v>
      </c>
      <c r="B1449" s="127" t="s">
        <v>1</v>
      </c>
      <c r="C1449" s="120">
        <v>6</v>
      </c>
    </row>
    <row r="1450" spans="1:4" s="126" customFormat="1" ht="18" customHeight="1">
      <c r="A1450" s="200"/>
      <c r="B1450" s="112" t="s">
        <v>2</v>
      </c>
      <c r="C1450" s="116">
        <v>6</v>
      </c>
    </row>
    <row r="1451" spans="1:4" s="126" customFormat="1" ht="30">
      <c r="A1451" s="470" t="s">
        <v>315</v>
      </c>
      <c r="B1451" s="127" t="s">
        <v>1</v>
      </c>
      <c r="C1451" s="120">
        <v>130</v>
      </c>
    </row>
    <row r="1452" spans="1:4" s="126" customFormat="1">
      <c r="A1452" s="200"/>
      <c r="B1452" s="112" t="s">
        <v>2</v>
      </c>
      <c r="C1452" s="116">
        <v>130</v>
      </c>
    </row>
    <row r="1453" spans="1:4" s="126" customFormat="1" ht="19.5" customHeight="1">
      <c r="A1453" s="470" t="s">
        <v>316</v>
      </c>
      <c r="B1453" s="127" t="s">
        <v>1</v>
      </c>
      <c r="C1453" s="120">
        <v>39</v>
      </c>
    </row>
    <row r="1454" spans="1:4" s="55" customFormat="1" ht="18" customHeight="1">
      <c r="A1454" s="58"/>
      <c r="B1454" s="50" t="s">
        <v>2</v>
      </c>
      <c r="C1454" s="57">
        <v>39</v>
      </c>
      <c r="D1454" s="73"/>
    </row>
    <row r="1455" spans="1:4" s="55" customFormat="1" ht="14.25">
      <c r="A1455" s="270" t="s">
        <v>324</v>
      </c>
      <c r="B1455" s="79" t="s">
        <v>1</v>
      </c>
      <c r="C1455" s="57">
        <f>C1457+C1459+C1461+C1463</f>
        <v>201</v>
      </c>
      <c r="D1455" s="73"/>
    </row>
    <row r="1456" spans="1:4" s="55" customFormat="1">
      <c r="A1456" s="58"/>
      <c r="B1456" s="50" t="s">
        <v>2</v>
      </c>
      <c r="C1456" s="57">
        <f>C1458+C1460+C1462+C1464</f>
        <v>201</v>
      </c>
      <c r="D1456" s="73"/>
    </row>
    <row r="1457" spans="1:10" s="126" customFormat="1" ht="15">
      <c r="A1457" s="432" t="s">
        <v>320</v>
      </c>
      <c r="B1457" s="127" t="s">
        <v>1</v>
      </c>
      <c r="C1457" s="120">
        <v>69</v>
      </c>
    </row>
    <row r="1458" spans="1:10" s="126" customFormat="1">
      <c r="A1458" s="200"/>
      <c r="B1458" s="112" t="s">
        <v>2</v>
      </c>
      <c r="C1458" s="116">
        <v>69</v>
      </c>
    </row>
    <row r="1459" spans="1:10" s="126" customFormat="1" ht="15.75" customHeight="1">
      <c r="A1459" s="433" t="s">
        <v>321</v>
      </c>
      <c r="B1459" s="127" t="s">
        <v>1</v>
      </c>
      <c r="C1459" s="120">
        <v>22</v>
      </c>
    </row>
    <row r="1460" spans="1:10" s="126" customFormat="1" ht="15.75" customHeight="1">
      <c r="A1460" s="200"/>
      <c r="B1460" s="112" t="s">
        <v>2</v>
      </c>
      <c r="C1460" s="116">
        <v>22</v>
      </c>
    </row>
    <row r="1461" spans="1:10" s="126" customFormat="1" ht="15">
      <c r="A1461" s="432" t="s">
        <v>322</v>
      </c>
      <c r="B1461" s="127" t="s">
        <v>1</v>
      </c>
      <c r="C1461" s="120">
        <v>20</v>
      </c>
    </row>
    <row r="1462" spans="1:10" s="126" customFormat="1">
      <c r="A1462" s="200"/>
      <c r="B1462" s="112" t="s">
        <v>2</v>
      </c>
      <c r="C1462" s="116">
        <v>20</v>
      </c>
    </row>
    <row r="1463" spans="1:10" s="126" customFormat="1" ht="15">
      <c r="A1463" s="432" t="s">
        <v>323</v>
      </c>
      <c r="B1463" s="127" t="s">
        <v>1</v>
      </c>
      <c r="C1463" s="120">
        <v>90</v>
      </c>
    </row>
    <row r="1464" spans="1:10" s="55" customFormat="1">
      <c r="A1464" s="58"/>
      <c r="B1464" s="50" t="s">
        <v>2</v>
      </c>
      <c r="C1464" s="57">
        <v>90</v>
      </c>
      <c r="D1464" s="73"/>
    </row>
    <row r="1465" spans="1:10" s="85" customFormat="1">
      <c r="A1465" s="39" t="s">
        <v>31</v>
      </c>
      <c r="B1465" s="33" t="s">
        <v>1</v>
      </c>
      <c r="C1465" s="32">
        <f>C1467</f>
        <v>29</v>
      </c>
      <c r="D1465" s="90"/>
      <c r="E1465" s="90"/>
      <c r="F1465" s="90"/>
      <c r="G1465" s="90"/>
      <c r="H1465" s="90"/>
      <c r="I1465" s="90"/>
      <c r="J1465" s="91"/>
    </row>
    <row r="1466" spans="1:10" s="85" customFormat="1">
      <c r="A1466" s="38"/>
      <c r="B1466" s="35" t="s">
        <v>2</v>
      </c>
      <c r="C1466" s="32">
        <f>C1468</f>
        <v>29</v>
      </c>
      <c r="D1466" s="90"/>
      <c r="E1466" s="90"/>
      <c r="F1466" s="90"/>
      <c r="G1466" s="90"/>
      <c r="H1466" s="90"/>
      <c r="I1466" s="90"/>
      <c r="J1466" s="91"/>
    </row>
    <row r="1467" spans="1:10" ht="25.5">
      <c r="A1467" s="248" t="s">
        <v>72</v>
      </c>
      <c r="B1467" s="9" t="s">
        <v>1</v>
      </c>
      <c r="C1467" s="23">
        <f t="shared" si="51"/>
        <v>29</v>
      </c>
    </row>
    <row r="1468" spans="1:10">
      <c r="A1468" s="10"/>
      <c r="B1468" s="11" t="s">
        <v>2</v>
      </c>
      <c r="C1468" s="23">
        <f t="shared" si="51"/>
        <v>29</v>
      </c>
    </row>
    <row r="1469" spans="1:10" s="126" customFormat="1" ht="15">
      <c r="A1469" s="437" t="s">
        <v>84</v>
      </c>
      <c r="B1469" s="127" t="s">
        <v>1</v>
      </c>
      <c r="C1469" s="120">
        <v>29</v>
      </c>
    </row>
    <row r="1470" spans="1:10" s="55" customFormat="1">
      <c r="A1470" s="58"/>
      <c r="B1470" s="50" t="s">
        <v>2</v>
      </c>
      <c r="C1470" s="57">
        <v>29</v>
      </c>
      <c r="D1470" s="73"/>
    </row>
    <row r="1471" spans="1:10" s="48" customFormat="1">
      <c r="A1471" s="30" t="s">
        <v>17</v>
      </c>
      <c r="B1471" s="12" t="s">
        <v>1</v>
      </c>
      <c r="C1471" s="32">
        <f t="shared" ref="C1471:C1476" si="52">C1473</f>
        <v>580</v>
      </c>
    </row>
    <row r="1472" spans="1:10" s="48" customFormat="1">
      <c r="A1472" s="14" t="s">
        <v>9</v>
      </c>
      <c r="B1472" s="11" t="s">
        <v>2</v>
      </c>
      <c r="C1472" s="32">
        <f t="shared" si="52"/>
        <v>580</v>
      </c>
    </row>
    <row r="1473" spans="1:12">
      <c r="A1473" s="16" t="s">
        <v>10</v>
      </c>
      <c r="B1473" s="9" t="s">
        <v>1</v>
      </c>
      <c r="C1473" s="116">
        <f t="shared" si="52"/>
        <v>580</v>
      </c>
      <c r="D1473"/>
    </row>
    <row r="1474" spans="1:12">
      <c r="A1474" s="15"/>
      <c r="B1474" s="11" t="s">
        <v>2</v>
      </c>
      <c r="C1474" s="116">
        <f t="shared" si="52"/>
        <v>580</v>
      </c>
      <c r="D1474"/>
    </row>
    <row r="1475" spans="1:12">
      <c r="A1475" s="16" t="s">
        <v>23</v>
      </c>
      <c r="B1475" s="9" t="s">
        <v>1</v>
      </c>
      <c r="C1475" s="116">
        <f t="shared" si="52"/>
        <v>580</v>
      </c>
      <c r="D1475"/>
    </row>
    <row r="1476" spans="1:12">
      <c r="A1476" s="15"/>
      <c r="B1476" s="11" t="s">
        <v>2</v>
      </c>
      <c r="C1476" s="116">
        <f t="shared" si="52"/>
        <v>580</v>
      </c>
      <c r="D1476"/>
    </row>
    <row r="1477" spans="1:12" s="95" customFormat="1">
      <c r="A1477" s="114" t="s">
        <v>45</v>
      </c>
      <c r="B1477" s="113" t="s">
        <v>1</v>
      </c>
      <c r="C1477" s="34">
        <f>C1479+C1485</f>
        <v>580</v>
      </c>
    </row>
    <row r="1478" spans="1:12" s="95" customFormat="1">
      <c r="A1478" s="124"/>
      <c r="B1478" s="99" t="s">
        <v>2</v>
      </c>
      <c r="C1478" s="34">
        <f>C1480+C1486</f>
        <v>580</v>
      </c>
    </row>
    <row r="1479" spans="1:12" s="118" customFormat="1">
      <c r="A1479" s="169" t="s">
        <v>77</v>
      </c>
      <c r="B1479" s="180" t="s">
        <v>1</v>
      </c>
      <c r="C1479" s="23">
        <f>C1481+C1483</f>
        <v>470</v>
      </c>
      <c r="D1479" s="117"/>
      <c r="E1479" s="117"/>
      <c r="F1479" s="117"/>
      <c r="G1479" s="117"/>
      <c r="H1479" s="117"/>
      <c r="I1479" s="117"/>
      <c r="J1479" s="119"/>
      <c r="K1479" s="119"/>
      <c r="L1479" s="119"/>
    </row>
    <row r="1480" spans="1:12" s="118" customFormat="1">
      <c r="A1480" s="107"/>
      <c r="B1480" s="89" t="s">
        <v>2</v>
      </c>
      <c r="C1480" s="23">
        <f>C1482+C1484</f>
        <v>470</v>
      </c>
      <c r="D1480" s="117"/>
      <c r="E1480" s="117"/>
      <c r="F1480" s="117"/>
      <c r="G1480" s="117"/>
      <c r="H1480" s="117"/>
      <c r="I1480" s="117"/>
      <c r="J1480" s="119"/>
      <c r="K1480" s="119"/>
      <c r="L1480" s="119"/>
    </row>
    <row r="1481" spans="1:12" s="126" customFormat="1">
      <c r="A1481" s="348" t="s">
        <v>119</v>
      </c>
      <c r="B1481" s="134" t="s">
        <v>1</v>
      </c>
      <c r="C1481" s="116">
        <v>370</v>
      </c>
      <c r="D1481" s="117"/>
      <c r="E1481" s="117"/>
      <c r="F1481" s="117"/>
      <c r="G1481" s="117"/>
      <c r="H1481" s="117"/>
      <c r="I1481" s="117"/>
      <c r="J1481" s="178"/>
      <c r="K1481" s="178"/>
      <c r="L1481" s="178"/>
    </row>
    <row r="1482" spans="1:12" s="126" customFormat="1">
      <c r="A1482" s="107"/>
      <c r="B1482" s="112" t="s">
        <v>2</v>
      </c>
      <c r="C1482" s="116">
        <v>370</v>
      </c>
      <c r="D1482" s="117"/>
      <c r="E1482" s="117"/>
      <c r="F1482" s="117"/>
      <c r="G1482" s="117"/>
      <c r="H1482" s="117"/>
      <c r="I1482" s="117"/>
      <c r="J1482" s="178"/>
      <c r="K1482" s="178"/>
      <c r="L1482" s="178"/>
    </row>
    <row r="1483" spans="1:12" s="126" customFormat="1" ht="15">
      <c r="A1483" s="443" t="s">
        <v>358</v>
      </c>
      <c r="B1483" s="134" t="s">
        <v>1</v>
      </c>
      <c r="C1483" s="116">
        <v>100</v>
      </c>
      <c r="D1483" s="117"/>
      <c r="E1483" s="117"/>
      <c r="F1483" s="117"/>
      <c r="G1483" s="117"/>
      <c r="H1483" s="117"/>
      <c r="I1483" s="117"/>
      <c r="J1483" s="178"/>
      <c r="K1483" s="178"/>
      <c r="L1483" s="178"/>
    </row>
    <row r="1484" spans="1:12" s="126" customFormat="1">
      <c r="A1484" s="107"/>
      <c r="B1484" s="112" t="s">
        <v>2</v>
      </c>
      <c r="C1484" s="116">
        <v>100</v>
      </c>
      <c r="D1484" s="117"/>
      <c r="E1484" s="117"/>
      <c r="F1484" s="117"/>
      <c r="G1484" s="117"/>
      <c r="H1484" s="117"/>
      <c r="I1484" s="117"/>
      <c r="J1484" s="178"/>
      <c r="K1484" s="178"/>
      <c r="L1484" s="178"/>
    </row>
    <row r="1485" spans="1:12" s="126" customFormat="1">
      <c r="A1485" s="421" t="s">
        <v>330</v>
      </c>
      <c r="B1485" s="180" t="s">
        <v>1</v>
      </c>
      <c r="C1485" s="116">
        <f>C1487</f>
        <v>110</v>
      </c>
      <c r="D1485" s="117"/>
      <c r="E1485" s="117"/>
      <c r="F1485" s="117"/>
      <c r="G1485" s="117"/>
      <c r="H1485" s="117"/>
      <c r="I1485" s="117"/>
      <c r="J1485" s="178"/>
      <c r="K1485" s="178"/>
      <c r="L1485" s="178"/>
    </row>
    <row r="1486" spans="1:12" s="126" customFormat="1">
      <c r="A1486" s="107"/>
      <c r="B1486" s="89" t="s">
        <v>2</v>
      </c>
      <c r="C1486" s="116">
        <f>C1488</f>
        <v>110</v>
      </c>
      <c r="D1486" s="117"/>
      <c r="E1486" s="117"/>
      <c r="F1486" s="117"/>
      <c r="G1486" s="117"/>
      <c r="H1486" s="117"/>
      <c r="I1486" s="117"/>
      <c r="J1486" s="178"/>
      <c r="K1486" s="178"/>
      <c r="L1486" s="178"/>
    </row>
    <row r="1487" spans="1:12" s="126" customFormat="1" ht="30">
      <c r="A1487" s="360" t="s">
        <v>331</v>
      </c>
      <c r="B1487" s="134" t="s">
        <v>1</v>
      </c>
      <c r="C1487" s="116">
        <v>110</v>
      </c>
      <c r="D1487" s="117"/>
      <c r="E1487" s="117"/>
      <c r="F1487" s="117"/>
      <c r="G1487" s="117"/>
      <c r="H1487" s="117"/>
      <c r="I1487" s="117"/>
      <c r="J1487" s="178"/>
      <c r="K1487" s="178"/>
      <c r="L1487" s="178"/>
    </row>
    <row r="1488" spans="1:12" s="126" customFormat="1">
      <c r="A1488" s="107"/>
      <c r="B1488" s="112" t="s">
        <v>2</v>
      </c>
      <c r="C1488" s="57">
        <v>110</v>
      </c>
      <c r="D1488" s="117"/>
      <c r="E1488" s="117"/>
      <c r="F1488" s="117"/>
      <c r="G1488" s="117"/>
      <c r="H1488" s="117"/>
      <c r="I1488" s="117"/>
      <c r="J1488" s="178"/>
      <c r="K1488" s="178"/>
      <c r="L1488" s="178"/>
    </row>
    <row r="1489" spans="1:12" s="195" customFormat="1">
      <c r="A1489" s="196"/>
      <c r="B1489" s="258"/>
      <c r="C1489" s="52"/>
      <c r="D1489" s="52"/>
      <c r="E1489" s="52"/>
      <c r="F1489" s="52"/>
      <c r="G1489" s="52"/>
      <c r="H1489" s="52"/>
      <c r="I1489" s="52"/>
      <c r="J1489" s="196"/>
    </row>
    <row r="1490" spans="1:12" s="195" customFormat="1">
      <c r="A1490" s="196"/>
      <c r="B1490" s="258"/>
      <c r="C1490" s="52"/>
      <c r="D1490" s="52"/>
      <c r="E1490" s="52"/>
      <c r="F1490" s="52"/>
      <c r="G1490" s="52"/>
      <c r="H1490" s="52"/>
      <c r="I1490" s="52"/>
      <c r="J1490" s="196"/>
    </row>
    <row r="1491" spans="1:12" s="195" customFormat="1">
      <c r="A1491" s="196"/>
      <c r="B1491" s="258"/>
      <c r="C1491" s="52"/>
      <c r="D1491" s="52"/>
      <c r="E1491" s="52"/>
      <c r="F1491" s="52"/>
      <c r="G1491" s="52"/>
      <c r="H1491" s="52"/>
      <c r="I1491" s="52"/>
      <c r="J1491" s="196"/>
    </row>
    <row r="1492" spans="1:12" s="195" customFormat="1">
      <c r="A1492" s="196"/>
      <c r="B1492" s="258"/>
      <c r="C1492" s="52"/>
      <c r="D1492" s="52"/>
      <c r="E1492" s="52"/>
      <c r="F1492" s="52"/>
      <c r="G1492" s="52"/>
      <c r="H1492" s="52"/>
      <c r="I1492" s="52"/>
      <c r="J1492" s="196"/>
    </row>
    <row r="1493" spans="1:12">
      <c r="J1493" s="474"/>
      <c r="K1493" s="475"/>
      <c r="L1493" s="475"/>
    </row>
    <row r="1494" spans="1:12">
      <c r="J1494" s="474"/>
      <c r="K1494" s="475"/>
      <c r="L1494" s="475"/>
    </row>
    <row r="1495" spans="1:12">
      <c r="J1495" s="246"/>
      <c r="K1495" s="247"/>
      <c r="L1495" s="247"/>
    </row>
    <row r="1496" spans="1:12">
      <c r="J1496" s="246"/>
      <c r="K1496" s="247"/>
      <c r="L1496" s="247"/>
    </row>
    <row r="1497" spans="1:12">
      <c r="J1497" s="246"/>
      <c r="K1497" s="247"/>
      <c r="L1497" s="247"/>
    </row>
    <row r="1498" spans="1:12">
      <c r="J1498" s="55"/>
      <c r="K1498" s="1"/>
    </row>
    <row r="1499" spans="1:12">
      <c r="J1499" s="55"/>
      <c r="K1499" s="1"/>
    </row>
    <row r="1500" spans="1:12">
      <c r="J1500" s="55"/>
      <c r="K1500" s="1"/>
    </row>
    <row r="1507" spans="1:1">
      <c r="A1507" s="19"/>
    </row>
    <row r="1508" spans="1:1">
      <c r="A1508" s="19"/>
    </row>
  </sheetData>
  <mergeCells count="37">
    <mergeCell ref="D1011:I1011"/>
    <mergeCell ref="A153:C153"/>
    <mergeCell ref="A1096:C1096"/>
    <mergeCell ref="A328:C328"/>
    <mergeCell ref="A1204:C1204"/>
    <mergeCell ref="A1167:C1167"/>
    <mergeCell ref="A356:C356"/>
    <mergeCell ref="A1:C1"/>
    <mergeCell ref="A400:C400"/>
    <mergeCell ref="A1024:C1024"/>
    <mergeCell ref="A1025:C1025"/>
    <mergeCell ref="A640:C640"/>
    <mergeCell ref="A813:C813"/>
    <mergeCell ref="A960:C960"/>
    <mergeCell ref="A343:C343"/>
    <mergeCell ref="A7:C7"/>
    <mergeCell ref="C9:C11"/>
    <mergeCell ref="A168:C168"/>
    <mergeCell ref="A212:C212"/>
    <mergeCell ref="A134:C134"/>
    <mergeCell ref="A239:A240"/>
    <mergeCell ref="A1439:A1440"/>
    <mergeCell ref="J1493:L1493"/>
    <mergeCell ref="J1494:L1494"/>
    <mergeCell ref="A2:C2"/>
    <mergeCell ref="A1362:C1362"/>
    <mergeCell ref="A1288:A1289"/>
    <mergeCell ref="A1284:A1285"/>
    <mergeCell ref="A1286:A1287"/>
    <mergeCell ref="A1277:A1278"/>
    <mergeCell ref="A1407:C1407"/>
    <mergeCell ref="A441:C441"/>
    <mergeCell ref="A567:C567"/>
    <mergeCell ref="A584:C584"/>
    <mergeCell ref="A1316:A1317"/>
    <mergeCell ref="D1251:I1251"/>
    <mergeCell ref="D378:I378"/>
  </mergeCells>
  <pageMargins left="0.70866141732283472" right="0.70866141732283472" top="0.55118110236220474" bottom="0.55118110236220474" header="0.31496062992125984" footer="0.31496062992125984"/>
  <pageSetup paperSize="9" scale="95" fitToHeight="0" orientation="portrait" r:id="rId1"/>
  <headerFooter>
    <oddFooter>Page &amp;P</oddFooter>
  </headerFooter>
  <rowBreaks count="4" manualBreakCount="4">
    <brk id="1285" max="25" man="1"/>
    <brk id="1359" max="25" man="1"/>
    <brk id="1411" max="25" man="1"/>
    <brk id="1458" max="25" man="1"/>
  </rowBreaks>
  <colBreaks count="1" manualBreakCount="1">
    <brk id="4" max="1493"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 25 martie 2025</vt:lpstr>
      <vt:lpstr>' 25 martie 2025'!Print_Titles</vt:lpstr>
    </vt:vector>
  </TitlesOfParts>
  <Company>Ministerul Finantelor Publice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P.</dc:creator>
  <cp:lastModifiedBy>loredanat</cp:lastModifiedBy>
  <cp:lastPrinted>2025-03-25T08:20:27Z</cp:lastPrinted>
  <dcterms:created xsi:type="dcterms:W3CDTF">2003-05-13T09:24:28Z</dcterms:created>
  <dcterms:modified xsi:type="dcterms:W3CDTF">2025-04-01T08:47:36Z</dcterms:modified>
</cp:coreProperties>
</file>