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\11.12.2024 INAINTE CU RAPORT SI ANEXE\"/>
    </mc:Choice>
  </mc:AlternateContent>
  <xr:revisionPtr revIDLastSave="0" documentId="13_ncr:1_{13D5237A-D34A-444A-A8AC-07FC52822709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DEC 2024" sheetId="1" r:id="rId1"/>
  </sheets>
  <definedNames>
    <definedName name="_xlnm.Print_Titles" localSheetId="0">'DEC 2024'!$8:$8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D28" i="1" s="1"/>
  <c r="D13" i="1"/>
  <c r="D17" i="1"/>
  <c r="D24" i="1"/>
  <c r="D29" i="1"/>
  <c r="D30" i="1"/>
  <c r="D31" i="1"/>
  <c r="D32" i="1"/>
  <c r="D33" i="1"/>
  <c r="D34" i="1"/>
  <c r="D35" i="1"/>
  <c r="D36" i="1"/>
  <c r="D38" i="1"/>
  <c r="D39" i="1"/>
  <c r="D40" i="1"/>
  <c r="D41" i="1"/>
  <c r="D42" i="1"/>
  <c r="D48" i="1"/>
  <c r="D49" i="1"/>
  <c r="D52" i="1"/>
  <c r="D53" i="1"/>
  <c r="D54" i="1"/>
  <c r="D57" i="1"/>
  <c r="D59" i="1"/>
  <c r="D61" i="1"/>
  <c r="D63" i="1"/>
  <c r="D64" i="1"/>
  <c r="D65" i="1"/>
  <c r="D66" i="1"/>
  <c r="D67" i="1"/>
  <c r="D71" i="1"/>
  <c r="E14" i="1"/>
  <c r="D14" i="1" s="1"/>
  <c r="E70" i="1"/>
  <c r="D70" i="1" s="1"/>
  <c r="E37" i="1"/>
  <c r="D37" i="1" s="1"/>
  <c r="E38" i="1"/>
  <c r="E41" i="1"/>
  <c r="E40" i="1" s="1"/>
  <c r="E69" i="1" l="1"/>
  <c r="E23" i="1"/>
  <c r="D23" i="1" s="1"/>
  <c r="E58" i="1"/>
  <c r="E12" i="1"/>
  <c r="D12" i="1" l="1"/>
  <c r="D58" i="1"/>
  <c r="E44" i="1"/>
  <c r="E68" i="1"/>
  <c r="D68" i="1" s="1"/>
  <c r="D69" i="1"/>
  <c r="E21" i="1"/>
  <c r="D21" i="1" s="1"/>
  <c r="E22" i="1"/>
  <c r="D22" i="1" s="1"/>
  <c r="E19" i="1"/>
  <c r="E18" i="1" l="1"/>
  <c r="D18" i="1" s="1"/>
  <c r="D19" i="1"/>
  <c r="D44" i="1"/>
  <c r="E27" i="1"/>
  <c r="D27" i="1" s="1"/>
  <c r="E56" i="1"/>
  <c r="D56" i="1" s="1"/>
  <c r="E47" i="1"/>
  <c r="D47" i="1" s="1"/>
  <c r="E62" i="1"/>
  <c r="D62" i="1" s="1"/>
  <c r="E26" i="1" l="1"/>
  <c r="E60" i="1"/>
  <c r="E51" i="1"/>
  <c r="D51" i="1" s="1"/>
  <c r="D60" i="1" l="1"/>
  <c r="E43" i="1"/>
  <c r="D43" i="1" s="1"/>
  <c r="E25" i="1"/>
  <c r="D26" i="1"/>
  <c r="E50" i="1"/>
  <c r="D50" i="1" s="1"/>
  <c r="F16" i="1"/>
  <c r="F15" i="1" s="1"/>
  <c r="G16" i="1"/>
  <c r="G15" i="1" s="1"/>
  <c r="E16" i="1"/>
  <c r="D16" i="1" s="1"/>
  <c r="E20" i="1" l="1"/>
  <c r="D20" i="1" s="1"/>
  <c r="D25" i="1"/>
  <c r="E15" i="1"/>
  <c r="F11" i="1"/>
  <c r="G11" i="1"/>
  <c r="D15" i="1" l="1"/>
  <c r="E11" i="1"/>
  <c r="D11" i="1" s="1"/>
  <c r="E10" i="1"/>
  <c r="D10" i="1" s="1"/>
  <c r="F64" i="1"/>
  <c r="G64" i="1"/>
  <c r="E46" i="1" l="1"/>
  <c r="D46" i="1" s="1"/>
  <c r="F63" i="1"/>
  <c r="F57" i="1"/>
  <c r="E55" i="1"/>
  <c r="D55" i="1" s="1"/>
  <c r="F54" i="1"/>
  <c r="F53" i="1"/>
  <c r="G53" i="1" s="1"/>
  <c r="F52" i="1"/>
  <c r="F48" i="1"/>
  <c r="F47" i="1" s="1"/>
  <c r="F46" i="1" s="1"/>
  <c r="F44" i="1" l="1"/>
  <c r="G10" i="1"/>
  <c r="F10" i="1"/>
  <c r="G54" i="1"/>
  <c r="G48" i="1"/>
  <c r="G47" i="1" s="1"/>
  <c r="G46" i="1" s="1"/>
  <c r="G63" i="1"/>
  <c r="G52" i="1"/>
  <c r="G57" i="1"/>
  <c r="F55" i="1"/>
  <c r="F56" i="1"/>
  <c r="G56" i="1" s="1"/>
  <c r="F51" i="1"/>
  <c r="F50" i="1" l="1"/>
  <c r="G44" i="1"/>
  <c r="G55" i="1"/>
  <c r="G51" i="1"/>
  <c r="G50" i="1" l="1"/>
  <c r="E45" i="1"/>
  <c r="D45" i="1" s="1"/>
  <c r="F45" i="1"/>
  <c r="F43" i="1" s="1"/>
  <c r="G45" i="1" l="1"/>
  <c r="G43" i="1" s="1"/>
  <c r="F20" i="1" l="1"/>
  <c r="G20" i="1" l="1"/>
  <c r="E72" i="1" l="1"/>
  <c r="D72" i="1" s="1"/>
  <c r="G72" i="1" l="1"/>
  <c r="F72" i="1"/>
</calcChain>
</file>

<file path=xl/sharedStrings.xml><?xml version="1.0" encoding="utf-8"?>
<sst xmlns="http://schemas.openxmlformats.org/spreadsheetml/2006/main" count="112" uniqueCount="79">
  <si>
    <t>JUDETUL ARGES</t>
  </si>
  <si>
    <t xml:space="preserve">DIRECTIA ECONOMICA </t>
  </si>
  <si>
    <t xml:space="preserve">SERVICIUL BUGET IMPOZITE TAXE SI VENITURI </t>
  </si>
  <si>
    <t>DENUMIRE INDICATORI</t>
  </si>
  <si>
    <t>COD</t>
  </si>
  <si>
    <t>PROPUNERE 2024</t>
  </si>
  <si>
    <t>VENITURI - TOTAL</t>
  </si>
  <si>
    <t>SUBVENTII</t>
  </si>
  <si>
    <t>.00.17</t>
  </si>
  <si>
    <t>Subventii de la bugetul de stat</t>
  </si>
  <si>
    <t xml:space="preserve">TOTAL CHELTUIELI </t>
  </si>
  <si>
    <t>SECTIUNEA DE FUNCTIONARE</t>
  </si>
  <si>
    <t>Plati efectuate in anii precedenti si recuperate in anul curent</t>
  </si>
  <si>
    <t>85.01</t>
  </si>
  <si>
    <t xml:space="preserve">ASIGURARI SI ASIST. SOCIALA </t>
  </si>
  <si>
    <t>.4.1.1</t>
  </si>
  <si>
    <t xml:space="preserve"> DIRECTIA GENERALA DE ASISTENTA SOCIALA SI PROTECTIA COPILULUI ARGES</t>
  </si>
  <si>
    <t>68.02.06</t>
  </si>
  <si>
    <t>4.2.</t>
  </si>
  <si>
    <t>CENTRE DE ASISTENTA</t>
  </si>
  <si>
    <t>68.02.</t>
  </si>
  <si>
    <t>4.2.a</t>
  </si>
  <si>
    <t>68.02.04.01</t>
  </si>
  <si>
    <t>68.02.05.02.01</t>
  </si>
  <si>
    <t>4.2.c.1</t>
  </si>
  <si>
    <t xml:space="preserve"> DEFICIT</t>
  </si>
  <si>
    <t xml:space="preserve">DIRECTIA GENERALA DE ASISTENTA SOCIALA SI PROTECTIE SOCIALA - ASISTENTA SOCIALA IN CAZ DE BOLI SI INVALIDITATE </t>
  </si>
  <si>
    <t xml:space="preserve">INFLUENTE </t>
  </si>
  <si>
    <t>Alte drepturi pentru dizabilitate si adoptie</t>
  </si>
  <si>
    <t>42.02.21</t>
  </si>
  <si>
    <t>Cheltuieli de personal</t>
  </si>
  <si>
    <t>Ajutoare sociale in numerar</t>
  </si>
  <si>
    <t>TRIM IV</t>
  </si>
  <si>
    <t xml:space="preserve"> Cheltuieli cu bunuri si servicii </t>
  </si>
  <si>
    <t>CAMINUL PENTRU PERSOANE VARSTNICE MOZACENI</t>
  </si>
  <si>
    <t>68.02.04</t>
  </si>
  <si>
    <t>Drepturi persoane cu handicap</t>
  </si>
  <si>
    <t xml:space="preserve">        Cheltuieli materiale - drepturi pers handicap</t>
  </si>
  <si>
    <t>57.02.01</t>
  </si>
  <si>
    <t xml:space="preserve">Ajutoare sociale in natura </t>
  </si>
  <si>
    <t>57.02.02</t>
  </si>
  <si>
    <t xml:space="preserve">DIRECTIA GENERALA DE ASISTENTA SOCIALA SI PROTECTIA COPILULUI ARGES - ASISTENTA ACORDATA PERSOANELOR IN VARSTA </t>
  </si>
  <si>
    <t xml:space="preserve">Asistenta sociala </t>
  </si>
  <si>
    <t>57.02</t>
  </si>
  <si>
    <t xml:space="preserve">mii lei </t>
  </si>
  <si>
    <t>ANEXA  nr. 1</t>
  </si>
  <si>
    <t>La Hot. CJ.</t>
  </si>
  <si>
    <t xml:space="preserve">SANATATE </t>
  </si>
  <si>
    <t>66.02</t>
  </si>
  <si>
    <t>SPITALUL JUDETEAN DE URGENTA PITESTI</t>
  </si>
  <si>
    <t>66.02.06</t>
  </si>
  <si>
    <t xml:space="preserve">Transferuri din bugetele locale pentru finantarea cheltuielilor curente in domeniul sanatatii </t>
  </si>
  <si>
    <t>51.01.46</t>
  </si>
  <si>
    <t>66.02.06.03</t>
  </si>
  <si>
    <t>51.01.39</t>
  </si>
  <si>
    <t xml:space="preserve">UNITATEA DE ASISTENTA MEDICO-SOCIALA RUCAR </t>
  </si>
  <si>
    <t xml:space="preserve"> Transferuri pt fin UMS</t>
  </si>
  <si>
    <t xml:space="preserve">           cheltuieli de personal</t>
  </si>
  <si>
    <t>UNITATEA DE ASISTENTA MEDICO-SOCIALA DOMNESTI</t>
  </si>
  <si>
    <t>68.02.12.01</t>
  </si>
  <si>
    <t>Varsaminte din sectiunea  de functionare pentru finantarea sectiunii de dezvoltare a bugetului local (cu semnul minus)</t>
  </si>
  <si>
    <t>37.02.03</t>
  </si>
  <si>
    <t>SECTIUNEA DE DEZVOLTARE</t>
  </si>
  <si>
    <t>Varsaminte din sectiunea de functionare</t>
  </si>
  <si>
    <t>37.02.04</t>
  </si>
  <si>
    <t>COTE SI SUME DEF DIN IMPOZITUL PE VENIT</t>
  </si>
  <si>
    <t>Cheltuieli de capital</t>
  </si>
  <si>
    <t xml:space="preserve"> LA BUGET LOCAL </t>
  </si>
  <si>
    <t>PE ANUL 2024</t>
  </si>
  <si>
    <t xml:space="preserve">ORDINE PUBLICA SI SIGURANTA NATIONALA </t>
  </si>
  <si>
    <t>SERVICIUL PUBLIC JUDETEAN SALVAMONT ARGES</t>
  </si>
  <si>
    <t>61.02.05</t>
  </si>
  <si>
    <t xml:space="preserve">SPITALUL DE RECUPERARE RESPIRATORIE SI PNEUMOLOGIE “SF. ANDREI” VALEA IASULUI </t>
  </si>
  <si>
    <t xml:space="preserve">SPITALUL DE BOLI CRONICE SI GERIATRIE “CONSTANTIN BALACEANU STOLNICI” STEFANESTI </t>
  </si>
  <si>
    <t xml:space="preserve">TRANSPORTURI </t>
  </si>
  <si>
    <t xml:space="preserve">DRUMURI SI PODURI JUDETENE </t>
  </si>
  <si>
    <t>84.02.03.01</t>
  </si>
  <si>
    <r>
      <t xml:space="preserve">Cote defalcate din impozitul pe venit  </t>
    </r>
    <r>
      <rPr>
        <b/>
        <sz val="11"/>
        <rFont val="Times New Roman"/>
        <family val="1"/>
        <charset val="238"/>
      </rPr>
      <t xml:space="preserve"> (15% )</t>
    </r>
  </si>
  <si>
    <t>.04.02.01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</si>
</sst>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ahoma"/>
      <family val="2"/>
      <charset val="238"/>
    </font>
    <font>
      <b/>
      <sz val="11"/>
      <color rgb="FF000000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3" fillId="0" borderId="0"/>
    <xf numFmtId="0" fontId="14" fillId="0" borderId="0"/>
    <xf numFmtId="0" fontId="2" fillId="0" borderId="0"/>
    <xf numFmtId="0" fontId="1" fillId="0" borderId="0"/>
    <xf numFmtId="0" fontId="17" fillId="0" borderId="0"/>
  </cellStyleXfs>
  <cellXfs count="90">
    <xf numFmtId="0" fontId="0" fillId="0" borderId="0" xfId="0"/>
    <xf numFmtId="4" fontId="3" fillId="2" borderId="0" xfId="0" applyNumberFormat="1" applyFont="1" applyFill="1" applyAlignment="1">
      <alignment horizontal="left"/>
    </xf>
    <xf numFmtId="4" fontId="3" fillId="2" borderId="0" xfId="0" applyNumberFormat="1" applyFont="1" applyFill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4" fillId="0" borderId="1" xfId="0" applyFont="1" applyBorder="1" applyAlignment="1">
      <alignment horizontal="center" wrapText="1"/>
    </xf>
    <xf numFmtId="0" fontId="10" fillId="3" borderId="2" xfId="0" applyFont="1" applyFill="1" applyBorder="1"/>
    <xf numFmtId="4" fontId="7" fillId="4" borderId="1" xfId="0" applyNumberFormat="1" applyFont="1" applyFill="1" applyBorder="1"/>
    <xf numFmtId="4" fontId="7" fillId="2" borderId="1" xfId="0" applyNumberFormat="1" applyFont="1" applyFill="1" applyBorder="1"/>
    <xf numFmtId="0" fontId="10" fillId="0" borderId="3" xfId="0" applyFont="1" applyBorder="1"/>
    <xf numFmtId="0" fontId="10" fillId="0" borderId="0" xfId="0" applyFont="1"/>
    <xf numFmtId="0" fontId="10" fillId="3" borderId="3" xfId="0" applyFont="1" applyFill="1" applyBorder="1"/>
    <xf numFmtId="4" fontId="7" fillId="5" borderId="1" xfId="0" applyNumberFormat="1" applyFont="1" applyFill="1" applyBorder="1"/>
    <xf numFmtId="4" fontId="7" fillId="8" borderId="1" xfId="0" applyNumberFormat="1" applyFont="1" applyFill="1" applyBorder="1"/>
    <xf numFmtId="4" fontId="7" fillId="10" borderId="1" xfId="0" applyNumberFormat="1" applyFont="1" applyFill="1" applyBorder="1"/>
    <xf numFmtId="14" fontId="12" fillId="0" borderId="3" xfId="0" applyNumberFormat="1" applyFont="1" applyBorder="1"/>
    <xf numFmtId="0" fontId="10" fillId="5" borderId="3" xfId="0" applyFont="1" applyFill="1" applyBorder="1"/>
    <xf numFmtId="4" fontId="7" fillId="9" borderId="1" xfId="0" applyNumberFormat="1" applyFont="1" applyFill="1" applyBorder="1"/>
    <xf numFmtId="0" fontId="10" fillId="11" borderId="3" xfId="0" applyFont="1" applyFill="1" applyBorder="1"/>
    <xf numFmtId="4" fontId="11" fillId="11" borderId="1" xfId="0" applyNumberFormat="1" applyFont="1" applyFill="1" applyBorder="1"/>
    <xf numFmtId="4" fontId="4" fillId="7" borderId="1" xfId="0" applyNumberFormat="1" applyFont="1" applyFill="1" applyBorder="1"/>
    <xf numFmtId="4" fontId="7" fillId="6" borderId="1" xfId="0" applyNumberFormat="1" applyFont="1" applyFill="1" applyBorder="1"/>
    <xf numFmtId="4" fontId="7" fillId="12" borderId="1" xfId="0" applyNumberFormat="1" applyFont="1" applyFill="1" applyBorder="1"/>
    <xf numFmtId="0" fontId="8" fillId="0" borderId="3" xfId="0" applyFont="1" applyBorder="1" applyAlignment="1">
      <alignment wrapText="1"/>
    </xf>
    <xf numFmtId="4" fontId="7" fillId="14" borderId="1" xfId="0" applyNumberFormat="1" applyFont="1" applyFill="1" applyBorder="1"/>
    <xf numFmtId="0" fontId="1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center"/>
    </xf>
    <xf numFmtId="0" fontId="16" fillId="10" borderId="1" xfId="0" applyFont="1" applyFill="1" applyBorder="1" applyAlignment="1">
      <alignment wrapText="1"/>
    </xf>
    <xf numFmtId="0" fontId="10" fillId="10" borderId="1" xfId="0" applyFont="1" applyFill="1" applyBorder="1" applyAlignment="1">
      <alignment horizontal="center"/>
    </xf>
    <xf numFmtId="0" fontId="10" fillId="0" borderId="1" xfId="0" applyFont="1" applyBorder="1"/>
    <xf numFmtId="0" fontId="10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3" fontId="15" fillId="2" borderId="4" xfId="0" applyNumberFormat="1" applyFont="1" applyFill="1" applyBorder="1" applyAlignment="1">
      <alignment wrapText="1"/>
    </xf>
    <xf numFmtId="0" fontId="15" fillId="2" borderId="1" xfId="10" applyFont="1" applyFill="1" applyBorder="1" applyAlignment="1">
      <alignment horizontal="center"/>
    </xf>
    <xf numFmtId="0" fontId="10" fillId="14" borderId="5" xfId="0" applyFont="1" applyFill="1" applyBorder="1"/>
    <xf numFmtId="0" fontId="15" fillId="14" borderId="3" xfId="0" applyFont="1" applyFill="1" applyBorder="1" applyAlignment="1">
      <alignment horizontal="center"/>
    </xf>
    <xf numFmtId="2" fontId="15" fillId="2" borderId="1" xfId="0" applyNumberFormat="1" applyFont="1" applyFill="1" applyBorder="1"/>
    <xf numFmtId="4" fontId="15" fillId="2" borderId="1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wrapText="1"/>
    </xf>
    <xf numFmtId="4" fontId="10" fillId="12" borderId="1" xfId="0" applyNumberFormat="1" applyFont="1" applyFill="1" applyBorder="1"/>
    <xf numFmtId="4" fontId="10" fillId="2" borderId="1" xfId="0" applyNumberFormat="1" applyFont="1" applyFill="1" applyBorder="1"/>
    <xf numFmtId="4" fontId="10" fillId="9" borderId="1" xfId="0" applyNumberFormat="1" applyFont="1" applyFill="1" applyBorder="1"/>
    <xf numFmtId="4" fontId="15" fillId="2" borderId="1" xfId="0" applyNumberFormat="1" applyFont="1" applyFill="1" applyBorder="1"/>
    <xf numFmtId="0" fontId="10" fillId="10" borderId="1" xfId="0" applyFont="1" applyFill="1" applyBorder="1" applyAlignment="1">
      <alignment wrapText="1"/>
    </xf>
    <xf numFmtId="0" fontId="15" fillId="10" borderId="1" xfId="0" applyFont="1" applyFill="1" applyBorder="1" applyAlignment="1">
      <alignment horizontal="center"/>
    </xf>
    <xf numFmtId="0" fontId="15" fillId="0" borderId="1" xfId="0" applyFont="1" applyBorder="1"/>
    <xf numFmtId="0" fontId="15" fillId="13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0" fillId="10" borderId="0" xfId="0" applyFont="1" applyFill="1" applyAlignment="1">
      <alignment wrapText="1"/>
    </xf>
    <xf numFmtId="4" fontId="10" fillId="10" borderId="1" xfId="0" applyNumberFormat="1" applyFont="1" applyFill="1" applyBorder="1"/>
    <xf numFmtId="0" fontId="18" fillId="10" borderId="0" xfId="0" applyFont="1" applyFill="1" applyAlignment="1">
      <alignment wrapText="1"/>
    </xf>
    <xf numFmtId="4" fontId="10" fillId="7" borderId="1" xfId="0" applyNumberFormat="1" applyFont="1" applyFill="1" applyBorder="1"/>
    <xf numFmtId="0" fontId="10" fillId="12" borderId="1" xfId="0" applyFont="1" applyFill="1" applyBorder="1"/>
    <xf numFmtId="0" fontId="10" fillId="12" borderId="1" xfId="0" applyFont="1" applyFill="1" applyBorder="1" applyAlignment="1">
      <alignment horizontal="center"/>
    </xf>
    <xf numFmtId="0" fontId="10" fillId="14" borderId="1" xfId="0" applyFont="1" applyFill="1" applyBorder="1"/>
    <xf numFmtId="0" fontId="10" fillId="14" borderId="1" xfId="0" applyFont="1" applyFill="1" applyBorder="1" applyAlignment="1">
      <alignment horizontal="center"/>
    </xf>
    <xf numFmtId="4" fontId="10" fillId="14" borderId="1" xfId="0" applyNumberFormat="1" applyFont="1" applyFill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2" fontId="15" fillId="0" borderId="1" xfId="0" applyNumberFormat="1" applyFont="1" applyBorder="1" applyAlignment="1">
      <alignment wrapText="1"/>
    </xf>
    <xf numFmtId="0" fontId="10" fillId="6" borderId="1" xfId="0" applyFont="1" applyFill="1" applyBorder="1"/>
    <xf numFmtId="0" fontId="15" fillId="6" borderId="1" xfId="0" applyFont="1" applyFill="1" applyBorder="1" applyAlignment="1">
      <alignment horizontal="center"/>
    </xf>
    <xf numFmtId="4" fontId="10" fillId="6" borderId="1" xfId="0" applyNumberFormat="1" applyFont="1" applyFill="1" applyBorder="1"/>
    <xf numFmtId="0" fontId="15" fillId="13" borderId="1" xfId="0" applyFont="1" applyFill="1" applyBorder="1"/>
    <xf numFmtId="0" fontId="10" fillId="7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/>
    </xf>
    <xf numFmtId="4" fontId="15" fillId="0" borderId="1" xfId="0" applyNumberFormat="1" applyFont="1" applyBorder="1"/>
    <xf numFmtId="0" fontId="10" fillId="10" borderId="1" xfId="0" applyFont="1" applyFill="1" applyBorder="1"/>
    <xf numFmtId="0" fontId="19" fillId="11" borderId="1" xfId="0" applyFont="1" applyFill="1" applyBorder="1"/>
    <xf numFmtId="0" fontId="19" fillId="11" borderId="1" xfId="0" applyFont="1" applyFill="1" applyBorder="1" applyAlignment="1">
      <alignment horizontal="center"/>
    </xf>
    <xf numFmtId="4" fontId="19" fillId="11" borderId="1" xfId="0" applyNumberFormat="1" applyFont="1" applyFill="1" applyBorder="1"/>
    <xf numFmtId="0" fontId="6" fillId="0" borderId="0" xfId="0" applyFont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11">
    <cellStyle name="Normal" xfId="0" builtinId="0"/>
    <cellStyle name="Normal 2" xfId="6" xr:uid="{00000000-0005-0000-0000-000001000000}"/>
    <cellStyle name="Normal 3" xfId="7" xr:uid="{00000000-0005-0000-0000-000002000000}"/>
    <cellStyle name="Normal 3 2 2" xfId="8" xr:uid="{00000000-0005-0000-0000-000003000000}"/>
    <cellStyle name="Normal 3 2 2 2" xfId="1" xr:uid="{00000000-0005-0000-0000-000004000000}"/>
    <cellStyle name="Normal 4" xfId="4" xr:uid="{00000000-0005-0000-0000-000005000000}"/>
    <cellStyle name="Normal 5" xfId="9" xr:uid="{00000000-0005-0000-0000-000006000000}"/>
    <cellStyle name="Normal 5 4" xfId="2" xr:uid="{00000000-0005-0000-0000-000007000000}"/>
    <cellStyle name="Normal 5 4 4 2 2" xfId="5" xr:uid="{00000000-0005-0000-0000-000008000000}"/>
    <cellStyle name="Normal 7 2 2" xfId="3" xr:uid="{00000000-0005-0000-0000-000009000000}"/>
    <cellStyle name="Normal_Machete buget 9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zoomScale="98" zoomScaleNormal="98" workbookViewId="0">
      <pane xSplit="3" ySplit="10" topLeftCell="D11" activePane="bottomRight" state="frozen"/>
      <selection activeCell="AB578" sqref="AB578"/>
      <selection pane="topRight" activeCell="AB578" sqref="AB578"/>
      <selection pane="bottomLeft" activeCell="AB578" sqref="AB578"/>
      <selection pane="bottomRight" activeCell="M62" sqref="M62"/>
    </sheetView>
  </sheetViews>
  <sheetFormatPr defaultColWidth="9.15234375" defaultRowHeight="12.45" x14ac:dyDescent="0.3"/>
  <cols>
    <col min="1" max="1" width="4.69140625" style="7" hidden="1" customWidth="1"/>
    <col min="2" max="2" width="46" style="7" customWidth="1"/>
    <col min="3" max="3" width="12.15234375" style="6" customWidth="1"/>
    <col min="4" max="4" width="16.15234375" style="7" customWidth="1"/>
    <col min="5" max="5" width="15.3046875" style="7" customWidth="1"/>
    <col min="6" max="6" width="0.3046875" style="7" hidden="1" customWidth="1"/>
    <col min="7" max="7" width="4.84375" style="7" hidden="1" customWidth="1"/>
    <col min="8" max="16384" width="9.15234375" style="7"/>
  </cols>
  <sheetData>
    <row r="1" spans="1:7" s="4" customFormat="1" ht="15" x14ac:dyDescent="0.35">
      <c r="A1" s="1" t="s">
        <v>0</v>
      </c>
      <c r="B1" s="2" t="s">
        <v>0</v>
      </c>
      <c r="C1" s="3"/>
      <c r="D1" s="4" t="s">
        <v>45</v>
      </c>
    </row>
    <row r="2" spans="1:7" ht="15" x14ac:dyDescent="0.35">
      <c r="A2" s="5" t="s">
        <v>1</v>
      </c>
      <c r="B2" s="3" t="s">
        <v>1</v>
      </c>
      <c r="D2" s="34" t="s">
        <v>46</v>
      </c>
    </row>
    <row r="3" spans="1:7" ht="18" customHeight="1" x14ac:dyDescent="0.4">
      <c r="A3" s="8"/>
      <c r="B3" s="2" t="s">
        <v>2</v>
      </c>
      <c r="C3" s="9"/>
    </row>
    <row r="4" spans="1:7" ht="18" customHeight="1" x14ac:dyDescent="0.4">
      <c r="A4" s="8"/>
      <c r="B4" s="2"/>
      <c r="C4" s="9"/>
    </row>
    <row r="5" spans="1:7" ht="18" customHeight="1" x14ac:dyDescent="0.4">
      <c r="A5" s="8"/>
      <c r="B5" s="87" t="s">
        <v>27</v>
      </c>
      <c r="C5" s="87"/>
      <c r="D5" s="87"/>
      <c r="E5" s="87"/>
      <c r="F5" s="87"/>
      <c r="G5" s="87"/>
    </row>
    <row r="6" spans="1:7" ht="18" customHeight="1" x14ac:dyDescent="0.4">
      <c r="A6" s="8"/>
      <c r="B6" s="87" t="s">
        <v>67</v>
      </c>
      <c r="C6" s="87"/>
      <c r="D6" s="87"/>
      <c r="E6" s="87"/>
      <c r="F6" s="87"/>
      <c r="G6" s="87"/>
    </row>
    <row r="7" spans="1:7" ht="18" customHeight="1" x14ac:dyDescent="0.4">
      <c r="A7" s="8"/>
      <c r="B7" s="88" t="s">
        <v>68</v>
      </c>
      <c r="C7" s="89"/>
      <c r="D7" s="89"/>
      <c r="E7" s="89"/>
      <c r="F7" s="10"/>
      <c r="G7" s="10"/>
    </row>
    <row r="8" spans="1:7" ht="11.25" customHeight="1" x14ac:dyDescent="0.35">
      <c r="A8" s="11"/>
      <c r="B8" s="12"/>
      <c r="C8" s="13"/>
      <c r="E8" t="s">
        <v>44</v>
      </c>
    </row>
    <row r="9" spans="1:7" ht="63.75" customHeight="1" x14ac:dyDescent="0.35">
      <c r="A9" s="32"/>
      <c r="B9" s="35" t="s">
        <v>3</v>
      </c>
      <c r="C9" s="36" t="s">
        <v>4</v>
      </c>
      <c r="D9" s="37" t="s">
        <v>5</v>
      </c>
      <c r="E9" s="37" t="s">
        <v>32</v>
      </c>
      <c r="F9" s="14"/>
      <c r="G9" s="14"/>
    </row>
    <row r="10" spans="1:7" ht="22.5" customHeight="1" x14ac:dyDescent="0.35">
      <c r="A10" s="15"/>
      <c r="B10" s="68" t="s">
        <v>6</v>
      </c>
      <c r="C10" s="69"/>
      <c r="D10" s="55">
        <f>E10</f>
        <v>3946</v>
      </c>
      <c r="E10" s="55">
        <f>E11+E18</f>
        <v>3946</v>
      </c>
      <c r="F10" s="31" t="e">
        <f>F11+#REF!</f>
        <v>#REF!</v>
      </c>
      <c r="G10" s="31" t="e">
        <f>G11+#REF!</f>
        <v>#REF!</v>
      </c>
    </row>
    <row r="11" spans="1:7" ht="22.5" customHeight="1" x14ac:dyDescent="0.35">
      <c r="A11" s="15"/>
      <c r="B11" s="70" t="s">
        <v>11</v>
      </c>
      <c r="C11" s="71"/>
      <c r="D11" s="55">
        <f t="shared" ref="D11:D72" si="0">E11</f>
        <v>2737</v>
      </c>
      <c r="E11" s="72">
        <f>E12+E14+E15</f>
        <v>2737</v>
      </c>
      <c r="F11" s="33" t="e">
        <f>#REF!+F15+#REF!</f>
        <v>#REF!</v>
      </c>
      <c r="G11" s="33" t="e">
        <f>#REF!+G15+#REF!</f>
        <v>#REF!</v>
      </c>
    </row>
    <row r="12" spans="1:7" ht="22.5" customHeight="1" x14ac:dyDescent="0.35">
      <c r="A12" s="15"/>
      <c r="B12" s="73" t="s">
        <v>65</v>
      </c>
      <c r="C12" s="74">
        <v>4.0199999999999996</v>
      </c>
      <c r="D12" s="55">
        <f t="shared" si="0"/>
        <v>3810</v>
      </c>
      <c r="E12" s="56">
        <f>E13</f>
        <v>3810</v>
      </c>
      <c r="F12" s="33"/>
      <c r="G12" s="33"/>
    </row>
    <row r="13" spans="1:7" ht="23.25" customHeight="1" x14ac:dyDescent="0.35">
      <c r="A13" s="15"/>
      <c r="B13" s="75" t="s">
        <v>77</v>
      </c>
      <c r="C13" s="47" t="s">
        <v>78</v>
      </c>
      <c r="D13" s="55">
        <f t="shared" si="0"/>
        <v>3810</v>
      </c>
      <c r="E13" s="56">
        <v>3810</v>
      </c>
      <c r="F13" s="33"/>
      <c r="G13" s="33"/>
    </row>
    <row r="14" spans="1:7" ht="45.75" customHeight="1" x14ac:dyDescent="0.35">
      <c r="A14" s="15"/>
      <c r="B14" s="48" t="s">
        <v>60</v>
      </c>
      <c r="C14" s="49" t="s">
        <v>61</v>
      </c>
      <c r="D14" s="55">
        <f t="shared" si="0"/>
        <v>-1209</v>
      </c>
      <c r="E14" s="58">
        <f>-E24-E59-E71</f>
        <v>-1209</v>
      </c>
      <c r="F14" s="33"/>
      <c r="G14" s="33"/>
    </row>
    <row r="15" spans="1:7" ht="26.25" customHeight="1" x14ac:dyDescent="0.35">
      <c r="A15" s="15"/>
      <c r="B15" s="76" t="s">
        <v>7</v>
      </c>
      <c r="C15" s="77" t="s">
        <v>8</v>
      </c>
      <c r="D15" s="55">
        <f t="shared" si="0"/>
        <v>136</v>
      </c>
      <c r="E15" s="78">
        <f>E16</f>
        <v>136</v>
      </c>
      <c r="F15" s="30">
        <f t="shared" ref="F15:G16" si="1">F16</f>
        <v>0</v>
      </c>
      <c r="G15" s="30">
        <f t="shared" si="1"/>
        <v>0</v>
      </c>
    </row>
    <row r="16" spans="1:7" ht="27" customHeight="1" x14ac:dyDescent="0.35">
      <c r="A16" s="15"/>
      <c r="B16" s="79" t="s">
        <v>9</v>
      </c>
      <c r="C16" s="62">
        <v>42.02</v>
      </c>
      <c r="D16" s="55">
        <f t="shared" si="0"/>
        <v>136</v>
      </c>
      <c r="E16" s="58">
        <f>E17</f>
        <v>136</v>
      </c>
      <c r="F16" s="17">
        <f t="shared" si="1"/>
        <v>0</v>
      </c>
      <c r="G16" s="17">
        <f t="shared" si="1"/>
        <v>0</v>
      </c>
    </row>
    <row r="17" spans="1:7" ht="22.5" customHeight="1" x14ac:dyDescent="0.35">
      <c r="A17" s="15"/>
      <c r="B17" s="61" t="s">
        <v>28</v>
      </c>
      <c r="C17" s="47" t="s">
        <v>29</v>
      </c>
      <c r="D17" s="55">
        <f t="shared" si="0"/>
        <v>136</v>
      </c>
      <c r="E17" s="58">
        <v>136</v>
      </c>
      <c r="F17" s="17"/>
      <c r="G17" s="17"/>
    </row>
    <row r="18" spans="1:7" ht="22.5" customHeight="1" x14ac:dyDescent="0.35">
      <c r="A18" s="15"/>
      <c r="B18" s="50" t="s">
        <v>62</v>
      </c>
      <c r="C18" s="51"/>
      <c r="D18" s="55">
        <f t="shared" si="0"/>
        <v>1209</v>
      </c>
      <c r="E18" s="56">
        <f>E19</f>
        <v>1209</v>
      </c>
      <c r="F18" s="17"/>
      <c r="G18" s="17"/>
    </row>
    <row r="19" spans="1:7" ht="22.5" customHeight="1" x14ac:dyDescent="0.35">
      <c r="A19" s="15"/>
      <c r="B19" s="52" t="s">
        <v>63</v>
      </c>
      <c r="C19" s="53" t="s">
        <v>64</v>
      </c>
      <c r="D19" s="55">
        <f t="shared" si="0"/>
        <v>1209</v>
      </c>
      <c r="E19" s="58">
        <f>-E14</f>
        <v>1209</v>
      </c>
      <c r="F19" s="17"/>
      <c r="G19" s="17"/>
    </row>
    <row r="20" spans="1:7" ht="22.5" customHeight="1" x14ac:dyDescent="0.35">
      <c r="A20" s="20"/>
      <c r="B20" s="68" t="s">
        <v>10</v>
      </c>
      <c r="C20" s="69"/>
      <c r="D20" s="55">
        <f t="shared" si="0"/>
        <v>3946</v>
      </c>
      <c r="E20" s="55">
        <f>E21+E25+E43+E68</f>
        <v>3946</v>
      </c>
      <c r="F20" s="31" t="e">
        <f>#REF!+#REF!+#REF!+F43+F64+#REF!</f>
        <v>#REF!</v>
      </c>
      <c r="G20" s="31" t="e">
        <f>#REF!+#REF!+#REF!+G43+G64+#REF!</f>
        <v>#REF!</v>
      </c>
    </row>
    <row r="21" spans="1:7" ht="22.5" customHeight="1" x14ac:dyDescent="0.35">
      <c r="A21" s="20"/>
      <c r="B21" s="80" t="s">
        <v>69</v>
      </c>
      <c r="C21" s="41">
        <v>61.02</v>
      </c>
      <c r="D21" s="55">
        <f t="shared" si="0"/>
        <v>20</v>
      </c>
      <c r="E21" s="67">
        <f>E23</f>
        <v>20</v>
      </c>
      <c r="F21" s="31"/>
      <c r="G21" s="31"/>
    </row>
    <row r="22" spans="1:7" ht="30.75" customHeight="1" x14ac:dyDescent="0.35">
      <c r="A22" s="20"/>
      <c r="B22" s="59" t="s">
        <v>70</v>
      </c>
      <c r="C22" s="43" t="s">
        <v>71</v>
      </c>
      <c r="D22" s="55">
        <f t="shared" si="0"/>
        <v>20</v>
      </c>
      <c r="E22" s="56">
        <f>E23</f>
        <v>20</v>
      </c>
      <c r="F22" s="31"/>
      <c r="G22" s="31"/>
    </row>
    <row r="23" spans="1:7" ht="22.5" customHeight="1" x14ac:dyDescent="0.35">
      <c r="A23" s="20"/>
      <c r="B23" s="61" t="s">
        <v>62</v>
      </c>
      <c r="C23" s="45"/>
      <c r="D23" s="55">
        <f t="shared" si="0"/>
        <v>20</v>
      </c>
      <c r="E23" s="58">
        <f>E24</f>
        <v>20</v>
      </c>
      <c r="F23" s="31"/>
      <c r="G23" s="31"/>
    </row>
    <row r="24" spans="1:7" ht="22.5" customHeight="1" x14ac:dyDescent="0.35">
      <c r="A24" s="20"/>
      <c r="B24" s="61" t="s">
        <v>66</v>
      </c>
      <c r="C24" s="81">
        <v>70</v>
      </c>
      <c r="D24" s="55">
        <f t="shared" si="0"/>
        <v>20</v>
      </c>
      <c r="E24" s="58">
        <v>20</v>
      </c>
      <c r="F24" s="31"/>
      <c r="G24" s="31"/>
    </row>
    <row r="25" spans="1:7" ht="22.5" customHeight="1" x14ac:dyDescent="0.35">
      <c r="A25" s="20"/>
      <c r="B25" s="40" t="s">
        <v>47</v>
      </c>
      <c r="C25" s="41" t="s">
        <v>48</v>
      </c>
      <c r="D25" s="55">
        <f t="shared" si="0"/>
        <v>2601</v>
      </c>
      <c r="E25" s="67">
        <f>E26+E37+E40</f>
        <v>2601</v>
      </c>
      <c r="F25" s="31"/>
      <c r="G25" s="31"/>
    </row>
    <row r="26" spans="1:7" ht="22.5" customHeight="1" x14ac:dyDescent="0.35">
      <c r="A26" s="20"/>
      <c r="B26" s="42" t="s">
        <v>49</v>
      </c>
      <c r="C26" s="43" t="s">
        <v>50</v>
      </c>
      <c r="D26" s="55">
        <f t="shared" si="0"/>
        <v>2209</v>
      </c>
      <c r="E26" s="57">
        <f>E27</f>
        <v>2209</v>
      </c>
      <c r="F26" s="31"/>
      <c r="G26" s="31"/>
    </row>
    <row r="27" spans="1:7" ht="22.5" customHeight="1" x14ac:dyDescent="0.35">
      <c r="A27" s="20"/>
      <c r="B27" s="44" t="s">
        <v>11</v>
      </c>
      <c r="C27" s="45"/>
      <c r="D27" s="55">
        <f t="shared" si="0"/>
        <v>2209</v>
      </c>
      <c r="E27" s="58">
        <f>E28</f>
        <v>2209</v>
      </c>
      <c r="F27" s="31"/>
      <c r="G27" s="31"/>
    </row>
    <row r="28" spans="1:7" ht="36" customHeight="1" x14ac:dyDescent="0.35">
      <c r="A28" s="20"/>
      <c r="B28" s="46" t="s">
        <v>51</v>
      </c>
      <c r="C28" s="47" t="s">
        <v>52</v>
      </c>
      <c r="D28" s="55">
        <f t="shared" si="0"/>
        <v>2209</v>
      </c>
      <c r="E28" s="58">
        <f>2073+136</f>
        <v>2209</v>
      </c>
      <c r="F28" s="31"/>
      <c r="G28" s="31"/>
    </row>
    <row r="29" spans="1:7" ht="30.75" hidden="1" customHeight="1" x14ac:dyDescent="0.35">
      <c r="A29" s="20"/>
      <c r="B29" s="59" t="s">
        <v>58</v>
      </c>
      <c r="C29" s="60" t="s">
        <v>53</v>
      </c>
      <c r="D29" s="55">
        <f t="shared" si="0"/>
        <v>0</v>
      </c>
      <c r="E29" s="57"/>
      <c r="F29" s="31"/>
      <c r="G29" s="31"/>
    </row>
    <row r="30" spans="1:7" ht="21" hidden="1" customHeight="1" x14ac:dyDescent="0.35">
      <c r="A30" s="20"/>
      <c r="B30" s="44" t="s">
        <v>11</v>
      </c>
      <c r="C30" s="47"/>
      <c r="D30" s="55">
        <f t="shared" si="0"/>
        <v>0</v>
      </c>
      <c r="E30" s="56"/>
      <c r="F30" s="31"/>
      <c r="G30" s="31"/>
    </row>
    <row r="31" spans="1:7" ht="21.75" hidden="1" customHeight="1" x14ac:dyDescent="0.35">
      <c r="A31" s="20"/>
      <c r="B31" s="61" t="s">
        <v>56</v>
      </c>
      <c r="C31" s="47" t="s">
        <v>54</v>
      </c>
      <c r="D31" s="55">
        <f t="shared" si="0"/>
        <v>0</v>
      </c>
      <c r="E31" s="56"/>
      <c r="F31" s="31"/>
      <c r="G31" s="31"/>
    </row>
    <row r="32" spans="1:7" ht="21.75" hidden="1" customHeight="1" x14ac:dyDescent="0.35">
      <c r="A32" s="20"/>
      <c r="B32" s="61" t="s">
        <v>57</v>
      </c>
      <c r="C32" s="47">
        <v>10</v>
      </c>
      <c r="D32" s="55">
        <f t="shared" si="0"/>
        <v>0</v>
      </c>
      <c r="E32" s="56"/>
      <c r="F32" s="31"/>
      <c r="G32" s="31"/>
    </row>
    <row r="33" spans="1:7" ht="30" hidden="1" customHeight="1" x14ac:dyDescent="0.35">
      <c r="A33" s="20"/>
      <c r="B33" s="59" t="s">
        <v>55</v>
      </c>
      <c r="C33" s="60" t="s">
        <v>53</v>
      </c>
      <c r="D33" s="55">
        <f t="shared" si="0"/>
        <v>0</v>
      </c>
      <c r="E33" s="57"/>
      <c r="F33" s="31"/>
      <c r="G33" s="31"/>
    </row>
    <row r="34" spans="1:7" ht="18.75" hidden="1" customHeight="1" x14ac:dyDescent="0.35">
      <c r="A34" s="20"/>
      <c r="B34" s="44" t="s">
        <v>11</v>
      </c>
      <c r="C34" s="47"/>
      <c r="D34" s="55">
        <f t="shared" si="0"/>
        <v>0</v>
      </c>
      <c r="E34" s="56"/>
      <c r="F34" s="31"/>
      <c r="G34" s="31"/>
    </row>
    <row r="35" spans="1:7" ht="16.5" hidden="1" customHeight="1" x14ac:dyDescent="0.35">
      <c r="A35" s="20"/>
      <c r="B35" s="61" t="s">
        <v>56</v>
      </c>
      <c r="C35" s="47" t="s">
        <v>54</v>
      </c>
      <c r="D35" s="55">
        <f t="shared" si="0"/>
        <v>0</v>
      </c>
      <c r="E35" s="56"/>
      <c r="F35" s="31"/>
      <c r="G35" s="31"/>
    </row>
    <row r="36" spans="1:7" ht="18.75" hidden="1" customHeight="1" x14ac:dyDescent="0.35">
      <c r="A36" s="20"/>
      <c r="B36" s="61" t="s">
        <v>57</v>
      </c>
      <c r="C36" s="47">
        <v>10</v>
      </c>
      <c r="D36" s="55">
        <f t="shared" si="0"/>
        <v>0</v>
      </c>
      <c r="E36" s="56"/>
      <c r="F36" s="31"/>
      <c r="G36" s="31"/>
    </row>
    <row r="37" spans="1:7" ht="44.25" customHeight="1" x14ac:dyDescent="0.35">
      <c r="A37" s="20"/>
      <c r="B37" s="66" t="s">
        <v>73</v>
      </c>
      <c r="C37" s="43" t="s">
        <v>50</v>
      </c>
      <c r="D37" s="55">
        <f t="shared" si="0"/>
        <v>250</v>
      </c>
      <c r="E37" s="65">
        <f>E38</f>
        <v>250</v>
      </c>
      <c r="F37" s="31"/>
      <c r="G37" s="31"/>
    </row>
    <row r="38" spans="1:7" ht="18.75" customHeight="1" x14ac:dyDescent="0.35">
      <c r="A38" s="20"/>
      <c r="B38" s="44" t="s">
        <v>11</v>
      </c>
      <c r="C38" s="45"/>
      <c r="D38" s="55">
        <f t="shared" si="0"/>
        <v>250</v>
      </c>
      <c r="E38" s="56">
        <f>E39</f>
        <v>250</v>
      </c>
      <c r="F38" s="31"/>
      <c r="G38" s="31"/>
    </row>
    <row r="39" spans="1:7" ht="42" customHeight="1" x14ac:dyDescent="0.35">
      <c r="A39" s="20"/>
      <c r="B39" s="46" t="s">
        <v>51</v>
      </c>
      <c r="C39" s="47" t="s">
        <v>52</v>
      </c>
      <c r="D39" s="55">
        <f t="shared" si="0"/>
        <v>250</v>
      </c>
      <c r="E39" s="56">
        <v>250</v>
      </c>
      <c r="F39" s="31"/>
      <c r="G39" s="31"/>
    </row>
    <row r="40" spans="1:7" ht="39.75" customHeight="1" x14ac:dyDescent="0.35">
      <c r="A40" s="20"/>
      <c r="B40" s="64" t="s">
        <v>72</v>
      </c>
      <c r="C40" s="43" t="s">
        <v>50</v>
      </c>
      <c r="D40" s="55">
        <f t="shared" si="0"/>
        <v>142</v>
      </c>
      <c r="E40" s="65">
        <f>E41</f>
        <v>142</v>
      </c>
      <c r="F40" s="31"/>
      <c r="G40" s="31"/>
    </row>
    <row r="41" spans="1:7" ht="18.75" customHeight="1" x14ac:dyDescent="0.35">
      <c r="A41" s="20"/>
      <c r="B41" s="44" t="s">
        <v>11</v>
      </c>
      <c r="C41" s="45"/>
      <c r="D41" s="55">
        <f t="shared" si="0"/>
        <v>142</v>
      </c>
      <c r="E41" s="56">
        <f>E42</f>
        <v>142</v>
      </c>
      <c r="F41" s="31"/>
      <c r="G41" s="31"/>
    </row>
    <row r="42" spans="1:7" ht="36" customHeight="1" x14ac:dyDescent="0.35">
      <c r="A42" s="20"/>
      <c r="B42" s="46" t="s">
        <v>51</v>
      </c>
      <c r="C42" s="47" t="s">
        <v>52</v>
      </c>
      <c r="D42" s="55">
        <f t="shared" si="0"/>
        <v>142</v>
      </c>
      <c r="E42" s="56">
        <v>142</v>
      </c>
      <c r="F42" s="31"/>
      <c r="G42" s="31"/>
    </row>
    <row r="43" spans="1:7" ht="24" customHeight="1" x14ac:dyDescent="0.35">
      <c r="A43" s="20">
        <v>4</v>
      </c>
      <c r="B43" s="40" t="s">
        <v>14</v>
      </c>
      <c r="C43" s="41">
        <v>68.02</v>
      </c>
      <c r="D43" s="55">
        <f t="shared" si="0"/>
        <v>1109</v>
      </c>
      <c r="E43" s="67">
        <f>E44+E60</f>
        <v>1109</v>
      </c>
      <c r="F43" s="22" t="e">
        <f>F44+F45</f>
        <v>#REF!</v>
      </c>
      <c r="G43" s="22" t="e">
        <f>G44+G45</f>
        <v>#REF!</v>
      </c>
    </row>
    <row r="44" spans="1:7" ht="43.5" customHeight="1" x14ac:dyDescent="0.35">
      <c r="A44" s="24" t="s">
        <v>15</v>
      </c>
      <c r="B44" s="59" t="s">
        <v>16</v>
      </c>
      <c r="C44" s="43" t="s">
        <v>17</v>
      </c>
      <c r="D44" s="55">
        <f t="shared" si="0"/>
        <v>973</v>
      </c>
      <c r="E44" s="65">
        <f>E58</f>
        <v>973</v>
      </c>
      <c r="F44" s="23" t="e">
        <f>#REF!</f>
        <v>#REF!</v>
      </c>
      <c r="G44" s="23" t="e">
        <f>#REF!</f>
        <v>#REF!</v>
      </c>
    </row>
    <row r="45" spans="1:7" ht="21.75" hidden="1" customHeight="1" x14ac:dyDescent="0.35">
      <c r="A45" s="25" t="s">
        <v>18</v>
      </c>
      <c r="B45" s="54" t="s">
        <v>19</v>
      </c>
      <c r="C45" s="63" t="s">
        <v>20</v>
      </c>
      <c r="D45" s="55">
        <f t="shared" si="0"/>
        <v>0</v>
      </c>
      <c r="E45" s="57">
        <f>E46+E50</f>
        <v>0</v>
      </c>
      <c r="F45" s="26" t="e">
        <f t="shared" ref="F45:G45" si="2">F46+F50</f>
        <v>#REF!</v>
      </c>
      <c r="G45" s="26" t="e">
        <f t="shared" si="2"/>
        <v>#REF!</v>
      </c>
    </row>
    <row r="46" spans="1:7" ht="65.25" hidden="1" customHeight="1" x14ac:dyDescent="0.35">
      <c r="A46" s="18" t="s">
        <v>21</v>
      </c>
      <c r="B46" s="59" t="s">
        <v>41</v>
      </c>
      <c r="C46" s="43" t="s">
        <v>22</v>
      </c>
      <c r="D46" s="55">
        <f t="shared" si="0"/>
        <v>0</v>
      </c>
      <c r="E46" s="65">
        <f t="shared" ref="E46:G47" si="3">E47</f>
        <v>0</v>
      </c>
      <c r="F46" s="23" t="e">
        <f t="shared" si="3"/>
        <v>#REF!</v>
      </c>
      <c r="G46" s="23" t="e">
        <f t="shared" si="3"/>
        <v>#REF!</v>
      </c>
    </row>
    <row r="47" spans="1:7" ht="27" hidden="1" customHeight="1" x14ac:dyDescent="0.35">
      <c r="A47" s="18"/>
      <c r="B47" s="44" t="s">
        <v>11</v>
      </c>
      <c r="C47" s="47"/>
      <c r="D47" s="55">
        <f t="shared" si="0"/>
        <v>0</v>
      </c>
      <c r="E47" s="56">
        <f>E48+E49</f>
        <v>0</v>
      </c>
      <c r="F47" s="21" t="e">
        <f t="shared" si="3"/>
        <v>#REF!</v>
      </c>
      <c r="G47" s="21" t="e">
        <f t="shared" si="3"/>
        <v>#REF!</v>
      </c>
    </row>
    <row r="48" spans="1:7" ht="18" hidden="1" customHeight="1" x14ac:dyDescent="0.35">
      <c r="A48" s="18"/>
      <c r="B48" s="61" t="s">
        <v>30</v>
      </c>
      <c r="C48" s="47">
        <v>10</v>
      </c>
      <c r="D48" s="55">
        <f t="shared" si="0"/>
        <v>0</v>
      </c>
      <c r="E48" s="82"/>
      <c r="F48" s="16" t="e">
        <f>#REF!+E48+#REF!+#REF!</f>
        <v>#REF!</v>
      </c>
      <c r="G48" s="16" t="e">
        <f t="shared" ref="G48:G63" si="4">D48-F48</f>
        <v>#REF!</v>
      </c>
    </row>
    <row r="49" spans="1:7" ht="18" hidden="1" customHeight="1" x14ac:dyDescent="0.35">
      <c r="A49" s="18"/>
      <c r="B49" s="61" t="s">
        <v>33</v>
      </c>
      <c r="C49" s="47">
        <v>20</v>
      </c>
      <c r="D49" s="55">
        <f t="shared" si="0"/>
        <v>0</v>
      </c>
      <c r="E49" s="82"/>
      <c r="F49" s="16"/>
      <c r="G49" s="16"/>
    </row>
    <row r="50" spans="1:7" ht="64.5" hidden="1" customHeight="1" x14ac:dyDescent="0.35">
      <c r="A50" s="18" t="s">
        <v>24</v>
      </c>
      <c r="B50" s="59" t="s">
        <v>26</v>
      </c>
      <c r="C50" s="43" t="s">
        <v>23</v>
      </c>
      <c r="D50" s="55">
        <f t="shared" si="0"/>
        <v>0</v>
      </c>
      <c r="E50" s="65">
        <f>E51</f>
        <v>0</v>
      </c>
      <c r="F50" s="23" t="e">
        <f>F51+F55</f>
        <v>#REF!</v>
      </c>
      <c r="G50" s="23" t="e">
        <f>G51+G55</f>
        <v>#REF!</v>
      </c>
    </row>
    <row r="51" spans="1:7" ht="24" hidden="1" customHeight="1" x14ac:dyDescent="0.35">
      <c r="A51" s="18"/>
      <c r="B51" s="44" t="s">
        <v>11</v>
      </c>
      <c r="C51" s="47"/>
      <c r="D51" s="55">
        <f t="shared" si="0"/>
        <v>0</v>
      </c>
      <c r="E51" s="58">
        <f>E52+E53</f>
        <v>0</v>
      </c>
      <c r="F51" s="21" t="e">
        <f>#REF!+F54</f>
        <v>#REF!</v>
      </c>
      <c r="G51" s="21" t="e">
        <f>#REF!+G54</f>
        <v>#REF!</v>
      </c>
    </row>
    <row r="52" spans="1:7" ht="19.5" hidden="1" customHeight="1" x14ac:dyDescent="0.35">
      <c r="A52" s="18"/>
      <c r="B52" s="61" t="s">
        <v>30</v>
      </c>
      <c r="C52" s="47">
        <v>10</v>
      </c>
      <c r="D52" s="55">
        <f t="shared" si="0"/>
        <v>0</v>
      </c>
      <c r="E52" s="82"/>
      <c r="F52" s="16" t="e">
        <f>#REF!+E52+#REF!+#REF!</f>
        <v>#REF!</v>
      </c>
      <c r="G52" s="16" t="e">
        <f t="shared" si="4"/>
        <v>#REF!</v>
      </c>
    </row>
    <row r="53" spans="1:7" ht="20.25" hidden="1" customHeight="1" x14ac:dyDescent="0.35">
      <c r="A53" s="18"/>
      <c r="B53" s="61" t="s">
        <v>33</v>
      </c>
      <c r="C53" s="47">
        <v>20</v>
      </c>
      <c r="D53" s="55">
        <f t="shared" si="0"/>
        <v>0</v>
      </c>
      <c r="E53" s="82"/>
      <c r="F53" s="16" t="e">
        <f>#REF!+E53+#REF!+#REF!</f>
        <v>#REF!</v>
      </c>
      <c r="G53" s="16" t="e">
        <f t="shared" si="4"/>
        <v>#REF!</v>
      </c>
    </row>
    <row r="54" spans="1:7" ht="0.75" hidden="1" customHeight="1" x14ac:dyDescent="0.35">
      <c r="A54" s="18"/>
      <c r="B54" s="46" t="s">
        <v>12</v>
      </c>
      <c r="C54" s="47" t="s">
        <v>13</v>
      </c>
      <c r="D54" s="55">
        <f t="shared" si="0"/>
        <v>0</v>
      </c>
      <c r="E54" s="82"/>
      <c r="F54" s="16" t="e">
        <f>#REF!+E54+#REF!+#REF!</f>
        <v>#REF!</v>
      </c>
      <c r="G54" s="16" t="e">
        <f t="shared" si="4"/>
        <v>#REF!</v>
      </c>
    </row>
    <row r="55" spans="1:7" ht="33" hidden="1" customHeight="1" x14ac:dyDescent="0.35">
      <c r="A55" s="18"/>
      <c r="B55" s="59" t="s">
        <v>34</v>
      </c>
      <c r="C55" s="60" t="s">
        <v>35</v>
      </c>
      <c r="D55" s="55">
        <f t="shared" si="0"/>
        <v>0</v>
      </c>
      <c r="E55" s="58">
        <f t="shared" ref="E55" si="5">E56</f>
        <v>0</v>
      </c>
      <c r="F55" s="16" t="e">
        <f>#REF!+E55+#REF!+#REF!</f>
        <v>#REF!</v>
      </c>
      <c r="G55" s="16" t="e">
        <f t="shared" si="4"/>
        <v>#REF!</v>
      </c>
    </row>
    <row r="56" spans="1:7" ht="18.75" hidden="1" customHeight="1" x14ac:dyDescent="0.35">
      <c r="A56" s="18"/>
      <c r="B56" s="44" t="s">
        <v>11</v>
      </c>
      <c r="C56" s="47"/>
      <c r="D56" s="55">
        <f t="shared" si="0"/>
        <v>0</v>
      </c>
      <c r="E56" s="82">
        <f>E57</f>
        <v>0</v>
      </c>
      <c r="F56" s="16" t="e">
        <f>#REF!+E56+#REF!+#REF!</f>
        <v>#REF!</v>
      </c>
      <c r="G56" s="16" t="e">
        <f t="shared" si="4"/>
        <v>#REF!</v>
      </c>
    </row>
    <row r="57" spans="1:7" ht="20.25" hidden="1" customHeight="1" x14ac:dyDescent="0.35">
      <c r="A57" s="18"/>
      <c r="B57" s="61" t="s">
        <v>33</v>
      </c>
      <c r="C57" s="47">
        <v>20</v>
      </c>
      <c r="D57" s="55">
        <f t="shared" si="0"/>
        <v>0</v>
      </c>
      <c r="E57" s="82"/>
      <c r="F57" s="16" t="e">
        <f>#REF!+E57+#REF!+#REF!</f>
        <v>#REF!</v>
      </c>
      <c r="G57" s="16" t="e">
        <f t="shared" si="4"/>
        <v>#REF!</v>
      </c>
    </row>
    <row r="58" spans="1:7" ht="20.25" customHeight="1" x14ac:dyDescent="0.35">
      <c r="A58" s="18"/>
      <c r="B58" s="61" t="s">
        <v>62</v>
      </c>
      <c r="C58" s="47"/>
      <c r="D58" s="55">
        <f t="shared" si="0"/>
        <v>973</v>
      </c>
      <c r="E58" s="82">
        <f>E59</f>
        <v>973</v>
      </c>
      <c r="F58" s="16"/>
      <c r="G58" s="16"/>
    </row>
    <row r="59" spans="1:7" ht="20.25" customHeight="1" x14ac:dyDescent="0.35">
      <c r="A59" s="18"/>
      <c r="B59" s="61" t="s">
        <v>66</v>
      </c>
      <c r="C59" s="47">
        <v>70</v>
      </c>
      <c r="D59" s="55">
        <f t="shared" si="0"/>
        <v>973</v>
      </c>
      <c r="E59" s="82">
        <v>973</v>
      </c>
      <c r="F59" s="16"/>
      <c r="G59" s="16"/>
    </row>
    <row r="60" spans="1:7" ht="19.5" customHeight="1" x14ac:dyDescent="0.35">
      <c r="A60" s="18"/>
      <c r="B60" s="83" t="s">
        <v>36</v>
      </c>
      <c r="C60" s="43" t="s">
        <v>17</v>
      </c>
      <c r="D60" s="55">
        <f t="shared" si="0"/>
        <v>136</v>
      </c>
      <c r="E60" s="82">
        <f>E62</f>
        <v>136</v>
      </c>
      <c r="F60" s="16"/>
      <c r="G60" s="16"/>
    </row>
    <row r="61" spans="1:7" ht="14.25" hidden="1" customHeight="1" x14ac:dyDescent="0.35">
      <c r="A61" s="18"/>
      <c r="B61" s="61" t="s">
        <v>37</v>
      </c>
      <c r="C61" s="47">
        <v>20</v>
      </c>
      <c r="D61" s="55">
        <f t="shared" si="0"/>
        <v>0</v>
      </c>
      <c r="E61" s="82"/>
      <c r="F61" s="16"/>
      <c r="G61" s="16"/>
    </row>
    <row r="62" spans="1:7" ht="20.25" customHeight="1" x14ac:dyDescent="0.35">
      <c r="A62" s="18"/>
      <c r="B62" s="61" t="s">
        <v>42</v>
      </c>
      <c r="C62" s="74" t="s">
        <v>43</v>
      </c>
      <c r="D62" s="55">
        <f t="shared" si="0"/>
        <v>136</v>
      </c>
      <c r="E62" s="82">
        <f>E63+E64</f>
        <v>136</v>
      </c>
      <c r="F62" s="16"/>
      <c r="G62" s="16"/>
    </row>
    <row r="63" spans="1:7" ht="25.5" hidden="1" customHeight="1" x14ac:dyDescent="0.35">
      <c r="A63" s="18"/>
      <c r="B63" s="61" t="s">
        <v>31</v>
      </c>
      <c r="C63" s="47" t="s">
        <v>38</v>
      </c>
      <c r="D63" s="55">
        <f t="shared" si="0"/>
        <v>0</v>
      </c>
      <c r="E63" s="82"/>
      <c r="F63" s="16" t="e">
        <f>#REF!+E63+#REF!+#REF!</f>
        <v>#REF!</v>
      </c>
      <c r="G63" s="16" t="e">
        <f t="shared" si="4"/>
        <v>#REF!</v>
      </c>
    </row>
    <row r="64" spans="1:7" ht="18" customHeight="1" x14ac:dyDescent="0.35">
      <c r="A64" s="18"/>
      <c r="B64" s="61" t="s">
        <v>39</v>
      </c>
      <c r="C64" s="47" t="s">
        <v>40</v>
      </c>
      <c r="D64" s="55">
        <f t="shared" si="0"/>
        <v>136</v>
      </c>
      <c r="E64" s="58">
        <v>136</v>
      </c>
      <c r="F64" s="29" t="e">
        <f>#REF!</f>
        <v>#REF!</v>
      </c>
      <c r="G64" s="29" t="e">
        <f>#REF!</f>
        <v>#REF!</v>
      </c>
    </row>
    <row r="65" spans="1:7" ht="31.5" hidden="1" customHeight="1" x14ac:dyDescent="0.35">
      <c r="A65" s="18"/>
      <c r="B65" s="59" t="s">
        <v>55</v>
      </c>
      <c r="C65" s="60" t="s">
        <v>59</v>
      </c>
      <c r="D65" s="55">
        <f t="shared" si="0"/>
        <v>0</v>
      </c>
      <c r="E65" s="65"/>
      <c r="F65" s="29"/>
      <c r="G65" s="29"/>
    </row>
    <row r="66" spans="1:7" ht="18" hidden="1" customHeight="1" x14ac:dyDescent="0.35">
      <c r="A66" s="18"/>
      <c r="B66" s="44" t="s">
        <v>11</v>
      </c>
      <c r="C66" s="47"/>
      <c r="D66" s="55">
        <f t="shared" si="0"/>
        <v>0</v>
      </c>
      <c r="E66" s="56"/>
      <c r="F66" s="29"/>
      <c r="G66" s="29"/>
    </row>
    <row r="67" spans="1:7" ht="18" hidden="1" customHeight="1" x14ac:dyDescent="0.35">
      <c r="A67" s="18"/>
      <c r="B67" s="61" t="s">
        <v>56</v>
      </c>
      <c r="C67" s="47" t="s">
        <v>54</v>
      </c>
      <c r="D67" s="55">
        <f t="shared" si="0"/>
        <v>0</v>
      </c>
      <c r="E67" s="56"/>
      <c r="F67" s="29"/>
      <c r="G67" s="29"/>
    </row>
    <row r="68" spans="1:7" ht="18" customHeight="1" x14ac:dyDescent="0.35">
      <c r="A68" s="18"/>
      <c r="B68" s="40" t="s">
        <v>74</v>
      </c>
      <c r="C68" s="41">
        <v>84.02</v>
      </c>
      <c r="D68" s="55">
        <f t="shared" si="0"/>
        <v>216</v>
      </c>
      <c r="E68" s="67">
        <f>E69</f>
        <v>216</v>
      </c>
      <c r="F68" s="29"/>
      <c r="G68" s="29"/>
    </row>
    <row r="69" spans="1:7" ht="18" customHeight="1" x14ac:dyDescent="0.35">
      <c r="A69" s="18"/>
      <c r="B69" s="83" t="s">
        <v>75</v>
      </c>
      <c r="C69" s="60" t="s">
        <v>76</v>
      </c>
      <c r="D69" s="55">
        <f t="shared" si="0"/>
        <v>216</v>
      </c>
      <c r="E69" s="56">
        <f>E70</f>
        <v>216</v>
      </c>
      <c r="F69" s="29"/>
      <c r="G69" s="29"/>
    </row>
    <row r="70" spans="1:7" ht="18" customHeight="1" x14ac:dyDescent="0.35">
      <c r="A70" s="18"/>
      <c r="B70" s="61" t="s">
        <v>62</v>
      </c>
      <c r="C70" s="47"/>
      <c r="D70" s="55">
        <f t="shared" si="0"/>
        <v>216</v>
      </c>
      <c r="E70" s="58">
        <f>E71</f>
        <v>216</v>
      </c>
      <c r="F70" s="29"/>
      <c r="G70" s="29"/>
    </row>
    <row r="71" spans="1:7" ht="18" customHeight="1" x14ac:dyDescent="0.35">
      <c r="A71" s="18"/>
      <c r="B71" s="61" t="s">
        <v>66</v>
      </c>
      <c r="C71" s="47">
        <v>70</v>
      </c>
      <c r="D71" s="55">
        <f t="shared" si="0"/>
        <v>216</v>
      </c>
      <c r="E71" s="58">
        <v>216</v>
      </c>
      <c r="F71" s="29"/>
      <c r="G71" s="29"/>
    </row>
    <row r="72" spans="1:7" ht="22.5" customHeight="1" x14ac:dyDescent="0.35">
      <c r="A72" s="27"/>
      <c r="B72" s="84" t="s">
        <v>25</v>
      </c>
      <c r="C72" s="85"/>
      <c r="D72" s="55">
        <f t="shared" si="0"/>
        <v>0</v>
      </c>
      <c r="E72" s="86">
        <f>E10-E20</f>
        <v>0</v>
      </c>
      <c r="F72" s="28" t="e">
        <f>F10-F20</f>
        <v>#REF!</v>
      </c>
      <c r="G72" s="28" t="e">
        <f>G10-G20</f>
        <v>#REF!</v>
      </c>
    </row>
    <row r="73" spans="1:7" ht="22.5" customHeight="1" x14ac:dyDescent="0.35">
      <c r="A73" s="19"/>
      <c r="B73" s="38"/>
      <c r="C73" s="39"/>
    </row>
    <row r="74" spans="1:7" ht="21" customHeight="1" x14ac:dyDescent="0.3"/>
  </sheetData>
  <mergeCells count="3">
    <mergeCell ref="B5:G5"/>
    <mergeCell ref="B6:G6"/>
    <mergeCell ref="B7:E7"/>
  </mergeCells>
  <pageMargins left="0.86614173228346458" right="0.15748031496062992" top="0.27559055118110237" bottom="0.43307086614173229" header="0.15748031496062992" footer="0.27559055118110237"/>
  <pageSetup paperSize="9" scale="85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2024</vt:lpstr>
      <vt:lpstr>'DEC 2024'!Print_Titles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Georgiana ALBU</cp:lastModifiedBy>
  <cp:lastPrinted>2024-12-02T08:22:12Z</cp:lastPrinted>
  <dcterms:created xsi:type="dcterms:W3CDTF">2024-04-30T06:51:01Z</dcterms:created>
  <dcterms:modified xsi:type="dcterms:W3CDTF">2024-12-05T08:37:40Z</dcterms:modified>
</cp:coreProperties>
</file>