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\26.11.2024\"/>
    </mc:Choice>
  </mc:AlternateContent>
  <xr:revisionPtr revIDLastSave="0" documentId="13_ncr:1_{219CA891-205C-4E27-9DFC-0AA208803CED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26,11,2024" sheetId="1" r:id="rId1"/>
  </sheets>
  <definedNames>
    <definedName name="_xlnm.Print_Titles" localSheetId="0">'26,11,2024'!$8:$8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6" i="1"/>
  <c r="D17" i="1"/>
  <c r="D21" i="1"/>
  <c r="D25" i="1"/>
  <c r="D26" i="1"/>
  <c r="D27" i="1"/>
  <c r="D31" i="1"/>
  <c r="D35" i="1"/>
  <c r="D37" i="1"/>
  <c r="D38" i="1"/>
  <c r="D39" i="1"/>
  <c r="D40" i="1"/>
  <c r="D43" i="1"/>
  <c r="D44" i="1"/>
  <c r="D48" i="1"/>
  <c r="D49" i="1"/>
  <c r="D50" i="1"/>
  <c r="D51" i="1"/>
  <c r="D52" i="1"/>
  <c r="D53" i="1"/>
  <c r="D54" i="1"/>
  <c r="D55" i="1"/>
  <c r="D56" i="1"/>
  <c r="D60" i="1"/>
  <c r="D61" i="1"/>
  <c r="D62" i="1"/>
  <c r="D66" i="1"/>
  <c r="D67" i="1"/>
  <c r="D70" i="1"/>
  <c r="D71" i="1"/>
  <c r="D72" i="1"/>
  <c r="D75" i="1"/>
  <c r="D76" i="1"/>
  <c r="D77" i="1"/>
  <c r="D79" i="1"/>
  <c r="D81" i="1"/>
  <c r="D82" i="1"/>
  <c r="D87" i="1"/>
  <c r="D91" i="1"/>
  <c r="D92" i="1"/>
  <c r="D93" i="1"/>
  <c r="D97" i="1"/>
  <c r="D98" i="1"/>
  <c r="D100" i="1"/>
  <c r="D103" i="1"/>
  <c r="D104" i="1"/>
  <c r="D105" i="1"/>
  <c r="D106" i="1"/>
  <c r="D107" i="1"/>
  <c r="D108" i="1"/>
  <c r="E18" i="1"/>
  <c r="E23" i="1" s="1"/>
  <c r="E22" i="1" s="1"/>
  <c r="D22" i="1" s="1"/>
  <c r="E99" i="1"/>
  <c r="D99" i="1" s="1"/>
  <c r="E96" i="1"/>
  <c r="E95" i="1" s="1"/>
  <c r="D95" i="1" s="1"/>
  <c r="E27" i="1"/>
  <c r="E26" i="1" s="1"/>
  <c r="E25" i="1" s="1"/>
  <c r="E92" i="1"/>
  <c r="E76" i="1"/>
  <c r="E21" i="1"/>
  <c r="E15" i="1"/>
  <c r="D15" i="1" s="1"/>
  <c r="E103" i="1"/>
  <c r="E102" i="1" s="1"/>
  <c r="E90" i="1"/>
  <c r="D90" i="1" s="1"/>
  <c r="E86" i="1"/>
  <c r="D86" i="1" s="1"/>
  <c r="E47" i="1"/>
  <c r="D47" i="1" s="1"/>
  <c r="E43" i="1"/>
  <c r="E42" i="1" s="1"/>
  <c r="E39" i="1"/>
  <c r="E38" i="1" s="1"/>
  <c r="E37" i="1" s="1"/>
  <c r="E12" i="1"/>
  <c r="D12" i="1" s="1"/>
  <c r="E30" i="1"/>
  <c r="E29" i="1" s="1"/>
  <c r="E28" i="1" s="1"/>
  <c r="D28" i="1" s="1"/>
  <c r="E41" i="1" l="1"/>
  <c r="D41" i="1" s="1"/>
  <c r="D42" i="1"/>
  <c r="E101" i="1"/>
  <c r="D101" i="1" s="1"/>
  <c r="D102" i="1"/>
  <c r="E94" i="1"/>
  <c r="D94" i="1" s="1"/>
  <c r="D30" i="1"/>
  <c r="D29" i="1"/>
  <c r="E46" i="1"/>
  <c r="D96" i="1"/>
  <c r="E85" i="1"/>
  <c r="D23" i="1"/>
  <c r="E89" i="1"/>
  <c r="D18" i="1"/>
  <c r="E14" i="1"/>
  <c r="D14" i="1" s="1"/>
  <c r="E88" i="1" l="1"/>
  <c r="D88" i="1" s="1"/>
  <c r="D89" i="1"/>
  <c r="D85" i="1"/>
  <c r="E84" i="1"/>
  <c r="E45" i="1"/>
  <c r="D45" i="1" s="1"/>
  <c r="D46" i="1"/>
  <c r="E34" i="1"/>
  <c r="D34" i="1" s="1"/>
  <c r="E74" i="1"/>
  <c r="D74" i="1" s="1"/>
  <c r="E65" i="1"/>
  <c r="D65" i="1" s="1"/>
  <c r="E80" i="1"/>
  <c r="D84" i="1" l="1"/>
  <c r="E83" i="1"/>
  <c r="D83" i="1" s="1"/>
  <c r="E36" i="1"/>
  <c r="D36" i="1" s="1"/>
  <c r="E33" i="1"/>
  <c r="E78" i="1"/>
  <c r="D78" i="1" s="1"/>
  <c r="D80" i="1"/>
  <c r="E69" i="1"/>
  <c r="D69" i="1" s="1"/>
  <c r="D33" i="1" l="1"/>
  <c r="E32" i="1"/>
  <c r="D32" i="1" s="1"/>
  <c r="E68" i="1"/>
  <c r="D68" i="1" s="1"/>
  <c r="F20" i="1"/>
  <c r="F19" i="1" s="1"/>
  <c r="G20" i="1"/>
  <c r="G19" i="1" s="1"/>
  <c r="E20" i="1"/>
  <c r="D20" i="1" s="1"/>
  <c r="E19" i="1" l="1"/>
  <c r="F11" i="1"/>
  <c r="G11" i="1"/>
  <c r="E11" i="1" l="1"/>
  <c r="D19" i="1"/>
  <c r="E59" i="1"/>
  <c r="D59" i="1" s="1"/>
  <c r="E10" i="1" l="1"/>
  <c r="D10" i="1" s="1"/>
  <c r="D11" i="1"/>
  <c r="E58" i="1"/>
  <c r="D58" i="1" s="1"/>
  <c r="F82" i="1"/>
  <c r="G82" i="1"/>
  <c r="E64" i="1" l="1"/>
  <c r="D64" i="1" s="1"/>
  <c r="F81" i="1"/>
  <c r="F75" i="1"/>
  <c r="E73" i="1"/>
  <c r="D73" i="1" s="1"/>
  <c r="F72" i="1"/>
  <c r="F71" i="1"/>
  <c r="G71" i="1" s="1"/>
  <c r="F70" i="1"/>
  <c r="F66" i="1"/>
  <c r="F65" i="1" s="1"/>
  <c r="F64" i="1" s="1"/>
  <c r="F61" i="1"/>
  <c r="F60" i="1"/>
  <c r="F59" i="1" l="1"/>
  <c r="F58" i="1" s="1"/>
  <c r="G10" i="1"/>
  <c r="F10" i="1"/>
  <c r="G72" i="1"/>
  <c r="G66" i="1"/>
  <c r="G65" i="1" s="1"/>
  <c r="G64" i="1" s="1"/>
  <c r="G81" i="1"/>
  <c r="G70" i="1"/>
  <c r="G75" i="1"/>
  <c r="F73" i="1"/>
  <c r="G60" i="1"/>
  <c r="G61" i="1"/>
  <c r="F74" i="1"/>
  <c r="G74" i="1" s="1"/>
  <c r="F69" i="1"/>
  <c r="F68" i="1" l="1"/>
  <c r="G59" i="1"/>
  <c r="G58" i="1" s="1"/>
  <c r="G73" i="1"/>
  <c r="G69" i="1"/>
  <c r="G68" i="1" l="1"/>
  <c r="E63" i="1"/>
  <c r="D63" i="1" s="1"/>
  <c r="F63" i="1"/>
  <c r="F57" i="1" s="1"/>
  <c r="E57" i="1" l="1"/>
  <c r="G63" i="1"/>
  <c r="G57" i="1" s="1"/>
  <c r="E24" i="1" l="1"/>
  <c r="D24" i="1" s="1"/>
  <c r="D57" i="1"/>
  <c r="F24" i="1"/>
  <c r="G24" i="1" l="1"/>
  <c r="E109" i="1" l="1"/>
  <c r="D109" i="1" s="1"/>
  <c r="G109" i="1" l="1"/>
  <c r="F109" i="1"/>
</calcChain>
</file>

<file path=xl/sharedStrings.xml><?xml version="1.0" encoding="utf-8"?>
<sst xmlns="http://schemas.openxmlformats.org/spreadsheetml/2006/main" count="170" uniqueCount="97">
  <si>
    <t>JUDETUL ARGES</t>
  </si>
  <si>
    <t xml:space="preserve">DIRECTIA ECONOMICA </t>
  </si>
  <si>
    <t xml:space="preserve">SERVICIUL BUGET IMPOZITE TAXE SI VENITURI </t>
  </si>
  <si>
    <t>DENUMIRE INDICATORI</t>
  </si>
  <si>
    <t>COD</t>
  </si>
  <si>
    <t>PROPUNERE 2024</t>
  </si>
  <si>
    <t>VENITURI - TOTAL</t>
  </si>
  <si>
    <t>SUBVENTII</t>
  </si>
  <si>
    <t>.00.17</t>
  </si>
  <si>
    <t>Subventii de la bugetul de stat</t>
  </si>
  <si>
    <t xml:space="preserve">TOTAL CHELTUIELI </t>
  </si>
  <si>
    <t>SECTIUNEA DE FUNCTIONARE</t>
  </si>
  <si>
    <t>Plati efectuate in anii precedenti si recuperate in anul curent</t>
  </si>
  <si>
    <t>85.01</t>
  </si>
  <si>
    <t xml:space="preserve">ASIGURARI SI ASIST. SOCIALA </t>
  </si>
  <si>
    <t>.4.1.1</t>
  </si>
  <si>
    <t xml:space="preserve"> DIRECTIA GENERALA DE ASISTENTA SOCIALA SI PROTECTIA COPILULUI ARGES</t>
  </si>
  <si>
    <t>68.02.06</t>
  </si>
  <si>
    <t>4.2.</t>
  </si>
  <si>
    <t>CENTRE DE ASISTENTA</t>
  </si>
  <si>
    <t>68.02.</t>
  </si>
  <si>
    <t>4.2.a</t>
  </si>
  <si>
    <t>68.02.04.01</t>
  </si>
  <si>
    <t>68.02.05.02.01</t>
  </si>
  <si>
    <t>4.2.c.1</t>
  </si>
  <si>
    <t xml:space="preserve"> DEFICIT</t>
  </si>
  <si>
    <t xml:space="preserve">DIRECTIA GENERALA DE ASISTENTA SOCIALA SI PROTECTIE SOCIALA - ASISTENTA SOCIALA IN CAZ DE BOLI SI INVALIDITATE </t>
  </si>
  <si>
    <t xml:space="preserve">INFLUENTE </t>
  </si>
  <si>
    <t>Alte drepturi pentru dizabilitate si adoptie</t>
  </si>
  <si>
    <t>42.02.21</t>
  </si>
  <si>
    <t>Cheltuieli de personal</t>
  </si>
  <si>
    <t>Cheltuieli cu bunuri si servicii</t>
  </si>
  <si>
    <t>Ajutoare sociale in numerar</t>
  </si>
  <si>
    <t>TRIM IV</t>
  </si>
  <si>
    <t xml:space="preserve"> Cheltuieli cu bunuri si servicii </t>
  </si>
  <si>
    <t xml:space="preserve">SUME DEFALCATE DIN TVA </t>
  </si>
  <si>
    <t>11.02.</t>
  </si>
  <si>
    <t>Sume def din TVA  pt echilibrarea bugete locale</t>
  </si>
  <si>
    <t>11.02.06</t>
  </si>
  <si>
    <t>CAMINUL PENTRU PERSOANE VARSTNICE MOZACENI</t>
  </si>
  <si>
    <t>68.02.04</t>
  </si>
  <si>
    <t>Drepturi persoane cu handicap</t>
  </si>
  <si>
    <t xml:space="preserve">        Cheltuieli materiale - drepturi pers handicap</t>
  </si>
  <si>
    <t>57.02.01</t>
  </si>
  <si>
    <t xml:space="preserve">Ajutoare sociale in natura </t>
  </si>
  <si>
    <t>57.02.02</t>
  </si>
  <si>
    <t>57.02,01</t>
  </si>
  <si>
    <t xml:space="preserve">DIRECTIA GENERALA DE ASISTENTA SOCIALA SI PROTECTIA COPILULUI ARGES - ASISTENTA ACORDATA PERSOANELOR IN VARSTA </t>
  </si>
  <si>
    <t xml:space="preserve">Asistenta sociala </t>
  </si>
  <si>
    <t>57.02</t>
  </si>
  <si>
    <t xml:space="preserve">mii lei </t>
  </si>
  <si>
    <t>ANEXA  nr. 1</t>
  </si>
  <si>
    <t>La Hot. CJ.</t>
  </si>
  <si>
    <t xml:space="preserve">SANATATE </t>
  </si>
  <si>
    <t>66.02</t>
  </si>
  <si>
    <t>SPITALUL JUDETEAN DE URGENTA PITESTI</t>
  </si>
  <si>
    <t>66.02.06</t>
  </si>
  <si>
    <t xml:space="preserve">Transferuri din bugetele locale pentru finantarea cheltuielilor curente in domeniul sanatatii </t>
  </si>
  <si>
    <t>51.01.46</t>
  </si>
  <si>
    <t>66.02.06.03</t>
  </si>
  <si>
    <t>51.01.39</t>
  </si>
  <si>
    <t>UNITATEA DE ASISTENTA MEDICO-SOCIALA CALINESTI</t>
  </si>
  <si>
    <t>UNITATEA DE ASISTENTA MEDICO-SOCIALA DEDULESTI</t>
  </si>
  <si>
    <t xml:space="preserve">UNITATEA DE ASISTENTA MEDICO-SOCIALA RUCAR </t>
  </si>
  <si>
    <t xml:space="preserve"> Transferuri pt fin UMS</t>
  </si>
  <si>
    <t xml:space="preserve">           cheltuieli de personal</t>
  </si>
  <si>
    <t>UNITATEA DE ASISTENTA MEDICO-SOCIALA SUICI</t>
  </si>
  <si>
    <t>UNITATEA DE ASISTENTA MEDICO-SOCIALA DOMNESTI</t>
  </si>
  <si>
    <t xml:space="preserve">UNITATI DE ASISTENTA MEDICO-SOCIALA </t>
  </si>
  <si>
    <t>UNITATI DE ASISTENTA MEDICO-SOCIALE</t>
  </si>
  <si>
    <t>68.02.12</t>
  </si>
  <si>
    <t>68.02.12.01</t>
  </si>
  <si>
    <t>Varsaminte din sectiunea  de functionare pentru finantarea sectiunii de dezvoltare a bugetului local (cu semnul minus)</t>
  </si>
  <si>
    <t>37.02.03</t>
  </si>
  <si>
    <t>SECTIUNEA DE DEZVOLTARE</t>
  </si>
  <si>
    <t>Varsaminte din sectiunea de functionare</t>
  </si>
  <si>
    <t>37.02.04</t>
  </si>
  <si>
    <t>Sume def din TVA pentru finantarea cheltuielilor descentralizate  :</t>
  </si>
  <si>
    <t xml:space="preserve">       Drepturi copii cu cerinte educationale speciale care frecventeaza invatamantul special </t>
  </si>
  <si>
    <t>11.02.01</t>
  </si>
  <si>
    <t xml:space="preserve">INVATAMANT </t>
  </si>
  <si>
    <t>65.02</t>
  </si>
  <si>
    <t>CENTRUL SCOLAR DE EDUCATIE INCLUZIVA "SF. FILOFTEIA" STEFANESTI</t>
  </si>
  <si>
    <t>65.02.07.04</t>
  </si>
  <si>
    <t xml:space="preserve">Ajutoare sociale </t>
  </si>
  <si>
    <t>COTE SI SUME DEF DIN IMPOZITUL PE VENIT</t>
  </si>
  <si>
    <r>
      <t>Sume din impozit pe venit  pentru echil.</t>
    </r>
    <r>
      <rPr>
        <b/>
        <sz val="10"/>
        <rFont val="Times New Roman"/>
        <family val="1"/>
        <charset val="238"/>
      </rPr>
      <t xml:space="preserve"> (15% din 14%)</t>
    </r>
  </si>
  <si>
    <t>.04.02.04</t>
  </si>
  <si>
    <t>Cheltuieli de capital</t>
  </si>
  <si>
    <t>AUTORITATI PUBLICE SI ACTIUNI EXTERNE</t>
  </si>
  <si>
    <t>51.02.01.03</t>
  </si>
  <si>
    <t>Alte transferuri  de capital catre institutii publice</t>
  </si>
  <si>
    <t>51.02.29</t>
  </si>
  <si>
    <t xml:space="preserve">         cheltuieli cu bunuri si servicii</t>
  </si>
  <si>
    <t>11,02,01</t>
  </si>
  <si>
    <t xml:space="preserve"> LA BUGET LOCAL </t>
  </si>
  <si>
    <t>PE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</si>
</sst>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ahom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14" fillId="0" borderId="0"/>
    <xf numFmtId="0" fontId="2" fillId="0" borderId="0"/>
    <xf numFmtId="0" fontId="1" fillId="0" borderId="0"/>
    <xf numFmtId="0" fontId="19" fillId="0" borderId="0"/>
  </cellStyleXfs>
  <cellXfs count="109">
    <xf numFmtId="0" fontId="0" fillId="0" borderId="0" xfId="0"/>
    <xf numFmtId="4" fontId="3" fillId="2" borderId="0" xfId="0" applyNumberFormat="1" applyFont="1" applyFill="1" applyAlignment="1">
      <alignment horizontal="left"/>
    </xf>
    <xf numFmtId="4" fontId="3" fillId="2" borderId="0" xfId="0" applyNumberFormat="1" applyFont="1" applyFill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10" fillId="3" borderId="2" xfId="0" applyFont="1" applyFill="1" applyBorder="1"/>
    <xf numFmtId="4" fontId="7" fillId="4" borderId="1" xfId="0" applyNumberFormat="1" applyFont="1" applyFill="1" applyBorder="1"/>
    <xf numFmtId="4" fontId="7" fillId="2" borderId="1" xfId="0" applyNumberFormat="1" applyFont="1" applyFill="1" applyBorder="1"/>
    <xf numFmtId="0" fontId="10" fillId="0" borderId="3" xfId="0" applyFont="1" applyBorder="1"/>
    <xf numFmtId="0" fontId="10" fillId="0" borderId="0" xfId="0" applyFont="1"/>
    <xf numFmtId="0" fontId="10" fillId="3" borderId="3" xfId="0" applyFont="1" applyFill="1" applyBorder="1"/>
    <xf numFmtId="4" fontId="7" fillId="5" borderId="1" xfId="0" applyNumberFormat="1" applyFont="1" applyFill="1" applyBorder="1"/>
    <xf numFmtId="4" fontId="7" fillId="8" borderId="1" xfId="0" applyNumberFormat="1" applyFont="1" applyFill="1" applyBorder="1"/>
    <xf numFmtId="4" fontId="7" fillId="10" borderId="1" xfId="0" applyNumberFormat="1" applyFont="1" applyFill="1" applyBorder="1"/>
    <xf numFmtId="14" fontId="12" fillId="0" borderId="3" xfId="0" applyNumberFormat="1" applyFont="1" applyBorder="1"/>
    <xf numFmtId="0" fontId="10" fillId="5" borderId="3" xfId="0" applyFont="1" applyFill="1" applyBorder="1"/>
    <xf numFmtId="4" fontId="7" fillId="9" borderId="1" xfId="0" applyNumberFormat="1" applyFont="1" applyFill="1" applyBorder="1"/>
    <xf numFmtId="0" fontId="10" fillId="11" borderId="3" xfId="0" applyFont="1" applyFill="1" applyBorder="1"/>
    <xf numFmtId="4" fontId="11" fillId="11" borderId="1" xfId="0" applyNumberFormat="1" applyFont="1" applyFill="1" applyBorder="1"/>
    <xf numFmtId="4" fontId="4" fillId="7" borderId="1" xfId="0" applyNumberFormat="1" applyFont="1" applyFill="1" applyBorder="1"/>
    <xf numFmtId="4" fontId="7" fillId="6" borderId="1" xfId="0" applyNumberFormat="1" applyFont="1" applyFill="1" applyBorder="1"/>
    <xf numFmtId="4" fontId="7" fillId="12" borderId="1" xfId="0" applyNumberFormat="1" applyFont="1" applyFill="1" applyBorder="1"/>
    <xf numFmtId="0" fontId="8" fillId="0" borderId="3" xfId="0" applyFont="1" applyBorder="1" applyAlignment="1">
      <alignment wrapText="1"/>
    </xf>
    <xf numFmtId="4" fontId="7" fillId="14" borderId="1" xfId="0" applyNumberFormat="1" applyFont="1" applyFill="1" applyBorder="1"/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12" borderId="1" xfId="0" applyFont="1" applyFill="1" applyBorder="1"/>
    <xf numFmtId="0" fontId="3" fillId="12" borderId="1" xfId="0" applyFont="1" applyFill="1" applyBorder="1" applyAlignment="1">
      <alignment horizontal="center"/>
    </xf>
    <xf numFmtId="4" fontId="3" fillId="12" borderId="1" xfId="0" applyNumberFormat="1" applyFont="1" applyFill="1" applyBorder="1"/>
    <xf numFmtId="4" fontId="3" fillId="14" borderId="1" xfId="0" applyNumberFormat="1" applyFont="1" applyFill="1" applyBorder="1"/>
    <xf numFmtId="0" fontId="3" fillId="0" borderId="1" xfId="0" applyFont="1" applyBorder="1"/>
    <xf numFmtId="0" fontId="16" fillId="0" borderId="1" xfId="0" applyFont="1" applyBorder="1" applyAlignment="1">
      <alignment horizontal="center"/>
    </xf>
    <xf numFmtId="4" fontId="3" fillId="2" borderId="1" xfId="0" applyNumberFormat="1" applyFont="1" applyFill="1" applyBorder="1"/>
    <xf numFmtId="0" fontId="16" fillId="0" borderId="1" xfId="0" applyFont="1" applyBorder="1" applyAlignment="1">
      <alignment wrapText="1"/>
    </xf>
    <xf numFmtId="4" fontId="16" fillId="2" borderId="1" xfId="0" applyNumberFormat="1" applyFont="1" applyFill="1" applyBorder="1"/>
    <xf numFmtId="0" fontId="3" fillId="6" borderId="1" xfId="0" applyFont="1" applyFill="1" applyBorder="1"/>
    <xf numFmtId="0" fontId="16" fillId="6" borderId="1" xfId="0" applyFont="1" applyFill="1" applyBorder="1" applyAlignment="1">
      <alignment horizontal="center"/>
    </xf>
    <xf numFmtId="4" fontId="3" fillId="6" borderId="1" xfId="0" applyNumberFormat="1" applyFont="1" applyFill="1" applyBorder="1"/>
    <xf numFmtId="0" fontId="16" fillId="13" borderId="1" xfId="0" applyFont="1" applyFill="1" applyBorder="1"/>
    <xf numFmtId="0" fontId="16" fillId="13" borderId="1" xfId="0" applyFont="1" applyFill="1" applyBorder="1" applyAlignment="1">
      <alignment horizontal="center"/>
    </xf>
    <xf numFmtId="0" fontId="16" fillId="0" borderId="1" xfId="0" applyFont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4" fontId="3" fillId="7" borderId="1" xfId="0" applyNumberFormat="1" applyFont="1" applyFill="1" applyBorder="1"/>
    <xf numFmtId="0" fontId="3" fillId="10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center"/>
    </xf>
    <xf numFmtId="4" fontId="3" fillId="1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9" borderId="1" xfId="0" applyFont="1" applyFill="1" applyBorder="1" applyAlignment="1">
      <alignment wrapText="1"/>
    </xf>
    <xf numFmtId="0" fontId="16" fillId="9" borderId="1" xfId="0" applyFont="1" applyFill="1" applyBorder="1" applyAlignment="1">
      <alignment horizontal="center"/>
    </xf>
    <xf numFmtId="4" fontId="3" fillId="9" borderId="1" xfId="0" applyNumberFormat="1" applyFont="1" applyFill="1" applyBorder="1"/>
    <xf numFmtId="0" fontId="16" fillId="10" borderId="1" xfId="0" applyFont="1" applyFill="1" applyBorder="1" applyAlignment="1">
      <alignment horizontal="center"/>
    </xf>
    <xf numFmtId="0" fontId="3" fillId="10" borderId="1" xfId="0" applyFont="1" applyFill="1" applyBorder="1"/>
    <xf numFmtId="0" fontId="17" fillId="11" borderId="1" xfId="0" applyFont="1" applyFill="1" applyBorder="1"/>
    <xf numFmtId="0" fontId="17" fillId="11" borderId="1" xfId="0" applyFont="1" applyFill="1" applyBorder="1" applyAlignment="1">
      <alignment horizontal="center"/>
    </xf>
    <xf numFmtId="4" fontId="17" fillId="11" borderId="1" xfId="0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14" borderId="1" xfId="0" applyFont="1" applyFill="1" applyBorder="1"/>
    <xf numFmtId="0" fontId="3" fillId="14" borderId="1" xfId="0" applyFont="1" applyFill="1" applyBorder="1" applyAlignment="1">
      <alignment horizontal="center"/>
    </xf>
    <xf numFmtId="4" fontId="16" fillId="0" borderId="1" xfId="0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0" fillId="7" borderId="1" xfId="0" applyFont="1" applyFill="1" applyBorder="1"/>
    <xf numFmtId="0" fontId="10" fillId="7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/>
    </xf>
    <xf numFmtId="0" fontId="10" fillId="0" borderId="1" xfId="0" applyFont="1" applyBorder="1"/>
    <xf numFmtId="0" fontId="10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7" fillId="10" borderId="1" xfId="0" applyFont="1" applyFill="1" applyBorder="1" applyAlignment="1">
      <alignment wrapText="1"/>
    </xf>
    <xf numFmtId="0" fontId="8" fillId="1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15" fillId="2" borderId="4" xfId="0" applyNumberFormat="1" applyFont="1" applyFill="1" applyBorder="1" applyAlignment="1">
      <alignment wrapText="1"/>
    </xf>
    <xf numFmtId="0" fontId="15" fillId="2" borderId="1" xfId="10" applyFont="1" applyFill="1" applyBorder="1" applyAlignment="1">
      <alignment horizontal="center"/>
    </xf>
    <xf numFmtId="0" fontId="10" fillId="14" borderId="5" xfId="0" applyFont="1" applyFill="1" applyBorder="1"/>
    <xf numFmtId="0" fontId="15" fillId="14" borderId="3" xfId="0" applyFont="1" applyFill="1" applyBorder="1" applyAlignment="1">
      <alignment horizontal="center"/>
    </xf>
    <xf numFmtId="2" fontId="15" fillId="2" borderId="1" xfId="0" applyNumberFormat="1" applyFont="1" applyFill="1" applyBorder="1"/>
    <xf numFmtId="4" fontId="15" fillId="2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8" borderId="1" xfId="0" applyFont="1" applyFill="1" applyBorder="1"/>
    <xf numFmtId="0" fontId="7" fillId="8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wrapText="1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11">
    <cellStyle name="Normal" xfId="0" builtinId="0"/>
    <cellStyle name="Normal 2" xfId="6" xr:uid="{00000000-0005-0000-0000-000001000000}"/>
    <cellStyle name="Normal 3" xfId="7" xr:uid="{00000000-0005-0000-0000-000002000000}"/>
    <cellStyle name="Normal 3 2 2" xfId="8" xr:uid="{00000000-0005-0000-0000-000003000000}"/>
    <cellStyle name="Normal 3 2 2 2" xfId="1" xr:uid="{00000000-0005-0000-0000-000004000000}"/>
    <cellStyle name="Normal 4" xfId="4" xr:uid="{00000000-0005-0000-0000-000005000000}"/>
    <cellStyle name="Normal 5" xfId="9" xr:uid="{00000000-0005-0000-0000-000006000000}"/>
    <cellStyle name="Normal 5 4" xfId="2" xr:uid="{00000000-0005-0000-0000-000007000000}"/>
    <cellStyle name="Normal 5 4 4 2 2" xfId="5" xr:uid="{00000000-0005-0000-0000-000008000000}"/>
    <cellStyle name="Normal 7 2 2" xfId="3" xr:uid="{00000000-0005-0000-0000-000009000000}"/>
    <cellStyle name="Normal_Machete buget 99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1"/>
  <sheetViews>
    <sheetView tabSelected="1" zoomScale="98" zoomScaleNormal="98" workbookViewId="0">
      <pane xSplit="3" ySplit="10" topLeftCell="D11" activePane="bottomRight" state="frozen"/>
      <selection activeCell="AB578" sqref="AB578"/>
      <selection pane="topRight" activeCell="AB578" sqref="AB578"/>
      <selection pane="bottomLeft" activeCell="AB578" sqref="AB578"/>
      <selection pane="bottomRight" activeCell="U18" sqref="U18"/>
    </sheetView>
  </sheetViews>
  <sheetFormatPr defaultColWidth="9.15234375" defaultRowHeight="12.45" x14ac:dyDescent="0.3"/>
  <cols>
    <col min="1" max="1" width="4.69140625" style="7" hidden="1" customWidth="1"/>
    <col min="2" max="2" width="46" style="7" customWidth="1"/>
    <col min="3" max="3" width="12.15234375" style="6" customWidth="1"/>
    <col min="4" max="4" width="16.15234375" style="7" customWidth="1"/>
    <col min="5" max="5" width="15.3046875" style="7" customWidth="1"/>
    <col min="6" max="6" width="0.3046875" style="7" hidden="1" customWidth="1"/>
    <col min="7" max="7" width="4.84375" style="7" hidden="1" customWidth="1"/>
    <col min="8" max="16384" width="9.15234375" style="7"/>
  </cols>
  <sheetData>
    <row r="1" spans="1:7" s="4" customFormat="1" ht="15" x14ac:dyDescent="0.35">
      <c r="A1" s="1" t="s">
        <v>0</v>
      </c>
      <c r="B1" s="2" t="s">
        <v>0</v>
      </c>
      <c r="C1" s="3"/>
      <c r="D1" s="4" t="s">
        <v>51</v>
      </c>
    </row>
    <row r="2" spans="1:7" ht="15" x14ac:dyDescent="0.35">
      <c r="A2" s="5" t="s">
        <v>1</v>
      </c>
      <c r="B2" s="3" t="s">
        <v>1</v>
      </c>
      <c r="D2" s="34" t="s">
        <v>52</v>
      </c>
    </row>
    <row r="3" spans="1:7" ht="18" customHeight="1" x14ac:dyDescent="0.4">
      <c r="A3" s="8"/>
      <c r="B3" s="2" t="s">
        <v>2</v>
      </c>
      <c r="C3" s="9"/>
    </row>
    <row r="4" spans="1:7" ht="18" customHeight="1" x14ac:dyDescent="0.4">
      <c r="A4" s="8"/>
      <c r="B4" s="2"/>
      <c r="C4" s="9"/>
    </row>
    <row r="5" spans="1:7" ht="18" customHeight="1" x14ac:dyDescent="0.4">
      <c r="A5" s="8"/>
      <c r="B5" s="106" t="s">
        <v>27</v>
      </c>
      <c r="C5" s="106"/>
      <c r="D5" s="106"/>
      <c r="E5" s="106"/>
      <c r="F5" s="106"/>
      <c r="G5" s="106"/>
    </row>
    <row r="6" spans="1:7" ht="18" customHeight="1" x14ac:dyDescent="0.4">
      <c r="A6" s="8"/>
      <c r="B6" s="106" t="s">
        <v>95</v>
      </c>
      <c r="C6" s="106"/>
      <c r="D6" s="106"/>
      <c r="E6" s="106"/>
      <c r="F6" s="106"/>
      <c r="G6" s="106"/>
    </row>
    <row r="7" spans="1:7" ht="18" customHeight="1" x14ac:dyDescent="0.4">
      <c r="A7" s="8"/>
      <c r="B7" s="107" t="s">
        <v>96</v>
      </c>
      <c r="C7" s="108"/>
      <c r="D7" s="108"/>
      <c r="E7" s="108"/>
      <c r="F7" s="10"/>
      <c r="G7" s="10"/>
    </row>
    <row r="8" spans="1:7" ht="11.25" customHeight="1" x14ac:dyDescent="0.35">
      <c r="A8" s="11"/>
      <c r="B8" s="12"/>
      <c r="C8" s="13"/>
      <c r="E8" t="s">
        <v>50</v>
      </c>
    </row>
    <row r="9" spans="1:7" ht="63.75" customHeight="1" x14ac:dyDescent="0.35">
      <c r="A9" s="32"/>
      <c r="B9" s="35" t="s">
        <v>3</v>
      </c>
      <c r="C9" s="36" t="s">
        <v>4</v>
      </c>
      <c r="D9" s="67" t="s">
        <v>5</v>
      </c>
      <c r="E9" s="67" t="s">
        <v>33</v>
      </c>
      <c r="F9" s="14"/>
      <c r="G9" s="14"/>
    </row>
    <row r="10" spans="1:7" ht="22.5" customHeight="1" x14ac:dyDescent="0.35">
      <c r="A10" s="15"/>
      <c r="B10" s="37" t="s">
        <v>6</v>
      </c>
      <c r="C10" s="38"/>
      <c r="D10" s="39">
        <f>E10</f>
        <v>4536.3999999999996</v>
      </c>
      <c r="E10" s="39">
        <f>E11+E22</f>
        <v>4536.3999999999996</v>
      </c>
      <c r="F10" s="31" t="e">
        <f>F11+#REF!</f>
        <v>#REF!</v>
      </c>
      <c r="G10" s="31" t="e">
        <f>G11+#REF!</f>
        <v>#REF!</v>
      </c>
    </row>
    <row r="11" spans="1:7" ht="22.5" customHeight="1" x14ac:dyDescent="0.35">
      <c r="A11" s="15"/>
      <c r="B11" s="68" t="s">
        <v>11</v>
      </c>
      <c r="C11" s="69"/>
      <c r="D11" s="39">
        <f t="shared" ref="D11:D74" si="0">E11</f>
        <v>4194.3999999999996</v>
      </c>
      <c r="E11" s="40">
        <f>E14+E19+E12+E18</f>
        <v>4194.3999999999996</v>
      </c>
      <c r="F11" s="33" t="e">
        <f>#REF!+F19+#REF!</f>
        <v>#REF!</v>
      </c>
      <c r="G11" s="33" t="e">
        <f>#REF!+G19+#REF!</f>
        <v>#REF!</v>
      </c>
    </row>
    <row r="12" spans="1:7" ht="22.5" customHeight="1" x14ac:dyDescent="0.35">
      <c r="A12" s="15"/>
      <c r="B12" s="97" t="s">
        <v>85</v>
      </c>
      <c r="C12" s="102">
        <v>4.0199999999999996</v>
      </c>
      <c r="D12" s="39">
        <f t="shared" si="0"/>
        <v>534</v>
      </c>
      <c r="E12" s="43">
        <f>E13</f>
        <v>534</v>
      </c>
      <c r="F12" s="33"/>
      <c r="G12" s="33"/>
    </row>
    <row r="13" spans="1:7" ht="23.25" customHeight="1" x14ac:dyDescent="0.35">
      <c r="A13" s="15"/>
      <c r="B13" s="103" t="s">
        <v>86</v>
      </c>
      <c r="C13" s="81" t="s">
        <v>87</v>
      </c>
      <c r="D13" s="39">
        <f t="shared" si="0"/>
        <v>534</v>
      </c>
      <c r="E13" s="43">
        <v>534</v>
      </c>
      <c r="F13" s="33"/>
      <c r="G13" s="33"/>
    </row>
    <row r="14" spans="1:7" ht="22.5" customHeight="1" x14ac:dyDescent="0.4">
      <c r="A14" s="15"/>
      <c r="B14" s="41" t="s">
        <v>35</v>
      </c>
      <c r="C14" s="42" t="s">
        <v>36</v>
      </c>
      <c r="D14" s="39">
        <f t="shared" si="0"/>
        <v>3003</v>
      </c>
      <c r="E14" s="43">
        <f>E17+E15</f>
        <v>3003</v>
      </c>
      <c r="F14" s="33"/>
      <c r="G14" s="33"/>
    </row>
    <row r="15" spans="1:7" ht="33" customHeight="1" x14ac:dyDescent="0.4">
      <c r="A15" s="15"/>
      <c r="B15" s="97" t="s">
        <v>77</v>
      </c>
      <c r="C15" s="42" t="s">
        <v>94</v>
      </c>
      <c r="D15" s="39">
        <f t="shared" si="0"/>
        <v>3</v>
      </c>
      <c r="E15" s="43">
        <f>E16</f>
        <v>3</v>
      </c>
      <c r="F15" s="33"/>
      <c r="G15" s="33"/>
    </row>
    <row r="16" spans="1:7" ht="33" customHeight="1" x14ac:dyDescent="0.35">
      <c r="A16" s="15"/>
      <c r="B16" s="98" t="s">
        <v>78</v>
      </c>
      <c r="C16" s="81" t="s">
        <v>79</v>
      </c>
      <c r="D16" s="39">
        <f t="shared" si="0"/>
        <v>3</v>
      </c>
      <c r="E16" s="43">
        <v>3</v>
      </c>
      <c r="F16" s="33"/>
      <c r="G16" s="33"/>
    </row>
    <row r="17" spans="1:7" ht="22.5" customHeight="1" x14ac:dyDescent="0.4">
      <c r="A17" s="15"/>
      <c r="B17" s="44" t="s">
        <v>37</v>
      </c>
      <c r="C17" s="42" t="s">
        <v>38</v>
      </c>
      <c r="D17" s="39">
        <f t="shared" si="0"/>
        <v>3000</v>
      </c>
      <c r="E17" s="45">
        <v>3000</v>
      </c>
      <c r="F17" s="33"/>
      <c r="G17" s="33"/>
    </row>
    <row r="18" spans="1:7" ht="45.75" customHeight="1" x14ac:dyDescent="0.4">
      <c r="A18" s="15"/>
      <c r="B18" s="87" t="s">
        <v>72</v>
      </c>
      <c r="C18" s="88" t="s">
        <v>73</v>
      </c>
      <c r="D18" s="39">
        <f t="shared" si="0"/>
        <v>-342</v>
      </c>
      <c r="E18" s="45">
        <f>-12-300-30</f>
        <v>-342</v>
      </c>
      <c r="F18" s="33"/>
      <c r="G18" s="33"/>
    </row>
    <row r="19" spans="1:7" ht="26.25" customHeight="1" x14ac:dyDescent="0.4">
      <c r="A19" s="15"/>
      <c r="B19" s="46" t="s">
        <v>7</v>
      </c>
      <c r="C19" s="47" t="s">
        <v>8</v>
      </c>
      <c r="D19" s="39">
        <f t="shared" si="0"/>
        <v>999.4</v>
      </c>
      <c r="E19" s="48">
        <f>E20</f>
        <v>999.4</v>
      </c>
      <c r="F19" s="30">
        <f t="shared" ref="F19:G20" si="1">F20</f>
        <v>0</v>
      </c>
      <c r="G19" s="30">
        <f t="shared" si="1"/>
        <v>0</v>
      </c>
    </row>
    <row r="20" spans="1:7" ht="27" customHeight="1" x14ac:dyDescent="0.4">
      <c r="A20" s="15"/>
      <c r="B20" s="49" t="s">
        <v>9</v>
      </c>
      <c r="C20" s="50">
        <v>42.02</v>
      </c>
      <c r="D20" s="39">
        <f t="shared" si="0"/>
        <v>999.4</v>
      </c>
      <c r="E20" s="45">
        <f>E21</f>
        <v>999.4</v>
      </c>
      <c r="F20" s="17">
        <f t="shared" si="1"/>
        <v>0</v>
      </c>
      <c r="G20" s="17">
        <f t="shared" si="1"/>
        <v>0</v>
      </c>
    </row>
    <row r="21" spans="1:7" ht="22.5" customHeight="1" x14ac:dyDescent="0.4">
      <c r="A21" s="15"/>
      <c r="B21" s="51" t="s">
        <v>28</v>
      </c>
      <c r="C21" s="42" t="s">
        <v>29</v>
      </c>
      <c r="D21" s="39">
        <f t="shared" si="0"/>
        <v>999.4</v>
      </c>
      <c r="E21" s="45">
        <f>997+2.4</f>
        <v>999.4</v>
      </c>
      <c r="F21" s="17"/>
      <c r="G21" s="17"/>
    </row>
    <row r="22" spans="1:7" ht="22.5" customHeight="1" x14ac:dyDescent="0.35">
      <c r="A22" s="15"/>
      <c r="B22" s="89" t="s">
        <v>74</v>
      </c>
      <c r="C22" s="90"/>
      <c r="D22" s="39">
        <f t="shared" si="0"/>
        <v>342</v>
      </c>
      <c r="E22" s="43">
        <f>E23</f>
        <v>342</v>
      </c>
      <c r="F22" s="17"/>
      <c r="G22" s="17"/>
    </row>
    <row r="23" spans="1:7" ht="22.5" customHeight="1" x14ac:dyDescent="0.4">
      <c r="A23" s="15"/>
      <c r="B23" s="91" t="s">
        <v>75</v>
      </c>
      <c r="C23" s="92" t="s">
        <v>76</v>
      </c>
      <c r="D23" s="39">
        <f t="shared" si="0"/>
        <v>342</v>
      </c>
      <c r="E23" s="45">
        <f>-E18</f>
        <v>342</v>
      </c>
      <c r="F23" s="17"/>
      <c r="G23" s="17"/>
    </row>
    <row r="24" spans="1:7" ht="22.5" customHeight="1" x14ac:dyDescent="0.35">
      <c r="A24" s="20"/>
      <c r="B24" s="37" t="s">
        <v>10</v>
      </c>
      <c r="C24" s="38"/>
      <c r="D24" s="39">
        <f t="shared" si="0"/>
        <v>4536.3999999999996</v>
      </c>
      <c r="E24" s="39">
        <f>E32+E28+E57+E25</f>
        <v>4536.3999999999996</v>
      </c>
      <c r="F24" s="31" t="e">
        <f>#REF!+#REF!+#REF!+F57+F82+#REF!</f>
        <v>#REF!</v>
      </c>
      <c r="G24" s="31" t="e">
        <f>#REF!+#REF!+#REF!+G57+G82+#REF!</f>
        <v>#REF!</v>
      </c>
    </row>
    <row r="25" spans="1:7" ht="22.5" customHeight="1" x14ac:dyDescent="0.35">
      <c r="A25" s="20"/>
      <c r="B25" s="99" t="s">
        <v>89</v>
      </c>
      <c r="C25" s="100" t="s">
        <v>90</v>
      </c>
      <c r="D25" s="39">
        <f t="shared" si="0"/>
        <v>-312</v>
      </c>
      <c r="E25" s="43">
        <f>E26</f>
        <v>-312</v>
      </c>
      <c r="F25" s="31"/>
      <c r="G25" s="31"/>
    </row>
    <row r="26" spans="1:7" ht="22.5" customHeight="1" x14ac:dyDescent="0.4">
      <c r="A26" s="20"/>
      <c r="B26" s="77" t="s">
        <v>11</v>
      </c>
      <c r="C26" s="86"/>
      <c r="D26" s="39">
        <f t="shared" si="0"/>
        <v>-312</v>
      </c>
      <c r="E26" s="45">
        <f>E27</f>
        <v>-312</v>
      </c>
      <c r="F26" s="31"/>
      <c r="G26" s="31"/>
    </row>
    <row r="27" spans="1:7" ht="22.5" customHeight="1" x14ac:dyDescent="0.4">
      <c r="A27" s="20"/>
      <c r="B27" s="104" t="s">
        <v>31</v>
      </c>
      <c r="C27" s="105">
        <v>20</v>
      </c>
      <c r="D27" s="39">
        <f t="shared" si="0"/>
        <v>-312</v>
      </c>
      <c r="E27" s="45">
        <f>-12-300</f>
        <v>-312</v>
      </c>
      <c r="F27" s="31"/>
      <c r="G27" s="31"/>
    </row>
    <row r="28" spans="1:7" ht="22.5" customHeight="1" x14ac:dyDescent="0.35">
      <c r="A28" s="20"/>
      <c r="B28" s="99" t="s">
        <v>80</v>
      </c>
      <c r="C28" s="100" t="s">
        <v>81</v>
      </c>
      <c r="D28" s="39">
        <f t="shared" si="0"/>
        <v>3</v>
      </c>
      <c r="E28" s="43">
        <f>E29</f>
        <v>3</v>
      </c>
      <c r="F28" s="31"/>
      <c r="G28" s="31"/>
    </row>
    <row r="29" spans="1:7" ht="36.75" customHeight="1" x14ac:dyDescent="0.35">
      <c r="A29" s="20"/>
      <c r="B29" s="84" t="s">
        <v>82</v>
      </c>
      <c r="C29" s="101" t="s">
        <v>83</v>
      </c>
      <c r="D29" s="39">
        <f t="shared" si="0"/>
        <v>3</v>
      </c>
      <c r="E29" s="43">
        <f>E30</f>
        <v>3</v>
      </c>
      <c r="F29" s="31"/>
      <c r="G29" s="31"/>
    </row>
    <row r="30" spans="1:7" ht="22.5" customHeight="1" x14ac:dyDescent="0.4">
      <c r="A30" s="20"/>
      <c r="B30" s="82" t="s">
        <v>11</v>
      </c>
      <c r="C30" s="86"/>
      <c r="D30" s="39">
        <f t="shared" si="0"/>
        <v>3</v>
      </c>
      <c r="E30" s="45">
        <f>E31</f>
        <v>3</v>
      </c>
      <c r="F30" s="31"/>
      <c r="G30" s="31"/>
    </row>
    <row r="31" spans="1:7" ht="22.5" customHeight="1" x14ac:dyDescent="0.4">
      <c r="A31" s="20"/>
      <c r="B31" s="83" t="s">
        <v>84</v>
      </c>
      <c r="C31" s="81" t="s">
        <v>43</v>
      </c>
      <c r="D31" s="39">
        <f t="shared" si="0"/>
        <v>3</v>
      </c>
      <c r="E31" s="45">
        <v>3</v>
      </c>
      <c r="F31" s="31"/>
      <c r="G31" s="31"/>
    </row>
    <row r="32" spans="1:7" ht="22.5" customHeight="1" x14ac:dyDescent="0.35">
      <c r="A32" s="20"/>
      <c r="B32" s="73" t="s">
        <v>53</v>
      </c>
      <c r="C32" s="74" t="s">
        <v>54</v>
      </c>
      <c r="D32" s="39">
        <f t="shared" si="0"/>
        <v>3180</v>
      </c>
      <c r="E32" s="43">
        <f>E33+E36</f>
        <v>3180</v>
      </c>
      <c r="F32" s="31"/>
      <c r="G32" s="31"/>
    </row>
    <row r="33" spans="1:7" ht="22.5" customHeight="1" x14ac:dyDescent="0.35">
      <c r="A33" s="20"/>
      <c r="B33" s="75" t="s">
        <v>55</v>
      </c>
      <c r="C33" s="76" t="s">
        <v>56</v>
      </c>
      <c r="D33" s="39">
        <f t="shared" si="0"/>
        <v>3000</v>
      </c>
      <c r="E33" s="61">
        <f>E34</f>
        <v>3000</v>
      </c>
      <c r="F33" s="31"/>
      <c r="G33" s="31"/>
    </row>
    <row r="34" spans="1:7" ht="22.5" customHeight="1" x14ac:dyDescent="0.4">
      <c r="A34" s="20"/>
      <c r="B34" s="77" t="s">
        <v>11</v>
      </c>
      <c r="C34" s="78"/>
      <c r="D34" s="39">
        <f t="shared" si="0"/>
        <v>3000</v>
      </c>
      <c r="E34" s="45">
        <f>E35</f>
        <v>3000</v>
      </c>
      <c r="F34" s="31"/>
      <c r="G34" s="31"/>
    </row>
    <row r="35" spans="1:7" ht="36" customHeight="1" x14ac:dyDescent="0.4">
      <c r="A35" s="20"/>
      <c r="B35" s="79" t="s">
        <v>57</v>
      </c>
      <c r="C35" s="80" t="s">
        <v>58</v>
      </c>
      <c r="D35" s="39">
        <f t="shared" si="0"/>
        <v>3000</v>
      </c>
      <c r="E35" s="45">
        <v>3000</v>
      </c>
      <c r="F35" s="31"/>
      <c r="G35" s="31"/>
    </row>
    <row r="36" spans="1:7" ht="26.25" customHeight="1" x14ac:dyDescent="0.35">
      <c r="A36" s="20"/>
      <c r="B36" s="95" t="s">
        <v>68</v>
      </c>
      <c r="C36" s="96" t="s">
        <v>59</v>
      </c>
      <c r="D36" s="39">
        <f t="shared" si="0"/>
        <v>180</v>
      </c>
      <c r="E36" s="61">
        <f>E37+E49+E53+E41+E45</f>
        <v>180</v>
      </c>
      <c r="F36" s="31"/>
      <c r="G36" s="31"/>
    </row>
    <row r="37" spans="1:7" ht="36" customHeight="1" x14ac:dyDescent="0.35">
      <c r="A37" s="20"/>
      <c r="B37" s="93" t="s">
        <v>61</v>
      </c>
      <c r="C37" s="94" t="s">
        <v>59</v>
      </c>
      <c r="D37" s="39">
        <f t="shared" si="0"/>
        <v>100</v>
      </c>
      <c r="E37" s="61">
        <f>E38</f>
        <v>100</v>
      </c>
      <c r="F37" s="31"/>
      <c r="G37" s="31"/>
    </row>
    <row r="38" spans="1:7" ht="21.75" customHeight="1" x14ac:dyDescent="0.4">
      <c r="A38" s="20"/>
      <c r="B38" s="82" t="s">
        <v>11</v>
      </c>
      <c r="C38" s="81"/>
      <c r="D38" s="39">
        <f t="shared" si="0"/>
        <v>100</v>
      </c>
      <c r="E38" s="45">
        <f>E39</f>
        <v>100</v>
      </c>
      <c r="F38" s="31"/>
      <c r="G38" s="31"/>
    </row>
    <row r="39" spans="1:7" ht="18" customHeight="1" x14ac:dyDescent="0.4">
      <c r="A39" s="20"/>
      <c r="B39" s="83" t="s">
        <v>64</v>
      </c>
      <c r="C39" s="81" t="s">
        <v>60</v>
      </c>
      <c r="D39" s="39">
        <f t="shared" si="0"/>
        <v>100</v>
      </c>
      <c r="E39" s="45">
        <f>E40</f>
        <v>100</v>
      </c>
      <c r="F39" s="31"/>
      <c r="G39" s="31"/>
    </row>
    <row r="40" spans="1:7" ht="23.25" customHeight="1" x14ac:dyDescent="0.4">
      <c r="A40" s="20"/>
      <c r="B40" s="83" t="s">
        <v>65</v>
      </c>
      <c r="C40" s="81">
        <v>10</v>
      </c>
      <c r="D40" s="39">
        <f t="shared" si="0"/>
        <v>100</v>
      </c>
      <c r="E40" s="45">
        <v>100</v>
      </c>
      <c r="F40" s="31"/>
      <c r="G40" s="31"/>
    </row>
    <row r="41" spans="1:7" ht="28.5" customHeight="1" x14ac:dyDescent="0.35">
      <c r="A41" s="20"/>
      <c r="B41" s="84" t="s">
        <v>62</v>
      </c>
      <c r="C41" s="94" t="s">
        <v>59</v>
      </c>
      <c r="D41" s="39">
        <f t="shared" si="0"/>
        <v>30</v>
      </c>
      <c r="E41" s="61">
        <f>E42</f>
        <v>30</v>
      </c>
      <c r="F41" s="31"/>
      <c r="G41" s="31"/>
    </row>
    <row r="42" spans="1:7" ht="24" customHeight="1" x14ac:dyDescent="0.4">
      <c r="A42" s="20"/>
      <c r="B42" s="82" t="s">
        <v>11</v>
      </c>
      <c r="C42" s="81"/>
      <c r="D42" s="39">
        <f t="shared" si="0"/>
        <v>30</v>
      </c>
      <c r="E42" s="45">
        <f>E43</f>
        <v>30</v>
      </c>
      <c r="F42" s="31"/>
      <c r="G42" s="31"/>
    </row>
    <row r="43" spans="1:7" ht="22.5" customHeight="1" x14ac:dyDescent="0.4">
      <c r="A43" s="20"/>
      <c r="B43" s="83" t="s">
        <v>64</v>
      </c>
      <c r="C43" s="81" t="s">
        <v>60</v>
      </c>
      <c r="D43" s="39">
        <f t="shared" si="0"/>
        <v>30</v>
      </c>
      <c r="E43" s="45">
        <f>E44</f>
        <v>30</v>
      </c>
      <c r="F43" s="31"/>
      <c r="G43" s="31"/>
    </row>
    <row r="44" spans="1:7" ht="19.5" customHeight="1" x14ac:dyDescent="0.4">
      <c r="A44" s="20"/>
      <c r="B44" s="83" t="s">
        <v>65</v>
      </c>
      <c r="C44" s="81">
        <v>10</v>
      </c>
      <c r="D44" s="39">
        <f t="shared" si="0"/>
        <v>30</v>
      </c>
      <c r="E44" s="45">
        <v>30</v>
      </c>
      <c r="F44" s="31"/>
      <c r="G44" s="31"/>
    </row>
    <row r="45" spans="1:7" ht="21.75" customHeight="1" x14ac:dyDescent="0.35">
      <c r="A45" s="20"/>
      <c r="B45" s="84" t="s">
        <v>66</v>
      </c>
      <c r="C45" s="94" t="s">
        <v>59</v>
      </c>
      <c r="D45" s="39">
        <f t="shared" si="0"/>
        <v>50</v>
      </c>
      <c r="E45" s="61">
        <f>E46</f>
        <v>50</v>
      </c>
      <c r="F45" s="31"/>
      <c r="G45" s="31"/>
    </row>
    <row r="46" spans="1:7" ht="26.25" customHeight="1" x14ac:dyDescent="0.4">
      <c r="A46" s="20"/>
      <c r="B46" s="82" t="s">
        <v>11</v>
      </c>
      <c r="C46" s="81"/>
      <c r="D46" s="39">
        <f t="shared" si="0"/>
        <v>50</v>
      </c>
      <c r="E46" s="45">
        <f>E47</f>
        <v>50</v>
      </c>
      <c r="F46" s="31"/>
      <c r="G46" s="31"/>
    </row>
    <row r="47" spans="1:7" ht="21.75" customHeight="1" x14ac:dyDescent="0.4">
      <c r="A47" s="20"/>
      <c r="B47" s="83" t="s">
        <v>64</v>
      </c>
      <c r="C47" s="81" t="s">
        <v>60</v>
      </c>
      <c r="D47" s="39">
        <f t="shared" si="0"/>
        <v>50</v>
      </c>
      <c r="E47" s="45">
        <f>E48</f>
        <v>50</v>
      </c>
      <c r="F47" s="31"/>
      <c r="G47" s="31"/>
    </row>
    <row r="48" spans="1:7" ht="21" customHeight="1" x14ac:dyDescent="0.4">
      <c r="A48" s="20"/>
      <c r="B48" s="83" t="s">
        <v>65</v>
      </c>
      <c r="C48" s="81">
        <v>10</v>
      </c>
      <c r="D48" s="39">
        <f t="shared" si="0"/>
        <v>50</v>
      </c>
      <c r="E48" s="45">
        <v>50</v>
      </c>
      <c r="F48" s="31"/>
      <c r="G48" s="31"/>
    </row>
    <row r="49" spans="1:7" ht="30.75" hidden="1" customHeight="1" x14ac:dyDescent="0.35">
      <c r="A49" s="20"/>
      <c r="B49" s="84" t="s">
        <v>67</v>
      </c>
      <c r="C49" s="85" t="s">
        <v>59</v>
      </c>
      <c r="D49" s="39">
        <f t="shared" si="0"/>
        <v>0</v>
      </c>
      <c r="E49" s="61"/>
      <c r="F49" s="31"/>
      <c r="G49" s="31"/>
    </row>
    <row r="50" spans="1:7" ht="21" hidden="1" customHeight="1" x14ac:dyDescent="0.35">
      <c r="A50" s="20"/>
      <c r="B50" s="82" t="s">
        <v>11</v>
      </c>
      <c r="C50" s="81"/>
      <c r="D50" s="39">
        <f t="shared" si="0"/>
        <v>0</v>
      </c>
      <c r="E50" s="43"/>
      <c r="F50" s="31"/>
      <c r="G50" s="31"/>
    </row>
    <row r="51" spans="1:7" ht="21.75" hidden="1" customHeight="1" x14ac:dyDescent="0.35">
      <c r="A51" s="20"/>
      <c r="B51" s="83" t="s">
        <v>64</v>
      </c>
      <c r="C51" s="81" t="s">
        <v>60</v>
      </c>
      <c r="D51" s="39">
        <f t="shared" si="0"/>
        <v>0</v>
      </c>
      <c r="E51" s="43"/>
      <c r="F51" s="31"/>
      <c r="G51" s="31"/>
    </row>
    <row r="52" spans="1:7" ht="21.75" hidden="1" customHeight="1" x14ac:dyDescent="0.35">
      <c r="A52" s="20"/>
      <c r="B52" s="83" t="s">
        <v>65</v>
      </c>
      <c r="C52" s="81">
        <v>10</v>
      </c>
      <c r="D52" s="39">
        <f t="shared" si="0"/>
        <v>0</v>
      </c>
      <c r="E52" s="43"/>
      <c r="F52" s="31"/>
      <c r="G52" s="31"/>
    </row>
    <row r="53" spans="1:7" ht="30" hidden="1" customHeight="1" x14ac:dyDescent="0.35">
      <c r="A53" s="20"/>
      <c r="B53" s="84" t="s">
        <v>63</v>
      </c>
      <c r="C53" s="85" t="s">
        <v>59</v>
      </c>
      <c r="D53" s="39">
        <f t="shared" si="0"/>
        <v>0</v>
      </c>
      <c r="E53" s="61"/>
      <c r="F53" s="31"/>
      <c r="G53" s="31"/>
    </row>
    <row r="54" spans="1:7" ht="18.75" hidden="1" customHeight="1" x14ac:dyDescent="0.35">
      <c r="A54" s="20"/>
      <c r="B54" s="82" t="s">
        <v>11</v>
      </c>
      <c r="C54" s="81"/>
      <c r="D54" s="39">
        <f t="shared" si="0"/>
        <v>0</v>
      </c>
      <c r="E54" s="43"/>
      <c r="F54" s="31"/>
      <c r="G54" s="31"/>
    </row>
    <row r="55" spans="1:7" ht="16.5" hidden="1" customHeight="1" x14ac:dyDescent="0.35">
      <c r="A55" s="20"/>
      <c r="B55" s="83" t="s">
        <v>64</v>
      </c>
      <c r="C55" s="81" t="s">
        <v>60</v>
      </c>
      <c r="D55" s="39">
        <f t="shared" si="0"/>
        <v>0</v>
      </c>
      <c r="E55" s="43"/>
      <c r="F55" s="31"/>
      <c r="G55" s="31"/>
    </row>
    <row r="56" spans="1:7" ht="18.75" hidden="1" customHeight="1" x14ac:dyDescent="0.35">
      <c r="A56" s="20"/>
      <c r="B56" s="83" t="s">
        <v>65</v>
      </c>
      <c r="C56" s="81">
        <v>10</v>
      </c>
      <c r="D56" s="39">
        <f t="shared" si="0"/>
        <v>0</v>
      </c>
      <c r="E56" s="43"/>
      <c r="F56" s="31"/>
      <c r="G56" s="31"/>
    </row>
    <row r="57" spans="1:7" ht="24" customHeight="1" x14ac:dyDescent="0.35">
      <c r="A57" s="20">
        <v>4</v>
      </c>
      <c r="B57" s="52" t="s">
        <v>14</v>
      </c>
      <c r="C57" s="53">
        <v>68.02</v>
      </c>
      <c r="D57" s="39">
        <f t="shared" si="0"/>
        <v>1665.4</v>
      </c>
      <c r="E57" s="54">
        <f>E58+E63+E73+E78+E83</f>
        <v>1665.4</v>
      </c>
      <c r="F57" s="22" t="e">
        <f t="shared" ref="F57:G57" si="2">F58+F63</f>
        <v>#REF!</v>
      </c>
      <c r="G57" s="22" t="e">
        <f t="shared" si="2"/>
        <v>#REF!</v>
      </c>
    </row>
    <row r="58" spans="1:7" ht="57" customHeight="1" x14ac:dyDescent="0.35">
      <c r="A58" s="24" t="s">
        <v>15</v>
      </c>
      <c r="B58" s="55" t="s">
        <v>16</v>
      </c>
      <c r="C58" s="56" t="s">
        <v>17</v>
      </c>
      <c r="D58" s="39">
        <f t="shared" si="0"/>
        <v>14.4</v>
      </c>
      <c r="E58" s="57">
        <f>E59+E76</f>
        <v>14.4</v>
      </c>
      <c r="F58" s="23" t="e">
        <f t="shared" ref="F58:G58" si="3">F59</f>
        <v>#REF!</v>
      </c>
      <c r="G58" s="23" t="e">
        <f t="shared" si="3"/>
        <v>#REF!</v>
      </c>
    </row>
    <row r="59" spans="1:7" ht="23.25" customHeight="1" x14ac:dyDescent="0.35">
      <c r="A59" s="18"/>
      <c r="B59" s="41" t="s">
        <v>11</v>
      </c>
      <c r="C59" s="58"/>
      <c r="D59" s="39">
        <f t="shared" si="0"/>
        <v>2.4</v>
      </c>
      <c r="E59" s="43">
        <f>E60+E61+E62</f>
        <v>2.4</v>
      </c>
      <c r="F59" s="21" t="e">
        <f t="shared" ref="F59:G59" si="4">F60+F61+F62</f>
        <v>#REF!</v>
      </c>
      <c r="G59" s="21" t="e">
        <f t="shared" si="4"/>
        <v>#REF!</v>
      </c>
    </row>
    <row r="60" spans="1:7" ht="0.75" customHeight="1" x14ac:dyDescent="0.4">
      <c r="A60" s="18"/>
      <c r="B60" s="51" t="s">
        <v>30</v>
      </c>
      <c r="C60" s="42">
        <v>10</v>
      </c>
      <c r="D60" s="39">
        <f t="shared" si="0"/>
        <v>0</v>
      </c>
      <c r="E60" s="70"/>
      <c r="F60" s="16" t="e">
        <f>#REF!+E60+#REF!+#REF!</f>
        <v>#REF!</v>
      </c>
      <c r="G60" s="16" t="e">
        <f>D60-F60</f>
        <v>#REF!</v>
      </c>
    </row>
    <row r="61" spans="1:7" ht="22.5" hidden="1" customHeight="1" x14ac:dyDescent="0.4">
      <c r="A61" s="18"/>
      <c r="B61" s="51" t="s">
        <v>31</v>
      </c>
      <c r="C61" s="42">
        <v>20</v>
      </c>
      <c r="D61" s="39">
        <f t="shared" si="0"/>
        <v>0</v>
      </c>
      <c r="E61" s="70"/>
      <c r="F61" s="16" t="e">
        <f>#REF!+E61+#REF!+#REF!</f>
        <v>#REF!</v>
      </c>
      <c r="G61" s="16" t="e">
        <f>D61-F61</f>
        <v>#REF!</v>
      </c>
    </row>
    <row r="62" spans="1:7" ht="15" customHeight="1" x14ac:dyDescent="0.4">
      <c r="A62" s="18"/>
      <c r="B62" s="51" t="s">
        <v>32</v>
      </c>
      <c r="C62" s="42" t="s">
        <v>46</v>
      </c>
      <c r="D62" s="39">
        <f t="shared" si="0"/>
        <v>2.4</v>
      </c>
      <c r="E62" s="70">
        <v>2.4</v>
      </c>
      <c r="F62" s="16"/>
      <c r="G62" s="16"/>
    </row>
    <row r="63" spans="1:7" ht="21.75" hidden="1" customHeight="1" x14ac:dyDescent="0.4">
      <c r="A63" s="25" t="s">
        <v>18</v>
      </c>
      <c r="B63" s="59" t="s">
        <v>19</v>
      </c>
      <c r="C63" s="60" t="s">
        <v>20</v>
      </c>
      <c r="D63" s="39">
        <f t="shared" si="0"/>
        <v>0</v>
      </c>
      <c r="E63" s="61">
        <f>E64+E68</f>
        <v>0</v>
      </c>
      <c r="F63" s="26" t="e">
        <f t="shared" ref="F63:G63" si="5">F64+F68</f>
        <v>#REF!</v>
      </c>
      <c r="G63" s="26" t="e">
        <f t="shared" si="5"/>
        <v>#REF!</v>
      </c>
    </row>
    <row r="64" spans="1:7" ht="65.25" hidden="1" customHeight="1" x14ac:dyDescent="0.35">
      <c r="A64" s="18" t="s">
        <v>21</v>
      </c>
      <c r="B64" s="55" t="s">
        <v>47</v>
      </c>
      <c r="C64" s="56" t="s">
        <v>22</v>
      </c>
      <c r="D64" s="39">
        <f t="shared" si="0"/>
        <v>0</v>
      </c>
      <c r="E64" s="57">
        <f t="shared" ref="E64:G65" si="6">E65</f>
        <v>0</v>
      </c>
      <c r="F64" s="23" t="e">
        <f t="shared" si="6"/>
        <v>#REF!</v>
      </c>
      <c r="G64" s="23" t="e">
        <f t="shared" si="6"/>
        <v>#REF!</v>
      </c>
    </row>
    <row r="65" spans="1:7" ht="27" hidden="1" customHeight="1" x14ac:dyDescent="0.4">
      <c r="A65" s="18"/>
      <c r="B65" s="41" t="s">
        <v>11</v>
      </c>
      <c r="C65" s="42"/>
      <c r="D65" s="39">
        <f t="shared" si="0"/>
        <v>0</v>
      </c>
      <c r="E65" s="43">
        <f>E66+E67</f>
        <v>0</v>
      </c>
      <c r="F65" s="21" t="e">
        <f t="shared" si="6"/>
        <v>#REF!</v>
      </c>
      <c r="G65" s="21" t="e">
        <f t="shared" si="6"/>
        <v>#REF!</v>
      </c>
    </row>
    <row r="66" spans="1:7" ht="18" hidden="1" customHeight="1" x14ac:dyDescent="0.4">
      <c r="A66" s="18"/>
      <c r="B66" s="51" t="s">
        <v>30</v>
      </c>
      <c r="C66" s="42">
        <v>10</v>
      </c>
      <c r="D66" s="39">
        <f t="shared" si="0"/>
        <v>0</v>
      </c>
      <c r="E66" s="70"/>
      <c r="F66" s="16" t="e">
        <f>#REF!+E66+#REF!+#REF!</f>
        <v>#REF!</v>
      </c>
      <c r="G66" s="16" t="e">
        <f t="shared" ref="G66:G81" si="7">D66-F66</f>
        <v>#REF!</v>
      </c>
    </row>
    <row r="67" spans="1:7" ht="18" hidden="1" customHeight="1" x14ac:dyDescent="0.4">
      <c r="A67" s="18"/>
      <c r="B67" s="51" t="s">
        <v>34</v>
      </c>
      <c r="C67" s="42">
        <v>20</v>
      </c>
      <c r="D67" s="39">
        <f t="shared" si="0"/>
        <v>0</v>
      </c>
      <c r="E67" s="70"/>
      <c r="F67" s="16"/>
      <c r="G67" s="16"/>
    </row>
    <row r="68" spans="1:7" ht="64.5" hidden="1" customHeight="1" x14ac:dyDescent="0.35">
      <c r="A68" s="18" t="s">
        <v>24</v>
      </c>
      <c r="B68" s="55" t="s">
        <v>26</v>
      </c>
      <c r="C68" s="56" t="s">
        <v>23</v>
      </c>
      <c r="D68" s="39">
        <f t="shared" si="0"/>
        <v>0</v>
      </c>
      <c r="E68" s="57">
        <f>E69</f>
        <v>0</v>
      </c>
      <c r="F68" s="23" t="e">
        <f>F69+F73</f>
        <v>#REF!</v>
      </c>
      <c r="G68" s="23" t="e">
        <f>G69+G73</f>
        <v>#REF!</v>
      </c>
    </row>
    <row r="69" spans="1:7" ht="24" hidden="1" customHeight="1" x14ac:dyDescent="0.4">
      <c r="A69" s="18"/>
      <c r="B69" s="41" t="s">
        <v>11</v>
      </c>
      <c r="C69" s="42"/>
      <c r="D69" s="39">
        <f t="shared" si="0"/>
        <v>0</v>
      </c>
      <c r="E69" s="45">
        <f>E70+E71</f>
        <v>0</v>
      </c>
      <c r="F69" s="21" t="e">
        <f>#REF!+F72</f>
        <v>#REF!</v>
      </c>
      <c r="G69" s="21" t="e">
        <f>#REF!+G72</f>
        <v>#REF!</v>
      </c>
    </row>
    <row r="70" spans="1:7" ht="19.5" hidden="1" customHeight="1" x14ac:dyDescent="0.4">
      <c r="A70" s="18"/>
      <c r="B70" s="51" t="s">
        <v>30</v>
      </c>
      <c r="C70" s="42">
        <v>10</v>
      </c>
      <c r="D70" s="39">
        <f t="shared" si="0"/>
        <v>0</v>
      </c>
      <c r="E70" s="70"/>
      <c r="F70" s="16" t="e">
        <f>#REF!+E70+#REF!+#REF!</f>
        <v>#REF!</v>
      </c>
      <c r="G70" s="16" t="e">
        <f t="shared" si="7"/>
        <v>#REF!</v>
      </c>
    </row>
    <row r="71" spans="1:7" ht="20.25" hidden="1" customHeight="1" x14ac:dyDescent="0.4">
      <c r="A71" s="18"/>
      <c r="B71" s="51" t="s">
        <v>34</v>
      </c>
      <c r="C71" s="42">
        <v>20</v>
      </c>
      <c r="D71" s="39">
        <f t="shared" si="0"/>
        <v>0</v>
      </c>
      <c r="E71" s="70"/>
      <c r="F71" s="16" t="e">
        <f>#REF!+E71+#REF!+#REF!</f>
        <v>#REF!</v>
      </c>
      <c r="G71" s="16" t="e">
        <f t="shared" si="7"/>
        <v>#REF!</v>
      </c>
    </row>
    <row r="72" spans="1:7" ht="0.75" hidden="1" customHeight="1" x14ac:dyDescent="0.4">
      <c r="A72" s="18"/>
      <c r="B72" s="44" t="s">
        <v>12</v>
      </c>
      <c r="C72" s="42" t="s">
        <v>13</v>
      </c>
      <c r="D72" s="39">
        <f t="shared" si="0"/>
        <v>0</v>
      </c>
      <c r="E72" s="70"/>
      <c r="F72" s="16" t="e">
        <f>#REF!+E72+#REF!+#REF!</f>
        <v>#REF!</v>
      </c>
      <c r="G72" s="16" t="e">
        <f t="shared" si="7"/>
        <v>#REF!</v>
      </c>
    </row>
    <row r="73" spans="1:7" ht="33" hidden="1" customHeight="1" x14ac:dyDescent="0.4">
      <c r="A73" s="18"/>
      <c r="B73" s="55" t="s">
        <v>39</v>
      </c>
      <c r="C73" s="62" t="s">
        <v>40</v>
      </c>
      <c r="D73" s="39">
        <f t="shared" si="0"/>
        <v>0</v>
      </c>
      <c r="E73" s="45">
        <f t="shared" ref="E73" si="8">E74</f>
        <v>0</v>
      </c>
      <c r="F73" s="16" t="e">
        <f>#REF!+E73+#REF!+#REF!</f>
        <v>#REF!</v>
      </c>
      <c r="G73" s="16" t="e">
        <f t="shared" si="7"/>
        <v>#REF!</v>
      </c>
    </row>
    <row r="74" spans="1:7" ht="18.75" hidden="1" customHeight="1" x14ac:dyDescent="0.4">
      <c r="A74" s="18"/>
      <c r="B74" s="41" t="s">
        <v>11</v>
      </c>
      <c r="C74" s="42"/>
      <c r="D74" s="39">
        <f t="shared" si="0"/>
        <v>0</v>
      </c>
      <c r="E74" s="70">
        <f>E75</f>
        <v>0</v>
      </c>
      <c r="F74" s="16" t="e">
        <f>#REF!+E74+#REF!+#REF!</f>
        <v>#REF!</v>
      </c>
      <c r="G74" s="16" t="e">
        <f t="shared" si="7"/>
        <v>#REF!</v>
      </c>
    </row>
    <row r="75" spans="1:7" ht="20.25" hidden="1" customHeight="1" x14ac:dyDescent="0.4">
      <c r="A75" s="18"/>
      <c r="B75" s="51" t="s">
        <v>34</v>
      </c>
      <c r="C75" s="42">
        <v>20</v>
      </c>
      <c r="D75" s="39">
        <f t="shared" ref="D75:D109" si="9">E75</f>
        <v>0</v>
      </c>
      <c r="E75" s="70"/>
      <c r="F75" s="16" t="e">
        <f>#REF!+E75+#REF!+#REF!</f>
        <v>#REF!</v>
      </c>
      <c r="G75" s="16" t="e">
        <f t="shared" si="7"/>
        <v>#REF!</v>
      </c>
    </row>
    <row r="76" spans="1:7" ht="20.25" customHeight="1" x14ac:dyDescent="0.4">
      <c r="A76" s="18"/>
      <c r="B76" s="51" t="s">
        <v>74</v>
      </c>
      <c r="C76" s="42"/>
      <c r="D76" s="39">
        <f t="shared" si="9"/>
        <v>12</v>
      </c>
      <c r="E76" s="70">
        <f>E77</f>
        <v>12</v>
      </c>
      <c r="F76" s="16"/>
      <c r="G76" s="16"/>
    </row>
    <row r="77" spans="1:7" ht="20.25" customHeight="1" x14ac:dyDescent="0.4">
      <c r="A77" s="18"/>
      <c r="B77" s="51" t="s">
        <v>88</v>
      </c>
      <c r="C77" s="42">
        <v>70</v>
      </c>
      <c r="D77" s="39">
        <f t="shared" si="9"/>
        <v>12</v>
      </c>
      <c r="E77" s="70">
        <v>12</v>
      </c>
      <c r="F77" s="16"/>
      <c r="G77" s="16"/>
    </row>
    <row r="78" spans="1:7" ht="20.25" customHeight="1" x14ac:dyDescent="0.4">
      <c r="A78" s="18"/>
      <c r="B78" s="63" t="s">
        <v>41</v>
      </c>
      <c r="C78" s="56" t="s">
        <v>17</v>
      </c>
      <c r="D78" s="39">
        <f t="shared" si="9"/>
        <v>997</v>
      </c>
      <c r="E78" s="70">
        <f>E80</f>
        <v>997</v>
      </c>
      <c r="F78" s="16"/>
      <c r="G78" s="16"/>
    </row>
    <row r="79" spans="1:7" ht="20.25" hidden="1" customHeight="1" x14ac:dyDescent="0.4">
      <c r="A79" s="18"/>
      <c r="B79" s="51" t="s">
        <v>42</v>
      </c>
      <c r="C79" s="42">
        <v>20</v>
      </c>
      <c r="D79" s="39">
        <f t="shared" si="9"/>
        <v>0</v>
      </c>
      <c r="E79" s="70"/>
      <c r="F79" s="16"/>
      <c r="G79" s="16"/>
    </row>
    <row r="80" spans="1:7" ht="20.25" customHeight="1" x14ac:dyDescent="0.4">
      <c r="A80" s="18"/>
      <c r="B80" s="51" t="s">
        <v>48</v>
      </c>
      <c r="C80" s="58" t="s">
        <v>49</v>
      </c>
      <c r="D80" s="39">
        <f t="shared" si="9"/>
        <v>997</v>
      </c>
      <c r="E80" s="70">
        <f>E81+E82</f>
        <v>997</v>
      </c>
      <c r="F80" s="16"/>
      <c r="G80" s="16"/>
    </row>
    <row r="81" spans="1:7" ht="25.5" customHeight="1" x14ac:dyDescent="0.4">
      <c r="A81" s="18"/>
      <c r="B81" s="51" t="s">
        <v>32</v>
      </c>
      <c r="C81" s="42" t="s">
        <v>43</v>
      </c>
      <c r="D81" s="39">
        <f t="shared" si="9"/>
        <v>52</v>
      </c>
      <c r="E81" s="70">
        <v>52</v>
      </c>
      <c r="F81" s="16" t="e">
        <f>#REF!+E81+#REF!+#REF!</f>
        <v>#REF!</v>
      </c>
      <c r="G81" s="16" t="e">
        <f t="shared" si="7"/>
        <v>#REF!</v>
      </c>
    </row>
    <row r="82" spans="1:7" ht="18" customHeight="1" x14ac:dyDescent="0.4">
      <c r="A82" s="18"/>
      <c r="B82" s="51" t="s">
        <v>44</v>
      </c>
      <c r="C82" s="42" t="s">
        <v>45</v>
      </c>
      <c r="D82" s="39">
        <f t="shared" si="9"/>
        <v>945</v>
      </c>
      <c r="E82" s="45">
        <v>945</v>
      </c>
      <c r="F82" s="29" t="e">
        <f>#REF!</f>
        <v>#REF!</v>
      </c>
      <c r="G82" s="29" t="e">
        <f>#REF!</f>
        <v>#REF!</v>
      </c>
    </row>
    <row r="83" spans="1:7" ht="18" customHeight="1" x14ac:dyDescent="0.35">
      <c r="A83" s="18"/>
      <c r="B83" s="84" t="s">
        <v>69</v>
      </c>
      <c r="C83" s="85" t="s">
        <v>70</v>
      </c>
      <c r="D83" s="39">
        <f t="shared" si="9"/>
        <v>654</v>
      </c>
      <c r="E83" s="57">
        <f>E84+E88+E94+E101+E105</f>
        <v>654</v>
      </c>
      <c r="F83" s="29"/>
      <c r="G83" s="29"/>
    </row>
    <row r="84" spans="1:7" ht="31.5" customHeight="1" x14ac:dyDescent="0.35">
      <c r="A84" s="18"/>
      <c r="B84" s="84" t="s">
        <v>61</v>
      </c>
      <c r="C84" s="85" t="s">
        <v>71</v>
      </c>
      <c r="D84" s="39">
        <f t="shared" si="9"/>
        <v>-61</v>
      </c>
      <c r="E84" s="57">
        <f>E85</f>
        <v>-61</v>
      </c>
      <c r="F84" s="29"/>
      <c r="G84" s="29"/>
    </row>
    <row r="85" spans="1:7" ht="18" customHeight="1" x14ac:dyDescent="0.4">
      <c r="A85" s="18"/>
      <c r="B85" s="82" t="s">
        <v>11</v>
      </c>
      <c r="C85" s="81"/>
      <c r="D85" s="39">
        <f t="shared" si="9"/>
        <v>-61</v>
      </c>
      <c r="E85" s="45">
        <f>E86</f>
        <v>-61</v>
      </c>
      <c r="F85" s="29"/>
      <c r="G85" s="29"/>
    </row>
    <row r="86" spans="1:7" ht="18" customHeight="1" x14ac:dyDescent="0.4">
      <c r="A86" s="18"/>
      <c r="B86" s="83" t="s">
        <v>64</v>
      </c>
      <c r="C86" s="81" t="s">
        <v>60</v>
      </c>
      <c r="D86" s="39">
        <f t="shared" si="9"/>
        <v>-61</v>
      </c>
      <c r="E86" s="45">
        <f>E87</f>
        <v>-61</v>
      </c>
      <c r="F86" s="29"/>
      <c r="G86" s="29"/>
    </row>
    <row r="87" spans="1:7" ht="18" customHeight="1" x14ac:dyDescent="0.4">
      <c r="A87" s="18"/>
      <c r="B87" s="83" t="s">
        <v>65</v>
      </c>
      <c r="C87" s="81">
        <v>10</v>
      </c>
      <c r="D87" s="39">
        <f t="shared" si="9"/>
        <v>-61</v>
      </c>
      <c r="E87" s="45">
        <v>-61</v>
      </c>
      <c r="F87" s="29"/>
      <c r="G87" s="29"/>
    </row>
    <row r="88" spans="1:7" ht="27.75" customHeight="1" x14ac:dyDescent="0.35">
      <c r="A88" s="18"/>
      <c r="B88" s="84" t="s">
        <v>62</v>
      </c>
      <c r="C88" s="85" t="s">
        <v>71</v>
      </c>
      <c r="D88" s="39">
        <f t="shared" si="9"/>
        <v>375</v>
      </c>
      <c r="E88" s="57">
        <f>E89+E92</f>
        <v>375</v>
      </c>
      <c r="F88" s="29"/>
      <c r="G88" s="29"/>
    </row>
    <row r="89" spans="1:7" ht="18" customHeight="1" x14ac:dyDescent="0.4">
      <c r="A89" s="18"/>
      <c r="B89" s="82" t="s">
        <v>11</v>
      </c>
      <c r="C89" s="81"/>
      <c r="D89" s="39">
        <f t="shared" si="9"/>
        <v>75</v>
      </c>
      <c r="E89" s="45">
        <f>E90</f>
        <v>75</v>
      </c>
      <c r="F89" s="29"/>
      <c r="G89" s="29"/>
    </row>
    <row r="90" spans="1:7" ht="18" customHeight="1" x14ac:dyDescent="0.4">
      <c r="A90" s="18"/>
      <c r="B90" s="83" t="s">
        <v>64</v>
      </c>
      <c r="C90" s="81" t="s">
        <v>60</v>
      </c>
      <c r="D90" s="39">
        <f t="shared" si="9"/>
        <v>75</v>
      </c>
      <c r="E90" s="45">
        <f>E91</f>
        <v>75</v>
      </c>
      <c r="F90" s="29"/>
      <c r="G90" s="29"/>
    </row>
    <row r="91" spans="1:7" ht="18" customHeight="1" x14ac:dyDescent="0.4">
      <c r="A91" s="18"/>
      <c r="B91" s="83" t="s">
        <v>65</v>
      </c>
      <c r="C91" s="81">
        <v>10</v>
      </c>
      <c r="D91" s="39">
        <f t="shared" si="9"/>
        <v>75</v>
      </c>
      <c r="E91" s="45">
        <v>75</v>
      </c>
      <c r="F91" s="29"/>
      <c r="G91" s="29"/>
    </row>
    <row r="92" spans="1:7" ht="18" customHeight="1" x14ac:dyDescent="0.4">
      <c r="A92" s="18"/>
      <c r="B92" s="82" t="s">
        <v>74</v>
      </c>
      <c r="C92" s="81"/>
      <c r="D92" s="39">
        <f t="shared" si="9"/>
        <v>300</v>
      </c>
      <c r="E92" s="45">
        <f>E93</f>
        <v>300</v>
      </c>
      <c r="F92" s="29"/>
      <c r="G92" s="29"/>
    </row>
    <row r="93" spans="1:7" ht="18" customHeight="1" x14ac:dyDescent="0.4">
      <c r="A93" s="18"/>
      <c r="B93" s="83" t="s">
        <v>91</v>
      </c>
      <c r="C93" s="81" t="s">
        <v>92</v>
      </c>
      <c r="D93" s="39">
        <f t="shared" si="9"/>
        <v>300</v>
      </c>
      <c r="E93" s="45">
        <v>300</v>
      </c>
      <c r="F93" s="29"/>
      <c r="G93" s="29"/>
    </row>
    <row r="94" spans="1:7" ht="25.5" customHeight="1" x14ac:dyDescent="0.35">
      <c r="A94" s="18"/>
      <c r="B94" s="84" t="s">
        <v>66</v>
      </c>
      <c r="C94" s="85" t="s">
        <v>71</v>
      </c>
      <c r="D94" s="39">
        <f t="shared" si="9"/>
        <v>260</v>
      </c>
      <c r="E94" s="57">
        <f>E95+E99</f>
        <v>260</v>
      </c>
      <c r="F94" s="29"/>
      <c r="G94" s="29"/>
    </row>
    <row r="95" spans="1:7" ht="18" customHeight="1" x14ac:dyDescent="0.4">
      <c r="A95" s="18"/>
      <c r="B95" s="82" t="s">
        <v>11</v>
      </c>
      <c r="C95" s="81"/>
      <c r="D95" s="39">
        <f t="shared" si="9"/>
        <v>230</v>
      </c>
      <c r="E95" s="45">
        <f>E96</f>
        <v>230</v>
      </c>
      <c r="F95" s="29"/>
      <c r="G95" s="29"/>
    </row>
    <row r="96" spans="1:7" ht="18" customHeight="1" x14ac:dyDescent="0.4">
      <c r="A96" s="18"/>
      <c r="B96" s="83" t="s">
        <v>64</v>
      </c>
      <c r="C96" s="81" t="s">
        <v>60</v>
      </c>
      <c r="D96" s="39">
        <f t="shared" si="9"/>
        <v>230</v>
      </c>
      <c r="E96" s="45">
        <f>E97+E98</f>
        <v>230</v>
      </c>
      <c r="F96" s="29"/>
      <c r="G96" s="29"/>
    </row>
    <row r="97" spans="1:7" ht="18" customHeight="1" x14ac:dyDescent="0.4">
      <c r="A97" s="18"/>
      <c r="B97" s="83" t="s">
        <v>65</v>
      </c>
      <c r="C97" s="81">
        <v>10</v>
      </c>
      <c r="D97" s="39">
        <f t="shared" si="9"/>
        <v>260</v>
      </c>
      <c r="E97" s="45">
        <v>260</v>
      </c>
      <c r="F97" s="29"/>
      <c r="G97" s="29"/>
    </row>
    <row r="98" spans="1:7" ht="18" customHeight="1" x14ac:dyDescent="0.4">
      <c r="A98" s="18"/>
      <c r="B98" s="83" t="s">
        <v>93</v>
      </c>
      <c r="C98" s="81">
        <v>20</v>
      </c>
      <c r="D98" s="39">
        <f t="shared" si="9"/>
        <v>-30</v>
      </c>
      <c r="E98" s="45">
        <v>-30</v>
      </c>
      <c r="F98" s="29"/>
      <c r="G98" s="29"/>
    </row>
    <row r="99" spans="1:7" ht="18" customHeight="1" x14ac:dyDescent="0.4">
      <c r="A99" s="18"/>
      <c r="B99" s="82" t="s">
        <v>74</v>
      </c>
      <c r="C99" s="81"/>
      <c r="D99" s="39">
        <f t="shared" si="9"/>
        <v>30</v>
      </c>
      <c r="E99" s="45">
        <f>E100</f>
        <v>30</v>
      </c>
      <c r="F99" s="29"/>
      <c r="G99" s="29"/>
    </row>
    <row r="100" spans="1:7" ht="18" customHeight="1" x14ac:dyDescent="0.4">
      <c r="A100" s="18"/>
      <c r="B100" s="83" t="s">
        <v>91</v>
      </c>
      <c r="C100" s="81" t="s">
        <v>92</v>
      </c>
      <c r="D100" s="39">
        <f t="shared" si="9"/>
        <v>30</v>
      </c>
      <c r="E100" s="45">
        <v>30</v>
      </c>
      <c r="F100" s="29"/>
      <c r="G100" s="29"/>
    </row>
    <row r="101" spans="1:7" ht="26.25" customHeight="1" x14ac:dyDescent="0.35">
      <c r="A101" s="18"/>
      <c r="B101" s="84" t="s">
        <v>67</v>
      </c>
      <c r="C101" s="85" t="s">
        <v>71</v>
      </c>
      <c r="D101" s="39">
        <f t="shared" si="9"/>
        <v>80</v>
      </c>
      <c r="E101" s="57">
        <f>E102</f>
        <v>80</v>
      </c>
      <c r="F101" s="29"/>
      <c r="G101" s="29"/>
    </row>
    <row r="102" spans="1:7" ht="18" customHeight="1" x14ac:dyDescent="0.4">
      <c r="A102" s="18"/>
      <c r="B102" s="82" t="s">
        <v>11</v>
      </c>
      <c r="C102" s="81"/>
      <c r="D102" s="39">
        <f t="shared" si="9"/>
        <v>80</v>
      </c>
      <c r="E102" s="45">
        <f>E103</f>
        <v>80</v>
      </c>
      <c r="F102" s="29"/>
      <c r="G102" s="29"/>
    </row>
    <row r="103" spans="1:7" ht="18" customHeight="1" x14ac:dyDescent="0.4">
      <c r="A103" s="18"/>
      <c r="B103" s="83" t="s">
        <v>64</v>
      </c>
      <c r="C103" s="81" t="s">
        <v>60</v>
      </c>
      <c r="D103" s="39">
        <f t="shared" si="9"/>
        <v>80</v>
      </c>
      <c r="E103" s="45">
        <f>E104</f>
        <v>80</v>
      </c>
      <c r="F103" s="29"/>
      <c r="G103" s="29"/>
    </row>
    <row r="104" spans="1:7" ht="16.5" customHeight="1" x14ac:dyDescent="0.4">
      <c r="A104" s="18"/>
      <c r="B104" s="83" t="s">
        <v>65</v>
      </c>
      <c r="C104" s="81">
        <v>10</v>
      </c>
      <c r="D104" s="39">
        <f t="shared" si="9"/>
        <v>80</v>
      </c>
      <c r="E104" s="45">
        <v>80</v>
      </c>
      <c r="F104" s="29"/>
      <c r="G104" s="29"/>
    </row>
    <row r="105" spans="1:7" ht="31.5" hidden="1" customHeight="1" x14ac:dyDescent="0.35">
      <c r="A105" s="18"/>
      <c r="B105" s="84" t="s">
        <v>63</v>
      </c>
      <c r="C105" s="85" t="s">
        <v>71</v>
      </c>
      <c r="D105" s="39">
        <f t="shared" si="9"/>
        <v>0</v>
      </c>
      <c r="E105" s="57"/>
      <c r="F105" s="29"/>
      <c r="G105" s="29"/>
    </row>
    <row r="106" spans="1:7" ht="18" hidden="1" customHeight="1" x14ac:dyDescent="0.35">
      <c r="A106" s="18"/>
      <c r="B106" s="82" t="s">
        <v>11</v>
      </c>
      <c r="C106" s="81"/>
      <c r="D106" s="39">
        <f t="shared" si="9"/>
        <v>0</v>
      </c>
      <c r="E106" s="43"/>
      <c r="F106" s="29"/>
      <c r="G106" s="29"/>
    </row>
    <row r="107" spans="1:7" ht="18" hidden="1" customHeight="1" x14ac:dyDescent="0.35">
      <c r="A107" s="18"/>
      <c r="B107" s="83" t="s">
        <v>64</v>
      </c>
      <c r="C107" s="81" t="s">
        <v>60</v>
      </c>
      <c r="D107" s="39">
        <f t="shared" si="9"/>
        <v>0</v>
      </c>
      <c r="E107" s="43"/>
      <c r="F107" s="29"/>
      <c r="G107" s="29"/>
    </row>
    <row r="108" spans="1:7" ht="18" hidden="1" customHeight="1" x14ac:dyDescent="0.35">
      <c r="A108" s="18"/>
      <c r="B108" s="83" t="s">
        <v>65</v>
      </c>
      <c r="C108" s="81">
        <v>10</v>
      </c>
      <c r="D108" s="39">
        <f t="shared" si="9"/>
        <v>0</v>
      </c>
      <c r="E108" s="43"/>
      <c r="F108" s="29"/>
      <c r="G108" s="29"/>
    </row>
    <row r="109" spans="1:7" ht="22.5" customHeight="1" x14ac:dyDescent="0.35">
      <c r="A109" s="27"/>
      <c r="B109" s="64" t="s">
        <v>25</v>
      </c>
      <c r="C109" s="65"/>
      <c r="D109" s="39">
        <f t="shared" si="9"/>
        <v>0</v>
      </c>
      <c r="E109" s="66">
        <f>E10-E24</f>
        <v>0</v>
      </c>
      <c r="F109" s="28" t="e">
        <f>F10-F24</f>
        <v>#REF!</v>
      </c>
      <c r="G109" s="28" t="e">
        <f>G10-G24</f>
        <v>#REF!</v>
      </c>
    </row>
    <row r="110" spans="1:7" ht="22.5" customHeight="1" x14ac:dyDescent="0.35">
      <c r="A110" s="19"/>
      <c r="B110" s="71"/>
      <c r="C110" s="72"/>
    </row>
    <row r="111" spans="1:7" ht="21" customHeight="1" x14ac:dyDescent="0.3"/>
  </sheetData>
  <mergeCells count="3">
    <mergeCell ref="B5:G5"/>
    <mergeCell ref="B6:G6"/>
    <mergeCell ref="B7:E7"/>
  </mergeCells>
  <pageMargins left="0.86614173228346458" right="0.15748031496062992" top="0.27559055118110237" bottom="0.43307086614173229" header="0.15748031496062992" footer="0.27559055118110237"/>
  <pageSetup paperSize="9" scale="85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26,11,2024</vt:lpstr>
      <vt:lpstr>'26,11,2024'!Print_Titles</vt:lpstr>
    </vt:vector>
  </TitlesOfParts>
  <Company>Consiliul Judetean 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Georgiana ALBU</cp:lastModifiedBy>
  <cp:lastPrinted>2024-11-15T09:43:45Z</cp:lastPrinted>
  <dcterms:created xsi:type="dcterms:W3CDTF">2024-04-30T06:51:01Z</dcterms:created>
  <dcterms:modified xsi:type="dcterms:W3CDTF">2024-12-02T07:00:38Z</dcterms:modified>
</cp:coreProperties>
</file>