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4240" windowHeight="12600"/>
  </bookViews>
  <sheets>
    <sheet name="Anexa 1  (2)" sheetId="3" r:id="rId1"/>
  </sheets>
  <calcPr calcId="125725"/>
</workbook>
</file>

<file path=xl/calcChain.xml><?xml version="1.0" encoding="utf-8"?>
<calcChain xmlns="http://schemas.openxmlformats.org/spreadsheetml/2006/main">
  <c r="E48" i="3"/>
  <c r="E44"/>
  <c r="F58"/>
  <c r="F29"/>
  <c r="D75"/>
  <c r="D94"/>
  <c r="E22"/>
  <c r="E23"/>
  <c r="F22"/>
  <c r="E69" l="1"/>
  <c r="D91"/>
  <c r="E39"/>
  <c r="F35"/>
  <c r="E35" s="1"/>
  <c r="F38"/>
  <c r="E38" s="1"/>
  <c r="F34" l="1"/>
  <c r="F37"/>
  <c r="E34" l="1"/>
  <c r="F33"/>
  <c r="E37"/>
  <c r="F36"/>
  <c r="F68"/>
  <c r="F57"/>
  <c r="E29"/>
  <c r="E27"/>
  <c r="E20"/>
  <c r="F21"/>
  <c r="E21" s="1"/>
  <c r="E33" l="1"/>
  <c r="F32"/>
  <c r="E32" s="1"/>
  <c r="F19"/>
  <c r="E36"/>
  <c r="F67"/>
  <c r="E68"/>
  <c r="E57"/>
  <c r="E58"/>
  <c r="F31" l="1"/>
  <c r="E31" s="1"/>
  <c r="F66"/>
  <c r="E66" s="1"/>
  <c r="E67"/>
  <c r="D99" l="1"/>
  <c r="E61" l="1"/>
  <c r="E62"/>
  <c r="E63"/>
  <c r="E55"/>
  <c r="E56"/>
  <c r="E52"/>
  <c r="D89"/>
  <c r="E45"/>
  <c r="E65"/>
  <c r="D93"/>
  <c r="F41" l="1"/>
  <c r="E41" s="1"/>
  <c r="F47" l="1"/>
  <c r="E47" s="1"/>
  <c r="F17"/>
  <c r="E17" s="1"/>
  <c r="E18"/>
  <c r="E19"/>
  <c r="F26"/>
  <c r="E26" s="1"/>
  <c r="F16" l="1"/>
  <c r="E16" s="1"/>
  <c r="F43" l="1"/>
  <c r="E43" s="1"/>
  <c r="F64"/>
  <c r="E64" s="1"/>
  <c r="F60"/>
  <c r="E60" s="1"/>
  <c r="F54"/>
  <c r="F51"/>
  <c r="E51" s="1"/>
  <c r="F28"/>
  <c r="E28" s="1"/>
  <c r="E54" l="1"/>
  <c r="F53"/>
  <c r="F25"/>
  <c r="F46"/>
  <c r="E46" s="1"/>
  <c r="F40"/>
  <c r="F50"/>
  <c r="E50" s="1"/>
  <c r="D88"/>
  <c r="D74" s="1"/>
  <c r="F59"/>
  <c r="E59" s="1"/>
  <c r="E40" l="1"/>
  <c r="F30"/>
  <c r="E53"/>
  <c r="F49"/>
  <c r="E25"/>
  <c r="E49" l="1"/>
  <c r="F24"/>
  <c r="E24" s="1"/>
  <c r="E30"/>
  <c r="F70" l="1"/>
  <c r="E70" s="1"/>
  <c r="D73"/>
</calcChain>
</file>

<file path=xl/sharedStrings.xml><?xml version="1.0" encoding="utf-8"?>
<sst xmlns="http://schemas.openxmlformats.org/spreadsheetml/2006/main" count="127" uniqueCount="88">
  <si>
    <t>CONSILIUL JUDETEAN ARGES</t>
  </si>
  <si>
    <t>INFLUENTE</t>
  </si>
  <si>
    <t>DENUMIRE INDICATORI</t>
  </si>
  <si>
    <t>COD</t>
  </si>
  <si>
    <t xml:space="preserve">TOTAL CHELTUIELI </t>
  </si>
  <si>
    <t>50.02</t>
  </si>
  <si>
    <t>LA BUGETUL LOCAL PE ANUL 2024</t>
  </si>
  <si>
    <t xml:space="preserve">DEFICIT </t>
  </si>
  <si>
    <t xml:space="preserve">INFLUENTE </t>
  </si>
  <si>
    <t xml:space="preserve">LA BUGETUL LOCAL PE ANUL 2024 </t>
  </si>
  <si>
    <t>SECTIUNEA DE DEZVOLTARE</t>
  </si>
  <si>
    <t xml:space="preserve">Cheltuieli de capital </t>
  </si>
  <si>
    <t xml:space="preserve">Sume utilizate din excedentul bugetului local </t>
  </si>
  <si>
    <t>AUTORITATI PUBLICE SI ACTIUNI EXTERNE</t>
  </si>
  <si>
    <t>51.02.01.03</t>
  </si>
  <si>
    <t>TOTAL, din care:</t>
  </si>
  <si>
    <t xml:space="preserve">ASIGURARI SI ASIST. SOCIALA </t>
  </si>
  <si>
    <t xml:space="preserve">DIRECTIA GENERALA DE ASISTENTA SOCIALA SI PROTECTIE SOCIALA - ASISTENTA SOCIALA IN CAZ DE BOLI SI INVALIDITATE </t>
  </si>
  <si>
    <t>68.02.05</t>
  </si>
  <si>
    <t>SECTIUNEA DE FUNCTIONARE</t>
  </si>
  <si>
    <t>Cheltuieli  cu bunuri si servicii</t>
  </si>
  <si>
    <t>Plati efectuate in anii precedenti si recuperate in anul curent</t>
  </si>
  <si>
    <t>85.01</t>
  </si>
  <si>
    <t xml:space="preserve"> DIRECTIA GENERALA DE ASISTENTA SOCIALA SI PROTECTIA COPILULUI ARGES- ASISTENTA SOCIALA PENTRU FAMILIE SI COPII</t>
  </si>
  <si>
    <t>68.02.06</t>
  </si>
  <si>
    <t>66.02.06</t>
  </si>
  <si>
    <t>Transferuri de capital - pt fin investitiilor la spitale</t>
  </si>
  <si>
    <t>51.02.12</t>
  </si>
  <si>
    <t xml:space="preserve">Ajutoare sociale in numerar </t>
  </si>
  <si>
    <t>57.02.01</t>
  </si>
  <si>
    <t xml:space="preserve">TOTAL VENITURI </t>
  </si>
  <si>
    <t>SPITALUL JUDETEAN DE URGENTA PITESTI</t>
  </si>
  <si>
    <t>DIRECTIA GENERALA DE ASISTENTA SOCIALA SI PROTECTIE SOCIALA - ASISTENTA ACORDATA PERSOANELOR IN VARSTA</t>
  </si>
  <si>
    <t>68.02.04</t>
  </si>
  <si>
    <t xml:space="preserve">SANATATE </t>
  </si>
  <si>
    <t>TRIM 
III</t>
  </si>
  <si>
    <t>66.02</t>
  </si>
  <si>
    <r>
      <t>70</t>
    </r>
    <r>
      <rPr>
        <b/>
        <sz val="10"/>
        <color theme="0"/>
        <rFont val="Times New Roman"/>
        <family val="1"/>
        <charset val="238"/>
      </rPr>
      <t>..</t>
    </r>
  </si>
  <si>
    <t xml:space="preserve">Cheltuieli de personal </t>
  </si>
  <si>
    <t>Varsaminte din sectiunea de functionare</t>
  </si>
  <si>
    <t>37.02.03</t>
  </si>
  <si>
    <t>37.02.04</t>
  </si>
  <si>
    <t xml:space="preserve">Transferuri din bugetele locale pentru finantarea cheltuielilor curente in domeniul sanatatii </t>
  </si>
  <si>
    <t>51.01.46</t>
  </si>
  <si>
    <t>UNITATEA DE ASISTENTA MEDICO-SOCIALA DEDULESTI</t>
  </si>
  <si>
    <t>ANEXA nr. 1</t>
  </si>
  <si>
    <t>PROPUNERE 2024</t>
  </si>
  <si>
    <t>La Hot. CJ. _____/________2024</t>
  </si>
  <si>
    <t xml:space="preserve">mii lei </t>
  </si>
  <si>
    <t xml:space="preserve">DRUMURI SI PODURI JUDETENE </t>
  </si>
  <si>
    <t>84.02.03.01</t>
  </si>
  <si>
    <t xml:space="preserve">Modernizare DJ 738 Poienari (DN 73 – km 44+500) – Jugur – Draghici – Mihaesti (DC 11), km 10+200-13+600, L = 3,4 km, judetul Arges  </t>
  </si>
  <si>
    <t>Modernizare DJ 679D Malu - (DJ 679 – km 38+940) – Coltu– Ungheni – Recea – Negrasi – Mozacu, km 7+940-14+940, L = 7 km,  comuna Ungheni, judetul Arges</t>
  </si>
  <si>
    <t xml:space="preserve">Pod pe DJ 679D, Malu - (DJ 679 – km 38+940) – Coltu– Ungheni, km 13+911, L = 12m,  comuna Ungheni, judetul Arges  </t>
  </si>
  <si>
    <t>TRANSPORTURI</t>
  </si>
  <si>
    <t>84.02</t>
  </si>
  <si>
    <t>SUBVENTII</t>
  </si>
  <si>
    <t>42.02</t>
  </si>
  <si>
    <t>42.02.16.01</t>
  </si>
  <si>
    <t>Transferuri pt fin chelt de capital din domeniul sanatatii</t>
  </si>
  <si>
    <t>51.02.28</t>
  </si>
  <si>
    <t xml:space="preserve">Cofinantare aparatura  medicala </t>
  </si>
  <si>
    <t xml:space="preserve">SPITALUL ORASENESC "REGELE CAROL I" COSTESTI </t>
  </si>
  <si>
    <t>Elaborare documentație tehnica (Tema de proiectare + D.A.L.I ) pentru obiectivul de investiții "Construire grupuri sanitare Parter anexate corpuri existente și modificări de compartimentare interioară, str. Industriei, nr.19, Costești, jud.Argeș”</t>
  </si>
  <si>
    <t xml:space="preserve">Expertiza tehnica si intocmire documentatie  in vederea obtinerii Avizului de Securitate la Incendiu </t>
  </si>
  <si>
    <t xml:space="preserve">Intocmire documentatie in vederea obtinerii Autorizatiei de Securitate la Incendiu </t>
  </si>
  <si>
    <t xml:space="preserve">UNITATI DE ASISTENTA MEDICO-SOCIALE </t>
  </si>
  <si>
    <t>66.02.06.03</t>
  </si>
  <si>
    <t>51.01.39</t>
  </si>
  <si>
    <t xml:space="preserve"> Transferuri pt fin UMS pentru </t>
  </si>
  <si>
    <t xml:space="preserve">     cheltuieli de personal</t>
  </si>
  <si>
    <t>UNITATEA DE ASISTENTA MEDICO-SOCIALA RUCAR</t>
  </si>
  <si>
    <t>Proiectare si executie sistem supraveghere video- Wireless la imobilul situat in Pitesti, Str. Armand Calinescu, nr. 44, Judetul Arges</t>
  </si>
  <si>
    <t>Subventii de la bugetul de stat</t>
  </si>
  <si>
    <t>Subvenţii de la bugetul de stat către bugetele locale pentru finanţarea aparaturii medicale şi echipamentelor de comunicaţii în urgenţă în sănătate</t>
  </si>
  <si>
    <t>Proiectare si executie   sistem  detectie si alarmare la efractie - Wireless la imobilul situat in Pitesti, Str. Armand Calinescu, nr. 44, Judetul Arges</t>
  </si>
  <si>
    <t>"Servicii de elaborare Expertiza Tehnica ( inclusiv Clasa de Risc Seismic in care se incadreaza constructia), Audit Energetic cu Certificatul de Performanta Energetica pentru obiectivul de investitii "Spitalul de Boli Cronice Calinesti, str.Dr. Ion Craciun, nr.484, comuna Calinesti, judetul Arges".</t>
  </si>
  <si>
    <t xml:space="preserve">Sisteme Desktop PC cu monitoare  </t>
  </si>
  <si>
    <t xml:space="preserve">Licente Windows </t>
  </si>
  <si>
    <t>Licente  Microsoft OFFICE</t>
  </si>
  <si>
    <t>“Servicii de intocmire a documentatiei tehnice  necesara obtinerii autorizatiei de securitate la incendiu” pentru obiectivul “Complex de Servicii Sociale, Municipiul Campulung, Judetul Arges”</t>
  </si>
  <si>
    <t xml:space="preserve">Reabilitare CA De400mm Mosoaia zona camin Ciocanai </t>
  </si>
  <si>
    <t xml:space="preserve">Reabilitare CA De400mm Mosoaia zona camin Lazaresti </t>
  </si>
  <si>
    <t xml:space="preserve">Echipare cu convertizoare de frecventa grup pompare 2*11 kw Statie pompare Trivale </t>
  </si>
  <si>
    <t xml:space="preserve">Echipare cu convertizoare de frecventa grup pompare 3*18,5 kw  Statie pompare Trivale </t>
  </si>
  <si>
    <r>
      <t xml:space="preserve"> </t>
    </r>
    <r>
      <rPr>
        <sz val="14"/>
        <rFont val="Times New Roman"/>
        <family val="1"/>
        <charset val="238"/>
      </rPr>
      <t>Reabilitare instalatie hidraulica refulare Statia de repompare Trivale</t>
    </r>
  </si>
  <si>
    <t>“Sistem de alimentare cu apa "Mancioiu" - captare, inmagazinare si transport apa catre UAT Cuca si UAT Moraresti”</t>
  </si>
  <si>
    <t xml:space="preserve">DIRECTIA GENERALA DE ASISTENTA SOCIALA SI PROTECTIE SOCIALA </t>
  </si>
</sst>
</file>

<file path=xl/styles.xml><?xml version="1.0" encoding="utf-8"?>
<styleSheet xmlns="http://schemas.openxmlformats.org/spreadsheetml/2006/main">
  <fonts count="31">
    <font>
      <sz val="11"/>
      <color theme="1"/>
      <name val="Calibri"/>
      <family val="2"/>
      <charset val="238"/>
      <scheme val="minor"/>
    </font>
    <font>
      <b/>
      <sz val="10"/>
      <name val="Arial"/>
      <family val="2"/>
      <charset val="238"/>
    </font>
    <font>
      <b/>
      <sz val="12"/>
      <name val="Arial"/>
      <family val="2"/>
      <charset val="238"/>
    </font>
    <font>
      <b/>
      <sz val="14"/>
      <name val="Arial"/>
      <family val="2"/>
      <charset val="238"/>
    </font>
    <font>
      <b/>
      <u/>
      <sz val="14"/>
      <name val="Arial"/>
      <family val="2"/>
      <charset val="238"/>
    </font>
    <font>
      <b/>
      <sz val="10"/>
      <name val="Times New Roman"/>
      <family val="1"/>
      <charset val="238"/>
    </font>
    <font>
      <b/>
      <sz val="11"/>
      <name val="Times New Roman"/>
      <family val="1"/>
      <charset val="238"/>
    </font>
    <font>
      <sz val="11"/>
      <name val="Times New Roman"/>
      <family val="1"/>
      <charset val="238"/>
    </font>
    <font>
      <sz val="11"/>
      <color rgb="FF006100"/>
      <name val="Calibri"/>
      <family val="2"/>
      <charset val="238"/>
      <scheme val="minor"/>
    </font>
    <font>
      <sz val="11"/>
      <color theme="1"/>
      <name val="Times New Roman"/>
      <family val="1"/>
      <charset val="238"/>
    </font>
    <font>
      <sz val="10"/>
      <name val="Arial"/>
      <family val="2"/>
      <charset val="238"/>
    </font>
    <font>
      <sz val="11"/>
      <color theme="1"/>
      <name val="Calibri"/>
      <family val="2"/>
      <scheme val="minor"/>
    </font>
    <font>
      <sz val="11"/>
      <color theme="1"/>
      <name val="Calibri"/>
      <family val="2"/>
      <charset val="238"/>
      <scheme val="minor"/>
    </font>
    <font>
      <b/>
      <sz val="12"/>
      <name val="Times New Roman"/>
      <family val="1"/>
      <charset val="238"/>
    </font>
    <font>
      <sz val="12"/>
      <name val="Times New Roman"/>
      <family val="1"/>
      <charset val="238"/>
    </font>
    <font>
      <b/>
      <sz val="12"/>
      <color theme="1"/>
      <name val="Times New Roman"/>
      <family val="1"/>
      <charset val="238"/>
    </font>
    <font>
      <sz val="12"/>
      <color theme="1"/>
      <name val="Times New Roman"/>
      <family val="1"/>
      <charset val="238"/>
    </font>
    <font>
      <sz val="10"/>
      <name val="Times New Roman"/>
      <family val="1"/>
      <charset val="238"/>
    </font>
    <font>
      <b/>
      <sz val="11"/>
      <color theme="1"/>
      <name val="Times New Roman"/>
      <family val="1"/>
      <charset val="238"/>
    </font>
    <font>
      <b/>
      <u/>
      <sz val="11"/>
      <name val="Arial"/>
      <family val="2"/>
      <charset val="238"/>
    </font>
    <font>
      <b/>
      <sz val="11"/>
      <name val="Arial"/>
      <family val="2"/>
      <charset val="238"/>
    </font>
    <font>
      <sz val="11"/>
      <color rgb="FF000000"/>
      <name val="Times New Roman"/>
      <family val="1"/>
      <charset val="238"/>
    </font>
    <font>
      <b/>
      <sz val="10"/>
      <color theme="0"/>
      <name val="Times New Roman"/>
      <family val="1"/>
      <charset val="238"/>
    </font>
    <font>
      <b/>
      <sz val="10"/>
      <color theme="1"/>
      <name val="Times New Roman"/>
      <family val="1"/>
      <charset val="238"/>
    </font>
    <font>
      <b/>
      <sz val="11"/>
      <name val="Times New Roman"/>
      <family val="1"/>
    </font>
    <font>
      <sz val="10"/>
      <color theme="1"/>
      <name val="Times New Roman"/>
      <family val="1"/>
      <charset val="238"/>
    </font>
    <font>
      <b/>
      <sz val="11"/>
      <color rgb="FF000000"/>
      <name val="Times New Roman"/>
      <family val="1"/>
      <charset val="238"/>
    </font>
    <font>
      <sz val="14"/>
      <color theme="1"/>
      <name val="Times New Roman"/>
      <family val="1"/>
      <charset val="238"/>
    </font>
    <font>
      <sz val="12"/>
      <color rgb="FF000000"/>
      <name val="Times New Roman"/>
      <family val="1"/>
      <charset val="238"/>
    </font>
    <font>
      <sz val="14"/>
      <name val="Calibri"/>
      <family val="2"/>
      <charset val="238"/>
      <scheme val="minor"/>
    </font>
    <font>
      <sz val="14"/>
      <name val="Times New Roman"/>
      <family val="1"/>
      <charset val="238"/>
    </font>
  </fonts>
  <fills count="10">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C6EFCE"/>
      </patternFill>
    </fill>
    <fill>
      <patternFill patternType="solid">
        <fgColor theme="9" tint="0.39997558519241921"/>
        <bgColor indexed="64"/>
      </patternFill>
    </fill>
    <fill>
      <patternFill patternType="solid">
        <fgColor theme="0" tint="-0.14999847407452621"/>
        <bgColor indexed="64"/>
      </patternFill>
    </fill>
    <fill>
      <patternFill patternType="solid">
        <fgColor rgb="FF92D050"/>
        <bgColor indexed="64"/>
      </patternFill>
    </fill>
    <fill>
      <patternFill patternType="solid">
        <fgColor theme="3" tint="0.39997558519241921"/>
        <bgColor indexed="64"/>
      </patternFill>
    </fill>
    <fill>
      <patternFill patternType="solid">
        <fgColor rgb="FF00B05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s>
  <cellStyleXfs count="6">
    <xf numFmtId="0" fontId="0" fillId="0" borderId="0"/>
    <xf numFmtId="0" fontId="8" fillId="4" borderId="0" applyNumberFormat="0" applyBorder="0" applyAlignment="0" applyProtection="0"/>
    <xf numFmtId="0" fontId="11" fillId="0" borderId="0"/>
    <xf numFmtId="0" fontId="10" fillId="0" borderId="0"/>
    <xf numFmtId="0" fontId="12" fillId="0" borderId="0"/>
    <xf numFmtId="0" fontId="10" fillId="0" borderId="0"/>
  </cellStyleXfs>
  <cellXfs count="117">
    <xf numFmtId="0" fontId="0" fillId="0" borderId="0" xfId="0"/>
    <xf numFmtId="0" fontId="13" fillId="2" borderId="2" xfId="0" applyFont="1" applyFill="1" applyBorder="1" applyAlignment="1">
      <alignment horizontal="center" vertical="center" wrapText="1"/>
    </xf>
    <xf numFmtId="4" fontId="13" fillId="5" borderId="1" xfId="0" applyNumberFormat="1" applyFont="1" applyFill="1" applyBorder="1" applyAlignment="1">
      <alignment horizontal="right" vertical="center" wrapText="1"/>
    </xf>
    <xf numFmtId="4" fontId="13" fillId="7" borderId="1" xfId="0" applyNumberFormat="1" applyFont="1" applyFill="1" applyBorder="1" applyAlignment="1">
      <alignment horizontal="right" vertical="center" wrapText="1"/>
    </xf>
    <xf numFmtId="4" fontId="13" fillId="2" borderId="1" xfId="0" applyNumberFormat="1" applyFont="1" applyFill="1" applyBorder="1" applyAlignment="1">
      <alignment horizontal="right" vertical="center" wrapText="1"/>
    </xf>
    <xf numFmtId="4" fontId="14" fillId="2" borderId="1" xfId="0" applyNumberFormat="1" applyFont="1" applyFill="1" applyBorder="1" applyAlignment="1">
      <alignment horizontal="right" vertical="center" wrapText="1"/>
    </xf>
    <xf numFmtId="0" fontId="1" fillId="0" borderId="0" xfId="0" applyFont="1" applyFill="1" applyAlignment="1">
      <alignment vertical="center"/>
    </xf>
    <xf numFmtId="0" fontId="6" fillId="0" borderId="0" xfId="0" applyFont="1" applyFill="1" applyAlignment="1">
      <alignment vertical="center"/>
    </xf>
    <xf numFmtId="0" fontId="6" fillId="2" borderId="0" xfId="0" applyFont="1" applyFill="1" applyAlignment="1">
      <alignment horizontal="left" vertical="center"/>
    </xf>
    <xf numFmtId="0" fontId="0" fillId="0" borderId="0" xfId="0" applyAlignment="1">
      <alignment vertical="center"/>
    </xf>
    <xf numFmtId="0" fontId="3" fillId="0" borderId="0" xfId="0" applyFont="1" applyFill="1" applyBorder="1" applyAlignment="1">
      <alignment horizontal="center" vertical="center"/>
    </xf>
    <xf numFmtId="0" fontId="7" fillId="0" borderId="0" xfId="0" applyFont="1" applyFill="1" applyAlignment="1">
      <alignment vertical="center"/>
    </xf>
    <xf numFmtId="0" fontId="9" fillId="0" borderId="0" xfId="0" applyFont="1" applyAlignment="1">
      <alignment vertical="center"/>
    </xf>
    <xf numFmtId="0" fontId="6" fillId="2" borderId="0" xfId="0" applyFont="1" applyFill="1" applyAlignment="1">
      <alignment horizontal="center" vertical="center"/>
    </xf>
    <xf numFmtId="0" fontId="6" fillId="2" borderId="0" xfId="0" applyFont="1" applyFill="1" applyAlignment="1">
      <alignment vertical="center"/>
    </xf>
    <xf numFmtId="0" fontId="4" fillId="0" borderId="0" xfId="0" applyFont="1" applyFill="1" applyAlignment="1">
      <alignment vertical="center"/>
    </xf>
    <xf numFmtId="0" fontId="2" fillId="0" borderId="0" xfId="0" applyFont="1" applyFill="1" applyAlignment="1">
      <alignment horizontal="right" vertical="center"/>
    </xf>
    <xf numFmtId="0" fontId="2" fillId="0" borderId="0" xfId="0" applyFont="1" applyFill="1" applyAlignment="1">
      <alignment horizontal="center" vertical="center"/>
    </xf>
    <xf numFmtId="0" fontId="1" fillId="0" borderId="0" xfId="0" applyFont="1" applyFill="1" applyBorder="1" applyAlignment="1">
      <alignment vertical="center"/>
    </xf>
    <xf numFmtId="0" fontId="7" fillId="0" borderId="0" xfId="0" applyFont="1" applyFill="1" applyBorder="1" applyAlignment="1">
      <alignment vertical="center"/>
    </xf>
    <xf numFmtId="0" fontId="7" fillId="0" borderId="0" xfId="0" applyFont="1" applyFill="1" applyBorder="1" applyAlignment="1">
      <alignment horizontal="right" vertical="center"/>
    </xf>
    <xf numFmtId="0" fontId="1" fillId="0" borderId="2" xfId="0" applyFont="1" applyFill="1" applyBorder="1" applyAlignment="1">
      <alignment vertical="center" wrapText="1"/>
    </xf>
    <xf numFmtId="0" fontId="5" fillId="3" borderId="3" xfId="0" applyFont="1" applyFill="1" applyBorder="1" applyAlignment="1">
      <alignment horizontal="center" vertical="center"/>
    </xf>
    <xf numFmtId="0" fontId="5" fillId="3" borderId="0" xfId="0" applyFont="1" applyFill="1" applyBorder="1" applyAlignment="1">
      <alignment horizontal="center" vertical="center"/>
    </xf>
    <xf numFmtId="0" fontId="1" fillId="0" borderId="4" xfId="0" applyFont="1" applyFill="1" applyBorder="1" applyAlignment="1">
      <alignment vertical="center" wrapText="1"/>
    </xf>
    <xf numFmtId="4" fontId="14" fillId="6" borderId="1" xfId="0" applyNumberFormat="1" applyFont="1" applyFill="1" applyBorder="1" applyAlignment="1">
      <alignment horizontal="right" vertical="center" wrapText="1"/>
    </xf>
    <xf numFmtId="4" fontId="14" fillId="7" borderId="1" xfId="0" applyNumberFormat="1" applyFont="1" applyFill="1" applyBorder="1" applyAlignment="1">
      <alignment horizontal="right" vertical="center" wrapText="1"/>
    </xf>
    <xf numFmtId="0" fontId="17" fillId="2" borderId="1" xfId="0" applyFont="1" applyFill="1" applyBorder="1" applyAlignment="1">
      <alignment horizontal="center"/>
    </xf>
    <xf numFmtId="0" fontId="6" fillId="0" borderId="0" xfId="0" applyFont="1" applyFill="1" applyAlignment="1">
      <alignment horizontal="right" vertical="center"/>
    </xf>
    <xf numFmtId="4" fontId="13" fillId="6" borderId="1" xfId="0" applyNumberFormat="1" applyFont="1" applyFill="1" applyBorder="1" applyAlignment="1">
      <alignment horizontal="right" vertical="center" wrapText="1"/>
    </xf>
    <xf numFmtId="4" fontId="15" fillId="6" borderId="1" xfId="0" applyNumberFormat="1" applyFont="1" applyFill="1" applyBorder="1" applyAlignment="1">
      <alignment horizontal="right" vertical="center" wrapText="1"/>
    </xf>
    <xf numFmtId="4" fontId="18" fillId="8" borderId="1" xfId="0" applyNumberFormat="1" applyFont="1" applyFill="1" applyBorder="1" applyAlignment="1">
      <alignment vertical="center"/>
    </xf>
    <xf numFmtId="4" fontId="16" fillId="2" borderId="1" xfId="0" applyNumberFormat="1" applyFont="1" applyFill="1" applyBorder="1" applyAlignment="1">
      <alignment horizontal="right" vertical="center" wrapText="1"/>
    </xf>
    <xf numFmtId="0" fontId="19" fillId="0" borderId="0" xfId="0" applyFont="1" applyFill="1" applyAlignment="1">
      <alignment horizontal="center" vertical="center"/>
    </xf>
    <xf numFmtId="0" fontId="0" fillId="0" borderId="0" xfId="0" applyFont="1" applyAlignment="1">
      <alignment horizontal="center" vertical="center"/>
    </xf>
    <xf numFmtId="0" fontId="20" fillId="0" borderId="0" xfId="0" applyFont="1" applyFill="1" applyAlignment="1">
      <alignment horizontal="center" vertical="center"/>
    </xf>
    <xf numFmtId="0" fontId="6" fillId="0" borderId="2" xfId="0" applyFont="1" applyFill="1" applyBorder="1" applyAlignment="1">
      <alignment horizontal="center" vertical="center"/>
    </xf>
    <xf numFmtId="0" fontId="6" fillId="2" borderId="2" xfId="0" applyFont="1" applyFill="1" applyBorder="1" applyAlignment="1">
      <alignment horizontal="center" vertical="center" wrapText="1"/>
    </xf>
    <xf numFmtId="0" fontId="6" fillId="5" borderId="1" xfId="1" applyFont="1" applyFill="1" applyBorder="1" applyAlignment="1">
      <alignment horizontal="center" vertical="center" wrapText="1"/>
    </xf>
    <xf numFmtId="4" fontId="6" fillId="2" borderId="2" xfId="0" applyNumberFormat="1" applyFont="1" applyFill="1" applyBorder="1" applyAlignment="1">
      <alignment horizontal="right" vertical="center" wrapText="1"/>
    </xf>
    <xf numFmtId="0" fontId="6" fillId="0" borderId="1" xfId="0" applyFont="1" applyFill="1" applyBorder="1"/>
    <xf numFmtId="0" fontId="7" fillId="0" borderId="1" xfId="0" applyFont="1" applyFill="1" applyBorder="1"/>
    <xf numFmtId="4" fontId="6" fillId="5" borderId="2" xfId="0" applyNumberFormat="1" applyFont="1" applyFill="1" applyBorder="1" applyAlignment="1">
      <alignment horizontal="right" vertical="center" wrapText="1"/>
    </xf>
    <xf numFmtId="4" fontId="6" fillId="7" borderId="2" xfId="0" applyNumberFormat="1" applyFont="1" applyFill="1" applyBorder="1" applyAlignment="1">
      <alignment horizontal="right" vertical="center" wrapText="1"/>
    </xf>
    <xf numFmtId="0" fontId="6" fillId="2" borderId="1" xfId="0" applyFont="1" applyFill="1" applyBorder="1" applyAlignment="1">
      <alignment vertical="center"/>
    </xf>
    <xf numFmtId="0" fontId="7" fillId="2" borderId="1" xfId="1" applyFont="1" applyFill="1" applyBorder="1" applyAlignment="1">
      <alignment horizontal="left" vertical="center" wrapText="1"/>
    </xf>
    <xf numFmtId="0" fontId="6" fillId="7" borderId="1" xfId="0" applyFont="1" applyFill="1" applyBorder="1"/>
    <xf numFmtId="0" fontId="18" fillId="6" borderId="1" xfId="0" applyFont="1" applyFill="1" applyBorder="1" applyAlignment="1">
      <alignment wrapText="1"/>
    </xf>
    <xf numFmtId="0" fontId="6" fillId="6" borderId="1" xfId="0" applyFont="1" applyFill="1" applyBorder="1" applyAlignment="1">
      <alignment wrapText="1"/>
    </xf>
    <xf numFmtId="0" fontId="7" fillId="0" borderId="1" xfId="0" applyFont="1" applyFill="1" applyBorder="1" applyAlignment="1">
      <alignment wrapText="1"/>
    </xf>
    <xf numFmtId="0" fontId="6" fillId="2" borderId="1" xfId="0" applyFont="1" applyFill="1" applyBorder="1" applyAlignment="1">
      <alignment vertical="center" wrapText="1"/>
    </xf>
    <xf numFmtId="0" fontId="18" fillId="8" borderId="1" xfId="0" applyFont="1" applyFill="1" applyBorder="1" applyAlignment="1">
      <alignment vertical="center"/>
    </xf>
    <xf numFmtId="0" fontId="6" fillId="9" borderId="1" xfId="0" applyFont="1" applyFill="1" applyBorder="1" applyAlignment="1">
      <alignment vertical="center"/>
    </xf>
    <xf numFmtId="2" fontId="6" fillId="9" borderId="1" xfId="0" applyNumberFormat="1" applyFont="1" applyFill="1" applyBorder="1" applyAlignment="1">
      <alignment vertical="center"/>
    </xf>
    <xf numFmtId="2" fontId="6" fillId="7" borderId="1" xfId="0" applyNumberFormat="1" applyFont="1" applyFill="1" applyBorder="1" applyAlignment="1">
      <alignment vertical="center"/>
    </xf>
    <xf numFmtId="2" fontId="7" fillId="2" borderId="1" xfId="0" applyNumberFormat="1" applyFont="1" applyFill="1" applyBorder="1" applyAlignment="1">
      <alignment vertical="center"/>
    </xf>
    <xf numFmtId="0" fontId="21" fillId="0" borderId="1" xfId="0" applyFont="1" applyBorder="1" applyAlignment="1">
      <alignment horizontal="justify" vertical="center"/>
    </xf>
    <xf numFmtId="0" fontId="18" fillId="0" borderId="1" xfId="0" applyFont="1" applyBorder="1" applyAlignment="1">
      <alignment horizontal="justify"/>
    </xf>
    <xf numFmtId="0" fontId="21" fillId="0" borderId="1" xfId="0" applyFont="1" applyBorder="1" applyAlignment="1">
      <alignment wrapText="1"/>
    </xf>
    <xf numFmtId="2" fontId="6" fillId="2" borderId="1" xfId="0" applyNumberFormat="1" applyFont="1" applyFill="1" applyBorder="1" applyAlignment="1">
      <alignment vertical="center"/>
    </xf>
    <xf numFmtId="0" fontId="6" fillId="5" borderId="2" xfId="0" applyFont="1" applyFill="1" applyBorder="1" applyAlignment="1">
      <alignment horizontal="center" vertical="center"/>
    </xf>
    <xf numFmtId="0" fontId="6" fillId="6" borderId="1" xfId="0" applyFont="1" applyFill="1" applyBorder="1" applyAlignment="1">
      <alignment horizontal="center" vertical="center"/>
    </xf>
    <xf numFmtId="0" fontId="6" fillId="6" borderId="1" xfId="0" applyFont="1" applyFill="1" applyBorder="1" applyAlignment="1">
      <alignment horizontal="center" vertical="center" wrapText="1"/>
    </xf>
    <xf numFmtId="0" fontId="17" fillId="0" borderId="1" xfId="0" applyFont="1" applyFill="1" applyBorder="1" applyAlignment="1">
      <alignment horizontal="center"/>
    </xf>
    <xf numFmtId="2" fontId="5" fillId="5" borderId="1" xfId="1" applyNumberFormat="1" applyFont="1" applyFill="1" applyBorder="1" applyAlignment="1">
      <alignment horizontal="center" vertical="center" wrapText="1"/>
    </xf>
    <xf numFmtId="0" fontId="5" fillId="7" borderId="1" xfId="0" applyFont="1" applyFill="1" applyBorder="1" applyAlignment="1">
      <alignment horizontal="center" vertical="center"/>
    </xf>
    <xf numFmtId="2" fontId="5" fillId="2" borderId="1" xfId="1" applyNumberFormat="1" applyFont="1" applyFill="1" applyBorder="1" applyAlignment="1">
      <alignment horizontal="center" vertical="center" wrapText="1"/>
    </xf>
    <xf numFmtId="0" fontId="5" fillId="7" borderId="1" xfId="0" applyFont="1" applyFill="1" applyBorder="1" applyAlignment="1">
      <alignment horizontal="center"/>
    </xf>
    <xf numFmtId="0" fontId="5" fillId="6" borderId="1" xfId="0" applyFont="1" applyFill="1" applyBorder="1" applyAlignment="1">
      <alignment horizontal="center"/>
    </xf>
    <xf numFmtId="0" fontId="23" fillId="6" borderId="1" xfId="0" applyFont="1" applyFill="1" applyBorder="1" applyAlignment="1">
      <alignment horizontal="center"/>
    </xf>
    <xf numFmtId="0" fontId="5" fillId="0" borderId="1" xfId="0" applyFont="1" applyFill="1" applyBorder="1" applyAlignment="1">
      <alignment horizontal="center"/>
    </xf>
    <xf numFmtId="0" fontId="5" fillId="2" borderId="1" xfId="0" applyFont="1" applyFill="1" applyBorder="1" applyAlignment="1">
      <alignment horizontal="center" vertical="center"/>
    </xf>
    <xf numFmtId="0" fontId="17" fillId="0"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5" fillId="7" borderId="1" xfId="0" applyFont="1" applyFill="1" applyBorder="1" applyAlignment="1">
      <alignment vertical="center"/>
    </xf>
    <xf numFmtId="0" fontId="5" fillId="0" borderId="1" xfId="0" applyFont="1" applyFill="1" applyBorder="1"/>
    <xf numFmtId="4" fontId="13" fillId="3" borderId="1" xfId="0" applyNumberFormat="1" applyFont="1" applyFill="1" applyBorder="1" applyAlignment="1">
      <alignment horizontal="right" vertical="center" wrapText="1"/>
    </xf>
    <xf numFmtId="0" fontId="17" fillId="2" borderId="1" xfId="0" applyFont="1" applyFill="1" applyBorder="1" applyAlignment="1">
      <alignment horizontal="center" vertical="center"/>
    </xf>
    <xf numFmtId="0" fontId="5" fillId="6" borderId="1" xfId="0" applyFont="1" applyFill="1" applyBorder="1" applyAlignment="1">
      <alignment wrapText="1"/>
    </xf>
    <xf numFmtId="0" fontId="6" fillId="2" borderId="2" xfId="0" applyFont="1" applyFill="1" applyBorder="1" applyAlignment="1">
      <alignment horizontal="center" vertical="center"/>
    </xf>
    <xf numFmtId="0" fontId="17" fillId="0" borderId="1" xfId="0" applyFont="1" applyFill="1" applyBorder="1"/>
    <xf numFmtId="0" fontId="17" fillId="0" borderId="1" xfId="0" applyFont="1" applyFill="1" applyBorder="1" applyAlignment="1">
      <alignment wrapText="1"/>
    </xf>
    <xf numFmtId="0" fontId="17" fillId="6" borderId="1" xfId="0" applyFont="1" applyFill="1" applyBorder="1" applyAlignment="1">
      <alignment horizontal="center"/>
    </xf>
    <xf numFmtId="2" fontId="7" fillId="2" borderId="1" xfId="0" applyNumberFormat="1" applyFont="1" applyFill="1" applyBorder="1" applyAlignment="1">
      <alignment vertical="center" wrapText="1"/>
    </xf>
    <xf numFmtId="4" fontId="6" fillId="3" borderId="2" xfId="0" applyNumberFormat="1" applyFont="1" applyFill="1" applyBorder="1" applyAlignment="1">
      <alignment horizontal="right" vertical="center" wrapText="1"/>
    </xf>
    <xf numFmtId="4" fontId="17" fillId="2" borderId="1" xfId="0" applyNumberFormat="1" applyFont="1" applyFill="1" applyBorder="1" applyAlignment="1">
      <alignment horizontal="right" vertical="center" wrapText="1"/>
    </xf>
    <xf numFmtId="4" fontId="7" fillId="2" borderId="1" xfId="0" applyNumberFormat="1" applyFont="1" applyFill="1" applyBorder="1" applyAlignment="1">
      <alignment vertical="center"/>
    </xf>
    <xf numFmtId="4" fontId="6" fillId="6" borderId="2" xfId="0" applyNumberFormat="1" applyFont="1" applyFill="1" applyBorder="1" applyAlignment="1">
      <alignment horizontal="right" vertical="center" wrapText="1"/>
    </xf>
    <xf numFmtId="4" fontId="6" fillId="8" borderId="2" xfId="0" applyNumberFormat="1" applyFont="1" applyFill="1" applyBorder="1" applyAlignment="1">
      <alignment horizontal="right" vertical="center" wrapText="1"/>
    </xf>
    <xf numFmtId="0" fontId="9" fillId="0" borderId="1" xfId="0" applyFont="1" applyBorder="1" applyAlignment="1">
      <alignment wrapText="1"/>
    </xf>
    <xf numFmtId="4" fontId="7" fillId="7" borderId="1" xfId="0" applyNumberFormat="1" applyFont="1" applyFill="1" applyBorder="1" applyAlignment="1">
      <alignment vertical="center"/>
    </xf>
    <xf numFmtId="0" fontId="6" fillId="6" borderId="1" xfId="0" applyFont="1" applyFill="1" applyBorder="1" applyAlignment="1">
      <alignment vertical="center"/>
    </xf>
    <xf numFmtId="0" fontId="16" fillId="0" borderId="1" xfId="0" applyFont="1" applyBorder="1" applyAlignment="1">
      <alignment vertical="center"/>
    </xf>
    <xf numFmtId="0" fontId="24" fillId="7" borderId="1" xfId="0" applyFont="1" applyFill="1" applyBorder="1" applyAlignment="1">
      <alignment vertical="center"/>
    </xf>
    <xf numFmtId="0" fontId="17" fillId="6" borderId="1" xfId="0" applyFont="1" applyFill="1" applyBorder="1" applyAlignment="1">
      <alignment horizontal="center" vertical="center"/>
    </xf>
    <xf numFmtId="0" fontId="9" fillId="0" borderId="1" xfId="0" applyFont="1" applyFill="1" applyBorder="1" applyAlignment="1">
      <alignment wrapText="1"/>
    </xf>
    <xf numFmtId="0" fontId="25" fillId="0" borderId="1" xfId="0" applyFont="1" applyFill="1" applyBorder="1" applyAlignment="1">
      <alignment horizontal="center"/>
    </xf>
    <xf numFmtId="0" fontId="26" fillId="0" borderId="0" xfId="0" applyFont="1" applyAlignment="1">
      <alignment wrapText="1"/>
    </xf>
    <xf numFmtId="0" fontId="26" fillId="0" borderId="1" xfId="0" applyFont="1" applyBorder="1" applyAlignment="1">
      <alignment wrapText="1"/>
    </xf>
    <xf numFmtId="4" fontId="5" fillId="7" borderId="1" xfId="0" applyNumberFormat="1" applyFont="1" applyFill="1" applyBorder="1" applyAlignment="1">
      <alignment horizontal="right" vertical="center" wrapText="1"/>
    </xf>
    <xf numFmtId="0" fontId="5" fillId="0" borderId="1" xfId="0" applyFont="1" applyFill="1" applyBorder="1" applyAlignment="1">
      <alignment wrapText="1"/>
    </xf>
    <xf numFmtId="4" fontId="7" fillId="2" borderId="2" xfId="0" applyNumberFormat="1" applyFont="1" applyFill="1" applyBorder="1" applyAlignment="1">
      <alignment horizontal="right" vertical="center" wrapText="1"/>
    </xf>
    <xf numFmtId="0" fontId="16" fillId="0" borderId="1" xfId="0" applyFont="1" applyBorder="1" applyAlignment="1">
      <alignment wrapText="1"/>
    </xf>
    <xf numFmtId="2" fontId="9" fillId="2" borderId="1" xfId="0" applyNumberFormat="1" applyFont="1" applyFill="1" applyBorder="1" applyAlignment="1">
      <alignment vertical="center"/>
    </xf>
    <xf numFmtId="0" fontId="27" fillId="0" borderId="1" xfId="0" applyFont="1" applyBorder="1"/>
    <xf numFmtId="0" fontId="28" fillId="0" borderId="0" xfId="0" applyFont="1" applyAlignment="1">
      <alignment wrapText="1"/>
    </xf>
    <xf numFmtId="0" fontId="29" fillId="0" borderId="1" xfId="0" applyFont="1" applyBorder="1" applyAlignment="1">
      <alignment wrapText="1"/>
    </xf>
    <xf numFmtId="0" fontId="30" fillId="0" borderId="1" xfId="0" applyFont="1" applyBorder="1" applyAlignment="1">
      <alignment wrapText="1"/>
    </xf>
    <xf numFmtId="0" fontId="30" fillId="0" borderId="1" xfId="0" applyFont="1" applyBorder="1" applyAlignment="1">
      <alignment horizontal="justify" wrapText="1"/>
    </xf>
    <xf numFmtId="0" fontId="6" fillId="0" borderId="0" xfId="0" applyFont="1" applyFill="1" applyAlignment="1">
      <alignment horizontal="right" vertical="center"/>
    </xf>
    <xf numFmtId="0" fontId="6" fillId="0" borderId="0" xfId="0" applyFont="1" applyFill="1" applyBorder="1" applyAlignment="1">
      <alignment horizontal="center" vertical="center"/>
    </xf>
    <xf numFmtId="0" fontId="19" fillId="0" borderId="0" xfId="0" applyFont="1" applyFill="1" applyAlignment="1">
      <alignment horizontal="center" vertical="center"/>
    </xf>
    <xf numFmtId="0" fontId="0" fillId="0" borderId="0" xfId="0" applyFont="1" applyAlignment="1">
      <alignment horizontal="center" vertical="center"/>
    </xf>
    <xf numFmtId="0" fontId="20" fillId="0" borderId="0" xfId="0" applyFont="1" applyFill="1" applyAlignment="1">
      <alignment horizontal="center" vertical="center"/>
    </xf>
    <xf numFmtId="2" fontId="7" fillId="2" borderId="5" xfId="0" applyNumberFormat="1" applyFont="1" applyFill="1" applyBorder="1" applyAlignment="1">
      <alignment vertical="center"/>
    </xf>
    <xf numFmtId="0" fontId="6" fillId="7" borderId="1" xfId="0" applyFont="1" applyFill="1" applyBorder="1" applyAlignment="1">
      <alignment vertical="center"/>
    </xf>
    <xf numFmtId="0" fontId="9" fillId="7" borderId="1" xfId="0" applyFont="1" applyFill="1" applyBorder="1" applyAlignment="1">
      <alignment vertical="center"/>
    </xf>
  </cellXfs>
  <cellStyles count="6">
    <cellStyle name="Good" xfId="1" builtinId="26"/>
    <cellStyle name="Normal" xfId="0" builtinId="0"/>
    <cellStyle name="Normal 3" xfId="2"/>
    <cellStyle name="Normal 3 2 2" xfId="3"/>
    <cellStyle name="Normal 3 2 2 2" xfId="5"/>
    <cellStyle name="Normal 5 4" xfId="4"/>
  </cellStyles>
  <dxfs count="0"/>
  <tableStyles count="0" defaultTableStyle="TableStyleMedium9" defaultPivotStyle="PivotStyleLight16"/>
  <colors>
    <mruColors>
      <color rgb="FF339933"/>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102"/>
  <sheetViews>
    <sheetView tabSelected="1" topLeftCell="B24" zoomScaleNormal="100" workbookViewId="0">
      <selection activeCell="E47" sqref="E47:E48"/>
    </sheetView>
  </sheetViews>
  <sheetFormatPr defaultRowHeight="15"/>
  <cols>
    <col min="1" max="1" width="4.140625" style="9" hidden="1" customWidth="1"/>
    <col min="2" max="2" width="3.140625" style="9" customWidth="1"/>
    <col min="3" max="3" width="49.85546875" style="12" customWidth="1"/>
    <col min="4" max="4" width="9.5703125" style="12" customWidth="1"/>
    <col min="5" max="5" width="16" style="12" customWidth="1"/>
    <col min="6" max="6" width="15.5703125" style="9" customWidth="1"/>
    <col min="7" max="16384" width="9.140625" style="9"/>
  </cols>
  <sheetData>
    <row r="1" spans="1:6">
      <c r="A1" s="6"/>
      <c r="B1" s="6"/>
      <c r="C1" s="7" t="s">
        <v>0</v>
      </c>
      <c r="D1" s="7"/>
      <c r="E1" s="8" t="s">
        <v>45</v>
      </c>
    </row>
    <row r="2" spans="1:6" ht="18">
      <c r="A2" s="10"/>
      <c r="B2" s="10"/>
      <c r="C2" s="109"/>
      <c r="D2" s="109"/>
      <c r="E2" s="11" t="s">
        <v>47</v>
      </c>
    </row>
    <row r="3" spans="1:6" ht="18">
      <c r="A3" s="10"/>
      <c r="B3" s="10"/>
      <c r="C3" s="28"/>
      <c r="D3" s="28"/>
    </row>
    <row r="4" spans="1:6" ht="18">
      <c r="A4" s="10"/>
      <c r="B4" s="10"/>
      <c r="C4" s="28"/>
      <c r="D4" s="28"/>
      <c r="E4" s="14"/>
    </row>
    <row r="5" spans="1:6" ht="18">
      <c r="A5" s="15" t="s">
        <v>1</v>
      </c>
      <c r="B5" s="15"/>
      <c r="C5" s="111" t="s">
        <v>8</v>
      </c>
      <c r="D5" s="112"/>
      <c r="E5" s="112"/>
    </row>
    <row r="6" spans="1:6" ht="18">
      <c r="A6" s="15"/>
      <c r="B6" s="15"/>
      <c r="C6" s="33"/>
      <c r="D6" s="34"/>
      <c r="E6" s="34"/>
    </row>
    <row r="7" spans="1:6" ht="15.75">
      <c r="A7" s="16" t="s">
        <v>6</v>
      </c>
      <c r="B7" s="16"/>
      <c r="C7" s="113" t="s">
        <v>9</v>
      </c>
      <c r="D7" s="112"/>
      <c r="E7" s="112"/>
    </row>
    <row r="8" spans="1:6" ht="15.75">
      <c r="A8" s="17"/>
      <c r="B8" s="17"/>
      <c r="C8" s="35"/>
      <c r="D8" s="35"/>
      <c r="E8" s="35"/>
    </row>
    <row r="9" spans="1:6" ht="15.75">
      <c r="A9" s="17"/>
      <c r="B9" s="17"/>
      <c r="C9" s="35"/>
      <c r="D9" s="35"/>
      <c r="E9" s="35"/>
      <c r="F9" s="9" t="s">
        <v>48</v>
      </c>
    </row>
    <row r="10" spans="1:6" ht="15.75" hidden="1">
      <c r="A10" s="17"/>
      <c r="B10" s="17"/>
      <c r="C10" s="35"/>
      <c r="D10" s="35"/>
      <c r="E10" s="35"/>
    </row>
    <row r="11" spans="1:6" ht="15.75" hidden="1">
      <c r="A11" s="17"/>
      <c r="B11" s="17"/>
      <c r="C11" s="35"/>
      <c r="D11" s="35"/>
      <c r="E11" s="35"/>
    </row>
    <row r="12" spans="1:6" ht="15" hidden="1" customHeight="1">
      <c r="A12" s="18"/>
      <c r="B12" s="18"/>
      <c r="C12" s="110"/>
      <c r="D12" s="110"/>
      <c r="E12" s="110"/>
    </row>
    <row r="13" spans="1:6" hidden="1">
      <c r="A13" s="18"/>
      <c r="B13" s="18"/>
      <c r="C13" s="19"/>
      <c r="D13" s="20"/>
      <c r="E13" s="13"/>
    </row>
    <row r="14" spans="1:6" ht="46.5" customHeight="1">
      <c r="A14" s="18"/>
      <c r="B14" s="18"/>
      <c r="C14" s="61" t="s">
        <v>2</v>
      </c>
      <c r="D14" s="62" t="s">
        <v>3</v>
      </c>
      <c r="E14" s="73" t="s">
        <v>46</v>
      </c>
      <c r="F14" s="73" t="s">
        <v>35</v>
      </c>
    </row>
    <row r="15" spans="1:6" ht="29.25" hidden="1" customHeight="1">
      <c r="A15" s="21"/>
      <c r="B15" s="18"/>
      <c r="C15" s="36"/>
      <c r="D15" s="36"/>
      <c r="E15" s="37"/>
      <c r="F15" s="1"/>
    </row>
    <row r="16" spans="1:6" ht="29.25" customHeight="1">
      <c r="A16" s="24"/>
      <c r="B16" s="18"/>
      <c r="C16" s="38" t="s">
        <v>30</v>
      </c>
      <c r="D16" s="60"/>
      <c r="E16" s="42">
        <f>F16</f>
        <v>4500</v>
      </c>
      <c r="F16" s="42">
        <f>F17+F19</f>
        <v>4500</v>
      </c>
    </row>
    <row r="17" spans="1:6" ht="23.25" customHeight="1">
      <c r="A17" s="24"/>
      <c r="B17" s="18"/>
      <c r="C17" s="40" t="s">
        <v>19</v>
      </c>
      <c r="D17" s="79"/>
      <c r="E17" s="39">
        <f t="shared" ref="E17:E65" si="0">F17</f>
        <v>0</v>
      </c>
      <c r="F17" s="39">
        <f>F18</f>
        <v>0</v>
      </c>
    </row>
    <row r="18" spans="1:6" ht="21.75" hidden="1" customHeight="1">
      <c r="A18" s="24"/>
      <c r="B18" s="18"/>
      <c r="C18" s="80" t="s">
        <v>39</v>
      </c>
      <c r="D18" s="63" t="s">
        <v>40</v>
      </c>
      <c r="E18" s="39">
        <f t="shared" si="0"/>
        <v>0</v>
      </c>
      <c r="F18" s="39"/>
    </row>
    <row r="19" spans="1:6" ht="21.75" customHeight="1">
      <c r="A19" s="24"/>
      <c r="B19" s="18"/>
      <c r="C19" s="44" t="s">
        <v>10</v>
      </c>
      <c r="D19" s="79"/>
      <c r="E19" s="39">
        <f t="shared" si="0"/>
        <v>4500</v>
      </c>
      <c r="F19" s="39">
        <f>F20+F21</f>
        <v>4500</v>
      </c>
    </row>
    <row r="20" spans="1:6" ht="23.25" hidden="1" customHeight="1">
      <c r="A20" s="24"/>
      <c r="B20" s="18"/>
      <c r="C20" s="80" t="s">
        <v>39</v>
      </c>
      <c r="D20" s="63" t="s">
        <v>41</v>
      </c>
      <c r="E20" s="39">
        <f t="shared" si="0"/>
        <v>0</v>
      </c>
      <c r="F20" s="39"/>
    </row>
    <row r="21" spans="1:6" ht="23.25" customHeight="1">
      <c r="A21" s="24"/>
      <c r="B21" s="18"/>
      <c r="C21" s="40" t="s">
        <v>56</v>
      </c>
      <c r="D21" s="63" t="s">
        <v>57</v>
      </c>
      <c r="E21" s="39">
        <f t="shared" si="0"/>
        <v>4500</v>
      </c>
      <c r="F21" s="39">
        <f>F23</f>
        <v>4500</v>
      </c>
    </row>
    <row r="22" spans="1:6" ht="23.25" customHeight="1">
      <c r="A22" s="24"/>
      <c r="B22" s="18"/>
      <c r="C22" s="41" t="s">
        <v>73</v>
      </c>
      <c r="D22" s="63" t="s">
        <v>57</v>
      </c>
      <c r="E22" s="101">
        <f t="shared" si="0"/>
        <v>4500</v>
      </c>
      <c r="F22" s="101">
        <f>F23</f>
        <v>4500</v>
      </c>
    </row>
    <row r="23" spans="1:6" ht="48.75" customHeight="1">
      <c r="A23" s="24"/>
      <c r="B23" s="18"/>
      <c r="C23" s="95" t="s">
        <v>74</v>
      </c>
      <c r="D23" s="96" t="s">
        <v>58</v>
      </c>
      <c r="E23" s="101">
        <f t="shared" si="0"/>
        <v>4500</v>
      </c>
      <c r="F23" s="101">
        <v>4500</v>
      </c>
    </row>
    <row r="24" spans="1:6" ht="30" customHeight="1">
      <c r="A24" s="22"/>
      <c r="B24" s="18"/>
      <c r="C24" s="38" t="s">
        <v>4</v>
      </c>
      <c r="D24" s="64" t="s">
        <v>5</v>
      </c>
      <c r="E24" s="42">
        <f t="shared" si="0"/>
        <v>7200</v>
      </c>
      <c r="F24" s="2">
        <f>F25+F30+F49+F66</f>
        <v>7200</v>
      </c>
    </row>
    <row r="25" spans="1:6" ht="23.25" customHeight="1">
      <c r="A25" s="23"/>
      <c r="B25" s="18"/>
      <c r="C25" s="74" t="s">
        <v>13</v>
      </c>
      <c r="D25" s="65" t="s">
        <v>14</v>
      </c>
      <c r="E25" s="43">
        <f t="shared" si="0"/>
        <v>1249</v>
      </c>
      <c r="F25" s="3">
        <f>F28+F26</f>
        <v>1249</v>
      </c>
    </row>
    <row r="26" spans="1:6" ht="24" hidden="1" customHeight="1">
      <c r="A26" s="23"/>
      <c r="B26" s="18"/>
      <c r="C26" s="75" t="s">
        <v>19</v>
      </c>
      <c r="D26" s="77"/>
      <c r="E26" s="43">
        <f t="shared" si="0"/>
        <v>0</v>
      </c>
      <c r="F26" s="4">
        <f>F27</f>
        <v>0</v>
      </c>
    </row>
    <row r="27" spans="1:6" ht="24" hidden="1" customHeight="1">
      <c r="A27" s="23"/>
      <c r="B27" s="18"/>
      <c r="C27" s="41" t="s">
        <v>38</v>
      </c>
      <c r="D27" s="77">
        <v>10</v>
      </c>
      <c r="E27" s="43">
        <f t="shared" si="0"/>
        <v>0</v>
      </c>
      <c r="F27" s="4"/>
    </row>
    <row r="28" spans="1:6" ht="22.5" customHeight="1">
      <c r="A28" s="23"/>
      <c r="B28" s="18"/>
      <c r="C28" s="44" t="s">
        <v>10</v>
      </c>
      <c r="D28" s="66"/>
      <c r="E28" s="43">
        <f t="shared" si="0"/>
        <v>1249</v>
      </c>
      <c r="F28" s="4">
        <f t="shared" ref="F28" si="1">F29</f>
        <v>1249</v>
      </c>
    </row>
    <row r="29" spans="1:6" ht="19.5" customHeight="1">
      <c r="A29" s="23"/>
      <c r="B29" s="18"/>
      <c r="C29" s="45" t="s">
        <v>11</v>
      </c>
      <c r="D29" s="66" t="s">
        <v>37</v>
      </c>
      <c r="E29" s="43">
        <f t="shared" si="0"/>
        <v>1249</v>
      </c>
      <c r="F29" s="5">
        <f>173+69+104+21+370+83+429</f>
        <v>1249</v>
      </c>
    </row>
    <row r="30" spans="1:6" ht="19.5" customHeight="1">
      <c r="A30" s="23"/>
      <c r="B30" s="18"/>
      <c r="C30" s="46" t="s">
        <v>34</v>
      </c>
      <c r="D30" s="67" t="s">
        <v>36</v>
      </c>
      <c r="E30" s="43">
        <f t="shared" si="0"/>
        <v>5040</v>
      </c>
      <c r="F30" s="3">
        <f>F40+F46</f>
        <v>5040</v>
      </c>
    </row>
    <row r="31" spans="1:6" ht="19.5" customHeight="1">
      <c r="A31" s="23"/>
      <c r="B31" s="18"/>
      <c r="C31" s="100" t="s">
        <v>66</v>
      </c>
      <c r="D31" s="63" t="s">
        <v>67</v>
      </c>
      <c r="E31" s="87">
        <f>F31</f>
        <v>0</v>
      </c>
      <c r="F31" s="29">
        <f>F32+F36</f>
        <v>0</v>
      </c>
    </row>
    <row r="32" spans="1:6" ht="24" customHeight="1">
      <c r="A32" s="23"/>
      <c r="B32" s="18"/>
      <c r="C32" s="78" t="s">
        <v>44</v>
      </c>
      <c r="D32" s="82" t="s">
        <v>67</v>
      </c>
      <c r="E32" s="87">
        <f t="shared" ref="E32:E39" si="2">F32</f>
        <v>30</v>
      </c>
      <c r="F32" s="29">
        <f>F33</f>
        <v>30</v>
      </c>
    </row>
    <row r="33" spans="1:6" ht="19.5" customHeight="1">
      <c r="A33" s="23"/>
      <c r="B33" s="18"/>
      <c r="C33" s="75" t="s">
        <v>19</v>
      </c>
      <c r="D33" s="63"/>
      <c r="E33" s="101">
        <f t="shared" si="2"/>
        <v>30</v>
      </c>
      <c r="F33" s="5">
        <f>F34</f>
        <v>30</v>
      </c>
    </row>
    <row r="34" spans="1:6" ht="19.5" customHeight="1">
      <c r="A34" s="23"/>
      <c r="B34" s="18"/>
      <c r="C34" s="80" t="s">
        <v>69</v>
      </c>
      <c r="D34" s="63" t="s">
        <v>68</v>
      </c>
      <c r="E34" s="101">
        <f t="shared" si="2"/>
        <v>30</v>
      </c>
      <c r="F34" s="5">
        <f>F35</f>
        <v>30</v>
      </c>
    </row>
    <row r="35" spans="1:6" ht="19.5" customHeight="1">
      <c r="A35" s="23"/>
      <c r="B35" s="18"/>
      <c r="C35" s="80" t="s">
        <v>70</v>
      </c>
      <c r="D35" s="63">
        <v>10</v>
      </c>
      <c r="E35" s="101">
        <f t="shared" si="2"/>
        <v>30</v>
      </c>
      <c r="F35" s="5">
        <f>-F39</f>
        <v>30</v>
      </c>
    </row>
    <row r="36" spans="1:6" ht="19.5" customHeight="1">
      <c r="A36" s="23"/>
      <c r="B36" s="18"/>
      <c r="C36" s="78" t="s">
        <v>71</v>
      </c>
      <c r="D36" s="82" t="s">
        <v>67</v>
      </c>
      <c r="E36" s="101">
        <f t="shared" si="2"/>
        <v>-30</v>
      </c>
      <c r="F36" s="5">
        <f>F37</f>
        <v>-30</v>
      </c>
    </row>
    <row r="37" spans="1:6" ht="19.5" customHeight="1">
      <c r="A37" s="23"/>
      <c r="B37" s="18"/>
      <c r="C37" s="75" t="s">
        <v>19</v>
      </c>
      <c r="D37" s="63"/>
      <c r="E37" s="101">
        <f t="shared" si="2"/>
        <v>-30</v>
      </c>
      <c r="F37" s="5">
        <f>F38</f>
        <v>-30</v>
      </c>
    </row>
    <row r="38" spans="1:6" ht="19.5" customHeight="1">
      <c r="A38" s="23"/>
      <c r="B38" s="18"/>
      <c r="C38" s="80" t="s">
        <v>69</v>
      </c>
      <c r="D38" s="63" t="s">
        <v>68</v>
      </c>
      <c r="E38" s="101">
        <f t="shared" si="2"/>
        <v>-30</v>
      </c>
      <c r="F38" s="5">
        <f>F39</f>
        <v>-30</v>
      </c>
    </row>
    <row r="39" spans="1:6" ht="19.5" customHeight="1">
      <c r="A39" s="23"/>
      <c r="B39" s="18"/>
      <c r="C39" s="80" t="s">
        <v>70</v>
      </c>
      <c r="D39" s="63">
        <v>10</v>
      </c>
      <c r="E39" s="101">
        <f t="shared" si="2"/>
        <v>-30</v>
      </c>
      <c r="F39" s="5">
        <v>-30</v>
      </c>
    </row>
    <row r="40" spans="1:6" ht="32.25" customHeight="1">
      <c r="A40" s="23"/>
      <c r="B40" s="18"/>
      <c r="C40" s="47" t="s">
        <v>31</v>
      </c>
      <c r="D40" s="68" t="s">
        <v>25</v>
      </c>
      <c r="E40" s="87">
        <f t="shared" si="0"/>
        <v>5000</v>
      </c>
      <c r="F40" s="29">
        <f>F41+F43</f>
        <v>5000</v>
      </c>
    </row>
    <row r="41" spans="1:6" ht="0.75" customHeight="1">
      <c r="A41" s="23"/>
      <c r="B41" s="18"/>
      <c r="C41" s="75" t="s">
        <v>19</v>
      </c>
      <c r="D41" s="68"/>
      <c r="E41" s="39">
        <f t="shared" si="0"/>
        <v>0</v>
      </c>
      <c r="F41" s="4">
        <f>F42</f>
        <v>0</v>
      </c>
    </row>
    <row r="42" spans="1:6" ht="2.25" hidden="1" customHeight="1">
      <c r="A42" s="23"/>
      <c r="B42" s="18"/>
      <c r="C42" s="81" t="s">
        <v>42</v>
      </c>
      <c r="D42" s="63" t="s">
        <v>43</v>
      </c>
      <c r="E42" s="39"/>
      <c r="F42" s="4"/>
    </row>
    <row r="43" spans="1:6" ht="21.75" customHeight="1">
      <c r="A43" s="23"/>
      <c r="B43" s="18"/>
      <c r="C43" s="40" t="s">
        <v>10</v>
      </c>
      <c r="D43" s="27"/>
      <c r="E43" s="39">
        <f t="shared" si="0"/>
        <v>5000</v>
      </c>
      <c r="F43" s="5">
        <f t="shared" ref="F43" si="3">F44+F45</f>
        <v>5000</v>
      </c>
    </row>
    <row r="44" spans="1:6" ht="24" customHeight="1">
      <c r="A44" s="23"/>
      <c r="B44" s="18"/>
      <c r="C44" s="41" t="s">
        <v>26</v>
      </c>
      <c r="D44" s="27" t="s">
        <v>27</v>
      </c>
      <c r="E44" s="39">
        <f t="shared" si="0"/>
        <v>500</v>
      </c>
      <c r="F44" s="5">
        <v>500</v>
      </c>
    </row>
    <row r="45" spans="1:6" ht="21.75" customHeight="1">
      <c r="A45" s="23"/>
      <c r="B45" s="18"/>
      <c r="C45" s="41" t="s">
        <v>59</v>
      </c>
      <c r="D45" s="27" t="s">
        <v>60</v>
      </c>
      <c r="E45" s="42">
        <f t="shared" si="0"/>
        <v>4500</v>
      </c>
      <c r="F45" s="5">
        <v>4500</v>
      </c>
    </row>
    <row r="46" spans="1:6" ht="30.75" customHeight="1">
      <c r="A46" s="23"/>
      <c r="B46" s="18"/>
      <c r="C46" s="97" t="s">
        <v>62</v>
      </c>
      <c r="D46" s="69" t="s">
        <v>25</v>
      </c>
      <c r="E46" s="84">
        <f t="shared" si="0"/>
        <v>40</v>
      </c>
      <c r="F46" s="30">
        <f t="shared" ref="F46" si="4">F47</f>
        <v>40</v>
      </c>
    </row>
    <row r="47" spans="1:6" ht="19.5" customHeight="1">
      <c r="A47" s="23"/>
      <c r="B47" s="18"/>
      <c r="C47" s="40" t="s">
        <v>10</v>
      </c>
      <c r="D47" s="63"/>
      <c r="E47" s="101">
        <f t="shared" si="0"/>
        <v>40</v>
      </c>
      <c r="F47" s="5">
        <f>F48</f>
        <v>40</v>
      </c>
    </row>
    <row r="48" spans="1:6" ht="17.25" customHeight="1">
      <c r="A48" s="23"/>
      <c r="B48" s="18"/>
      <c r="C48" s="41" t="s">
        <v>26</v>
      </c>
      <c r="D48" s="63" t="s">
        <v>27</v>
      </c>
      <c r="E48" s="101">
        <f t="shared" si="0"/>
        <v>40</v>
      </c>
      <c r="F48" s="5">
        <v>40</v>
      </c>
    </row>
    <row r="49" spans="1:6" ht="19.5" customHeight="1">
      <c r="A49" s="23"/>
      <c r="B49" s="18"/>
      <c r="C49" s="46" t="s">
        <v>16</v>
      </c>
      <c r="D49" s="67">
        <v>68.02</v>
      </c>
      <c r="E49" s="43">
        <f t="shared" si="0"/>
        <v>111</v>
      </c>
      <c r="F49" s="26">
        <f>F53+F59+F50</f>
        <v>111</v>
      </c>
    </row>
    <row r="50" spans="1:6" ht="60.75" customHeight="1">
      <c r="A50" s="23"/>
      <c r="B50" s="18"/>
      <c r="C50" s="48" t="s">
        <v>32</v>
      </c>
      <c r="D50" s="68" t="s">
        <v>33</v>
      </c>
      <c r="E50" s="84">
        <f t="shared" si="0"/>
        <v>-0.99</v>
      </c>
      <c r="F50" s="76">
        <f t="shared" ref="F50:F51" si="5">F51</f>
        <v>-0.99</v>
      </c>
    </row>
    <row r="51" spans="1:6" ht="19.5" customHeight="1">
      <c r="A51" s="23"/>
      <c r="B51" s="18"/>
      <c r="C51" s="40" t="s">
        <v>19</v>
      </c>
      <c r="D51" s="70"/>
      <c r="E51" s="39">
        <f t="shared" si="0"/>
        <v>-0.99</v>
      </c>
      <c r="F51" s="5">
        <f t="shared" si="5"/>
        <v>-0.99</v>
      </c>
    </row>
    <row r="52" spans="1:6" ht="35.25" customHeight="1">
      <c r="A52" s="23"/>
      <c r="B52" s="18"/>
      <c r="C52" s="49" t="s">
        <v>21</v>
      </c>
      <c r="D52" s="63" t="s">
        <v>22</v>
      </c>
      <c r="E52" s="39">
        <f t="shared" si="0"/>
        <v>-0.99</v>
      </c>
      <c r="F52" s="32">
        <v>-0.99</v>
      </c>
    </row>
    <row r="53" spans="1:6" ht="59.25" customHeight="1">
      <c r="A53" s="23"/>
      <c r="B53" s="18"/>
      <c r="C53" s="48" t="s">
        <v>17</v>
      </c>
      <c r="D53" s="68" t="s">
        <v>18</v>
      </c>
      <c r="E53" s="84">
        <f t="shared" si="0"/>
        <v>13.61</v>
      </c>
      <c r="F53" s="25">
        <f>F54+F57</f>
        <v>13.61</v>
      </c>
    </row>
    <row r="54" spans="1:6" ht="18.75" customHeight="1">
      <c r="A54" s="23"/>
      <c r="B54" s="18"/>
      <c r="C54" s="40" t="s">
        <v>19</v>
      </c>
      <c r="D54" s="70"/>
      <c r="E54" s="39">
        <f t="shared" si="0"/>
        <v>-32.39</v>
      </c>
      <c r="F54" s="5">
        <f>F55+F56</f>
        <v>-32.39</v>
      </c>
    </row>
    <row r="55" spans="1:6" ht="19.5" hidden="1" customHeight="1">
      <c r="A55" s="23"/>
      <c r="B55" s="18"/>
      <c r="C55" s="41" t="s">
        <v>20</v>
      </c>
      <c r="D55" s="63">
        <v>20</v>
      </c>
      <c r="E55" s="39">
        <f t="shared" si="0"/>
        <v>0</v>
      </c>
      <c r="F55" s="5"/>
    </row>
    <row r="56" spans="1:6" ht="27.75" customHeight="1">
      <c r="A56" s="23"/>
      <c r="B56" s="18"/>
      <c r="C56" s="49" t="s">
        <v>21</v>
      </c>
      <c r="D56" s="63" t="s">
        <v>22</v>
      </c>
      <c r="E56" s="39">
        <f t="shared" si="0"/>
        <v>-32.39</v>
      </c>
      <c r="F56" s="32">
        <v>-32.39</v>
      </c>
    </row>
    <row r="57" spans="1:6" ht="24.75" customHeight="1">
      <c r="A57" s="23"/>
      <c r="B57" s="18"/>
      <c r="C57" s="44" t="s">
        <v>10</v>
      </c>
      <c r="D57" s="66"/>
      <c r="E57" s="39">
        <f t="shared" si="0"/>
        <v>46</v>
      </c>
      <c r="F57" s="32">
        <f>F58</f>
        <v>46</v>
      </c>
    </row>
    <row r="58" spans="1:6" ht="21" customHeight="1">
      <c r="A58" s="23"/>
      <c r="B58" s="18"/>
      <c r="C58" s="45" t="s">
        <v>11</v>
      </c>
      <c r="D58" s="66" t="s">
        <v>37</v>
      </c>
      <c r="E58" s="39">
        <f t="shared" si="0"/>
        <v>46</v>
      </c>
      <c r="F58" s="32">
        <f>32+14</f>
        <v>46</v>
      </c>
    </row>
    <row r="59" spans="1:6" ht="60.75" customHeight="1">
      <c r="A59" s="23"/>
      <c r="B59" s="18"/>
      <c r="C59" s="48" t="s">
        <v>23</v>
      </c>
      <c r="D59" s="68" t="s">
        <v>24</v>
      </c>
      <c r="E59" s="84">
        <f t="shared" si="0"/>
        <v>98.38</v>
      </c>
      <c r="F59" s="25">
        <f>F60+F64</f>
        <v>98.38</v>
      </c>
    </row>
    <row r="60" spans="1:6" ht="19.5" customHeight="1">
      <c r="A60" s="23"/>
      <c r="B60" s="18"/>
      <c r="C60" s="40" t="s">
        <v>19</v>
      </c>
      <c r="D60" s="70"/>
      <c r="E60" s="39">
        <f t="shared" si="0"/>
        <v>33.379999999999995</v>
      </c>
      <c r="F60" s="5">
        <f>F61+F62+F63</f>
        <v>33.379999999999995</v>
      </c>
    </row>
    <row r="61" spans="1:6" ht="19.5" customHeight="1">
      <c r="A61" s="23"/>
      <c r="B61" s="18"/>
      <c r="C61" s="41" t="s">
        <v>20</v>
      </c>
      <c r="D61" s="63">
        <v>20</v>
      </c>
      <c r="E61" s="39">
        <f t="shared" si="0"/>
        <v>109.05</v>
      </c>
      <c r="F61" s="5">
        <v>109.05</v>
      </c>
    </row>
    <row r="62" spans="1:6" ht="0.75" customHeight="1">
      <c r="A62" s="23"/>
      <c r="B62" s="18"/>
      <c r="C62" s="41" t="s">
        <v>28</v>
      </c>
      <c r="D62" s="63" t="s">
        <v>29</v>
      </c>
      <c r="E62" s="39">
        <f t="shared" si="0"/>
        <v>0</v>
      </c>
      <c r="F62" s="5">
        <v>0</v>
      </c>
    </row>
    <row r="63" spans="1:6" ht="33" customHeight="1">
      <c r="A63" s="23"/>
      <c r="B63" s="18"/>
      <c r="C63" s="49" t="s">
        <v>21</v>
      </c>
      <c r="D63" s="63" t="s">
        <v>22</v>
      </c>
      <c r="E63" s="39">
        <f t="shared" si="0"/>
        <v>-75.67</v>
      </c>
      <c r="F63" s="32">
        <v>-75.67</v>
      </c>
    </row>
    <row r="64" spans="1:6" ht="21" customHeight="1">
      <c r="A64" s="23"/>
      <c r="B64" s="18"/>
      <c r="C64" s="44" t="s">
        <v>10</v>
      </c>
      <c r="D64" s="66"/>
      <c r="E64" s="39">
        <f t="shared" si="0"/>
        <v>65</v>
      </c>
      <c r="F64" s="5">
        <f>F65</f>
        <v>65</v>
      </c>
    </row>
    <row r="65" spans="1:6" ht="17.25" customHeight="1">
      <c r="A65" s="23"/>
      <c r="B65" s="18"/>
      <c r="C65" s="45" t="s">
        <v>11</v>
      </c>
      <c r="D65" s="66" t="s">
        <v>37</v>
      </c>
      <c r="E65" s="39">
        <f t="shared" si="0"/>
        <v>65</v>
      </c>
      <c r="F65" s="5">
        <v>65</v>
      </c>
    </row>
    <row r="66" spans="1:6" ht="19.5" customHeight="1">
      <c r="A66" s="23"/>
      <c r="B66" s="18"/>
      <c r="C66" s="93" t="s">
        <v>54</v>
      </c>
      <c r="D66" s="65" t="s">
        <v>55</v>
      </c>
      <c r="E66" s="43">
        <f>F66</f>
        <v>800</v>
      </c>
      <c r="F66" s="99">
        <f>F67</f>
        <v>800</v>
      </c>
    </row>
    <row r="67" spans="1:6" ht="19.5" customHeight="1">
      <c r="A67" s="23"/>
      <c r="B67" s="18"/>
      <c r="C67" s="91" t="s">
        <v>49</v>
      </c>
      <c r="D67" s="94" t="s">
        <v>50</v>
      </c>
      <c r="E67" s="43">
        <f t="shared" ref="E67:E69" si="6">F67</f>
        <v>800</v>
      </c>
      <c r="F67" s="85">
        <f>F68</f>
        <v>800</v>
      </c>
    </row>
    <row r="68" spans="1:6" ht="19.5" customHeight="1">
      <c r="A68" s="23"/>
      <c r="B68" s="18"/>
      <c r="C68" s="50" t="s">
        <v>10</v>
      </c>
      <c r="D68" s="71"/>
      <c r="E68" s="43">
        <f t="shared" si="6"/>
        <v>800</v>
      </c>
      <c r="F68" s="85">
        <f>F69</f>
        <v>800</v>
      </c>
    </row>
    <row r="69" spans="1:6" ht="19.5" customHeight="1">
      <c r="A69" s="23"/>
      <c r="B69" s="18"/>
      <c r="C69" s="45" t="s">
        <v>11</v>
      </c>
      <c r="D69" s="72">
        <v>70</v>
      </c>
      <c r="E69" s="43">
        <f t="shared" si="6"/>
        <v>800</v>
      </c>
      <c r="F69" s="85">
        <v>800</v>
      </c>
    </row>
    <row r="70" spans="1:6" ht="20.25" customHeight="1">
      <c r="C70" s="51" t="s">
        <v>7</v>
      </c>
      <c r="D70" s="51"/>
      <c r="E70" s="88">
        <f t="shared" ref="E70" si="7">F70</f>
        <v>-2700</v>
      </c>
      <c r="F70" s="31">
        <f>F16-F24</f>
        <v>-2700</v>
      </c>
    </row>
    <row r="73" spans="1:6" ht="26.25" customHeight="1">
      <c r="C73" s="52" t="s">
        <v>12</v>
      </c>
      <c r="D73" s="53">
        <f>D74</f>
        <v>2700</v>
      </c>
    </row>
    <row r="74" spans="1:6" ht="20.25" customHeight="1">
      <c r="C74" s="52" t="s">
        <v>15</v>
      </c>
      <c r="D74" s="53">
        <f>D75+D93+D88+D99</f>
        <v>2700</v>
      </c>
    </row>
    <row r="75" spans="1:6" ht="24" customHeight="1">
      <c r="C75" s="74" t="s">
        <v>13</v>
      </c>
      <c r="D75" s="54">
        <f>D76+D77+D78+D79+D80+D81+D82+D83+D84+D85+D86+D87</f>
        <v>1249</v>
      </c>
    </row>
    <row r="76" spans="1:6" ht="46.5" customHeight="1">
      <c r="C76" s="58" t="s">
        <v>72</v>
      </c>
      <c r="D76" s="55">
        <v>173</v>
      </c>
    </row>
    <row r="77" spans="1:6" ht="45.75" customHeight="1">
      <c r="C77" s="58" t="s">
        <v>75</v>
      </c>
      <c r="D77" s="55">
        <v>69</v>
      </c>
    </row>
    <row r="78" spans="1:6" ht="88.5" customHeight="1">
      <c r="C78" s="58" t="s">
        <v>76</v>
      </c>
      <c r="D78" s="55">
        <v>104</v>
      </c>
    </row>
    <row r="79" spans="1:6" ht="23.25" customHeight="1">
      <c r="C79" s="104" t="s">
        <v>77</v>
      </c>
      <c r="D79" s="103">
        <v>16</v>
      </c>
    </row>
    <row r="80" spans="1:6" ht="23.25" customHeight="1">
      <c r="C80" s="104" t="s">
        <v>78</v>
      </c>
      <c r="D80" s="103">
        <v>2</v>
      </c>
    </row>
    <row r="81" spans="3:4" ht="22.5" customHeight="1">
      <c r="C81" s="104" t="s">
        <v>79</v>
      </c>
      <c r="D81" s="103">
        <v>3</v>
      </c>
    </row>
    <row r="82" spans="3:4" ht="39.75" customHeight="1">
      <c r="C82" s="106" t="s">
        <v>85</v>
      </c>
      <c r="D82" s="83">
        <v>134</v>
      </c>
    </row>
    <row r="83" spans="3:4" ht="36.75" customHeight="1">
      <c r="C83" s="107" t="s">
        <v>81</v>
      </c>
      <c r="D83" s="55">
        <v>142</v>
      </c>
    </row>
    <row r="84" spans="3:4" ht="39" customHeight="1">
      <c r="C84" s="107" t="s">
        <v>82</v>
      </c>
      <c r="D84" s="55">
        <v>94</v>
      </c>
    </row>
    <row r="85" spans="3:4" ht="43.5" customHeight="1">
      <c r="C85" s="107" t="s">
        <v>83</v>
      </c>
      <c r="D85" s="55">
        <v>34</v>
      </c>
    </row>
    <row r="86" spans="3:4" ht="36" customHeight="1">
      <c r="C86" s="107" t="s">
        <v>84</v>
      </c>
      <c r="D86" s="55">
        <v>49</v>
      </c>
    </row>
    <row r="87" spans="3:4" ht="60.75" customHeight="1">
      <c r="C87" s="108" t="s">
        <v>86</v>
      </c>
      <c r="D87" s="55">
        <v>429</v>
      </c>
    </row>
    <row r="88" spans="3:4" ht="29.25" customHeight="1">
      <c r="C88" s="46" t="s">
        <v>34</v>
      </c>
      <c r="D88" s="54">
        <f>D89+D91</f>
        <v>540</v>
      </c>
    </row>
    <row r="89" spans="3:4" ht="24.75" customHeight="1">
      <c r="C89" s="57" t="s">
        <v>31</v>
      </c>
      <c r="D89" s="55">
        <f>D90</f>
        <v>500</v>
      </c>
    </row>
    <row r="90" spans="3:4" ht="21.75" customHeight="1">
      <c r="C90" s="89" t="s">
        <v>61</v>
      </c>
      <c r="D90" s="55">
        <v>500</v>
      </c>
    </row>
    <row r="91" spans="3:4" ht="37.5" customHeight="1">
      <c r="C91" s="98" t="s">
        <v>62</v>
      </c>
      <c r="D91" s="55">
        <f>D92</f>
        <v>40</v>
      </c>
    </row>
    <row r="92" spans="3:4" ht="82.5" customHeight="1">
      <c r="C92" s="58" t="s">
        <v>63</v>
      </c>
      <c r="D92" s="83">
        <v>40</v>
      </c>
    </row>
    <row r="93" spans="3:4" ht="23.25" customHeight="1">
      <c r="C93" s="46" t="s">
        <v>16</v>
      </c>
      <c r="D93" s="90">
        <f>D94</f>
        <v>111</v>
      </c>
    </row>
    <row r="94" spans="3:4" ht="42" customHeight="1">
      <c r="C94" s="48" t="s">
        <v>87</v>
      </c>
      <c r="D94" s="86">
        <f>D95+D97+D98</f>
        <v>111</v>
      </c>
    </row>
    <row r="95" spans="3:4" ht="36" customHeight="1">
      <c r="C95" s="58" t="s">
        <v>64</v>
      </c>
      <c r="D95" s="86">
        <v>32</v>
      </c>
    </row>
    <row r="96" spans="3:4" ht="41.25" hidden="1" customHeight="1">
      <c r="C96" s="56"/>
      <c r="D96" s="59"/>
    </row>
    <row r="97" spans="3:4" ht="35.25" customHeight="1">
      <c r="C97" s="58" t="s">
        <v>65</v>
      </c>
      <c r="D97" s="55">
        <v>14</v>
      </c>
    </row>
    <row r="98" spans="3:4" ht="64.5" customHeight="1">
      <c r="C98" s="105" t="s">
        <v>80</v>
      </c>
      <c r="D98" s="114">
        <v>65</v>
      </c>
    </row>
    <row r="99" spans="3:4" ht="27.75" customHeight="1">
      <c r="C99" s="115" t="s">
        <v>49</v>
      </c>
      <c r="D99" s="116">
        <f>D100+D101+D102</f>
        <v>800</v>
      </c>
    </row>
    <row r="100" spans="3:4" ht="51.75" customHeight="1">
      <c r="C100" s="102" t="s">
        <v>51</v>
      </c>
      <c r="D100" s="92">
        <v>400</v>
      </c>
    </row>
    <row r="101" spans="3:4" ht="63">
      <c r="C101" s="102" t="s">
        <v>52</v>
      </c>
      <c r="D101" s="92">
        <v>360</v>
      </c>
    </row>
    <row r="102" spans="3:4" ht="47.25">
      <c r="C102" s="102" t="s">
        <v>53</v>
      </c>
      <c r="D102" s="92">
        <v>40</v>
      </c>
    </row>
  </sheetData>
  <mergeCells count="4">
    <mergeCell ref="C2:D2"/>
    <mergeCell ref="C12:E12"/>
    <mergeCell ref="C5:E5"/>
    <mergeCell ref="C7:E7"/>
  </mergeCells>
  <pageMargins left="0.47244094488188981" right="0.51181102362204722" top="0.43307086614173229" bottom="0.51181102362204722" header="0.31496062992125984" footer="0.31496062992125984"/>
  <pageSetup paperSize="9"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Anexa 1  (2)</vt:lpstr>
    </vt:vector>
  </TitlesOfParts>
  <Company>Consiliul Judetean Arges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larisa</dc:creator>
  <cp:lastModifiedBy>larisa</cp:lastModifiedBy>
  <cp:lastPrinted>2024-08-21T12:01:08Z</cp:lastPrinted>
  <dcterms:created xsi:type="dcterms:W3CDTF">2020-09-07T10:07:37Z</dcterms:created>
  <dcterms:modified xsi:type="dcterms:W3CDTF">2024-08-21T12:10:47Z</dcterms:modified>
</cp:coreProperties>
</file>