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calcPr calcId="125725"/>
</workbook>
</file>

<file path=xl/calcChain.xml><?xml version="1.0" encoding="utf-8"?>
<calcChain xmlns="http://schemas.openxmlformats.org/spreadsheetml/2006/main">
  <c r="D86" i="3"/>
  <c r="E30"/>
  <c r="E36"/>
  <c r="E38"/>
  <c r="E39"/>
  <c r="E45"/>
  <c r="E50"/>
  <c r="E52"/>
  <c r="E56"/>
  <c r="E59"/>
  <c r="E60"/>
  <c r="E63"/>
  <c r="E64"/>
  <c r="E65"/>
  <c r="E67"/>
  <c r="E70"/>
  <c r="F26"/>
  <c r="E26" s="1"/>
  <c r="D76"/>
  <c r="D92"/>
  <c r="D91" s="1"/>
  <c r="F69"/>
  <c r="F68" s="1"/>
  <c r="E68" s="1"/>
  <c r="E69" l="1"/>
  <c r="D83"/>
  <c r="D82" s="1"/>
  <c r="F32"/>
  <c r="D88"/>
  <c r="F42"/>
  <c r="F20"/>
  <c r="F18"/>
  <c r="F24"/>
  <c r="F49"/>
  <c r="F51"/>
  <c r="E51" s="1"/>
  <c r="F35"/>
  <c r="E35" s="1"/>
  <c r="F29"/>
  <c r="E29" s="1"/>
  <c r="F41" l="1"/>
  <c r="E41" s="1"/>
  <c r="E42"/>
  <c r="F17"/>
  <c r="E17" s="1"/>
  <c r="E18"/>
  <c r="F48"/>
  <c r="E49"/>
  <c r="F19"/>
  <c r="E19" s="1"/>
  <c r="E20"/>
  <c r="F23"/>
  <c r="E23" s="1"/>
  <c r="E24"/>
  <c r="F31"/>
  <c r="E31" s="1"/>
  <c r="E32"/>
  <c r="F47" l="1"/>
  <c r="E48"/>
  <c r="F28"/>
  <c r="F16"/>
  <c r="E16" s="1"/>
  <c r="F27" l="1"/>
  <c r="E27" s="1"/>
  <c r="E28"/>
  <c r="F46"/>
  <c r="E46" s="1"/>
  <c r="E47"/>
  <c r="F44"/>
  <c r="E44" s="1"/>
  <c r="F37"/>
  <c r="E37" s="1"/>
  <c r="F66"/>
  <c r="E66" s="1"/>
  <c r="F62"/>
  <c r="E62" s="1"/>
  <c r="F58"/>
  <c r="E58" s="1"/>
  <c r="F55"/>
  <c r="E55" s="1"/>
  <c r="F25"/>
  <c r="F22" l="1"/>
  <c r="E22" s="1"/>
  <c r="E25"/>
  <c r="F40"/>
  <c r="E40" s="1"/>
  <c r="F34"/>
  <c r="E34" s="1"/>
  <c r="F57"/>
  <c r="E57" s="1"/>
  <c r="F54"/>
  <c r="E54" s="1"/>
  <c r="D85"/>
  <c r="D75" s="1"/>
  <c r="F43"/>
  <c r="E43" s="1"/>
  <c r="F61"/>
  <c r="E61" s="1"/>
  <c r="F53" l="1"/>
  <c r="E53" s="1"/>
  <c r="F33"/>
  <c r="E33" s="1"/>
  <c r="F21" l="1"/>
  <c r="E21" s="1"/>
  <c r="F71" l="1"/>
  <c r="E71" s="1"/>
  <c r="D74"/>
</calcChain>
</file>

<file path=xl/sharedStrings.xml><?xml version="1.0" encoding="utf-8"?>
<sst xmlns="http://schemas.openxmlformats.org/spreadsheetml/2006/main" count="115" uniqueCount="71">
  <si>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</si>
  <si>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</si>
  <si>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</si>
  <si>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</si>
  <si>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</si>
  <si>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</si>
  <si>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</si>
  <si>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 xml:space="preserve">DEFICIT </t>
  </si>
  <si>
    <t xml:space="preserve">INFLUENTE </t>
  </si>
  <si>
    <t xml:space="preserve">LA BUGETUL LOCAL PE ANUL 2024 </t>
  </si>
  <si>
    <t>SECTIUNEA DE DEZVOLTARE</t>
  </si>
  <si>
    <t xml:space="preserve">Cheltuieli de capital </t>
  </si>
  <si>
    <t xml:space="preserve">Sume utilizate din excedentul bugetului local </t>
  </si>
  <si>
    <t>AUTORITATI PUBLICE SI ACTIUNI EXTERNE</t>
  </si>
  <si>
    <t>51.02.01.03</t>
  </si>
  <si>
    <t>TOTAL, din care:</t>
  </si>
  <si>
    <t xml:space="preserve">ASIGURARI SI ASIST. SOCIALA </t>
  </si>
  <si>
    <t xml:space="preserve">DIRECTIA GENERALA DE ASISTENTA SOCIALA SI PROTECTIE SOCIALA - ASISTENTA SOCIALA IN CAZ DE BOLI SI INVALIDITATE </t>
  </si>
  <si>
    <t>68.02.05</t>
  </si>
  <si>
    <t>SECTIUNEA DE FUNCTIONARE</t>
  </si>
  <si>
    <t>Cheltuieli  cu bunuri si servicii</t>
  </si>
  <si>
    <t>Plati efectuate in anii precedenti si recuperate in anul curent</t>
  </si>
  <si>
    <t>85.01</t>
  </si>
  <si>
    <t xml:space="preserve"> DIRECTIA GENERALA DE ASISTENTA SOCIALA SI PROTECTIA COPILULUI ARGES- ASISTENTA SOCIALA PENTRU FAMILIE SI COPII</t>
  </si>
  <si>
    <t>68.02.06</t>
  </si>
  <si>
    <t>66.02.06</t>
  </si>
  <si>
    <t>Transferuri de capital - pt fin investitiilor la spitale</t>
  </si>
  <si>
    <t>51.02.12</t>
  </si>
  <si>
    <t xml:space="preserve">Ajutoare sociale in numerar </t>
  </si>
  <si>
    <t>57.02.01</t>
  </si>
  <si>
    <t xml:space="preserve">TOTAL VENITURI </t>
  </si>
  <si>
    <t>SPITALUL JUDETEAN DE URGENTA PITESTI</t>
  </si>
  <si>
    <t>DIRECTIA GENERALA DE ASISTENTA SOCIALA SI PROTECTIE SOCIALA - ASISTENTA ACORDATA PERSOANELOR IN VARSTA</t>
  </si>
  <si>
    <t>68.02.04</t>
  </si>
  <si>
    <t xml:space="preserve">SANATATE </t>
  </si>
  <si>
    <t>TRIM 
III</t>
  </si>
  <si>
    <t>66.02</t>
  </si>
  <si>
    <t xml:space="preserve">SPITALUL DE RECUPERARE RESPIRATORIE SI PNEUMOLOGIE “SF. ANDREI” VALEA IASULUI </t>
  </si>
  <si>
    <r>
      <t>70</t>
    </r>
    <r>
      <rPr>
        <b/>
        <sz val="10"/>
        <color theme="0"/>
        <rFont val="Times New Roman"/>
        <family val="1"/>
        <charset val="238"/>
      </rPr>
      <t>..</t>
    </r>
  </si>
  <si>
    <t>CENTRUL MILITAR JUDETEAN ARGES "GENERAL CONSTANTIN  CHRISTESCU"</t>
  </si>
  <si>
    <t>60.02.02</t>
  </si>
  <si>
    <t xml:space="preserve">Cheltuieli de personal </t>
  </si>
  <si>
    <t>Varsaminte din sectiunea de functionare</t>
  </si>
  <si>
    <t>37.02.03</t>
  </si>
  <si>
    <t>37.02.04</t>
  </si>
  <si>
    <t xml:space="preserve">Transferuri din bugetele locale pentru finantarea cheltuielilor curente in domeniul sanatatii </t>
  </si>
  <si>
    <t>51.01.46</t>
  </si>
  <si>
    <t>Licenta Microsoft Office 2021 HOME AND BUSINESS OEM.</t>
  </si>
  <si>
    <t>CULTURA</t>
  </si>
  <si>
    <t>BIBLIOTECA JUDETEANA "DINICU
 GOLESCU" ARGES</t>
  </si>
  <si>
    <t>67.02.03</t>
  </si>
  <si>
    <t>Proiect tehnic pentru alimentare cu gaze Extindere Ambulatoriu Integrat la Spitalul Judetean de Urgenta Pitesti</t>
  </si>
  <si>
    <t xml:space="preserve">SPITALUL DE PNEUMOFTIZIOLOGIE LEORDENI </t>
  </si>
  <si>
    <t>“Modificare alimentare cu energie electrica Pavilion II”</t>
  </si>
  <si>
    <t>“Modernizare decantor”</t>
  </si>
  <si>
    <t>APARARE</t>
  </si>
  <si>
    <t>60.02</t>
  </si>
  <si>
    <t>Lucrari de instalare si configurare retea calculatoare, Tv  si telefonie</t>
  </si>
  <si>
    <t>UNITATEA DE ASISTENTA MEDICO-SOCIALA DEDULESTI</t>
  </si>
  <si>
    <t>68.02.12.02</t>
  </si>
  <si>
    <t>Alte transferuri  de capital catre institutii publice</t>
  </si>
  <si>
    <t>51.02.29</t>
  </si>
  <si>
    <t xml:space="preserve">Reabilitare, supraetajare si extindere Corp A de la Unitatea de Asistenta Medico-Sociala Dedulesti </t>
  </si>
  <si>
    <t xml:space="preserve">Sistem Desktop PC </t>
  </si>
  <si>
    <t xml:space="preserve">Licente Microsoft Windows 11 PRO OEM </t>
  </si>
  <si>
    <t>Licente Microsoft Office 2021 Home and Business OEM.</t>
  </si>
  <si>
    <t>Studiului si asigurare de asitenta tehnica pentru realizarea Planului de mentinere a calitatii aerului in Judetul Arges 2025-2029.</t>
  </si>
  <si>
    <t>ANEXA nr. 1</t>
  </si>
  <si>
    <t>PROPUNERE 2024</t>
  </si>
  <si>
    <t xml:space="preserve">mii lei </t>
  </si>
  <si>
    <t>La Hot. CJ. 227/25.07.2024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</si>
</sst>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</cellStyleXfs>
  <cellXfs count="116">
    <xf numFmtId="0" fontId="0" fillId="0" borderId="0" xfId="0"/>
    <xf numFmtId="0" fontId="13" fillId="2" borderId="2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4" fontId="13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4" fontId="14" fillId="6" borderId="1" xfId="0" applyNumberFormat="1" applyFont="1" applyFill="1" applyBorder="1" applyAlignment="1">
      <alignment horizontal="right" vertical="center" wrapText="1"/>
    </xf>
    <xf numFmtId="4" fontId="14" fillId="7" borderId="1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/>
    </xf>
    <xf numFmtId="0" fontId="6" fillId="0" borderId="0" xfId="0" applyFont="1" applyFill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 wrapText="1"/>
    </xf>
    <xf numFmtId="4" fontId="18" fillId="6" borderId="1" xfId="0" applyNumberFormat="1" applyFont="1" applyFill="1" applyBorder="1" applyAlignment="1">
      <alignment horizontal="right" vertical="center" wrapText="1"/>
    </xf>
    <xf numFmtId="4" fontId="13" fillId="6" borderId="1" xfId="0" applyNumberFormat="1" applyFont="1" applyFill="1" applyBorder="1" applyAlignment="1">
      <alignment horizontal="right" vertical="center" wrapText="1"/>
    </xf>
    <xf numFmtId="4" fontId="15" fillId="6" borderId="1" xfId="0" applyNumberFormat="1" applyFont="1" applyFill="1" applyBorder="1" applyAlignment="1">
      <alignment horizontal="right" vertical="center" wrapText="1"/>
    </xf>
    <xf numFmtId="4" fontId="18" fillId="8" borderId="1" xfId="0" applyNumberFormat="1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7" fillId="0" borderId="1" xfId="0" applyFont="1" applyFill="1" applyBorder="1"/>
    <xf numFmtId="4" fontId="6" fillId="5" borderId="2" xfId="0" applyNumberFormat="1" applyFont="1" applyFill="1" applyBorder="1" applyAlignment="1">
      <alignment horizontal="right" vertical="center" wrapText="1"/>
    </xf>
    <xf numFmtId="4" fontId="6" fillId="7" borderId="2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0" fontId="6" fillId="7" borderId="1" xfId="0" applyFont="1" applyFill="1" applyBorder="1"/>
    <xf numFmtId="0" fontId="18" fillId="6" borderId="1" xfId="0" applyFont="1" applyFill="1" applyBorder="1" applyAlignment="1">
      <alignment wrapText="1"/>
    </xf>
    <xf numFmtId="0" fontId="18" fillId="6" borderId="0" xfId="0" applyFont="1" applyFill="1" applyAlignment="1">
      <alignment wrapText="1"/>
    </xf>
    <xf numFmtId="0" fontId="6" fillId="6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18" fillId="8" borderId="1" xfId="0" applyFont="1" applyFill="1" applyBorder="1" applyAlignment="1">
      <alignment vertical="center"/>
    </xf>
    <xf numFmtId="0" fontId="6" fillId="9" borderId="1" xfId="0" applyFont="1" applyFill="1" applyBorder="1" applyAlignment="1">
      <alignment vertical="center"/>
    </xf>
    <xf numFmtId="2" fontId="6" fillId="9" borderId="1" xfId="0" applyNumberFormat="1" applyFont="1" applyFill="1" applyBorder="1" applyAlignment="1">
      <alignment vertical="center"/>
    </xf>
    <xf numFmtId="2" fontId="6" fillId="7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/>
    </xf>
    <xf numFmtId="0" fontId="21" fillId="0" borderId="1" xfId="0" applyFont="1" applyBorder="1" applyAlignment="1">
      <alignment wrapText="1"/>
    </xf>
    <xf numFmtId="2" fontId="6" fillId="2" borderId="1" xfId="0" applyNumberFormat="1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2" fontId="5" fillId="5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23" fillId="6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/>
    </xf>
    <xf numFmtId="0" fontId="5" fillId="0" borderId="1" xfId="0" applyFont="1" applyFill="1" applyBorder="1"/>
    <xf numFmtId="4" fontId="13" fillId="3" borderId="1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1" xfId="0" applyFont="1" applyFill="1" applyBorder="1" applyAlignment="1">
      <alignment wrapText="1"/>
    </xf>
    <xf numFmtId="0" fontId="17" fillId="6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wrapText="1"/>
    </xf>
    <xf numFmtId="0" fontId="13" fillId="7" borderId="1" xfId="0" applyFont="1" applyFill="1" applyBorder="1" applyAlignment="1">
      <alignment horizontal="center"/>
    </xf>
    <xf numFmtId="2" fontId="5" fillId="7" borderId="1" xfId="1" applyNumberFormat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24" fillId="0" borderId="1" xfId="0" applyFont="1" applyBorder="1" applyAlignment="1">
      <alignment horizontal="justify"/>
    </xf>
    <xf numFmtId="0" fontId="6" fillId="3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vertical="center"/>
    </xf>
    <xf numFmtId="0" fontId="25" fillId="0" borderId="1" xfId="0" applyFont="1" applyBorder="1"/>
    <xf numFmtId="0" fontId="25" fillId="0" borderId="1" xfId="0" applyFont="1" applyBorder="1" applyAlignment="1">
      <alignment horizontal="justify"/>
    </xf>
    <xf numFmtId="0" fontId="25" fillId="0" borderId="0" xfId="0" applyFont="1" applyAlignment="1">
      <alignment wrapText="1"/>
    </xf>
    <xf numFmtId="4" fontId="6" fillId="6" borderId="2" xfId="0" applyNumberFormat="1" applyFont="1" applyFill="1" applyBorder="1" applyAlignment="1">
      <alignment horizontal="right" vertical="center" wrapText="1"/>
    </xf>
    <xf numFmtId="4" fontId="6" fillId="8" borderId="2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9" fillId="0" borderId="1" xfId="0" applyFont="1" applyBorder="1"/>
    <xf numFmtId="2" fontId="7" fillId="7" borderId="1" xfId="0" applyNumberFormat="1" applyFont="1" applyFill="1" applyBorder="1" applyAlignment="1">
      <alignment vertical="center"/>
    </xf>
    <xf numFmtId="4" fontId="7" fillId="7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4"/>
  <sheetViews>
    <sheetView tabSelected="1" topLeftCell="B1" zoomScaleNormal="100" workbookViewId="0">
      <selection activeCell="E2" sqref="E2"/>
    </sheetView>
  </sheetViews>
  <sheetFormatPr defaultRowHeight="15"/>
  <cols>
    <col min="1" max="1" width="4.140625" style="9" hidden="1" customWidth="1"/>
    <col min="2" max="2" width="3.140625" style="9" customWidth="1"/>
    <col min="3" max="3" width="49.85546875" style="12" customWidth="1"/>
    <col min="4" max="4" width="9.5703125" style="12" customWidth="1"/>
    <col min="5" max="5" width="16" style="12" customWidth="1"/>
    <col min="6" max="6" width="15.5703125" style="9" customWidth="1"/>
    <col min="7" max="16384" width="9.140625" style="9"/>
  </cols>
  <sheetData>
    <row r="1" spans="1:6">
      <c r="A1" s="6"/>
      <c r="B1" s="6"/>
      <c r="C1" s="7" t="s">
        <v>0</v>
      </c>
      <c r="D1" s="7"/>
      <c r="E1" s="8" t="s">
        <v>67</v>
      </c>
    </row>
    <row r="2" spans="1:6" ht="18">
      <c r="A2" s="10"/>
      <c r="B2" s="10"/>
      <c r="C2" s="111"/>
      <c r="D2" s="111"/>
      <c r="E2" s="11" t="s">
        <v>70</v>
      </c>
    </row>
    <row r="3" spans="1:6" ht="18">
      <c r="A3" s="10"/>
      <c r="B3" s="10"/>
      <c r="C3" s="28"/>
      <c r="D3" s="28"/>
    </row>
    <row r="4" spans="1:6" ht="18">
      <c r="A4" s="10"/>
      <c r="B4" s="10"/>
      <c r="C4" s="28"/>
      <c r="D4" s="28"/>
      <c r="E4" s="14"/>
    </row>
    <row r="5" spans="1:6" ht="18">
      <c r="A5" s="15" t="s">
        <v>1</v>
      </c>
      <c r="B5" s="15"/>
      <c r="C5" s="113" t="s">
        <v>8</v>
      </c>
      <c r="D5" s="114"/>
      <c r="E5" s="114"/>
    </row>
    <row r="6" spans="1:6" ht="18">
      <c r="A6" s="15"/>
      <c r="B6" s="15"/>
      <c r="C6" s="35"/>
      <c r="D6" s="36"/>
      <c r="E6" s="36"/>
    </row>
    <row r="7" spans="1:6" ht="15.75">
      <c r="A7" s="16" t="s">
        <v>6</v>
      </c>
      <c r="B7" s="16"/>
      <c r="C7" s="115" t="s">
        <v>9</v>
      </c>
      <c r="D7" s="114"/>
      <c r="E7" s="114"/>
    </row>
    <row r="8" spans="1:6" ht="15.75">
      <c r="A8" s="17"/>
      <c r="B8" s="17"/>
      <c r="C8" s="37"/>
      <c r="D8" s="37"/>
      <c r="E8" s="37"/>
    </row>
    <row r="9" spans="1:6" ht="15.75">
      <c r="A9" s="17"/>
      <c r="B9" s="17"/>
      <c r="C9" s="37"/>
      <c r="D9" s="37"/>
      <c r="E9" s="37"/>
      <c r="F9" s="9" t="s">
        <v>69</v>
      </c>
    </row>
    <row r="10" spans="1:6" ht="15.75" hidden="1">
      <c r="A10" s="17"/>
      <c r="B10" s="17"/>
      <c r="C10" s="37"/>
      <c r="D10" s="37"/>
      <c r="E10" s="37"/>
    </row>
    <row r="11" spans="1:6" ht="15.75" hidden="1">
      <c r="A11" s="17"/>
      <c r="B11" s="17"/>
      <c r="C11" s="37"/>
      <c r="D11" s="37"/>
      <c r="E11" s="37"/>
    </row>
    <row r="12" spans="1:6" ht="15" hidden="1" customHeight="1">
      <c r="A12" s="18"/>
      <c r="B12" s="18"/>
      <c r="C12" s="112"/>
      <c r="D12" s="112"/>
      <c r="E12" s="112"/>
    </row>
    <row r="13" spans="1:6" hidden="1">
      <c r="A13" s="18"/>
      <c r="B13" s="18"/>
      <c r="C13" s="19"/>
      <c r="D13" s="20"/>
      <c r="E13" s="13"/>
    </row>
    <row r="14" spans="1:6" ht="46.5" customHeight="1">
      <c r="A14" s="18"/>
      <c r="B14" s="18"/>
      <c r="C14" s="64" t="s">
        <v>2</v>
      </c>
      <c r="D14" s="65" t="s">
        <v>3</v>
      </c>
      <c r="E14" s="76" t="s">
        <v>68</v>
      </c>
      <c r="F14" s="76" t="s">
        <v>35</v>
      </c>
    </row>
    <row r="15" spans="1:6" ht="29.25" hidden="1" customHeight="1">
      <c r="A15" s="21"/>
      <c r="B15" s="18"/>
      <c r="C15" s="38"/>
      <c r="D15" s="38"/>
      <c r="E15" s="39"/>
      <c r="F15" s="1"/>
    </row>
    <row r="16" spans="1:6" ht="29.25" customHeight="1">
      <c r="A16" s="24"/>
      <c r="B16" s="18"/>
      <c r="C16" s="40" t="s">
        <v>30</v>
      </c>
      <c r="D16" s="63"/>
      <c r="E16" s="44">
        <f>F16</f>
        <v>0</v>
      </c>
      <c r="F16" s="44">
        <f>F17+F19</f>
        <v>0</v>
      </c>
    </row>
    <row r="17" spans="1:6" ht="24" customHeight="1">
      <c r="A17" s="24"/>
      <c r="B17" s="18"/>
      <c r="C17" s="78" t="s">
        <v>19</v>
      </c>
      <c r="D17" s="82"/>
      <c r="E17" s="41">
        <f t="shared" ref="E17:E70" si="0">F17</f>
        <v>-14.5</v>
      </c>
      <c r="F17" s="41">
        <f>F18</f>
        <v>-14.5</v>
      </c>
    </row>
    <row r="18" spans="1:6" ht="21.75" customHeight="1">
      <c r="A18" s="24"/>
      <c r="B18" s="18"/>
      <c r="C18" s="83" t="s">
        <v>42</v>
      </c>
      <c r="D18" s="66" t="s">
        <v>43</v>
      </c>
      <c r="E18" s="41">
        <f t="shared" si="0"/>
        <v>-14.5</v>
      </c>
      <c r="F18" s="41">
        <f>-7-7.5</f>
        <v>-14.5</v>
      </c>
    </row>
    <row r="19" spans="1:6" ht="22.5" customHeight="1">
      <c r="A19" s="24"/>
      <c r="B19" s="18"/>
      <c r="C19" s="46" t="s">
        <v>10</v>
      </c>
      <c r="D19" s="82"/>
      <c r="E19" s="41">
        <f t="shared" si="0"/>
        <v>14.5</v>
      </c>
      <c r="F19" s="41">
        <f>F20</f>
        <v>14.5</v>
      </c>
    </row>
    <row r="20" spans="1:6" ht="23.25" customHeight="1">
      <c r="A20" s="24"/>
      <c r="B20" s="18"/>
      <c r="C20" s="83" t="s">
        <v>42</v>
      </c>
      <c r="D20" s="66" t="s">
        <v>44</v>
      </c>
      <c r="E20" s="41">
        <f t="shared" si="0"/>
        <v>14.5</v>
      </c>
      <c r="F20" s="41">
        <f>7+7.5</f>
        <v>14.5</v>
      </c>
    </row>
    <row r="21" spans="1:6" ht="30" customHeight="1">
      <c r="A21" s="22"/>
      <c r="B21" s="18"/>
      <c r="C21" s="40" t="s">
        <v>4</v>
      </c>
      <c r="D21" s="67" t="s">
        <v>5</v>
      </c>
      <c r="E21" s="44">
        <f t="shared" si="0"/>
        <v>1371</v>
      </c>
      <c r="F21" s="2">
        <f>F22+F33+F53+F28+F46</f>
        <v>1371</v>
      </c>
    </row>
    <row r="22" spans="1:6" ht="24" customHeight="1">
      <c r="A22" s="23"/>
      <c r="B22" s="18"/>
      <c r="C22" s="77" t="s">
        <v>13</v>
      </c>
      <c r="D22" s="68" t="s">
        <v>14</v>
      </c>
      <c r="E22" s="45">
        <f t="shared" si="0"/>
        <v>-705</v>
      </c>
      <c r="F22" s="3">
        <f>F25+F23</f>
        <v>-705</v>
      </c>
    </row>
    <row r="23" spans="1:6" ht="24" customHeight="1">
      <c r="A23" s="23"/>
      <c r="B23" s="18"/>
      <c r="C23" s="78" t="s">
        <v>19</v>
      </c>
      <c r="D23" s="80"/>
      <c r="E23" s="41">
        <f t="shared" si="0"/>
        <v>-896</v>
      </c>
      <c r="F23" s="4">
        <f>F24</f>
        <v>-896</v>
      </c>
    </row>
    <row r="24" spans="1:6" ht="24" customHeight="1">
      <c r="A24" s="23"/>
      <c r="B24" s="18"/>
      <c r="C24" s="43" t="s">
        <v>41</v>
      </c>
      <c r="D24" s="80">
        <v>10</v>
      </c>
      <c r="E24" s="41">
        <f t="shared" si="0"/>
        <v>-896</v>
      </c>
      <c r="F24" s="4">
        <f>-791-105</f>
        <v>-896</v>
      </c>
    </row>
    <row r="25" spans="1:6" ht="22.5" customHeight="1">
      <c r="A25" s="23"/>
      <c r="B25" s="18"/>
      <c r="C25" s="46" t="s">
        <v>10</v>
      </c>
      <c r="D25" s="69"/>
      <c r="E25" s="41">
        <f t="shared" si="0"/>
        <v>191</v>
      </c>
      <c r="F25" s="4">
        <f t="shared" ref="F25" si="1">F26</f>
        <v>191</v>
      </c>
    </row>
    <row r="26" spans="1:6" ht="19.5" customHeight="1">
      <c r="A26" s="23"/>
      <c r="B26" s="18"/>
      <c r="C26" s="47" t="s">
        <v>11</v>
      </c>
      <c r="D26" s="69" t="s">
        <v>38</v>
      </c>
      <c r="E26" s="41">
        <f t="shared" si="0"/>
        <v>191</v>
      </c>
      <c r="F26" s="5">
        <f>2+7+2+1+179</f>
        <v>191</v>
      </c>
    </row>
    <row r="27" spans="1:6" ht="19.5" customHeight="1">
      <c r="A27" s="23"/>
      <c r="B27" s="18"/>
      <c r="C27" s="89" t="s">
        <v>55</v>
      </c>
      <c r="D27" s="88" t="s">
        <v>56</v>
      </c>
      <c r="E27" s="45">
        <f t="shared" si="0"/>
        <v>22</v>
      </c>
      <c r="F27" s="3">
        <f>F28</f>
        <v>22</v>
      </c>
    </row>
    <row r="28" spans="1:6" ht="32.25" customHeight="1">
      <c r="A28" s="23"/>
      <c r="B28" s="18"/>
      <c r="C28" s="81" t="s">
        <v>39</v>
      </c>
      <c r="D28" s="71" t="s">
        <v>40</v>
      </c>
      <c r="E28" s="41">
        <f t="shared" si="0"/>
        <v>22</v>
      </c>
      <c r="F28" s="5">
        <f>F29+F31</f>
        <v>22</v>
      </c>
    </row>
    <row r="29" spans="1:6" ht="19.5" customHeight="1">
      <c r="A29" s="23"/>
      <c r="B29" s="18"/>
      <c r="C29" s="78" t="s">
        <v>19</v>
      </c>
      <c r="D29" s="80"/>
      <c r="E29" s="41">
        <f t="shared" si="0"/>
        <v>-7</v>
      </c>
      <c r="F29" s="5">
        <f>F30</f>
        <v>-7</v>
      </c>
    </row>
    <row r="30" spans="1:6" ht="19.5" customHeight="1">
      <c r="A30" s="23"/>
      <c r="B30" s="18"/>
      <c r="C30" s="43" t="s">
        <v>20</v>
      </c>
      <c r="D30" s="80">
        <v>20</v>
      </c>
      <c r="E30" s="41">
        <f t="shared" si="0"/>
        <v>-7</v>
      </c>
      <c r="F30" s="5">
        <v>-7</v>
      </c>
    </row>
    <row r="31" spans="1:6" ht="19.5" customHeight="1">
      <c r="A31" s="23"/>
      <c r="B31" s="18"/>
      <c r="C31" s="53" t="s">
        <v>10</v>
      </c>
      <c r="D31" s="74"/>
      <c r="E31" s="41">
        <f t="shared" si="0"/>
        <v>29</v>
      </c>
      <c r="F31" s="5">
        <f>F32</f>
        <v>29</v>
      </c>
    </row>
    <row r="32" spans="1:6" ht="19.5" customHeight="1">
      <c r="A32" s="23"/>
      <c r="B32" s="18"/>
      <c r="C32" s="47" t="s">
        <v>11</v>
      </c>
      <c r="D32" s="75">
        <v>70</v>
      </c>
      <c r="E32" s="41">
        <f t="shared" si="0"/>
        <v>29</v>
      </c>
      <c r="F32" s="5">
        <f>7+22</f>
        <v>29</v>
      </c>
    </row>
    <row r="33" spans="1:6" ht="19.5" customHeight="1">
      <c r="A33" s="23"/>
      <c r="B33" s="18"/>
      <c r="C33" s="48" t="s">
        <v>34</v>
      </c>
      <c r="D33" s="70" t="s">
        <v>36</v>
      </c>
      <c r="E33" s="45">
        <f t="shared" si="0"/>
        <v>949</v>
      </c>
      <c r="F33" s="3">
        <f>F34+F40+F43</f>
        <v>949</v>
      </c>
    </row>
    <row r="34" spans="1:6" ht="32.25" customHeight="1">
      <c r="A34" s="23"/>
      <c r="B34" s="18"/>
      <c r="C34" s="49" t="s">
        <v>31</v>
      </c>
      <c r="D34" s="71" t="s">
        <v>25</v>
      </c>
      <c r="E34" s="102">
        <f t="shared" si="0"/>
        <v>542</v>
      </c>
      <c r="F34" s="31">
        <f>F35+F37</f>
        <v>542</v>
      </c>
    </row>
    <row r="35" spans="1:6" ht="24" customHeight="1">
      <c r="A35" s="23"/>
      <c r="B35" s="18"/>
      <c r="C35" s="78" t="s">
        <v>19</v>
      </c>
      <c r="D35" s="71"/>
      <c r="E35" s="41">
        <f t="shared" si="0"/>
        <v>500</v>
      </c>
      <c r="F35" s="4">
        <f>F36</f>
        <v>500</v>
      </c>
    </row>
    <row r="36" spans="1:6" ht="32.25" customHeight="1">
      <c r="A36" s="23"/>
      <c r="B36" s="18"/>
      <c r="C36" s="84" t="s">
        <v>45</v>
      </c>
      <c r="D36" s="66" t="s">
        <v>46</v>
      </c>
      <c r="E36" s="41">
        <f t="shared" si="0"/>
        <v>500</v>
      </c>
      <c r="F36" s="4">
        <v>500</v>
      </c>
    </row>
    <row r="37" spans="1:6" ht="21.75" customHeight="1">
      <c r="A37" s="23"/>
      <c r="B37" s="18"/>
      <c r="C37" s="42" t="s">
        <v>10</v>
      </c>
      <c r="D37" s="27"/>
      <c r="E37" s="41">
        <f t="shared" si="0"/>
        <v>42</v>
      </c>
      <c r="F37" s="5">
        <f t="shared" ref="F37" si="2">F38+F39</f>
        <v>42</v>
      </c>
    </row>
    <row r="38" spans="1:6" ht="24" customHeight="1">
      <c r="A38" s="23"/>
      <c r="B38" s="18"/>
      <c r="C38" s="43" t="s">
        <v>26</v>
      </c>
      <c r="D38" s="27" t="s">
        <v>27</v>
      </c>
      <c r="E38" s="41">
        <f t="shared" si="0"/>
        <v>42</v>
      </c>
      <c r="F38" s="5">
        <v>42</v>
      </c>
    </row>
    <row r="39" spans="1:6" ht="0.75" customHeight="1">
      <c r="A39" s="23"/>
      <c r="B39" s="18"/>
      <c r="C39" s="43"/>
      <c r="D39" s="27"/>
      <c r="E39" s="44">
        <f t="shared" si="0"/>
        <v>0</v>
      </c>
      <c r="F39" s="5"/>
    </row>
    <row r="40" spans="1:6" ht="30.75" customHeight="1">
      <c r="A40" s="23"/>
      <c r="B40" s="18"/>
      <c r="C40" s="109" t="s">
        <v>52</v>
      </c>
      <c r="D40" s="72" t="s">
        <v>25</v>
      </c>
      <c r="E40" s="92">
        <f t="shared" si="0"/>
        <v>116</v>
      </c>
      <c r="F40" s="32">
        <f t="shared" ref="F40" si="3">F41</f>
        <v>116</v>
      </c>
    </row>
    <row r="41" spans="1:6" ht="19.5" customHeight="1">
      <c r="A41" s="23"/>
      <c r="B41" s="18"/>
      <c r="C41" s="42" t="s">
        <v>10</v>
      </c>
      <c r="D41" s="66"/>
      <c r="E41" s="41">
        <f t="shared" si="0"/>
        <v>116</v>
      </c>
      <c r="F41" s="5">
        <f>F42</f>
        <v>116</v>
      </c>
    </row>
    <row r="42" spans="1:6" ht="17.25" customHeight="1">
      <c r="A42" s="23"/>
      <c r="B42" s="18"/>
      <c r="C42" s="43" t="s">
        <v>26</v>
      </c>
      <c r="D42" s="66" t="s">
        <v>27</v>
      </c>
      <c r="E42" s="41">
        <f t="shared" si="0"/>
        <v>116</v>
      </c>
      <c r="F42" s="5">
        <f>90+26</f>
        <v>116</v>
      </c>
    </row>
    <row r="43" spans="1:6" ht="44.25" customHeight="1">
      <c r="A43" s="23"/>
      <c r="B43" s="18"/>
      <c r="C43" s="50" t="s">
        <v>37</v>
      </c>
      <c r="D43" s="72" t="s">
        <v>25</v>
      </c>
      <c r="E43" s="92">
        <f t="shared" si="0"/>
        <v>291</v>
      </c>
      <c r="F43" s="30">
        <f t="shared" ref="F43:F44" si="4">F44</f>
        <v>291</v>
      </c>
    </row>
    <row r="44" spans="1:6" ht="19.5" customHeight="1">
      <c r="A44" s="23"/>
      <c r="B44" s="18"/>
      <c r="C44" s="78" t="s">
        <v>19</v>
      </c>
      <c r="D44" s="71"/>
      <c r="E44" s="110">
        <f t="shared" si="0"/>
        <v>291</v>
      </c>
      <c r="F44" s="29">
        <f t="shared" si="4"/>
        <v>291</v>
      </c>
    </row>
    <row r="45" spans="1:6" ht="24" customHeight="1">
      <c r="A45" s="23"/>
      <c r="B45" s="18"/>
      <c r="C45" s="84" t="s">
        <v>45</v>
      </c>
      <c r="D45" s="66" t="s">
        <v>46</v>
      </c>
      <c r="E45" s="41">
        <f t="shared" si="0"/>
        <v>291</v>
      </c>
      <c r="F45" s="29">
        <v>291</v>
      </c>
    </row>
    <row r="46" spans="1:6" ht="24" customHeight="1">
      <c r="A46" s="23"/>
      <c r="B46" s="18"/>
      <c r="C46" s="86" t="s">
        <v>48</v>
      </c>
      <c r="D46" s="87"/>
      <c r="E46" s="45">
        <f t="shared" si="0"/>
        <v>105</v>
      </c>
      <c r="F46" s="3">
        <f>F47</f>
        <v>105</v>
      </c>
    </row>
    <row r="47" spans="1:6" ht="33.75" customHeight="1">
      <c r="A47" s="23"/>
      <c r="B47" s="18"/>
      <c r="C47" s="81" t="s">
        <v>49</v>
      </c>
      <c r="D47" s="85" t="s">
        <v>50</v>
      </c>
      <c r="E47" s="44">
        <f t="shared" si="0"/>
        <v>105</v>
      </c>
      <c r="F47" s="29">
        <f>F48+F51</f>
        <v>105</v>
      </c>
    </row>
    <row r="48" spans="1:6" ht="21" customHeight="1">
      <c r="A48" s="23"/>
      <c r="B48" s="18"/>
      <c r="C48" s="78" t="s">
        <v>19</v>
      </c>
      <c r="D48" s="66"/>
      <c r="E48" s="41">
        <f t="shared" si="0"/>
        <v>97.5</v>
      </c>
      <c r="F48" s="29">
        <f>F49+F50</f>
        <v>97.5</v>
      </c>
    </row>
    <row r="49" spans="1:6" ht="19.5" customHeight="1">
      <c r="A49" s="23"/>
      <c r="B49" s="18"/>
      <c r="C49" s="43" t="s">
        <v>20</v>
      </c>
      <c r="D49" s="66">
        <v>20</v>
      </c>
      <c r="E49" s="41">
        <f t="shared" si="0"/>
        <v>146.5</v>
      </c>
      <c r="F49" s="29">
        <f>49-7.5+105</f>
        <v>146.5</v>
      </c>
    </row>
    <row r="50" spans="1:6" ht="15" customHeight="1">
      <c r="A50" s="23"/>
      <c r="B50" s="18"/>
      <c r="C50" s="83" t="s">
        <v>21</v>
      </c>
      <c r="D50" s="66" t="s">
        <v>22</v>
      </c>
      <c r="E50" s="41">
        <f t="shared" si="0"/>
        <v>-49</v>
      </c>
      <c r="F50" s="29">
        <v>-49</v>
      </c>
    </row>
    <row r="51" spans="1:6" ht="24" customHeight="1">
      <c r="A51" s="23"/>
      <c r="B51" s="18"/>
      <c r="C51" s="46" t="s">
        <v>10</v>
      </c>
      <c r="D51" s="69"/>
      <c r="E51" s="41">
        <f t="shared" si="0"/>
        <v>7.5</v>
      </c>
      <c r="F51" s="29">
        <f>F52</f>
        <v>7.5</v>
      </c>
    </row>
    <row r="52" spans="1:6" ht="24" customHeight="1">
      <c r="A52" s="23"/>
      <c r="B52" s="18"/>
      <c r="C52" s="47" t="s">
        <v>11</v>
      </c>
      <c r="D52" s="69" t="s">
        <v>38</v>
      </c>
      <c r="E52" s="41">
        <f t="shared" si="0"/>
        <v>7.5</v>
      </c>
      <c r="F52" s="29">
        <v>7.5</v>
      </c>
    </row>
    <row r="53" spans="1:6" ht="19.5" customHeight="1">
      <c r="A53" s="23"/>
      <c r="B53" s="18"/>
      <c r="C53" s="48" t="s">
        <v>16</v>
      </c>
      <c r="D53" s="70">
        <v>68.02</v>
      </c>
      <c r="E53" s="45">
        <f t="shared" si="0"/>
        <v>1000</v>
      </c>
      <c r="F53" s="26">
        <f>F57+F61+F54+F68</f>
        <v>1000</v>
      </c>
    </row>
    <row r="54" spans="1:6" ht="64.5" customHeight="1">
      <c r="A54" s="23"/>
      <c r="B54" s="18"/>
      <c r="C54" s="51" t="s">
        <v>32</v>
      </c>
      <c r="D54" s="71" t="s">
        <v>33</v>
      </c>
      <c r="E54" s="92">
        <f t="shared" si="0"/>
        <v>-28.59</v>
      </c>
      <c r="F54" s="79">
        <f t="shared" ref="F54:F55" si="5">F55</f>
        <v>-28.59</v>
      </c>
    </row>
    <row r="55" spans="1:6" ht="19.5" customHeight="1">
      <c r="A55" s="23"/>
      <c r="B55" s="18"/>
      <c r="C55" s="42" t="s">
        <v>19</v>
      </c>
      <c r="D55" s="73"/>
      <c r="E55" s="41">
        <f t="shared" si="0"/>
        <v>-28.59</v>
      </c>
      <c r="F55" s="5">
        <f t="shared" si="5"/>
        <v>-28.59</v>
      </c>
    </row>
    <row r="56" spans="1:6" ht="35.25" customHeight="1">
      <c r="A56" s="23"/>
      <c r="B56" s="18"/>
      <c r="C56" s="52" t="s">
        <v>21</v>
      </c>
      <c r="D56" s="66" t="s">
        <v>22</v>
      </c>
      <c r="E56" s="41">
        <f t="shared" si="0"/>
        <v>-28.59</v>
      </c>
      <c r="F56" s="34">
        <v>-28.59</v>
      </c>
    </row>
    <row r="57" spans="1:6" ht="59.25" customHeight="1">
      <c r="A57" s="23"/>
      <c r="B57" s="18"/>
      <c r="C57" s="51" t="s">
        <v>17</v>
      </c>
      <c r="D57" s="71" t="s">
        <v>18</v>
      </c>
      <c r="E57" s="92">
        <f t="shared" si="0"/>
        <v>-2.3100000000000023</v>
      </c>
      <c r="F57" s="25">
        <f>F58</f>
        <v>-2.3100000000000023</v>
      </c>
    </row>
    <row r="58" spans="1:6" ht="19.5" customHeight="1">
      <c r="A58" s="23"/>
      <c r="B58" s="18"/>
      <c r="C58" s="42" t="s">
        <v>19</v>
      </c>
      <c r="D58" s="73"/>
      <c r="E58" s="41">
        <f t="shared" si="0"/>
        <v>-2.3100000000000023</v>
      </c>
      <c r="F58" s="5">
        <f>F59+F60</f>
        <v>-2.3100000000000023</v>
      </c>
    </row>
    <row r="59" spans="1:6" ht="19.5" customHeight="1">
      <c r="A59" s="23"/>
      <c r="B59" s="18"/>
      <c r="C59" s="43" t="s">
        <v>20</v>
      </c>
      <c r="D59" s="66">
        <v>20</v>
      </c>
      <c r="E59" s="41">
        <f t="shared" si="0"/>
        <v>153.69999999999999</v>
      </c>
      <c r="F59" s="5">
        <v>153.69999999999999</v>
      </c>
    </row>
    <row r="60" spans="1:6" ht="38.25" customHeight="1">
      <c r="A60" s="23"/>
      <c r="B60" s="18"/>
      <c r="C60" s="52" t="s">
        <v>21</v>
      </c>
      <c r="D60" s="66" t="s">
        <v>22</v>
      </c>
      <c r="E60" s="41">
        <f t="shared" si="0"/>
        <v>-156.01</v>
      </c>
      <c r="F60" s="34">
        <v>-156.01</v>
      </c>
    </row>
    <row r="61" spans="1:6" ht="66" customHeight="1">
      <c r="A61" s="23"/>
      <c r="B61" s="18"/>
      <c r="C61" s="51" t="s">
        <v>23</v>
      </c>
      <c r="D61" s="71" t="s">
        <v>24</v>
      </c>
      <c r="E61" s="92">
        <f t="shared" si="0"/>
        <v>30.900000000000034</v>
      </c>
      <c r="F61" s="25">
        <f>F62+F66</f>
        <v>30.900000000000034</v>
      </c>
    </row>
    <row r="62" spans="1:6" ht="19.5" customHeight="1">
      <c r="A62" s="23"/>
      <c r="B62" s="18"/>
      <c r="C62" s="42" t="s">
        <v>19</v>
      </c>
      <c r="D62" s="73"/>
      <c r="E62" s="41">
        <f t="shared" si="0"/>
        <v>30.900000000000034</v>
      </c>
      <c r="F62" s="5">
        <f>F63+F64+F65</f>
        <v>30.900000000000034</v>
      </c>
    </row>
    <row r="63" spans="1:6" ht="19.5" customHeight="1">
      <c r="A63" s="23"/>
      <c r="B63" s="18"/>
      <c r="C63" s="43" t="s">
        <v>20</v>
      </c>
      <c r="D63" s="66">
        <v>20</v>
      </c>
      <c r="E63" s="41">
        <f t="shared" si="0"/>
        <v>376.17</v>
      </c>
      <c r="F63" s="5">
        <v>376.17</v>
      </c>
    </row>
    <row r="64" spans="1:6" ht="0.75" customHeight="1">
      <c r="A64" s="23"/>
      <c r="B64" s="18"/>
      <c r="C64" s="43" t="s">
        <v>28</v>
      </c>
      <c r="D64" s="66" t="s">
        <v>29</v>
      </c>
      <c r="E64" s="41">
        <f t="shared" si="0"/>
        <v>0</v>
      </c>
      <c r="F64" s="5">
        <v>0</v>
      </c>
    </row>
    <row r="65" spans="1:6" ht="33" customHeight="1">
      <c r="A65" s="23"/>
      <c r="B65" s="18"/>
      <c r="C65" s="52" t="s">
        <v>21</v>
      </c>
      <c r="D65" s="66" t="s">
        <v>22</v>
      </c>
      <c r="E65" s="41">
        <f t="shared" si="0"/>
        <v>-345.27</v>
      </c>
      <c r="F65" s="34">
        <v>-345.27</v>
      </c>
    </row>
    <row r="66" spans="1:6" ht="19.5" hidden="1" customHeight="1">
      <c r="A66" s="23"/>
      <c r="B66" s="18"/>
      <c r="C66" s="46" t="s">
        <v>10</v>
      </c>
      <c r="D66" s="69"/>
      <c r="E66" s="41">
        <f t="shared" si="0"/>
        <v>0</v>
      </c>
      <c r="F66" s="5">
        <f>F67</f>
        <v>0</v>
      </c>
    </row>
    <row r="67" spans="1:6" ht="19.5" hidden="1" customHeight="1">
      <c r="A67" s="23"/>
      <c r="B67" s="18"/>
      <c r="C67" s="47" t="s">
        <v>11</v>
      </c>
      <c r="D67" s="69" t="s">
        <v>38</v>
      </c>
      <c r="E67" s="41">
        <f t="shared" si="0"/>
        <v>0</v>
      </c>
      <c r="F67" s="5">
        <v>0</v>
      </c>
    </row>
    <row r="68" spans="1:6" ht="33" customHeight="1">
      <c r="A68" s="23"/>
      <c r="B68" s="18"/>
      <c r="C68" s="91" t="s">
        <v>58</v>
      </c>
      <c r="D68" s="93" t="s">
        <v>59</v>
      </c>
      <c r="E68" s="92">
        <f t="shared" si="0"/>
        <v>1000</v>
      </c>
      <c r="F68" s="94">
        <f>F69</f>
        <v>1000</v>
      </c>
    </row>
    <row r="69" spans="1:6" ht="19.5" customHeight="1">
      <c r="A69" s="23"/>
      <c r="B69" s="18"/>
      <c r="C69" s="78" t="s">
        <v>10</v>
      </c>
      <c r="D69" s="66"/>
      <c r="E69" s="41">
        <f t="shared" si="0"/>
        <v>1000</v>
      </c>
      <c r="F69" s="95">
        <f>F70</f>
        <v>1000</v>
      </c>
    </row>
    <row r="70" spans="1:6" ht="19.5" customHeight="1">
      <c r="A70" s="23"/>
      <c r="B70" s="18"/>
      <c r="C70" s="43" t="s">
        <v>60</v>
      </c>
      <c r="D70" s="66" t="s">
        <v>61</v>
      </c>
      <c r="E70" s="41">
        <f t="shared" si="0"/>
        <v>1000</v>
      </c>
      <c r="F70" s="95">
        <v>1000</v>
      </c>
    </row>
    <row r="71" spans="1:6" ht="20.25" customHeight="1">
      <c r="C71" s="54" t="s">
        <v>7</v>
      </c>
      <c r="D71" s="54"/>
      <c r="E71" s="103">
        <f t="shared" ref="E71" si="6">F71</f>
        <v>-1371</v>
      </c>
      <c r="F71" s="33">
        <f>F16-F21</f>
        <v>-1371</v>
      </c>
    </row>
    <row r="74" spans="1:6" ht="26.25" customHeight="1">
      <c r="C74" s="55" t="s">
        <v>12</v>
      </c>
      <c r="D74" s="56">
        <f>D75</f>
        <v>1371</v>
      </c>
    </row>
    <row r="75" spans="1:6" ht="20.25" customHeight="1">
      <c r="C75" s="55" t="s">
        <v>15</v>
      </c>
      <c r="D75" s="56">
        <f>D76+D91+D85+D82</f>
        <v>1371</v>
      </c>
    </row>
    <row r="76" spans="1:6" ht="24" customHeight="1">
      <c r="C76" s="77" t="s">
        <v>13</v>
      </c>
      <c r="D76" s="57">
        <f>D77+D78+D79+D80+D81</f>
        <v>191</v>
      </c>
    </row>
    <row r="77" spans="1:6" ht="41.25" customHeight="1">
      <c r="C77" s="96" t="s">
        <v>47</v>
      </c>
      <c r="D77" s="58">
        <v>2</v>
      </c>
    </row>
    <row r="78" spans="1:6" ht="22.5" customHeight="1">
      <c r="C78" s="99" t="s">
        <v>63</v>
      </c>
      <c r="D78" s="58">
        <v>7</v>
      </c>
    </row>
    <row r="79" spans="1:6" ht="27.75" customHeight="1">
      <c r="C79" s="99" t="s">
        <v>64</v>
      </c>
      <c r="D79" s="58">
        <v>1</v>
      </c>
    </row>
    <row r="80" spans="1:6" ht="30.75" customHeight="1">
      <c r="C80" s="100" t="s">
        <v>65</v>
      </c>
      <c r="D80" s="58">
        <v>2</v>
      </c>
    </row>
    <row r="81" spans="3:4" ht="50.25" customHeight="1">
      <c r="C81" s="101" t="s">
        <v>66</v>
      </c>
      <c r="D81" s="58">
        <v>179</v>
      </c>
    </row>
    <row r="82" spans="3:4" ht="22.5" customHeight="1">
      <c r="C82" s="89" t="s">
        <v>55</v>
      </c>
      <c r="D82" s="107">
        <f>D83</f>
        <v>22</v>
      </c>
    </row>
    <row r="83" spans="3:4" ht="29.25" customHeight="1">
      <c r="C83" s="51" t="s">
        <v>39</v>
      </c>
      <c r="D83" s="58">
        <f>D84</f>
        <v>22</v>
      </c>
    </row>
    <row r="84" spans="3:4" ht="36" customHeight="1">
      <c r="C84" s="61" t="s">
        <v>57</v>
      </c>
      <c r="D84" s="58">
        <v>22</v>
      </c>
    </row>
    <row r="85" spans="3:4" ht="29.25" customHeight="1">
      <c r="C85" s="48" t="s">
        <v>34</v>
      </c>
      <c r="D85" s="57">
        <f>D86+D88</f>
        <v>158</v>
      </c>
    </row>
    <row r="86" spans="3:4" ht="37.5" customHeight="1">
      <c r="C86" s="60" t="s">
        <v>31</v>
      </c>
      <c r="D86" s="58">
        <f>D87</f>
        <v>42</v>
      </c>
    </row>
    <row r="87" spans="3:4" ht="51.75" customHeight="1">
      <c r="C87" s="104" t="s">
        <v>51</v>
      </c>
      <c r="D87" s="58">
        <v>42</v>
      </c>
    </row>
    <row r="88" spans="3:4" ht="37.5" customHeight="1">
      <c r="C88" s="105" t="s">
        <v>52</v>
      </c>
      <c r="D88" s="58">
        <f>D89+D90</f>
        <v>116</v>
      </c>
    </row>
    <row r="89" spans="3:4" ht="33" customHeight="1">
      <c r="C89" s="104" t="s">
        <v>53</v>
      </c>
      <c r="D89" s="90">
        <v>26</v>
      </c>
    </row>
    <row r="90" spans="3:4" ht="23.25" customHeight="1">
      <c r="C90" s="106" t="s">
        <v>54</v>
      </c>
      <c r="D90" s="58">
        <v>90</v>
      </c>
    </row>
    <row r="91" spans="3:4" ht="23.25" customHeight="1">
      <c r="C91" s="48" t="s">
        <v>16</v>
      </c>
      <c r="D91" s="108">
        <f>D92</f>
        <v>1000</v>
      </c>
    </row>
    <row r="92" spans="3:4" ht="33.75" customHeight="1">
      <c r="C92" s="97" t="s">
        <v>58</v>
      </c>
      <c r="D92" s="98">
        <f>D93</f>
        <v>1000</v>
      </c>
    </row>
    <row r="93" spans="3:4" ht="36" customHeight="1">
      <c r="C93" s="61" t="s">
        <v>62</v>
      </c>
      <c r="D93" s="98">
        <v>1000</v>
      </c>
    </row>
    <row r="94" spans="3:4" ht="41.25" hidden="1" customHeight="1">
      <c r="C94" s="59"/>
      <c r="D94" s="62"/>
    </row>
  </sheetData>
  <mergeCells count="4">
    <mergeCell ref="C2:D2"/>
    <mergeCell ref="C12:E12"/>
    <mergeCell ref="C5:E5"/>
    <mergeCell ref="C7:E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  (2)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2024-07-17T12:19:07Z</cp:lastPrinted>
  <dcterms:created xsi:type="dcterms:W3CDTF">2020-09-07T10:07:37Z</dcterms:created>
  <dcterms:modified xsi:type="dcterms:W3CDTF">2024-07-30T06:49:52Z</dcterms:modified>
</cp:coreProperties>
</file>