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420" yWindow="750" windowWidth="23250" windowHeight="12600"/>
  </bookViews>
  <sheets>
    <sheet name="buget pe surse" sheetId="3" r:id="rId1"/>
    <sheet name="buget pe capdech" sheetId="2" r:id="rId2"/>
    <sheet name="lista echip" sheetId="4" state="hidden" r:id="rId3"/>
    <sheet name="diferente hcj linii buget" sheetId="5" state="hidden" r:id="rId4"/>
    <sheet name="diferente deviz" sheetId="6" state="hidden" r:id="rId5"/>
  </sheets>
  <definedNames>
    <definedName name="_Toc433878666" localSheetId="1">'buget pe capdech'!$A$2</definedName>
    <definedName name="Buget" localSheetId="1">'buget pe capdech'!#REF!</definedName>
    <definedName name="_xlnm.Print_Area" localSheetId="1">'buget pe capdech'!$A$1:$K$40</definedName>
    <definedName name="_xlnm.Print_Titles" localSheetId="1">'buget pe capdech'!$1:$5</definedName>
  </definedNames>
  <calcPr calcId="125725"/>
</workbook>
</file>

<file path=xl/calcChain.xml><?xml version="1.0" encoding="utf-8"?>
<calcChain xmlns="http://schemas.openxmlformats.org/spreadsheetml/2006/main">
  <c r="J12" i="5"/>
  <c r="I12"/>
  <c r="H12"/>
  <c r="J11"/>
  <c r="I11"/>
  <c r="H11"/>
  <c r="J10"/>
  <c r="I10"/>
  <c r="H10"/>
  <c r="J9"/>
  <c r="I9"/>
  <c r="H9"/>
  <c r="J8"/>
  <c r="I8"/>
  <c r="H8"/>
  <c r="J7"/>
  <c r="I7"/>
  <c r="H7"/>
  <c r="B25" i="4" l="1"/>
  <c r="F19"/>
  <c r="D11"/>
  <c r="D9"/>
  <c r="B9"/>
  <c r="B23"/>
  <c r="D13" i="3" l="1"/>
  <c r="D15"/>
  <c r="D11" l="1"/>
  <c r="D16"/>
  <c r="D10"/>
  <c r="D14" l="1"/>
  <c r="D12" s="1"/>
  <c r="D9"/>
</calcChain>
</file>

<file path=xl/sharedStrings.xml><?xml version="1.0" encoding="utf-8"?>
<sst xmlns="http://schemas.openxmlformats.org/spreadsheetml/2006/main" count="157" uniqueCount="129">
  <si>
    <t>Ajutor de stat</t>
  </si>
  <si>
    <t>Cost Total fără TVA</t>
  </si>
  <si>
    <t>TVA</t>
  </si>
  <si>
    <t>Cost total</t>
  </si>
  <si>
    <t>Valoare eligibilă fără TVA</t>
  </si>
  <si>
    <t>TVA eligibilă</t>
  </si>
  <si>
    <t>Total eligibil</t>
  </si>
  <si>
    <t>Valoare neeligibilă fără TVA</t>
  </si>
  <si>
    <t>Valoare TVA neeligibilă</t>
  </si>
  <si>
    <t>Total neeligibil</t>
  </si>
  <si>
    <t>DA/NU</t>
  </si>
  <si>
    <t>4=2+3</t>
  </si>
  <si>
    <t>7=5+6</t>
  </si>
  <si>
    <t>10=8+9</t>
  </si>
  <si>
    <t>2=5+8</t>
  </si>
  <si>
    <t>3=6+9</t>
  </si>
  <si>
    <t>Capitolul 1 - Cheltuieli pentru amenajarea terenului</t>
  </si>
  <si>
    <t>1.1 cheltuieli pentru amenajarea terenului</t>
  </si>
  <si>
    <t>NU</t>
  </si>
  <si>
    <t>1.2 cheltuieli cu amenajări pentru protecţia mediului şi aducerea la starea iniţială</t>
  </si>
  <si>
    <t>Total Capitol 1</t>
  </si>
  <si>
    <t>Capitolul 2 - Cheltuieli pentru asigurarea utilităţilor necesare obiectivului</t>
  </si>
  <si>
    <t>2.1 Cheltuieli pentru asigurarea utilităţilor necesare obiectivului</t>
  </si>
  <si>
    <t>Total Capitol 2</t>
  </si>
  <si>
    <t>Capitolul 3 - Cheltuieli pentru proiectare și asistență tehnică</t>
  </si>
  <si>
    <t>3.1 Studii de teren (cercetare arheologică, geotehnice, topografice, hidrologice, hidrogeotehnice, fotogrammetrice, topografice si de stabilire a terenului)</t>
  </si>
  <si>
    <t>3.2 Taxe pentru obținerea  de avize, acorduri și autorizații</t>
  </si>
  <si>
    <t>3.3 Proiectare și inginerie</t>
  </si>
  <si>
    <t xml:space="preserve">3.4 Consultanță </t>
  </si>
  <si>
    <t xml:space="preserve">3.5. Asistență tehnică </t>
  </si>
  <si>
    <t>Total Capitol 3</t>
  </si>
  <si>
    <t>Capitolul 4 - Cheltuieli pentru investiția de bază</t>
  </si>
  <si>
    <t>4.1 Construcții și instalații</t>
  </si>
  <si>
    <t>4.2. Dotări  (utilaje cu  şi fără montaj, dotări)</t>
  </si>
  <si>
    <t>4.3 Investiţie conexă investiţiei de bază</t>
  </si>
  <si>
    <t>Total Capitol 4</t>
  </si>
  <si>
    <t>Capitol 5 -  Cheltuieli cu organizarea de şantier</t>
  </si>
  <si>
    <t>5.1. Organizare de şantier</t>
  </si>
  <si>
    <t>5.1.1 cheltuieli pentru lucrări de construcții și instalații aferente organizării de șantier</t>
  </si>
  <si>
    <t>5.1.2 cheltuieli conexe organizării de șantier</t>
  </si>
  <si>
    <t>5.2 Cheltuieli pentru comisioane, cote, taxe</t>
  </si>
  <si>
    <t>5.3.  Cheltuieli diverse si neprevazute</t>
  </si>
  <si>
    <t>Total Capitol 5</t>
  </si>
  <si>
    <t>Capitolul 6 Cheltuieli de informare și publicitate</t>
  </si>
  <si>
    <t>6.1 Cheltuieli de informare și publicitate pentru proiect, care rezultă din obligațiile beneficiarului</t>
  </si>
  <si>
    <t>6.2 Cheltuieli de marketing şi promovare a obiectivului finanţat</t>
  </si>
  <si>
    <t>6.3 Cheltuieli pentru digitizarea obiectivului de patrimoniu</t>
  </si>
  <si>
    <t>Total Capitol 6</t>
  </si>
  <si>
    <t>Capitolul 7 Cheltuieli cu activitatea de audit financiar extern</t>
  </si>
  <si>
    <t>7.1 Cheltuieli cu auditul pentru proiect</t>
  </si>
  <si>
    <t>Total Capitol 7</t>
  </si>
  <si>
    <t> Total general</t>
  </si>
  <si>
    <t>Titul proiectului : Creşterea eficienţei energetice a Palatului Administrativ situat în Piteşti, Piaţa Vasile Milea nr. 1, judeţul Argeş</t>
  </si>
  <si>
    <t>Valoarea totală a cererii de finanţare, din care :</t>
  </si>
  <si>
    <t>Valoarea totală neeligibilă, inclusiv TVA aferent</t>
  </si>
  <si>
    <t>Valoarea totală eligibilă, inclusiv TVA aferent</t>
  </si>
  <si>
    <t>Contribuţia proprie, din care :</t>
  </si>
  <si>
    <t>Contribuţia solicitantului la cheltuieli eligibile, inclusiv TVA aferent</t>
  </si>
  <si>
    <t>Contribuţia solicitantului la cheltuieli neeligibile, inclusiv TVA aferent</t>
  </si>
  <si>
    <t>Autofinanţarea proiectului* (numai pentru proiectele generatoare de venit)</t>
  </si>
  <si>
    <t>ASISTENŢĂ FINANCIARĂ NERAMBURSABILĂ SOLICITATĂ</t>
  </si>
  <si>
    <t>SURSE DE FINANTARE</t>
  </si>
  <si>
    <t>Cod SMIS 114782</t>
  </si>
  <si>
    <t>VALOARE (lei cu TVA)</t>
  </si>
  <si>
    <t>verificare lista de echipamente</t>
  </si>
  <si>
    <t>dotarii</t>
  </si>
  <si>
    <t>servicii</t>
  </si>
  <si>
    <t>diverse</t>
  </si>
  <si>
    <t>org santier</t>
  </si>
  <si>
    <t>lucrari</t>
  </si>
  <si>
    <t>total</t>
  </si>
  <si>
    <t>Linii bugetare</t>
  </si>
  <si>
    <t>Valori existente in bugetul conf. HCJ nr.150/17.06.2022(lei fara TVA)</t>
  </si>
  <si>
    <t>Valori aferente PT revizuit HCJ 50/23.02.2023(lei fara TVA)</t>
  </si>
  <si>
    <t>Valori HCJ 104/30.03.2023(lei fara TVA)</t>
  </si>
  <si>
    <t>Valori HCJ……..SEPT 2023</t>
  </si>
  <si>
    <t>Motiv diferente</t>
  </si>
  <si>
    <t>2.1. Cheltuieli pentru asigurarea utilitatilor necesare obiectivului</t>
  </si>
  <si>
    <t>suplimentare reprez. ajustare  pret cf. clauza 48 din contract (ch.neeligibile)</t>
  </si>
  <si>
    <t xml:space="preserve">3.3. Proiectare si inginerie </t>
  </si>
  <si>
    <t>4.1. Constructii si instalatii</t>
  </si>
  <si>
    <t>4.2 Dotari</t>
  </si>
  <si>
    <t>4.3 Investitie conexa investitiei de baza</t>
  </si>
  <si>
    <t>5.1.1 Cheltuieli pentru constructii si instalatii aferente organizarii de santier</t>
  </si>
  <si>
    <t>Diferente intre HCJ 150/2022 si HCJ50/2023</t>
  </si>
  <si>
    <t>Diferente intre HCJ 50/2023 SI hcj 104/2023</t>
  </si>
  <si>
    <t>Diferente intre HCJ 104/2023 si HCJ …sept 2023</t>
  </si>
  <si>
    <t>se aduna si 6600 la proiectare???? Sunt pe 14.43 si fac parte din proiectare si as tehnica?</t>
  </si>
  <si>
    <r>
      <t>A.</t>
    </r>
    <r>
      <rPr>
        <b/>
        <sz val="7"/>
        <color rgb="FF000000"/>
        <rFont val="Times New Roman"/>
        <family val="1"/>
        <charset val="238"/>
      </rPr>
      <t xml:space="preserve">    </t>
    </r>
    <r>
      <rPr>
        <b/>
        <sz val="14"/>
        <color rgb="FF000000"/>
        <rFont val="Calibri"/>
        <family val="2"/>
        <charset val="238"/>
        <scheme val="minor"/>
      </rPr>
      <t xml:space="preserve">Modificari intervenite in devizul general </t>
    </r>
    <r>
      <rPr>
        <b/>
        <sz val="10"/>
        <color rgb="FF000000"/>
        <rFont val="Calibri"/>
        <family val="2"/>
        <charset val="238"/>
        <scheme val="minor"/>
      </rPr>
      <t>(valori fara TVA)</t>
    </r>
  </si>
  <si>
    <t>Nr. cap. Ch.</t>
  </si>
  <si>
    <t>Capitolele/</t>
  </si>
  <si>
    <t>subcapitolele deviz unde</t>
  </si>
  <si>
    <t>au intervenit modificari</t>
  </si>
  <si>
    <t>Deviz in concordanta cu buget proiect actual</t>
  </si>
  <si>
    <t xml:space="preserve"> Suplimentare revizie (sistem curenti slabi &amp; voce date)</t>
  </si>
  <si>
    <t>Suplimentare (ajustare pret)</t>
  </si>
  <si>
    <t>Actualizare (redistribuire linii deviz)</t>
  </si>
  <si>
    <t>Diferenta cumulat (suplimentere revizie, suplimentare acjustare, redistirbuire)</t>
  </si>
  <si>
    <t>Explicatii diferente</t>
  </si>
  <si>
    <t>HCJ nr.150/17.06.2022</t>
  </si>
  <si>
    <t>HCJ 50/23.02.2023</t>
  </si>
  <si>
    <t>suplimentare revizie (ch. neeligibile)</t>
  </si>
  <si>
    <t>HCJ 104/30.03.2023</t>
  </si>
  <si>
    <t>suplimentare ajustare (ch. neeligibile)</t>
  </si>
  <si>
    <t xml:space="preserve"> HCJ nr.  ....09.2023</t>
  </si>
  <si>
    <t>diferente (+/-)</t>
  </si>
  <si>
    <t>2.</t>
  </si>
  <si>
    <t xml:space="preserve"> Cheltuieli pentru asigurarea utilitatilor necesare obiectivului de investitii</t>
  </si>
  <si>
    <t>3.5.6.</t>
  </si>
  <si>
    <t>Proiect tehnic şi detalii de execuție</t>
  </si>
  <si>
    <t xml:space="preserve">suplimentare 52.420 lei repreze. cv pt sistem curenti slabi &amp;voce date (ch. neeligibile); </t>
  </si>
  <si>
    <t>OB.1 Lucrari pentru cresterea eficientei energetice a cladirii</t>
  </si>
  <si>
    <t>4.1.2.</t>
  </si>
  <si>
    <t>OB.2: Lucrari Conexe</t>
  </si>
  <si>
    <t xml:space="preserve">suplimentare 1.386.213,16 lei reprez. ajustare  pret cf. clauza 48 din contract (ch.neeligibile); </t>
  </si>
  <si>
    <t>4.1.4.</t>
  </si>
  <si>
    <t>OB,4: Sistem tehnic de securitate- curenti slabi, voce -date</t>
  </si>
  <si>
    <t>suplimentare revizie sistem curenti slabi &amp; voce date (ch.neeligibile)</t>
  </si>
  <si>
    <t>4.2.</t>
  </si>
  <si>
    <t>Montaj utilaje, echipamente tehnologice si functionale</t>
  </si>
  <si>
    <t xml:space="preserve">suplimentare 88.192,79 lei reprez. cv sistem curenti slabi &amp;voce date (ch. neeligibile); </t>
  </si>
  <si>
    <t>4.3.</t>
  </si>
  <si>
    <t>Utilaje, echipamente tehnologice si functionale care necesita montaj</t>
  </si>
  <si>
    <t xml:space="preserve">suplimentare 580.260,31 lei reprez. cv sistem curenti slabi &amp;voce date (ch. neeligibile); </t>
  </si>
  <si>
    <t>4.1.1</t>
  </si>
  <si>
    <t>Anexa nr._____ la HOT. NR………/……..2023</t>
  </si>
  <si>
    <t xml:space="preserve">BUGET PROIECT ACTUALIZAT </t>
  </si>
  <si>
    <t>SURSE DE FINANTARE ACTUALIZATE</t>
  </si>
  <si>
    <t>Anexa nr.3 la HOT. NR………/:::………2023</t>
  </si>
</sst>
</file>

<file path=xl/styles.xml><?xml version="1.0" encoding="utf-8"?>
<styleSheet xmlns="http://schemas.openxmlformats.org/spreadsheetml/2006/main">
  <fonts count="48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Trebuchet MS"/>
      <family val="2"/>
      <charset val="238"/>
    </font>
    <font>
      <sz val="8"/>
      <color rgb="FF000000"/>
      <name val="Trebuchet MS"/>
      <family val="2"/>
      <charset val="238"/>
    </font>
    <font>
      <b/>
      <sz val="8"/>
      <color rgb="FF000000"/>
      <name val="Trebuchet MS"/>
      <family val="2"/>
      <charset val="238"/>
    </font>
    <font>
      <b/>
      <sz val="10"/>
      <color theme="1"/>
      <name val="Trebuchet MS"/>
      <family val="2"/>
      <charset val="238"/>
    </font>
    <font>
      <b/>
      <sz val="10"/>
      <color rgb="FF000000"/>
      <name val="Trebuchet MS"/>
      <family val="2"/>
      <charset val="238"/>
    </font>
    <font>
      <sz val="10"/>
      <color theme="1"/>
      <name val="Trebuchet MS"/>
      <family val="2"/>
      <charset val="238"/>
    </font>
    <font>
      <sz val="10"/>
      <color rgb="FF000000"/>
      <name val="Trebuchet MS"/>
      <family val="2"/>
      <charset val="238"/>
    </font>
    <font>
      <sz val="8"/>
      <color theme="1"/>
      <name val="Trebuchet MS"/>
      <family val="2"/>
      <charset val="238"/>
    </font>
    <font>
      <sz val="8"/>
      <name val="Trebuchet MS"/>
      <family val="2"/>
      <charset val="238"/>
    </font>
    <font>
      <b/>
      <sz val="8"/>
      <name val="Trebuchet MS"/>
      <family val="2"/>
      <charset val="238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b/>
      <sz val="11"/>
      <color rgb="FF00B0F0"/>
      <name val="Calibri"/>
      <family val="2"/>
      <scheme val="minor"/>
    </font>
    <font>
      <b/>
      <sz val="10"/>
      <color rgb="FF00B0F0"/>
      <name val="Trebuchet MS"/>
      <family val="2"/>
      <charset val="238"/>
    </font>
    <font>
      <sz val="11"/>
      <color rgb="FF00B0F0"/>
      <name val="Calibri"/>
      <family val="2"/>
      <scheme val="minor"/>
    </font>
    <font>
      <b/>
      <sz val="12"/>
      <color rgb="FFFF0000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Trebuchet MS"/>
      <family val="2"/>
      <charset val="238"/>
    </font>
    <font>
      <b/>
      <sz val="11"/>
      <color rgb="FFFF0000"/>
      <name val="Calibri"/>
      <family val="2"/>
      <scheme val="minor"/>
    </font>
    <font>
      <b/>
      <sz val="10"/>
      <color rgb="FFFF0000"/>
      <name val="Trebuchet MS"/>
      <family val="2"/>
      <charset val="238"/>
    </font>
    <font>
      <b/>
      <sz val="10"/>
      <color rgb="FF000000"/>
      <name val="Calibri"/>
      <family val="2"/>
      <charset val="238"/>
      <scheme val="minor"/>
    </font>
    <font>
      <sz val="10"/>
      <color rgb="FFFF0000"/>
      <name val="Trebuchet MS"/>
      <family val="2"/>
      <charset val="238"/>
    </font>
    <font>
      <b/>
      <sz val="14"/>
      <color rgb="FF000000"/>
      <name val="Calibri"/>
      <family val="2"/>
      <charset val="238"/>
      <scheme val="minor"/>
    </font>
    <font>
      <b/>
      <sz val="7"/>
      <color rgb="FF000000"/>
      <name val="Times New Roman"/>
      <family val="1"/>
      <charset val="238"/>
    </font>
    <font>
      <b/>
      <sz val="9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7030A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05">
    <xf numFmtId="0" fontId="0" fillId="0" borderId="0" xfId="0"/>
    <xf numFmtId="4" fontId="0" fillId="0" borderId="0" xfId="0" applyNumberFormat="1"/>
    <xf numFmtId="4" fontId="10" fillId="2" borderId="5" xfId="0" applyNumberFormat="1" applyFont="1" applyFill="1" applyBorder="1"/>
    <xf numFmtId="4" fontId="10" fillId="2" borderId="5" xfId="0" applyNumberFormat="1" applyFont="1" applyFill="1" applyBorder="1" applyAlignment="1">
      <alignment horizontal="right"/>
    </xf>
    <xf numFmtId="4" fontId="0" fillId="2" borderId="0" xfId="0" applyNumberFormat="1" applyFill="1" applyBorder="1"/>
    <xf numFmtId="4" fontId="17" fillId="2" borderId="14" xfId="1" applyNumberFormat="1" applyFont="1" applyFill="1" applyBorder="1" applyAlignment="1">
      <alignment horizontal="right" vertical="center" wrapText="1"/>
    </xf>
    <xf numFmtId="4" fontId="12" fillId="2" borderId="8" xfId="0" applyNumberFormat="1" applyFont="1" applyFill="1" applyBorder="1"/>
    <xf numFmtId="4" fontId="17" fillId="2" borderId="0" xfId="1" applyNumberFormat="1" applyFont="1" applyFill="1" applyBorder="1" applyAlignment="1">
      <alignment horizontal="center" vertical="top" wrapText="1"/>
    </xf>
    <xf numFmtId="4" fontId="32" fillId="3" borderId="8" xfId="0" applyNumberFormat="1" applyFont="1" applyFill="1" applyBorder="1" applyAlignment="1">
      <alignment horizontal="right"/>
    </xf>
    <xf numFmtId="4" fontId="32" fillId="3" borderId="4" xfId="0" applyNumberFormat="1" applyFont="1" applyFill="1" applyBorder="1" applyAlignment="1">
      <alignment horizontal="right"/>
    </xf>
    <xf numFmtId="4" fontId="32" fillId="3" borderId="4" xfId="0" applyNumberFormat="1" applyFont="1" applyFill="1" applyBorder="1"/>
    <xf numFmtId="0" fontId="32" fillId="3" borderId="16" xfId="0" applyFont="1" applyFill="1" applyBorder="1" applyAlignment="1">
      <alignment horizontal="right"/>
    </xf>
    <xf numFmtId="0" fontId="32" fillId="0" borderId="2" xfId="0" applyFont="1" applyBorder="1" applyAlignment="1">
      <alignment horizontal="right"/>
    </xf>
    <xf numFmtId="4" fontId="32" fillId="0" borderId="4" xfId="0" applyNumberFormat="1" applyFont="1" applyBorder="1" applyAlignment="1">
      <alignment horizontal="right"/>
    </xf>
    <xf numFmtId="0" fontId="32" fillId="0" borderId="16" xfId="0" applyFont="1" applyBorder="1" applyAlignment="1">
      <alignment horizontal="right"/>
    </xf>
    <xf numFmtId="0" fontId="0" fillId="4" borderId="0" xfId="0" applyFill="1"/>
    <xf numFmtId="4" fontId="33" fillId="2" borderId="0" xfId="0" applyNumberFormat="1" applyFont="1" applyFill="1"/>
    <xf numFmtId="0" fontId="12" fillId="2" borderId="0" xfId="0" applyFont="1" applyFill="1"/>
    <xf numFmtId="4" fontId="12" fillId="2" borderId="0" xfId="0" applyNumberFormat="1" applyFont="1" applyFill="1"/>
    <xf numFmtId="0" fontId="6" fillId="0" borderId="3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34" fillId="0" borderId="5" xfId="0" applyFont="1" applyBorder="1" applyAlignment="1">
      <alignment horizontal="justify" vertical="top" wrapText="1"/>
    </xf>
    <xf numFmtId="0" fontId="8" fillId="0" borderId="16" xfId="0" applyFont="1" applyBorder="1" applyAlignment="1">
      <alignment vertical="top" wrapText="1"/>
    </xf>
    <xf numFmtId="4" fontId="8" fillId="0" borderId="17" xfId="0" applyNumberFormat="1" applyFont="1" applyBorder="1" applyAlignment="1">
      <alignment horizontal="right" vertical="top" wrapText="1"/>
    </xf>
    <xf numFmtId="0" fontId="7" fillId="0" borderId="4" xfId="0" applyFont="1" applyBorder="1" applyAlignment="1">
      <alignment horizontal="justify" vertical="top" wrapText="1"/>
    </xf>
    <xf numFmtId="4" fontId="7" fillId="0" borderId="5" xfId="0" applyNumberFormat="1" applyFont="1" applyBorder="1" applyAlignment="1">
      <alignment horizontal="justify" vertical="top" wrapText="1"/>
    </xf>
    <xf numFmtId="4" fontId="36" fillId="0" borderId="5" xfId="0" applyNumberFormat="1" applyFont="1" applyBorder="1" applyAlignment="1">
      <alignment horizontal="justify" vertical="top" wrapText="1"/>
    </xf>
    <xf numFmtId="4" fontId="8" fillId="0" borderId="5" xfId="0" applyNumberFormat="1" applyFont="1" applyBorder="1" applyAlignment="1">
      <alignment horizontal="justify" vertical="top" wrapText="1"/>
    </xf>
    <xf numFmtId="0" fontId="6" fillId="0" borderId="6" xfId="0" applyFont="1" applyBorder="1" applyAlignment="1">
      <alignment horizontal="center" vertical="top" wrapText="1"/>
    </xf>
    <xf numFmtId="0" fontId="34" fillId="0" borderId="20" xfId="0" applyFont="1" applyBorder="1" applyAlignment="1">
      <alignment horizontal="justify" vertical="top" wrapText="1"/>
    </xf>
    <xf numFmtId="0" fontId="6" fillId="0" borderId="9" xfId="0" applyFont="1" applyBorder="1" applyAlignment="1">
      <alignment vertical="top" wrapText="1"/>
    </xf>
    <xf numFmtId="0" fontId="34" fillId="0" borderId="9" xfId="0" applyFont="1" applyBorder="1" applyAlignment="1">
      <alignment vertical="top" wrapText="1"/>
    </xf>
    <xf numFmtId="4" fontId="7" fillId="0" borderId="17" xfId="0" applyNumberFormat="1" applyFont="1" applyBorder="1" applyAlignment="1">
      <alignment horizontal="right" vertical="top" wrapText="1"/>
    </xf>
    <xf numFmtId="0" fontId="31" fillId="0" borderId="17" xfId="0" applyFont="1" applyBorder="1" applyAlignment="1">
      <alignment vertical="top" wrapText="1"/>
    </xf>
    <xf numFmtId="0" fontId="8" fillId="0" borderId="9" xfId="0" applyFont="1" applyBorder="1" applyAlignment="1">
      <alignment vertical="top" wrapText="1"/>
    </xf>
    <xf numFmtId="4" fontId="8" fillId="0" borderId="9" xfId="0" applyNumberFormat="1" applyFont="1" applyBorder="1" applyAlignment="1">
      <alignment horizontal="right" vertical="top" wrapText="1"/>
    </xf>
    <xf numFmtId="0" fontId="34" fillId="0" borderId="9" xfId="0" applyFont="1" applyBorder="1" applyAlignment="1">
      <alignment horizontal="justify" vertical="top" wrapText="1"/>
    </xf>
    <xf numFmtId="4" fontId="36" fillId="0" borderId="1" xfId="0" applyNumberFormat="1" applyFont="1" applyBorder="1" applyAlignment="1">
      <alignment horizontal="justify" vertical="top" wrapText="1"/>
    </xf>
    <xf numFmtId="4" fontId="36" fillId="0" borderId="21" xfId="0" applyNumberFormat="1" applyFont="1" applyBorder="1" applyAlignment="1">
      <alignment horizontal="justify" vertical="top" wrapText="1"/>
    </xf>
    <xf numFmtId="4" fontId="7" fillId="0" borderId="9" xfId="0" applyNumberFormat="1" applyFont="1" applyBorder="1" applyAlignment="1">
      <alignment horizontal="right" vertical="top" wrapText="1"/>
    </xf>
    <xf numFmtId="0" fontId="39" fillId="0" borderId="17" xfId="0" applyFont="1" applyBorder="1" applyAlignment="1">
      <alignment horizontal="center" wrapText="1"/>
    </xf>
    <xf numFmtId="0" fontId="39" fillId="0" borderId="23" xfId="0" applyFont="1" applyBorder="1" applyAlignment="1">
      <alignment horizontal="center" wrapText="1"/>
    </xf>
    <xf numFmtId="0" fontId="39" fillId="0" borderId="5" xfId="0" applyFont="1" applyBorder="1" applyAlignment="1">
      <alignment horizontal="center" wrapText="1"/>
    </xf>
    <xf numFmtId="0" fontId="40" fillId="0" borderId="5" xfId="0" applyFont="1" applyBorder="1" applyAlignment="1">
      <alignment horizontal="center" wrapText="1"/>
    </xf>
    <xf numFmtId="0" fontId="41" fillId="0" borderId="4" xfId="0" applyFont="1" applyBorder="1" applyAlignment="1">
      <alignment horizontal="center" wrapText="1"/>
    </xf>
    <xf numFmtId="0" fontId="41" fillId="0" borderId="5" xfId="0" applyFont="1" applyBorder="1" applyAlignment="1">
      <alignment wrapText="1"/>
    </xf>
    <xf numFmtId="4" fontId="41" fillId="0" borderId="5" xfId="0" applyNumberFormat="1" applyFont="1" applyBorder="1" applyAlignment="1">
      <alignment horizontal="right" wrapText="1"/>
    </xf>
    <xf numFmtId="0" fontId="41" fillId="0" borderId="5" xfId="0" applyFont="1" applyBorder="1" applyAlignment="1">
      <alignment horizontal="right" wrapText="1"/>
    </xf>
    <xf numFmtId="4" fontId="39" fillId="0" borderId="5" xfId="0" applyNumberFormat="1" applyFont="1" applyBorder="1" applyAlignment="1">
      <alignment horizontal="right" wrapText="1"/>
    </xf>
    <xf numFmtId="0" fontId="41" fillId="0" borderId="5" xfId="0" applyFont="1" applyBorder="1" applyAlignment="1">
      <alignment horizontal="center" wrapText="1"/>
    </xf>
    <xf numFmtId="0" fontId="39" fillId="0" borderId="5" xfId="0" applyFont="1" applyBorder="1" applyAlignment="1">
      <alignment horizontal="right" wrapText="1"/>
    </xf>
    <xf numFmtId="49" fontId="42" fillId="0" borderId="4" xfId="0" applyNumberFormat="1" applyFont="1" applyBorder="1" applyAlignment="1">
      <alignment horizontal="center" wrapText="1"/>
    </xf>
    <xf numFmtId="0" fontId="42" fillId="0" borderId="5" xfId="0" applyFont="1" applyBorder="1" applyAlignment="1">
      <alignment horizontal="right" wrapText="1"/>
    </xf>
    <xf numFmtId="4" fontId="42" fillId="0" borderId="5" xfId="0" applyNumberFormat="1" applyFont="1" applyBorder="1" applyAlignment="1">
      <alignment horizontal="right" wrapText="1"/>
    </xf>
    <xf numFmtId="0" fontId="42" fillId="0" borderId="22" xfId="0" applyFont="1" applyBorder="1" applyAlignment="1">
      <alignment horizontal="center" wrapText="1"/>
    </xf>
    <xf numFmtId="0" fontId="42" fillId="0" borderId="23" xfId="0" applyFont="1" applyBorder="1" applyAlignment="1">
      <alignment wrapText="1"/>
    </xf>
    <xf numFmtId="4" fontId="42" fillId="0" borderId="23" xfId="0" applyNumberFormat="1" applyFont="1" applyBorder="1" applyAlignment="1">
      <alignment horizontal="right" wrapText="1"/>
    </xf>
    <xf numFmtId="0" fontId="42" fillId="0" borderId="23" xfId="0" applyFont="1" applyBorder="1" applyAlignment="1">
      <alignment horizontal="right" wrapText="1"/>
    </xf>
    <xf numFmtId="0" fontId="41" fillId="0" borderId="23" xfId="0" applyFont="1" applyBorder="1" applyAlignment="1">
      <alignment wrapText="1"/>
    </xf>
    <xf numFmtId="0" fontId="42" fillId="0" borderId="23" xfId="0" applyFont="1" applyBorder="1" applyAlignment="1">
      <alignment horizontal="center" wrapText="1"/>
    </xf>
    <xf numFmtId="0" fontId="42" fillId="0" borderId="4" xfId="0" applyFont="1" applyBorder="1" applyAlignment="1">
      <alignment horizontal="center" wrapText="1"/>
    </xf>
    <xf numFmtId="0" fontId="42" fillId="0" borderId="5" xfId="0" applyFont="1" applyBorder="1" applyAlignment="1">
      <alignment wrapText="1"/>
    </xf>
    <xf numFmtId="0" fontId="42" fillId="0" borderId="5" xfId="0" applyFont="1" applyBorder="1" applyAlignment="1">
      <alignment horizontal="center" wrapText="1"/>
    </xf>
    <xf numFmtId="0" fontId="0" fillId="2" borderId="0" xfId="0" applyFill="1"/>
    <xf numFmtId="0" fontId="15" fillId="2" borderId="0" xfId="0" applyFont="1" applyFill="1"/>
    <xf numFmtId="0" fontId="0" fillId="2" borderId="0" xfId="0" applyFill="1" applyAlignment="1">
      <alignment horizontal="center"/>
    </xf>
    <xf numFmtId="0" fontId="26" fillId="2" borderId="0" xfId="0" applyFont="1" applyFill="1" applyBorder="1" applyAlignment="1">
      <alignment horizontal="center" wrapText="1"/>
    </xf>
    <xf numFmtId="0" fontId="30" fillId="2" borderId="8" xfId="0" applyFont="1" applyFill="1" applyBorder="1" applyAlignment="1">
      <alignment horizontal="center" wrapText="1"/>
    </xf>
    <xf numFmtId="0" fontId="16" fillId="2" borderId="12" xfId="1" applyFont="1" applyFill="1" applyBorder="1" applyAlignment="1">
      <alignment vertical="top" wrapText="1"/>
    </xf>
    <xf numFmtId="4" fontId="25" fillId="2" borderId="3" xfId="1" applyNumberFormat="1" applyFont="1" applyFill="1" applyBorder="1" applyAlignment="1">
      <alignment horizontal="right" vertical="center" wrapText="1"/>
    </xf>
    <xf numFmtId="0" fontId="18" fillId="2" borderId="11" xfId="1" applyFont="1" applyFill="1" applyBorder="1" applyAlignment="1">
      <alignment horizontal="left" vertical="center" wrapText="1"/>
    </xf>
    <xf numFmtId="4" fontId="17" fillId="2" borderId="13" xfId="1" applyNumberFormat="1" applyFont="1" applyFill="1" applyBorder="1" applyAlignment="1">
      <alignment horizontal="right" vertical="center" wrapText="1"/>
    </xf>
    <xf numFmtId="0" fontId="18" fillId="2" borderId="10" xfId="1" applyFont="1" applyFill="1" applyBorder="1" applyAlignment="1">
      <alignment horizontal="left" vertical="center" wrapText="1"/>
    </xf>
    <xf numFmtId="0" fontId="16" fillId="2" borderId="10" xfId="1" applyFont="1" applyFill="1" applyBorder="1" applyAlignment="1">
      <alignment horizontal="left" vertical="center" wrapText="1"/>
    </xf>
    <xf numFmtId="0" fontId="13" fillId="2" borderId="0" xfId="0" applyFont="1" applyFill="1" applyAlignment="1">
      <alignment wrapText="1"/>
    </xf>
    <xf numFmtId="0" fontId="19" fillId="2" borderId="29" xfId="1" applyFont="1" applyFill="1" applyBorder="1" applyAlignment="1">
      <alignment horizontal="left" vertical="center" wrapText="1"/>
    </xf>
    <xf numFmtId="0" fontId="27" fillId="2" borderId="12" xfId="1" applyFont="1" applyFill="1" applyBorder="1" applyAlignment="1">
      <alignment horizontal="left" vertical="center" wrapText="1"/>
    </xf>
    <xf numFmtId="4" fontId="28" fillId="2" borderId="15" xfId="0" applyNumberFormat="1" applyFont="1" applyFill="1" applyBorder="1" applyAlignment="1">
      <alignment horizontal="right" vertical="center" wrapText="1"/>
    </xf>
    <xf numFmtId="0" fontId="28" fillId="2" borderId="0" xfId="0" applyFont="1" applyFill="1" applyAlignment="1">
      <alignment vertical="center" wrapText="1"/>
    </xf>
    <xf numFmtId="0" fontId="31" fillId="2" borderId="0" xfId="0" applyFont="1" applyFill="1" applyAlignment="1">
      <alignment horizontal="center" vertical="center" wrapText="1"/>
    </xf>
    <xf numFmtId="4" fontId="17" fillId="2" borderId="8" xfId="1" applyNumberFormat="1" applyFont="1" applyFill="1" applyBorder="1" applyAlignment="1">
      <alignment horizontal="right" vertical="center" wrapText="1"/>
    </xf>
    <xf numFmtId="4" fontId="17" fillId="2" borderId="30" xfId="1" applyNumberFormat="1" applyFont="1" applyFill="1" applyBorder="1" applyAlignment="1">
      <alignment horizontal="right" vertical="center" wrapText="1"/>
    </xf>
    <xf numFmtId="4" fontId="17" fillId="2" borderId="31" xfId="1" applyNumberFormat="1" applyFont="1" applyFill="1" applyBorder="1" applyAlignment="1">
      <alignment horizontal="right" vertical="center" wrapText="1"/>
    </xf>
    <xf numFmtId="4" fontId="29" fillId="2" borderId="31" xfId="0" applyNumberFormat="1" applyFont="1" applyFill="1" applyBorder="1" applyAlignment="1">
      <alignment horizontal="right" vertical="center" wrapText="1"/>
    </xf>
    <xf numFmtId="0" fontId="20" fillId="2" borderId="32" xfId="0" applyFont="1" applyFill="1" applyBorder="1" applyAlignment="1">
      <alignment horizontal="right" vertical="center" wrapText="1"/>
    </xf>
    <xf numFmtId="4" fontId="30" fillId="2" borderId="8" xfId="0" applyNumberFormat="1" applyFont="1" applyFill="1" applyBorder="1" applyAlignment="1">
      <alignment horizontal="right" vertical="center" wrapText="1"/>
    </xf>
    <xf numFmtId="0" fontId="44" fillId="2" borderId="0" xfId="0" applyFont="1" applyFill="1" applyBorder="1" applyAlignment="1">
      <alignment horizontal="center" wrapText="1"/>
    </xf>
    <xf numFmtId="0" fontId="15" fillId="2" borderId="0" xfId="0" applyFont="1" applyFill="1" applyAlignment="1">
      <alignment horizontal="left"/>
    </xf>
    <xf numFmtId="0" fontId="15" fillId="2" borderId="0" xfId="0" applyFont="1" applyFill="1" applyAlignment="1">
      <alignment horizontal="left" vertical="center"/>
    </xf>
    <xf numFmtId="0" fontId="29" fillId="2" borderId="0" xfId="0" applyFont="1" applyFill="1" applyBorder="1" applyAlignment="1">
      <alignment horizontal="left" vertical="top" wrapText="1"/>
    </xf>
    <xf numFmtId="0" fontId="28" fillId="2" borderId="0" xfId="0" applyFont="1" applyFill="1"/>
    <xf numFmtId="0" fontId="4" fillId="2" borderId="3" xfId="0" applyFont="1" applyFill="1" applyBorder="1" applyAlignment="1">
      <alignment horizontal="center" wrapText="1"/>
    </xf>
    <xf numFmtId="0" fontId="23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wrapText="1"/>
    </xf>
    <xf numFmtId="4" fontId="5" fillId="2" borderId="0" xfId="0" applyNumberFormat="1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7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3" fillId="2" borderId="4" xfId="0" applyFont="1" applyFill="1" applyBorder="1"/>
    <xf numFmtId="4" fontId="3" fillId="2" borderId="5" xfId="0" applyNumberFormat="1" applyFont="1" applyFill="1" applyBorder="1"/>
    <xf numFmtId="4" fontId="3" fillId="2" borderId="5" xfId="0" applyNumberFormat="1" applyFont="1" applyFill="1" applyBorder="1" applyAlignment="1">
      <alignment horizontal="right"/>
    </xf>
    <xf numFmtId="0" fontId="3" fillId="2" borderId="4" xfId="0" applyFont="1" applyFill="1" applyBorder="1" applyAlignment="1">
      <alignment vertical="top" wrapText="1"/>
    </xf>
    <xf numFmtId="0" fontId="9" fillId="2" borderId="4" xfId="0" applyFont="1" applyFill="1" applyBorder="1" applyAlignment="1">
      <alignment wrapText="1"/>
    </xf>
    <xf numFmtId="4" fontId="9" fillId="2" borderId="5" xfId="0" applyNumberFormat="1" applyFont="1" applyFill="1" applyBorder="1"/>
    <xf numFmtId="0" fontId="5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wrapText="1"/>
    </xf>
    <xf numFmtId="4" fontId="21" fillId="2" borderId="0" xfId="0" applyNumberFormat="1" applyFont="1" applyFill="1" applyBorder="1" applyAlignment="1">
      <alignment horizontal="right" wrapText="1"/>
    </xf>
    <xf numFmtId="0" fontId="29" fillId="2" borderId="0" xfId="0" applyFont="1" applyFill="1"/>
    <xf numFmtId="4" fontId="22" fillId="2" borderId="0" xfId="0" applyNumberFormat="1" applyFont="1" applyFill="1" applyBorder="1"/>
    <xf numFmtId="0" fontId="0" fillId="2" borderId="0" xfId="0" applyFill="1" applyBorder="1"/>
    <xf numFmtId="0" fontId="3" fillId="2" borderId="4" xfId="0" applyFont="1" applyFill="1" applyBorder="1" applyAlignment="1">
      <alignment wrapText="1"/>
    </xf>
    <xf numFmtId="4" fontId="28" fillId="2" borderId="0" xfId="0" applyNumberFormat="1" applyFont="1" applyFill="1"/>
    <xf numFmtId="4" fontId="0" fillId="2" borderId="0" xfId="0" applyNumberFormat="1" applyFill="1"/>
    <xf numFmtId="0" fontId="10" fillId="2" borderId="4" xfId="0" applyFont="1" applyFill="1" applyBorder="1"/>
    <xf numFmtId="0" fontId="10" fillId="2" borderId="5" xfId="0" applyFont="1" applyFill="1" applyBorder="1" applyAlignment="1">
      <alignment horizontal="center"/>
    </xf>
    <xf numFmtId="0" fontId="45" fillId="2" borderId="0" xfId="0" applyFont="1" applyFill="1"/>
    <xf numFmtId="9" fontId="12" fillId="2" borderId="0" xfId="0" applyNumberFormat="1" applyFont="1" applyFill="1"/>
    <xf numFmtId="4" fontId="29" fillId="2" borderId="0" xfId="0" applyNumberFormat="1" applyFont="1" applyFill="1"/>
    <xf numFmtId="4" fontId="22" fillId="2" borderId="0" xfId="0" applyNumberFormat="1" applyFont="1" applyFill="1"/>
    <xf numFmtId="9" fontId="12" fillId="2" borderId="2" xfId="0" applyNumberFormat="1" applyFont="1" applyFill="1" applyBorder="1"/>
    <xf numFmtId="0" fontId="45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2" fillId="2" borderId="4" xfId="0" applyFont="1" applyFill="1" applyBorder="1"/>
    <xf numFmtId="4" fontId="45" fillId="2" borderId="0" xfId="0" applyNumberFormat="1" applyFont="1" applyFill="1" applyBorder="1"/>
    <xf numFmtId="4" fontId="12" fillId="2" borderId="0" xfId="0" applyNumberFormat="1" applyFont="1" applyFill="1" applyBorder="1"/>
    <xf numFmtId="4" fontId="45" fillId="2" borderId="0" xfId="0" applyNumberFormat="1" applyFont="1" applyFill="1"/>
    <xf numFmtId="4" fontId="24" fillId="2" borderId="0" xfId="0" applyNumberFormat="1" applyFont="1" applyFill="1"/>
    <xf numFmtId="4" fontId="10" fillId="2" borderId="8" xfId="0" applyNumberFormat="1" applyFont="1" applyFill="1" applyBorder="1"/>
    <xf numFmtId="4" fontId="10" fillId="2" borderId="4" xfId="0" applyNumberFormat="1" applyFont="1" applyFill="1" applyBorder="1" applyAlignment="1">
      <alignment horizontal="right"/>
    </xf>
    <xf numFmtId="0" fontId="12" fillId="2" borderId="0" xfId="0" applyFont="1" applyFill="1" applyBorder="1"/>
    <xf numFmtId="4" fontId="33" fillId="2" borderId="0" xfId="0" applyNumberFormat="1" applyFont="1" applyFill="1" applyBorder="1"/>
    <xf numFmtId="0" fontId="24" fillId="2" borderId="0" xfId="0" applyFont="1" applyFill="1" applyBorder="1"/>
    <xf numFmtId="4" fontId="46" fillId="2" borderId="0" xfId="0" applyNumberFormat="1" applyFont="1" applyFill="1" applyBorder="1"/>
    <xf numFmtId="4" fontId="47" fillId="2" borderId="0" xfId="0" applyNumberFormat="1" applyFont="1" applyFill="1" applyBorder="1"/>
    <xf numFmtId="4" fontId="10" fillId="2" borderId="4" xfId="0" applyNumberFormat="1" applyFont="1" applyFill="1" applyBorder="1"/>
    <xf numFmtId="4" fontId="28" fillId="2" borderId="0" xfId="0" applyNumberFormat="1" applyFont="1" applyFill="1" applyBorder="1"/>
    <xf numFmtId="0" fontId="28" fillId="2" borderId="0" xfId="0" applyFont="1" applyFill="1" applyBorder="1"/>
    <xf numFmtId="0" fontId="1" fillId="2" borderId="0" xfId="0" applyFont="1" applyFill="1"/>
    <xf numFmtId="0" fontId="4" fillId="2" borderId="4" xfId="0" applyFont="1" applyFill="1" applyBorder="1"/>
    <xf numFmtId="0" fontId="4" fillId="2" borderId="5" xfId="0" applyFont="1" applyFill="1" applyBorder="1" applyAlignment="1">
      <alignment horizontal="right"/>
    </xf>
    <xf numFmtId="4" fontId="11" fillId="2" borderId="5" xfId="0" applyNumberFormat="1" applyFont="1" applyFill="1" applyBorder="1" applyAlignment="1">
      <alignment horizontal="right"/>
    </xf>
    <xf numFmtId="4" fontId="13" fillId="2" borderId="0" xfId="0" applyNumberFormat="1" applyFont="1" applyFill="1"/>
    <xf numFmtId="0" fontId="12" fillId="2" borderId="0" xfId="0" applyNumberFormat="1" applyFont="1" applyFill="1"/>
    <xf numFmtId="0" fontId="20" fillId="2" borderId="0" xfId="0" applyFont="1" applyFill="1"/>
    <xf numFmtId="0" fontId="0" fillId="2" borderId="0" xfId="0" applyFill="1" applyAlignment="1">
      <alignment horizontal="center" wrapText="1"/>
    </xf>
    <xf numFmtId="0" fontId="16" fillId="2" borderId="0" xfId="1" applyFont="1" applyFill="1" applyBorder="1" applyAlignment="1">
      <alignment vertical="top" wrapText="1"/>
    </xf>
    <xf numFmtId="4" fontId="25" fillId="2" borderId="0" xfId="1" applyNumberFormat="1" applyFont="1" applyFill="1" applyBorder="1" applyAlignment="1">
      <alignment horizontal="center" vertical="top" wrapText="1"/>
    </xf>
    <xf numFmtId="0" fontId="18" fillId="2" borderId="0" xfId="1" applyFont="1" applyFill="1" applyBorder="1" applyAlignment="1">
      <alignment vertical="top" wrapText="1"/>
    </xf>
    <xf numFmtId="0" fontId="19" fillId="2" borderId="0" xfId="1" applyFont="1" applyFill="1" applyBorder="1" applyAlignment="1">
      <alignment vertical="top" wrapText="1"/>
    </xf>
    <xf numFmtId="0" fontId="17" fillId="2" borderId="0" xfId="1" applyFont="1" applyFill="1" applyBorder="1" applyAlignment="1">
      <alignment horizontal="center" vertical="top" wrapText="1"/>
    </xf>
    <xf numFmtId="0" fontId="29" fillId="2" borderId="0" xfId="0" applyFont="1" applyFill="1" applyBorder="1" applyAlignment="1">
      <alignment horizontal="center" wrapText="1"/>
    </xf>
    <xf numFmtId="0" fontId="43" fillId="2" borderId="0" xfId="0" applyFont="1" applyFill="1" applyAlignment="1">
      <alignment horizontal="right"/>
    </xf>
    <xf numFmtId="0" fontId="0" fillId="2" borderId="0" xfId="0" applyFill="1" applyBorder="1" applyAlignment="1">
      <alignment horizontal="center" wrapText="1"/>
    </xf>
    <xf numFmtId="0" fontId="20" fillId="2" borderId="0" xfId="0" applyFont="1" applyFill="1" applyAlignment="1">
      <alignment horizontal="center"/>
    </xf>
    <xf numFmtId="0" fontId="2" fillId="2" borderId="0" xfId="0" applyFont="1" applyFill="1" applyAlignment="1">
      <alignment horizontal="justify"/>
    </xf>
    <xf numFmtId="0" fontId="3" fillId="2" borderId="2" xfId="0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  <xf numFmtId="0" fontId="4" fillId="2" borderId="6" xfId="0" applyFont="1" applyFill="1" applyBorder="1"/>
    <xf numFmtId="0" fontId="4" fillId="2" borderId="7" xfId="0" applyFont="1" applyFill="1" applyBorder="1"/>
    <xf numFmtId="0" fontId="4" fillId="2" borderId="3" xfId="0" applyFont="1" applyFill="1" applyBorder="1"/>
    <xf numFmtId="0" fontId="4" fillId="2" borderId="6" xfId="0" applyFont="1" applyFill="1" applyBorder="1" applyAlignment="1">
      <alignment wrapText="1"/>
    </xf>
    <xf numFmtId="0" fontId="4" fillId="2" borderId="7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11" fillId="2" borderId="6" xfId="0" applyFont="1" applyFill="1" applyBorder="1"/>
    <xf numFmtId="0" fontId="11" fillId="2" borderId="7" xfId="0" applyFont="1" applyFill="1" applyBorder="1"/>
    <xf numFmtId="0" fontId="11" fillId="2" borderId="3" xfId="0" applyFont="1" applyFill="1" applyBorder="1"/>
    <xf numFmtId="4" fontId="32" fillId="0" borderId="2" xfId="0" applyNumberFormat="1" applyFont="1" applyBorder="1" applyAlignment="1">
      <alignment horizontal="right"/>
    </xf>
    <xf numFmtId="4" fontId="32" fillId="0" borderId="4" xfId="0" applyNumberFormat="1" applyFont="1" applyBorder="1" applyAlignment="1">
      <alignment horizontal="right"/>
    </xf>
    <xf numFmtId="0" fontId="6" fillId="0" borderId="7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34" fillId="0" borderId="7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4" fontId="7" fillId="0" borderId="20" xfId="0" applyNumberFormat="1" applyFont="1" applyBorder="1" applyAlignment="1">
      <alignment horizontal="justify" vertical="top" wrapText="1"/>
    </xf>
    <xf numFmtId="4" fontId="7" fillId="0" borderId="5" xfId="0" applyNumberFormat="1" applyFont="1" applyBorder="1" applyAlignment="1">
      <alignment horizontal="justify" vertical="top" wrapText="1"/>
    </xf>
    <xf numFmtId="4" fontId="7" fillId="0" borderId="6" xfId="0" applyNumberFormat="1" applyFont="1" applyBorder="1" applyAlignment="1">
      <alignment horizontal="justify" vertical="top" wrapText="1"/>
    </xf>
    <xf numFmtId="4" fontId="7" fillId="0" borderId="3" xfId="0" applyNumberFormat="1" applyFont="1" applyBorder="1" applyAlignment="1">
      <alignment horizontal="justify" vertical="top" wrapText="1"/>
    </xf>
    <xf numFmtId="4" fontId="8" fillId="0" borderId="18" xfId="0" applyNumberFormat="1" applyFont="1" applyBorder="1" applyAlignment="1">
      <alignment horizontal="right" vertical="top" wrapText="1"/>
    </xf>
    <xf numFmtId="4" fontId="8" fillId="0" borderId="19" xfId="0" applyNumberFormat="1" applyFont="1" applyBorder="1" applyAlignment="1">
      <alignment horizontal="right" vertical="top" wrapText="1"/>
    </xf>
    <xf numFmtId="4" fontId="8" fillId="0" borderId="9" xfId="0" applyNumberFormat="1" applyFont="1" applyBorder="1" applyAlignment="1">
      <alignment horizontal="right" vertical="top" wrapText="1"/>
    </xf>
    <xf numFmtId="4" fontId="8" fillId="0" borderId="6" xfId="0" applyNumberFormat="1" applyFont="1" applyBorder="1" applyAlignment="1">
      <alignment horizontal="justify" vertical="top" wrapText="1"/>
    </xf>
    <xf numFmtId="4" fontId="8" fillId="0" borderId="3" xfId="0" applyNumberFormat="1" applyFont="1" applyBorder="1" applyAlignment="1">
      <alignment horizontal="justify" vertical="top" wrapText="1"/>
    </xf>
    <xf numFmtId="0" fontId="37" fillId="0" borderId="1" xfId="0" applyFont="1" applyBorder="1" applyAlignment="1">
      <alignment horizontal="center"/>
    </xf>
    <xf numFmtId="0" fontId="39" fillId="0" borderId="2" xfId="0" applyFont="1" applyBorder="1" applyAlignment="1">
      <alignment horizontal="center" wrapText="1"/>
    </xf>
    <xf numFmtId="0" fontId="39" fillId="0" borderId="16" xfId="0" applyFont="1" applyBorder="1" applyAlignment="1">
      <alignment horizontal="center" wrapText="1"/>
    </xf>
    <xf numFmtId="0" fontId="39" fillId="0" borderId="22" xfId="0" applyFont="1" applyBorder="1" applyAlignment="1">
      <alignment horizontal="center" wrapText="1"/>
    </xf>
    <xf numFmtId="0" fontId="39" fillId="0" borderId="4" xfId="0" applyFont="1" applyBorder="1" applyAlignment="1">
      <alignment horizontal="center" wrapText="1"/>
    </xf>
    <xf numFmtId="0" fontId="39" fillId="0" borderId="18" xfId="0" applyFont="1" applyBorder="1" applyAlignment="1">
      <alignment horizontal="center" wrapText="1"/>
    </xf>
    <xf numFmtId="0" fontId="39" fillId="0" borderId="25" xfId="0" applyFont="1" applyBorder="1" applyAlignment="1">
      <alignment horizontal="center" wrapText="1"/>
    </xf>
    <xf numFmtId="0" fontId="39" fillId="0" borderId="20" xfId="0" applyFont="1" applyBorder="1" applyAlignment="1">
      <alignment horizontal="center" wrapText="1"/>
    </xf>
    <xf numFmtId="0" fontId="39" fillId="0" borderId="1" xfId="0" applyFont="1" applyBorder="1" applyAlignment="1">
      <alignment horizontal="center" wrapText="1"/>
    </xf>
    <xf numFmtId="0" fontId="39" fillId="0" borderId="26" xfId="0" applyFont="1" applyBorder="1" applyAlignment="1">
      <alignment horizontal="center" wrapText="1"/>
    </xf>
    <xf numFmtId="0" fontId="39" fillId="0" borderId="24" xfId="0" applyFont="1" applyBorder="1" applyAlignment="1">
      <alignment horizontal="center" wrapText="1"/>
    </xf>
    <xf numFmtId="0" fontId="40" fillId="0" borderId="27" xfId="0" applyFont="1" applyBorder="1" applyAlignment="1">
      <alignment horizontal="center" wrapText="1"/>
    </xf>
    <xf numFmtId="0" fontId="40" fillId="0" borderId="26" xfId="0" applyFont="1" applyBorder="1" applyAlignment="1">
      <alignment horizontal="center" wrapText="1"/>
    </xf>
    <xf numFmtId="0" fontId="40" fillId="0" borderId="28" xfId="0" applyFont="1" applyBorder="1" applyAlignment="1">
      <alignment horizontal="center" wrapText="1"/>
    </xf>
    <xf numFmtId="0" fontId="40" fillId="0" borderId="24" xfId="0" applyFont="1" applyBorder="1" applyAlignment="1">
      <alignment horizontal="center" wrapText="1"/>
    </xf>
    <xf numFmtId="0" fontId="40" fillId="0" borderId="19" xfId="0" applyFont="1" applyBorder="1" applyAlignment="1">
      <alignment horizontal="center" wrapText="1"/>
    </xf>
    <xf numFmtId="0" fontId="40" fillId="0" borderId="17" xfId="0" applyFont="1" applyBorder="1" applyAlignment="1">
      <alignment horizontal="center" wrapText="1"/>
    </xf>
    <xf numFmtId="0" fontId="40" fillId="0" borderId="23" xfId="0" applyFont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16"/>
  <sheetViews>
    <sheetView tabSelected="1" workbookViewId="0">
      <selection activeCell="B1" sqref="B1:C1"/>
    </sheetView>
  </sheetViews>
  <sheetFormatPr defaultColWidth="8.85546875" defaultRowHeight="15"/>
  <cols>
    <col min="1" max="1" width="6.7109375" style="64" customWidth="1"/>
    <col min="2" max="2" width="50.42578125" style="64" customWidth="1"/>
    <col min="3" max="3" width="24.5703125" style="64" customWidth="1"/>
    <col min="4" max="4" width="0.140625" style="64" customWidth="1"/>
    <col min="5" max="5" width="31" style="64" customWidth="1"/>
    <col min="6" max="8" width="8.85546875" style="64" customWidth="1"/>
    <col min="9" max="16384" width="8.85546875" style="64"/>
  </cols>
  <sheetData>
    <row r="1" spans="2:6">
      <c r="B1" s="157" t="s">
        <v>128</v>
      </c>
      <c r="C1" s="157"/>
    </row>
    <row r="3" spans="2:6" s="65" customFormat="1" ht="15" customHeight="1">
      <c r="B3" s="156" t="s">
        <v>52</v>
      </c>
      <c r="C3" s="156"/>
    </row>
    <row r="4" spans="2:6" s="88" customFormat="1" ht="15.75" customHeight="1">
      <c r="B4" s="156"/>
      <c r="C4" s="156"/>
      <c r="E4" s="89"/>
    </row>
    <row r="5" spans="2:6" ht="15.75" customHeight="1">
      <c r="B5" s="90" t="s">
        <v>62</v>
      </c>
      <c r="C5" s="67"/>
      <c r="D5" s="66"/>
    </row>
    <row r="6" spans="2:6" ht="15.75" customHeight="1">
      <c r="C6" s="67"/>
      <c r="D6" s="66"/>
    </row>
    <row r="7" spans="2:6" ht="15.75" customHeight="1" thickBot="1">
      <c r="B7" s="65" t="s">
        <v>127</v>
      </c>
      <c r="C7" s="67"/>
      <c r="D7" s="66"/>
    </row>
    <row r="8" spans="2:6" ht="15.75" customHeight="1" thickBot="1">
      <c r="B8" s="68" t="s">
        <v>61</v>
      </c>
      <c r="C8" s="68" t="s">
        <v>63</v>
      </c>
      <c r="D8" s="66"/>
    </row>
    <row r="9" spans="2:6" ht="23.45" customHeight="1" thickBot="1">
      <c r="B9" s="69" t="s">
        <v>53</v>
      </c>
      <c r="C9" s="81">
        <v>41528905.030000001</v>
      </c>
      <c r="D9" s="70" t="e">
        <f>C9-#REF!</f>
        <v>#REF!</v>
      </c>
    </row>
    <row r="10" spans="2:6" ht="27" customHeight="1">
      <c r="B10" s="71" t="s">
        <v>54</v>
      </c>
      <c r="C10" s="82">
        <v>16896147.085100003</v>
      </c>
      <c r="D10" s="72" t="e">
        <f>C10-#REF!</f>
        <v>#REF!</v>
      </c>
    </row>
    <row r="11" spans="2:6" ht="26.45" customHeight="1">
      <c r="B11" s="73" t="s">
        <v>55</v>
      </c>
      <c r="C11" s="83">
        <v>24632757.940000001</v>
      </c>
      <c r="D11" s="5" t="e">
        <f>#REF!-C11</f>
        <v>#REF!</v>
      </c>
    </row>
    <row r="12" spans="2:6" ht="23.45" customHeight="1">
      <c r="B12" s="74" t="s">
        <v>56</v>
      </c>
      <c r="C12" s="83">
        <v>17388802.285100002</v>
      </c>
      <c r="D12" s="5" t="e">
        <f t="shared" ref="D12" si="0">D13+D14</f>
        <v>#REF!</v>
      </c>
    </row>
    <row r="13" spans="2:6" ht="38.450000000000003" customHeight="1">
      <c r="B13" s="73" t="s">
        <v>57</v>
      </c>
      <c r="C13" s="83">
        <v>492655.2</v>
      </c>
      <c r="D13" s="5" t="e">
        <f>#REF!-C13</f>
        <v>#REF!</v>
      </c>
      <c r="F13" s="75"/>
    </row>
    <row r="14" spans="2:6" ht="37.15" customHeight="1">
      <c r="B14" s="73" t="s">
        <v>58</v>
      </c>
      <c r="C14" s="84">
        <v>16896147.085100003</v>
      </c>
      <c r="D14" s="5" t="e">
        <f>C14-#REF!</f>
        <v>#REF!</v>
      </c>
    </row>
    <row r="15" spans="2:6" ht="40.15" customHeight="1" thickBot="1">
      <c r="B15" s="76" t="s">
        <v>59</v>
      </c>
      <c r="C15" s="85">
        <v>0</v>
      </c>
      <c r="D15" s="5" t="e">
        <f>#REF!-C15</f>
        <v>#REF!</v>
      </c>
    </row>
    <row r="16" spans="2:6" s="79" customFormat="1" ht="37.15" customHeight="1" thickBot="1">
      <c r="B16" s="77" t="s">
        <v>60</v>
      </c>
      <c r="C16" s="86">
        <v>24140102.740000002</v>
      </c>
      <c r="D16" s="78" t="e">
        <f>#REF!-C16</f>
        <v>#REF!</v>
      </c>
      <c r="F16" s="80"/>
    </row>
  </sheetData>
  <mergeCells count="2">
    <mergeCell ref="B3:C4"/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67"/>
  <sheetViews>
    <sheetView zoomScaleNormal="100" workbookViewId="0">
      <pane ySplit="5" topLeftCell="A30" activePane="bottomLeft" state="frozen"/>
      <selection pane="bottomLeft" activeCell="Y44" sqref="Y44"/>
    </sheetView>
  </sheetViews>
  <sheetFormatPr defaultColWidth="8.85546875" defaultRowHeight="15.75"/>
  <cols>
    <col min="1" max="1" width="28.5703125" style="64" customWidth="1"/>
    <col min="2" max="2" width="6.85546875" style="64" customWidth="1"/>
    <col min="3" max="3" width="12.42578125" style="64" customWidth="1"/>
    <col min="4" max="4" width="12" style="64" customWidth="1"/>
    <col min="5" max="5" width="11.85546875" style="64" customWidth="1"/>
    <col min="6" max="6" width="11.5703125" style="64" customWidth="1"/>
    <col min="7" max="7" width="10.85546875" style="64" customWidth="1"/>
    <col min="8" max="8" width="12.85546875" style="64" customWidth="1"/>
    <col min="9" max="9" width="11.5703125" style="64" customWidth="1"/>
    <col min="10" max="10" width="11" style="64" customWidth="1"/>
    <col min="11" max="11" width="12.85546875" style="64" customWidth="1"/>
    <col min="12" max="12" width="16.5703125" style="91" hidden="1" customWidth="1"/>
    <col min="13" max="13" width="19.28515625" style="64" hidden="1" customWidth="1"/>
    <col min="14" max="14" width="19.85546875" style="64" hidden="1" customWidth="1"/>
    <col min="15" max="15" width="15.85546875" style="64" hidden="1" customWidth="1"/>
    <col min="16" max="16" width="17.5703125" style="64" hidden="1" customWidth="1"/>
    <col min="17" max="17" width="17.42578125" style="64" hidden="1" customWidth="1"/>
    <col min="18" max="18" width="15.7109375" style="64" hidden="1" customWidth="1"/>
    <col min="19" max="19" width="10.140625" style="64" hidden="1" customWidth="1"/>
    <col min="20" max="20" width="11.7109375" style="64" hidden="1" customWidth="1"/>
    <col min="21" max="21" width="0" style="64" hidden="1" customWidth="1"/>
    <col min="22" max="22" width="11.7109375" style="64" hidden="1" customWidth="1"/>
    <col min="23" max="23" width="0" style="64" hidden="1" customWidth="1"/>
    <col min="24" max="24" width="11.7109375" style="64" hidden="1" customWidth="1"/>
    <col min="25" max="25" width="11.7109375" style="64" bestFit="1" customWidth="1"/>
    <col min="26" max="16384" width="8.85546875" style="64"/>
  </cols>
  <sheetData>
    <row r="1" spans="1:19">
      <c r="G1" s="159" t="s">
        <v>125</v>
      </c>
      <c r="H1" s="159"/>
      <c r="I1" s="159"/>
      <c r="J1" s="159"/>
      <c r="K1" s="159"/>
    </row>
    <row r="2" spans="1:19" ht="15" customHeight="1" thickBot="1">
      <c r="A2" s="160" t="s">
        <v>126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</row>
    <row r="3" spans="1:19" ht="46.5" customHeight="1" thickBot="1">
      <c r="A3" s="161"/>
      <c r="B3" s="92" t="s">
        <v>0</v>
      </c>
      <c r="C3" s="92" t="s">
        <v>1</v>
      </c>
      <c r="D3" s="92" t="s">
        <v>2</v>
      </c>
      <c r="E3" s="92" t="s">
        <v>3</v>
      </c>
      <c r="F3" s="92" t="s">
        <v>4</v>
      </c>
      <c r="G3" s="92" t="s">
        <v>5</v>
      </c>
      <c r="H3" s="92" t="s">
        <v>6</v>
      </c>
      <c r="I3" s="92" t="s">
        <v>7</v>
      </c>
      <c r="J3" s="92" t="s">
        <v>8</v>
      </c>
      <c r="K3" s="92" t="s">
        <v>9</v>
      </c>
      <c r="L3" s="87"/>
      <c r="M3" s="93"/>
      <c r="N3" s="94"/>
      <c r="O3" s="94"/>
      <c r="P3" s="95"/>
      <c r="Q3" s="95"/>
      <c r="R3" s="95"/>
    </row>
    <row r="4" spans="1:19" ht="16.5" customHeight="1" thickBot="1">
      <c r="A4" s="162"/>
      <c r="B4" s="96" t="s">
        <v>10</v>
      </c>
      <c r="C4" s="96"/>
      <c r="D4" s="96"/>
      <c r="E4" s="96" t="s">
        <v>11</v>
      </c>
      <c r="F4" s="96"/>
      <c r="G4" s="96"/>
      <c r="H4" s="96" t="s">
        <v>12</v>
      </c>
      <c r="I4" s="96"/>
      <c r="J4" s="96"/>
      <c r="K4" s="96" t="s">
        <v>13</v>
      </c>
      <c r="M4" s="94"/>
      <c r="N4" s="94"/>
      <c r="O4" s="97"/>
      <c r="P4" s="95"/>
      <c r="Q4" s="95"/>
      <c r="R4" s="98"/>
    </row>
    <row r="5" spans="1:19" ht="12.75" customHeight="1" thickBot="1">
      <c r="A5" s="99"/>
      <c r="B5" s="100">
        <v>1</v>
      </c>
      <c r="C5" s="100" t="s">
        <v>14</v>
      </c>
      <c r="D5" s="100" t="s">
        <v>15</v>
      </c>
      <c r="E5" s="100">
        <v>4</v>
      </c>
      <c r="F5" s="100">
        <v>5</v>
      </c>
      <c r="G5" s="100">
        <v>6</v>
      </c>
      <c r="H5" s="100">
        <v>7</v>
      </c>
      <c r="I5" s="100">
        <v>8</v>
      </c>
      <c r="J5" s="100">
        <v>9</v>
      </c>
      <c r="K5" s="100">
        <v>10</v>
      </c>
      <c r="M5" s="101"/>
      <c r="N5" s="101"/>
      <c r="O5" s="97"/>
      <c r="P5" s="102"/>
      <c r="Q5" s="102"/>
      <c r="R5" s="98"/>
    </row>
    <row r="6" spans="1:19" ht="13.5" customHeight="1" thickBot="1">
      <c r="A6" s="163" t="s">
        <v>16</v>
      </c>
      <c r="B6" s="164"/>
      <c r="C6" s="164"/>
      <c r="D6" s="164"/>
      <c r="E6" s="164"/>
      <c r="F6" s="164"/>
      <c r="G6" s="164"/>
      <c r="H6" s="164"/>
      <c r="I6" s="164"/>
      <c r="J6" s="164"/>
      <c r="K6" s="165"/>
      <c r="M6" s="101"/>
      <c r="N6" s="101"/>
      <c r="O6" s="97"/>
      <c r="P6" s="102"/>
      <c r="Q6" s="102"/>
      <c r="R6" s="98"/>
    </row>
    <row r="7" spans="1:19" ht="18.75" customHeight="1" thickBot="1">
      <c r="A7" s="103" t="s">
        <v>17</v>
      </c>
      <c r="B7" s="100" t="s">
        <v>18</v>
      </c>
      <c r="C7" s="104">
        <v>0</v>
      </c>
      <c r="D7" s="104">
        <v>0</v>
      </c>
      <c r="E7" s="105">
        <v>0</v>
      </c>
      <c r="F7" s="104">
        <v>0</v>
      </c>
      <c r="G7" s="104">
        <v>0</v>
      </c>
      <c r="H7" s="105">
        <v>0</v>
      </c>
      <c r="I7" s="104">
        <v>0</v>
      </c>
      <c r="J7" s="104">
        <v>0</v>
      </c>
      <c r="K7" s="105">
        <v>0</v>
      </c>
      <c r="M7" s="94"/>
      <c r="N7" s="101"/>
      <c r="O7" s="97"/>
      <c r="P7" s="95"/>
      <c r="Q7" s="95"/>
      <c r="R7" s="98"/>
    </row>
    <row r="8" spans="1:19" ht="39.75" customHeight="1" thickBot="1">
      <c r="A8" s="106" t="s">
        <v>19</v>
      </c>
      <c r="B8" s="100" t="s">
        <v>18</v>
      </c>
      <c r="C8" s="104">
        <v>0</v>
      </c>
      <c r="D8" s="104">
        <v>0</v>
      </c>
      <c r="E8" s="105">
        <v>0</v>
      </c>
      <c r="F8" s="104">
        <v>0</v>
      </c>
      <c r="G8" s="104">
        <v>0</v>
      </c>
      <c r="H8" s="105">
        <v>0</v>
      </c>
      <c r="I8" s="104">
        <v>0</v>
      </c>
      <c r="J8" s="104">
        <v>0</v>
      </c>
      <c r="K8" s="105">
        <v>0</v>
      </c>
      <c r="M8" s="101"/>
      <c r="N8" s="101"/>
      <c r="O8" s="97"/>
      <c r="P8" s="102"/>
      <c r="Q8" s="102"/>
      <c r="R8" s="98"/>
    </row>
    <row r="9" spans="1:19" ht="16.5" customHeight="1" thickBot="1">
      <c r="A9" s="107" t="s">
        <v>20</v>
      </c>
      <c r="B9" s="100" t="s">
        <v>18</v>
      </c>
      <c r="C9" s="104">
        <v>0</v>
      </c>
      <c r="D9" s="104">
        <v>0</v>
      </c>
      <c r="E9" s="105">
        <v>0</v>
      </c>
      <c r="F9" s="108">
        <v>0</v>
      </c>
      <c r="G9" s="104">
        <v>0</v>
      </c>
      <c r="H9" s="105">
        <v>0</v>
      </c>
      <c r="I9" s="108">
        <v>0</v>
      </c>
      <c r="J9" s="108">
        <v>0</v>
      </c>
      <c r="K9" s="105">
        <v>0</v>
      </c>
      <c r="M9" s="101"/>
      <c r="N9" s="101"/>
      <c r="O9" s="97"/>
      <c r="P9" s="102"/>
      <c r="Q9" s="102"/>
      <c r="R9" s="98"/>
    </row>
    <row r="10" spans="1:19" ht="17.25" customHeight="1" thickBot="1">
      <c r="A10" s="166" t="s">
        <v>21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8"/>
      <c r="M10" s="94"/>
      <c r="N10" s="102"/>
      <c r="O10" s="109"/>
      <c r="P10" s="95"/>
      <c r="Q10" s="102"/>
      <c r="R10" s="110"/>
    </row>
    <row r="11" spans="1:19" ht="30" customHeight="1" thickBot="1">
      <c r="A11" s="111" t="s">
        <v>22</v>
      </c>
      <c r="B11" s="100" t="s">
        <v>18</v>
      </c>
      <c r="C11" s="104">
        <v>26789.64</v>
      </c>
      <c r="D11" s="2">
        <v>5090.03</v>
      </c>
      <c r="E11" s="3">
        <v>31879.67</v>
      </c>
      <c r="F11" s="104">
        <v>0</v>
      </c>
      <c r="G11" s="104">
        <v>0</v>
      </c>
      <c r="H11" s="105">
        <v>0</v>
      </c>
      <c r="I11" s="104">
        <v>26789.64</v>
      </c>
      <c r="J11" s="2">
        <v>5090.03</v>
      </c>
      <c r="K11" s="105">
        <v>31879.67</v>
      </c>
      <c r="M11" s="112"/>
      <c r="N11" s="94"/>
      <c r="O11" s="97"/>
      <c r="P11" s="95"/>
      <c r="Q11" s="95"/>
      <c r="R11" s="98"/>
    </row>
    <row r="12" spans="1:19" ht="17.25" thickBot="1">
      <c r="A12" s="103" t="s">
        <v>23</v>
      </c>
      <c r="B12" s="100" t="s">
        <v>18</v>
      </c>
      <c r="C12" s="104">
        <v>26789.64</v>
      </c>
      <c r="D12" s="104">
        <v>5090.03</v>
      </c>
      <c r="E12" s="3">
        <v>31879.67</v>
      </c>
      <c r="F12" s="105">
        <v>0</v>
      </c>
      <c r="G12" s="104">
        <v>0</v>
      </c>
      <c r="H12" s="105">
        <v>0</v>
      </c>
      <c r="I12" s="104">
        <v>26789.64</v>
      </c>
      <c r="J12" s="104">
        <v>5090.03</v>
      </c>
      <c r="K12" s="105">
        <v>31879.67</v>
      </c>
      <c r="L12" s="113"/>
      <c r="M12" s="114"/>
      <c r="N12" s="115"/>
    </row>
    <row r="13" spans="1:19" ht="17.25" thickBot="1">
      <c r="A13" s="166" t="s">
        <v>24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8"/>
      <c r="M13" s="115"/>
      <c r="N13" s="115"/>
    </row>
    <row r="14" spans="1:19" ht="52.15" customHeight="1" thickBot="1">
      <c r="A14" s="116" t="s">
        <v>25</v>
      </c>
      <c r="B14" s="100" t="s">
        <v>18</v>
      </c>
      <c r="C14" s="104">
        <v>16000</v>
      </c>
      <c r="D14" s="2">
        <v>3040</v>
      </c>
      <c r="E14" s="105">
        <v>19040</v>
      </c>
      <c r="F14" s="104">
        <v>16000</v>
      </c>
      <c r="G14" s="2">
        <v>3040</v>
      </c>
      <c r="H14" s="105">
        <v>19040</v>
      </c>
      <c r="I14" s="104">
        <v>0</v>
      </c>
      <c r="J14" s="104">
        <v>0</v>
      </c>
      <c r="K14" s="105">
        <v>0</v>
      </c>
      <c r="L14" s="117"/>
      <c r="M14" s="118"/>
    </row>
    <row r="15" spans="1:19" ht="28.15" customHeight="1" thickBot="1">
      <c r="A15" s="116" t="s">
        <v>26</v>
      </c>
      <c r="B15" s="100" t="s">
        <v>18</v>
      </c>
      <c r="C15" s="104">
        <v>67800</v>
      </c>
      <c r="D15" s="2">
        <v>12882</v>
      </c>
      <c r="E15" s="105">
        <v>80682</v>
      </c>
      <c r="F15" s="104">
        <v>67800</v>
      </c>
      <c r="G15" s="2">
        <v>12882</v>
      </c>
      <c r="H15" s="105">
        <v>80682</v>
      </c>
      <c r="I15" s="104">
        <v>0</v>
      </c>
      <c r="J15" s="104">
        <v>0</v>
      </c>
      <c r="K15" s="105">
        <v>0</v>
      </c>
      <c r="M15" s="118"/>
      <c r="N15" s="118"/>
      <c r="O15" s="118"/>
      <c r="P15" s="118"/>
      <c r="Q15" s="118"/>
      <c r="R15" s="118"/>
      <c r="S15" s="118"/>
    </row>
    <row r="16" spans="1:19" s="17" customFormat="1" ht="17.45" customHeight="1" thickBot="1">
      <c r="A16" s="119" t="s">
        <v>27</v>
      </c>
      <c r="B16" s="120" t="s">
        <v>18</v>
      </c>
      <c r="C16" s="2">
        <v>637053.59</v>
      </c>
      <c r="D16" s="2">
        <v>121040.18</v>
      </c>
      <c r="E16" s="3">
        <v>758093.77</v>
      </c>
      <c r="F16" s="2">
        <v>584633.59</v>
      </c>
      <c r="G16" s="2">
        <v>111080.38</v>
      </c>
      <c r="H16" s="3">
        <v>695713.97</v>
      </c>
      <c r="I16" s="2">
        <v>52420</v>
      </c>
      <c r="J16" s="2">
        <v>9959.7999999999993</v>
      </c>
      <c r="K16" s="3">
        <v>62379.8</v>
      </c>
      <c r="L16" s="121"/>
      <c r="M16" s="18"/>
      <c r="N16" s="18"/>
      <c r="O16" s="18"/>
      <c r="P16" s="18"/>
      <c r="Q16" s="18"/>
      <c r="R16" s="18"/>
      <c r="S16" s="18"/>
    </row>
    <row r="17" spans="1:26" ht="17.25" thickBot="1">
      <c r="A17" s="119" t="s">
        <v>28</v>
      </c>
      <c r="B17" s="120" t="s">
        <v>18</v>
      </c>
      <c r="C17" s="2">
        <v>35000</v>
      </c>
      <c r="D17" s="2">
        <v>6650</v>
      </c>
      <c r="E17" s="3">
        <v>41650</v>
      </c>
      <c r="F17" s="2">
        <v>35000</v>
      </c>
      <c r="G17" s="2">
        <v>6650</v>
      </c>
      <c r="H17" s="3">
        <v>41650</v>
      </c>
      <c r="I17" s="2">
        <v>0</v>
      </c>
      <c r="J17" s="2">
        <v>0</v>
      </c>
      <c r="K17" s="3">
        <v>0</v>
      </c>
      <c r="M17" s="4"/>
    </row>
    <row r="18" spans="1:26" ht="17.25" thickBot="1">
      <c r="A18" s="119" t="s">
        <v>29</v>
      </c>
      <c r="B18" s="120" t="s">
        <v>18</v>
      </c>
      <c r="C18" s="2">
        <v>357979.88</v>
      </c>
      <c r="D18" s="2">
        <v>68016.179999999993</v>
      </c>
      <c r="E18" s="3">
        <v>425996.06</v>
      </c>
      <c r="F18" s="2">
        <v>357979.88</v>
      </c>
      <c r="G18" s="2">
        <v>68016.179999999993</v>
      </c>
      <c r="H18" s="3">
        <v>425996.06</v>
      </c>
      <c r="I18" s="2">
        <v>0</v>
      </c>
      <c r="J18" s="2">
        <v>0</v>
      </c>
      <c r="K18" s="3">
        <v>0</v>
      </c>
      <c r="M18" s="4"/>
      <c r="N18" s="122"/>
    </row>
    <row r="19" spans="1:26" ht="17.25" thickBot="1">
      <c r="A19" s="119" t="s">
        <v>30</v>
      </c>
      <c r="B19" s="120" t="s">
        <v>18</v>
      </c>
      <c r="C19" s="2">
        <v>1113833.47</v>
      </c>
      <c r="D19" s="2">
        <v>211628.36</v>
      </c>
      <c r="E19" s="3">
        <v>1325461.83</v>
      </c>
      <c r="F19" s="3">
        <v>1061413.47</v>
      </c>
      <c r="G19" s="2">
        <v>201668.56</v>
      </c>
      <c r="H19" s="3">
        <v>1263082.03</v>
      </c>
      <c r="I19" s="3">
        <v>52420</v>
      </c>
      <c r="J19" s="3">
        <v>9959.7999999999993</v>
      </c>
      <c r="K19" s="3">
        <v>62379.8</v>
      </c>
      <c r="L19" s="123"/>
      <c r="M19" s="124"/>
      <c r="N19" s="125"/>
    </row>
    <row r="20" spans="1:26" ht="16.5" thickBot="1">
      <c r="A20" s="169" t="s">
        <v>31</v>
      </c>
      <c r="B20" s="170"/>
      <c r="C20" s="170"/>
      <c r="D20" s="170"/>
      <c r="E20" s="170"/>
      <c r="F20" s="170"/>
      <c r="G20" s="170"/>
      <c r="H20" s="170"/>
      <c r="I20" s="170"/>
      <c r="J20" s="170"/>
      <c r="K20" s="171"/>
      <c r="L20" s="126"/>
      <c r="M20" s="127"/>
      <c r="N20" s="128"/>
    </row>
    <row r="21" spans="1:26" s="17" customFormat="1" ht="17.25" thickBot="1">
      <c r="A21" s="119" t="s">
        <v>32</v>
      </c>
      <c r="B21" s="120" t="s">
        <v>18</v>
      </c>
      <c r="C21" s="2">
        <v>10768596.08</v>
      </c>
      <c r="D21" s="2">
        <v>2046033.26</v>
      </c>
      <c r="E21" s="3">
        <v>12814629.34</v>
      </c>
      <c r="F21" s="2">
        <v>10768596.08</v>
      </c>
      <c r="G21" s="2">
        <v>2046033.26</v>
      </c>
      <c r="H21" s="3">
        <v>12814629.34</v>
      </c>
      <c r="I21" s="2">
        <v>0</v>
      </c>
      <c r="J21" s="2">
        <v>0</v>
      </c>
      <c r="K21" s="3">
        <v>0</v>
      </c>
      <c r="L21" s="129"/>
      <c r="M21" s="130">
        <v>5928510.7419999996</v>
      </c>
      <c r="N21" s="16"/>
    </row>
    <row r="22" spans="1:26" s="17" customFormat="1" ht="30.75" customHeight="1" thickBot="1">
      <c r="A22" s="111" t="s">
        <v>33</v>
      </c>
      <c r="B22" s="120" t="s">
        <v>18</v>
      </c>
      <c r="C22" s="2">
        <v>4636129.34</v>
      </c>
      <c r="D22" s="2">
        <v>880864.57</v>
      </c>
      <c r="E22" s="3">
        <v>5516993.9100000001</v>
      </c>
      <c r="F22" s="2">
        <v>4636129.34</v>
      </c>
      <c r="G22" s="2">
        <v>880864.57</v>
      </c>
      <c r="H22" s="3">
        <v>5516993.9100000001</v>
      </c>
      <c r="I22" s="2">
        <v>0</v>
      </c>
      <c r="J22" s="2">
        <v>0</v>
      </c>
      <c r="K22" s="3">
        <v>0</v>
      </c>
      <c r="L22" s="129">
        <v>10000</v>
      </c>
      <c r="M22" s="18">
        <v>5999999.9900000002</v>
      </c>
      <c r="O22" s="16"/>
      <c r="R22" s="18"/>
      <c r="S22" s="18"/>
      <c r="T22" s="18"/>
      <c r="U22" s="18"/>
      <c r="V22" s="18"/>
      <c r="W22" s="18"/>
      <c r="X22" s="18"/>
      <c r="Y22" s="18"/>
      <c r="Z22" s="18"/>
    </row>
    <row r="23" spans="1:26" ht="20.25" customHeight="1" thickBot="1">
      <c r="A23" s="119" t="s">
        <v>34</v>
      </c>
      <c r="B23" s="120" t="s">
        <v>18</v>
      </c>
      <c r="C23" s="2">
        <v>16464009.73</v>
      </c>
      <c r="D23" s="2">
        <v>3128161.85</v>
      </c>
      <c r="E23" s="3">
        <v>19592171.580000002</v>
      </c>
      <c r="F23" s="2">
        <v>2344776.44</v>
      </c>
      <c r="G23" s="2">
        <v>445507.52360000001</v>
      </c>
      <c r="H23" s="3">
        <v>2790283.9635999999</v>
      </c>
      <c r="I23" s="2">
        <v>14119233.289999999</v>
      </c>
      <c r="J23" s="2">
        <v>2682654.3251</v>
      </c>
      <c r="K23" s="3">
        <v>16801887.6151</v>
      </c>
      <c r="L23" s="131">
        <v>628700</v>
      </c>
      <c r="M23" s="18">
        <v>71489.248000000603</v>
      </c>
      <c r="N23" s="132"/>
      <c r="O23" s="118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</row>
    <row r="24" spans="1:26" ht="17.25" thickBot="1">
      <c r="A24" s="119" t="s">
        <v>35</v>
      </c>
      <c r="B24" s="120" t="s">
        <v>18</v>
      </c>
      <c r="C24" s="3">
        <v>31868735.149999999</v>
      </c>
      <c r="D24" s="3">
        <v>6055059.6799999997</v>
      </c>
      <c r="E24" s="3">
        <v>37923794.829999998</v>
      </c>
      <c r="F24" s="3">
        <v>17749501.859999999</v>
      </c>
      <c r="G24" s="3">
        <v>3372405.3536</v>
      </c>
      <c r="H24" s="3">
        <v>21121907.213599999</v>
      </c>
      <c r="I24" s="3">
        <v>14119233.289999999</v>
      </c>
      <c r="J24" s="3">
        <v>2682654.3251</v>
      </c>
      <c r="K24" s="3">
        <v>16801887.6151</v>
      </c>
      <c r="L24" s="131"/>
      <c r="M24" s="124">
        <v>60074.998319328239</v>
      </c>
      <c r="N24" s="118"/>
      <c r="O24" s="6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</row>
    <row r="25" spans="1:26" ht="17.25" thickBot="1">
      <c r="A25" s="169" t="s">
        <v>36</v>
      </c>
      <c r="B25" s="170"/>
      <c r="C25" s="170"/>
      <c r="D25" s="170"/>
      <c r="E25" s="170"/>
      <c r="F25" s="170"/>
      <c r="G25" s="170"/>
      <c r="H25" s="170"/>
      <c r="I25" s="170"/>
      <c r="J25" s="170"/>
      <c r="K25" s="171"/>
      <c r="L25" s="131"/>
      <c r="M25" s="115"/>
      <c r="N25" s="115"/>
      <c r="O25" s="4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</row>
    <row r="26" spans="1:26" ht="16.5" customHeight="1" thickBot="1">
      <c r="A26" s="119" t="s">
        <v>37</v>
      </c>
      <c r="B26" s="120" t="s">
        <v>18</v>
      </c>
      <c r="C26" s="2">
        <v>410785.98000000004</v>
      </c>
      <c r="D26" s="2">
        <v>78049.34</v>
      </c>
      <c r="E26" s="3">
        <v>488835.32000000007</v>
      </c>
      <c r="F26" s="2">
        <v>410785.98000000004</v>
      </c>
      <c r="G26" s="2">
        <v>78049.34</v>
      </c>
      <c r="H26" s="3">
        <v>488835.32000000007</v>
      </c>
      <c r="I26" s="2">
        <v>0</v>
      </c>
      <c r="J26" s="2">
        <v>0</v>
      </c>
      <c r="K26" s="133">
        <v>0</v>
      </c>
      <c r="L26" s="131"/>
      <c r="M26" s="114"/>
      <c r="N26" s="115"/>
      <c r="O26" s="4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</row>
    <row r="27" spans="1:26" s="17" customFormat="1" ht="41.25" thickBot="1">
      <c r="A27" s="111" t="s">
        <v>38</v>
      </c>
      <c r="B27" s="120" t="s">
        <v>18</v>
      </c>
      <c r="C27" s="2">
        <v>311517.78000000003</v>
      </c>
      <c r="D27" s="2">
        <v>59188.38</v>
      </c>
      <c r="E27" s="3">
        <v>370706.16000000003</v>
      </c>
      <c r="F27" s="2">
        <v>311517.78000000003</v>
      </c>
      <c r="G27" s="2">
        <v>59188.38</v>
      </c>
      <c r="H27" s="3">
        <v>370706.16000000003</v>
      </c>
      <c r="I27" s="2">
        <v>0</v>
      </c>
      <c r="J27" s="2">
        <v>0</v>
      </c>
      <c r="K27" s="134">
        <v>0</v>
      </c>
      <c r="L27" s="131"/>
      <c r="M27" s="135"/>
      <c r="N27" s="135"/>
      <c r="O27" s="136"/>
      <c r="P27" s="18"/>
      <c r="Q27" s="18"/>
      <c r="R27" s="18"/>
      <c r="S27" s="18"/>
    </row>
    <row r="28" spans="1:26" ht="27.75" thickBot="1">
      <c r="A28" s="111" t="s">
        <v>39</v>
      </c>
      <c r="B28" s="120" t="s">
        <v>18</v>
      </c>
      <c r="C28" s="2">
        <v>99268.2</v>
      </c>
      <c r="D28" s="2">
        <v>18860.96</v>
      </c>
      <c r="E28" s="3">
        <v>118129.16</v>
      </c>
      <c r="F28" s="2">
        <v>99268.2</v>
      </c>
      <c r="G28" s="2">
        <v>18860.96</v>
      </c>
      <c r="H28" s="3">
        <v>118129.16</v>
      </c>
      <c r="I28" s="2">
        <v>0</v>
      </c>
      <c r="J28" s="2">
        <v>0</v>
      </c>
      <c r="K28" s="134">
        <v>0</v>
      </c>
      <c r="L28" s="131"/>
      <c r="M28" s="4"/>
      <c r="N28" s="137"/>
      <c r="O28" s="115"/>
    </row>
    <row r="29" spans="1:26" ht="27.75" thickBot="1">
      <c r="A29" s="111" t="s">
        <v>40</v>
      </c>
      <c r="B29" s="120" t="s">
        <v>18</v>
      </c>
      <c r="C29" s="2">
        <v>433282.33</v>
      </c>
      <c r="D29" s="2">
        <v>0</v>
      </c>
      <c r="E29" s="3">
        <v>433282.33</v>
      </c>
      <c r="F29" s="2">
        <v>433282.33</v>
      </c>
      <c r="G29" s="2">
        <v>0</v>
      </c>
      <c r="H29" s="3">
        <v>433282.33</v>
      </c>
      <c r="I29" s="2">
        <v>0</v>
      </c>
      <c r="J29" s="2">
        <v>0</v>
      </c>
      <c r="K29" s="134">
        <v>0</v>
      </c>
      <c r="L29" s="138"/>
      <c r="M29" s="4"/>
      <c r="N29" s="115"/>
      <c r="O29" s="115"/>
    </row>
    <row r="30" spans="1:26" ht="17.25" thickBot="1">
      <c r="A30" s="119" t="s">
        <v>41</v>
      </c>
      <c r="B30" s="120" t="s">
        <v>18</v>
      </c>
      <c r="C30" s="2">
        <v>1073992.48</v>
      </c>
      <c r="D30" s="2">
        <v>204058.57</v>
      </c>
      <c r="E30" s="3">
        <v>1278051.05</v>
      </c>
      <c r="F30" s="2">
        <v>1073992.48</v>
      </c>
      <c r="G30" s="2">
        <v>204058.57</v>
      </c>
      <c r="H30" s="3">
        <v>1278051.05</v>
      </c>
      <c r="I30" s="2">
        <v>0</v>
      </c>
      <c r="J30" s="2">
        <v>0</v>
      </c>
      <c r="K30" s="134">
        <v>0</v>
      </c>
      <c r="L30" s="139"/>
      <c r="M30" s="115"/>
      <c r="N30" s="115"/>
      <c r="O30" s="115"/>
    </row>
    <row r="31" spans="1:26" ht="16.5" customHeight="1" thickBot="1">
      <c r="A31" s="119" t="s">
        <v>42</v>
      </c>
      <c r="B31" s="120" t="s">
        <v>18</v>
      </c>
      <c r="C31" s="3">
        <v>1918060.79</v>
      </c>
      <c r="D31" s="3">
        <v>282107.91000000003</v>
      </c>
      <c r="E31" s="3">
        <v>2200168.7000000002</v>
      </c>
      <c r="F31" s="3">
        <v>1918060.79</v>
      </c>
      <c r="G31" s="3">
        <v>282107.91000000003</v>
      </c>
      <c r="H31" s="3">
        <v>2200168.7000000002</v>
      </c>
      <c r="I31" s="2">
        <v>0</v>
      </c>
      <c r="J31" s="2">
        <v>0</v>
      </c>
      <c r="K31" s="140">
        <v>0</v>
      </c>
      <c r="L31" s="141"/>
      <c r="M31" s="115"/>
      <c r="N31" s="4"/>
      <c r="O31" s="115"/>
    </row>
    <row r="32" spans="1:26" ht="18.75" customHeight="1" thickBot="1">
      <c r="A32" s="169" t="s">
        <v>43</v>
      </c>
      <c r="B32" s="170"/>
      <c r="C32" s="170"/>
      <c r="D32" s="170"/>
      <c r="E32" s="170"/>
      <c r="F32" s="170"/>
      <c r="G32" s="170"/>
      <c r="H32" s="170"/>
      <c r="I32" s="170"/>
      <c r="J32" s="170"/>
      <c r="K32" s="171"/>
      <c r="L32" s="142"/>
      <c r="M32" s="115"/>
      <c r="N32" s="115"/>
      <c r="O32" s="115"/>
    </row>
    <row r="33" spans="1:13" s="143" customFormat="1" ht="39.6" customHeight="1" thickBot="1">
      <c r="A33" s="111" t="s">
        <v>44</v>
      </c>
      <c r="B33" s="120" t="s">
        <v>18</v>
      </c>
      <c r="C33" s="2">
        <v>8000</v>
      </c>
      <c r="D33" s="2">
        <v>1520</v>
      </c>
      <c r="E33" s="2">
        <v>9520</v>
      </c>
      <c r="F33" s="2">
        <v>8000</v>
      </c>
      <c r="G33" s="2">
        <v>1520</v>
      </c>
      <c r="H33" s="3">
        <v>9520</v>
      </c>
      <c r="I33" s="2">
        <v>0</v>
      </c>
      <c r="J33" s="2">
        <v>0</v>
      </c>
      <c r="K33" s="2">
        <v>0</v>
      </c>
      <c r="L33" s="131"/>
    </row>
    <row r="34" spans="1:13" s="143" customFormat="1" ht="33" customHeight="1" thickBot="1">
      <c r="A34" s="111" t="s">
        <v>45</v>
      </c>
      <c r="B34" s="120" t="s">
        <v>18</v>
      </c>
      <c r="C34" s="2">
        <v>0</v>
      </c>
      <c r="D34" s="2">
        <v>0</v>
      </c>
      <c r="E34" s="2">
        <v>0</v>
      </c>
      <c r="F34" s="2"/>
      <c r="G34" s="2">
        <v>0</v>
      </c>
      <c r="H34" s="3">
        <v>0</v>
      </c>
      <c r="I34" s="2">
        <v>0</v>
      </c>
      <c r="J34" s="2">
        <v>0</v>
      </c>
      <c r="K34" s="2">
        <v>0</v>
      </c>
      <c r="L34" s="121"/>
    </row>
    <row r="35" spans="1:13" ht="28.15" customHeight="1" thickBot="1">
      <c r="A35" s="111" t="s">
        <v>46</v>
      </c>
      <c r="B35" s="120" t="s">
        <v>18</v>
      </c>
      <c r="C35" s="2">
        <v>0</v>
      </c>
      <c r="D35" s="2">
        <v>0</v>
      </c>
      <c r="E35" s="2">
        <v>0</v>
      </c>
      <c r="F35" s="2"/>
      <c r="G35" s="2">
        <v>0</v>
      </c>
      <c r="H35" s="3">
        <v>0</v>
      </c>
      <c r="I35" s="2">
        <v>0</v>
      </c>
      <c r="J35" s="2">
        <v>0</v>
      </c>
      <c r="K35" s="2">
        <v>0</v>
      </c>
    </row>
    <row r="36" spans="1:13" ht="17.25" thickBot="1">
      <c r="A36" s="119" t="s">
        <v>47</v>
      </c>
      <c r="B36" s="120" t="s">
        <v>18</v>
      </c>
      <c r="C36" s="3">
        <v>8000</v>
      </c>
      <c r="D36" s="3">
        <v>1520</v>
      </c>
      <c r="E36" s="3">
        <v>9520</v>
      </c>
      <c r="F36" s="3">
        <v>8000</v>
      </c>
      <c r="G36" s="3">
        <v>1520</v>
      </c>
      <c r="H36" s="3">
        <v>9520</v>
      </c>
      <c r="I36" s="3">
        <v>0</v>
      </c>
      <c r="J36" s="3">
        <v>0</v>
      </c>
      <c r="K36" s="3">
        <v>0</v>
      </c>
      <c r="L36" s="117"/>
    </row>
    <row r="37" spans="1:13" ht="17.25" thickBot="1">
      <c r="A37" s="169" t="s">
        <v>48</v>
      </c>
      <c r="B37" s="170"/>
      <c r="C37" s="170"/>
      <c r="D37" s="170"/>
      <c r="E37" s="170"/>
      <c r="F37" s="170"/>
      <c r="G37" s="170"/>
      <c r="H37" s="170"/>
      <c r="I37" s="170"/>
      <c r="J37" s="170"/>
      <c r="K37" s="171"/>
    </row>
    <row r="38" spans="1:13" s="143" customFormat="1" ht="17.25" thickBot="1">
      <c r="A38" s="119" t="s">
        <v>49</v>
      </c>
      <c r="B38" s="120" t="s">
        <v>18</v>
      </c>
      <c r="C38" s="2">
        <v>32000</v>
      </c>
      <c r="D38" s="2">
        <v>6080</v>
      </c>
      <c r="E38" s="2">
        <v>38080</v>
      </c>
      <c r="F38" s="2">
        <v>32000</v>
      </c>
      <c r="G38" s="2">
        <v>6080</v>
      </c>
      <c r="H38" s="3">
        <v>38080</v>
      </c>
      <c r="I38" s="2">
        <v>0</v>
      </c>
      <c r="J38" s="2">
        <v>0</v>
      </c>
      <c r="K38" s="2">
        <v>0</v>
      </c>
      <c r="L38" s="121"/>
    </row>
    <row r="39" spans="1:13" ht="17.25" thickBot="1">
      <c r="A39" s="119" t="s">
        <v>50</v>
      </c>
      <c r="B39" s="120" t="s">
        <v>18</v>
      </c>
      <c r="C39" s="2">
        <v>32000</v>
      </c>
      <c r="D39" s="2">
        <v>6080</v>
      </c>
      <c r="E39" s="2">
        <v>38080</v>
      </c>
      <c r="F39" s="2">
        <v>32000</v>
      </c>
      <c r="G39" s="2">
        <v>6080</v>
      </c>
      <c r="H39" s="3">
        <v>38080</v>
      </c>
      <c r="I39" s="3">
        <v>0</v>
      </c>
      <c r="J39" s="3">
        <v>0</v>
      </c>
      <c r="K39" s="3">
        <v>0</v>
      </c>
    </row>
    <row r="40" spans="1:13" ht="17.25" thickBot="1">
      <c r="A40" s="144" t="s">
        <v>51</v>
      </c>
      <c r="B40" s="145" t="s">
        <v>18</v>
      </c>
      <c r="C40" s="146">
        <v>34967419.049999997</v>
      </c>
      <c r="D40" s="146">
        <v>6561485.9800000004</v>
      </c>
      <c r="E40" s="146">
        <v>41528905.030000001</v>
      </c>
      <c r="F40" s="146">
        <v>20768976.119999997</v>
      </c>
      <c r="G40" s="146">
        <v>3863781.8236000002</v>
      </c>
      <c r="H40" s="146">
        <v>24632757.943599999</v>
      </c>
      <c r="I40" s="146">
        <v>14198442.93</v>
      </c>
      <c r="J40" s="146">
        <v>2697704.1550999996</v>
      </c>
      <c r="K40" s="146">
        <v>16896147.085100003</v>
      </c>
      <c r="L40" s="117"/>
      <c r="M40" s="118"/>
    </row>
    <row r="41" spans="1:13">
      <c r="C41" s="118"/>
      <c r="E41" s="147"/>
      <c r="K41" s="118"/>
    </row>
    <row r="42" spans="1:13">
      <c r="C42" s="118"/>
      <c r="E42" s="147"/>
      <c r="H42" s="118"/>
      <c r="K42" s="118"/>
    </row>
    <row r="43" spans="1:13">
      <c r="C43" s="118"/>
      <c r="E43" s="147"/>
      <c r="K43" s="118"/>
    </row>
    <row r="44" spans="1:13">
      <c r="C44" s="118"/>
      <c r="E44" s="147"/>
      <c r="K44" s="118"/>
    </row>
    <row r="45" spans="1:13">
      <c r="C45" s="118"/>
      <c r="E45" s="147"/>
      <c r="I45" s="118"/>
    </row>
    <row r="46" spans="1:13">
      <c r="C46" s="118"/>
      <c r="E46" s="147"/>
      <c r="F46" s="118"/>
    </row>
    <row r="47" spans="1:13">
      <c r="C47" s="118"/>
      <c r="E47" s="147"/>
    </row>
    <row r="48" spans="1:13">
      <c r="C48" s="118"/>
      <c r="E48" s="147"/>
    </row>
    <row r="49" spans="3:16">
      <c r="C49" s="118"/>
      <c r="E49" s="147"/>
    </row>
    <row r="50" spans="3:16">
      <c r="C50" s="118"/>
      <c r="E50" s="147"/>
    </row>
    <row r="51" spans="3:16">
      <c r="C51" s="118"/>
      <c r="H51" s="118"/>
    </row>
    <row r="52" spans="3:16">
      <c r="C52" s="118"/>
      <c r="H52" s="118"/>
      <c r="I52" s="118"/>
      <c r="K52" s="118"/>
    </row>
    <row r="53" spans="3:16" ht="15" customHeight="1"/>
    <row r="54" spans="3:16" ht="15" customHeight="1">
      <c r="H54" s="148"/>
      <c r="I54" s="118"/>
    </row>
    <row r="55" spans="3:16" ht="15" customHeight="1">
      <c r="C55" s="149"/>
      <c r="F55" s="149"/>
      <c r="H55" s="148"/>
      <c r="M55" s="150"/>
      <c r="N55" s="150"/>
    </row>
    <row r="56" spans="3:16" ht="15" customHeight="1">
      <c r="H56" s="148"/>
      <c r="M56" s="65"/>
    </row>
    <row r="57" spans="3:16" ht="15" customHeight="1">
      <c r="I57" s="118"/>
      <c r="M57" s="115"/>
      <c r="N57" s="115"/>
      <c r="O57" s="115"/>
      <c r="P57" s="115"/>
    </row>
    <row r="58" spans="3:16">
      <c r="M58" s="158"/>
      <c r="N58" s="158"/>
      <c r="O58" s="115"/>
      <c r="P58" s="115"/>
    </row>
    <row r="59" spans="3:16">
      <c r="M59" s="158"/>
      <c r="N59" s="158"/>
      <c r="O59" s="115"/>
      <c r="P59" s="115"/>
    </row>
    <row r="60" spans="3:16" ht="54" customHeight="1">
      <c r="H60" s="118"/>
      <c r="M60" s="151"/>
      <c r="N60" s="7"/>
      <c r="O60" s="7"/>
      <c r="P60" s="152"/>
    </row>
    <row r="61" spans="3:16" ht="47.25" customHeight="1">
      <c r="M61" s="153"/>
      <c r="N61" s="7"/>
      <c r="O61" s="7"/>
      <c r="P61" s="7"/>
    </row>
    <row r="62" spans="3:16" ht="33" customHeight="1">
      <c r="M62" s="153"/>
      <c r="N62" s="7"/>
      <c r="O62" s="7"/>
      <c r="P62" s="7"/>
    </row>
    <row r="63" spans="3:16" ht="39" customHeight="1">
      <c r="M63" s="151"/>
      <c r="N63" s="7"/>
      <c r="O63" s="115"/>
      <c r="P63" s="115"/>
    </row>
    <row r="64" spans="3:16" ht="47.25" customHeight="1">
      <c r="M64" s="153"/>
      <c r="N64" s="7"/>
      <c r="O64" s="115"/>
      <c r="P64" s="115"/>
    </row>
    <row r="65" spans="13:16" ht="51" customHeight="1">
      <c r="M65" s="153"/>
      <c r="N65" s="7"/>
      <c r="O65" s="4"/>
      <c r="P65" s="115"/>
    </row>
    <row r="66" spans="13:16" ht="48.75" customHeight="1">
      <c r="M66" s="154"/>
      <c r="N66" s="155"/>
      <c r="O66" s="115"/>
      <c r="P66" s="115"/>
    </row>
    <row r="67" spans="13:16" ht="65.25" customHeight="1">
      <c r="M67" s="151"/>
      <c r="N67" s="7"/>
      <c r="O67" s="4"/>
      <c r="P67" s="4"/>
    </row>
  </sheetData>
  <mergeCells count="11">
    <mergeCell ref="M58:N59"/>
    <mergeCell ref="G1:K1"/>
    <mergeCell ref="A2:L2"/>
    <mergeCell ref="A3:A4"/>
    <mergeCell ref="A6:K6"/>
    <mergeCell ref="A10:K10"/>
    <mergeCell ref="A13:K13"/>
    <mergeCell ref="A20:K20"/>
    <mergeCell ref="A25:K25"/>
    <mergeCell ref="A32:K32"/>
    <mergeCell ref="A37:K37"/>
  </mergeCells>
  <printOptions horizontalCentered="1"/>
  <pageMargins left="0.19685039370078741" right="0.19685039370078741" top="0.39370078740157483" bottom="0.3937007874015748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G25"/>
  <sheetViews>
    <sheetView workbookViewId="0">
      <selection activeCell="K26" sqref="K26"/>
    </sheetView>
  </sheetViews>
  <sheetFormatPr defaultRowHeight="15"/>
  <cols>
    <col min="2" max="2" width="12.7109375" bestFit="1" customWidth="1"/>
    <col min="4" max="4" width="12.7109375" bestFit="1" customWidth="1"/>
    <col min="5" max="5" width="11.5703125" customWidth="1"/>
    <col min="6" max="6" width="11.7109375" bestFit="1" customWidth="1"/>
  </cols>
  <sheetData>
    <row r="2" spans="2:7">
      <c r="B2" s="15" t="s">
        <v>64</v>
      </c>
      <c r="C2" s="15"/>
      <c r="D2" s="15"/>
    </row>
    <row r="3" spans="2:7">
      <c r="B3" s="1">
        <v>3997429.34</v>
      </c>
      <c r="C3" t="s">
        <v>65</v>
      </c>
    </row>
    <row r="5" spans="2:7" ht="15.75" thickBot="1"/>
    <row r="6" spans="2:7" ht="17.25" thickBot="1">
      <c r="B6" s="8">
        <v>11440896.08</v>
      </c>
      <c r="C6" t="s">
        <v>69</v>
      </c>
      <c r="D6" s="8">
        <v>377185.98</v>
      </c>
      <c r="E6" t="s">
        <v>68</v>
      </c>
      <c r="F6" s="12"/>
      <c r="G6" t="s">
        <v>66</v>
      </c>
    </row>
    <row r="7" spans="2:7" ht="17.25" thickBot="1">
      <c r="B7" s="9">
        <v>14783337.470000001</v>
      </c>
      <c r="D7" s="11"/>
      <c r="F7" s="13">
        <v>8000</v>
      </c>
    </row>
    <row r="8" spans="2:7" ht="17.25" thickBot="1">
      <c r="B8" s="10">
        <v>26789.64</v>
      </c>
      <c r="D8" s="9">
        <v>1073992.48</v>
      </c>
      <c r="E8" t="s">
        <v>67</v>
      </c>
      <c r="F8" s="14"/>
    </row>
    <row r="9" spans="2:7" ht="17.25" thickBot="1">
      <c r="B9" s="1">
        <f>B6+B7+B8</f>
        <v>26251023.190000001</v>
      </c>
      <c r="D9" s="1">
        <f>D6+D8</f>
        <v>1451178.46</v>
      </c>
      <c r="F9" s="13">
        <v>32000</v>
      </c>
    </row>
    <row r="10" spans="2:7" ht="17.25" thickBot="1">
      <c r="D10" s="1"/>
      <c r="F10" s="13">
        <v>16000</v>
      </c>
    </row>
    <row r="11" spans="2:7">
      <c r="D11" s="1">
        <f>B9+D9</f>
        <v>27702201.650000002</v>
      </c>
      <c r="F11" s="172">
        <v>637053.59</v>
      </c>
    </row>
    <row r="12" spans="2:7" ht="15.75" thickBot="1">
      <c r="B12" s="1"/>
      <c r="F12" s="173"/>
    </row>
    <row r="13" spans="2:7">
      <c r="F13" s="172">
        <v>35000</v>
      </c>
    </row>
    <row r="14" spans="2:7" ht="15.75" thickBot="1">
      <c r="F14" s="173"/>
    </row>
    <row r="15" spans="2:7" ht="17.25" thickBot="1">
      <c r="F15" s="13">
        <v>357979.88</v>
      </c>
    </row>
    <row r="16" spans="2:7" ht="17.25" thickBot="1">
      <c r="F16" s="13">
        <v>67800</v>
      </c>
    </row>
    <row r="17" spans="1:6">
      <c r="F17" s="172">
        <v>433282.33</v>
      </c>
    </row>
    <row r="18" spans="1:6" ht="15.75" thickBot="1">
      <c r="F18" s="173"/>
    </row>
    <row r="19" spans="1:6">
      <c r="F19" s="1">
        <f>F7+F9+F10+F11+F13+F15+F16+F17</f>
        <v>1587115.8</v>
      </c>
    </row>
    <row r="22" spans="1:6">
      <c r="B22" s="1"/>
    </row>
    <row r="23" spans="1:6">
      <c r="A23" t="s">
        <v>70</v>
      </c>
      <c r="B23" s="1">
        <f>B3+B6+B7+B8+D6+D8+F7+F9+F10+F11+F13+F15+F16+F17</f>
        <v>33286746.789999999</v>
      </c>
    </row>
    <row r="25" spans="1:6">
      <c r="B25" s="1">
        <f>F19+D11+B3</f>
        <v>33286746.790000003</v>
      </c>
    </row>
  </sheetData>
  <mergeCells count="3">
    <mergeCell ref="F11:F12"/>
    <mergeCell ref="F13:F14"/>
    <mergeCell ref="F17:F1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4:L12"/>
  <sheetViews>
    <sheetView topLeftCell="A22" workbookViewId="0">
      <selection activeCell="K26" sqref="K26"/>
    </sheetView>
  </sheetViews>
  <sheetFormatPr defaultRowHeight="15"/>
  <cols>
    <col min="2" max="2" width="19" customWidth="1"/>
    <col min="3" max="3" width="14.140625" customWidth="1"/>
    <col min="6" max="6" width="14.28515625" customWidth="1"/>
    <col min="7" max="7" width="14.5703125" customWidth="1"/>
    <col min="8" max="8" width="14" customWidth="1"/>
    <col min="9" max="9" width="12.42578125" customWidth="1"/>
    <col min="10" max="10" width="12.85546875" customWidth="1"/>
    <col min="11" max="11" width="20.42578125" customWidth="1"/>
  </cols>
  <sheetData>
    <row r="4" spans="2:12" ht="15.75" thickBot="1"/>
    <row r="5" spans="2:12" ht="105.75" thickBot="1">
      <c r="B5" s="29" t="s">
        <v>71</v>
      </c>
      <c r="C5" s="31" t="s">
        <v>72</v>
      </c>
      <c r="D5" s="174" t="s">
        <v>73</v>
      </c>
      <c r="E5" s="175"/>
      <c r="F5" s="19" t="s">
        <v>74</v>
      </c>
      <c r="G5" s="19" t="s">
        <v>75</v>
      </c>
      <c r="H5" s="20" t="s">
        <v>84</v>
      </c>
      <c r="I5" s="20" t="s">
        <v>85</v>
      </c>
      <c r="J5" s="20" t="s">
        <v>86</v>
      </c>
      <c r="K5" s="21" t="s">
        <v>76</v>
      </c>
    </row>
    <row r="6" spans="2:12" ht="15.75" thickBot="1">
      <c r="B6" s="30"/>
      <c r="C6" s="32"/>
      <c r="D6" s="176"/>
      <c r="E6" s="177"/>
      <c r="F6" s="22"/>
      <c r="G6" s="22"/>
      <c r="H6" s="22"/>
      <c r="I6" s="22"/>
      <c r="J6" s="22"/>
      <c r="K6" s="22"/>
    </row>
    <row r="7" spans="2:12" ht="60" customHeight="1">
      <c r="B7" s="23" t="s">
        <v>77</v>
      </c>
      <c r="C7" s="24">
        <v>19134.64</v>
      </c>
      <c r="D7" s="182">
        <v>19134.64</v>
      </c>
      <c r="E7" s="183"/>
      <c r="F7" s="24">
        <v>26789.64</v>
      </c>
      <c r="G7" s="24">
        <v>26789.64</v>
      </c>
      <c r="H7" s="33">
        <f t="shared" ref="H7:H12" si="0">D7-C7</f>
        <v>0</v>
      </c>
      <c r="I7" s="33">
        <f t="shared" ref="I7:I12" si="1">F7-D7</f>
        <v>7655</v>
      </c>
      <c r="J7" s="33">
        <f t="shared" ref="J7:J12" si="2">G7-F7</f>
        <v>0</v>
      </c>
      <c r="K7" s="34" t="s">
        <v>78</v>
      </c>
    </row>
    <row r="8" spans="2:12" ht="42.75" customHeight="1">
      <c r="B8" s="35" t="s">
        <v>79</v>
      </c>
      <c r="C8" s="36">
        <v>584633.59</v>
      </c>
      <c r="D8" s="184">
        <v>637053.59</v>
      </c>
      <c r="E8" s="184"/>
      <c r="F8" s="36">
        <v>637053.59</v>
      </c>
      <c r="G8" s="39">
        <v>630453.59</v>
      </c>
      <c r="H8" s="40">
        <f t="shared" si="0"/>
        <v>52420</v>
      </c>
      <c r="I8" s="40">
        <f t="shared" si="1"/>
        <v>0</v>
      </c>
      <c r="J8" s="40">
        <f t="shared" si="2"/>
        <v>-6600</v>
      </c>
      <c r="K8" s="37"/>
      <c r="L8" t="s">
        <v>87</v>
      </c>
    </row>
    <row r="9" spans="2:12" ht="30.75" thickBot="1">
      <c r="B9" s="25" t="s">
        <v>80</v>
      </c>
      <c r="C9" s="26">
        <v>11440896.08</v>
      </c>
      <c r="D9" s="178">
        <v>11440896.08</v>
      </c>
      <c r="E9" s="179"/>
      <c r="F9" s="26">
        <v>11440896.08</v>
      </c>
      <c r="G9" s="38">
        <v>10768627.18</v>
      </c>
      <c r="H9" s="40">
        <f t="shared" si="0"/>
        <v>0</v>
      </c>
      <c r="I9" s="40">
        <f t="shared" si="1"/>
        <v>0</v>
      </c>
      <c r="J9" s="40">
        <f t="shared" si="2"/>
        <v>-672268.90000000037</v>
      </c>
      <c r="K9" s="37"/>
    </row>
    <row r="10" spans="2:12" ht="15.75" thickBot="1">
      <c r="B10" s="25" t="s">
        <v>81</v>
      </c>
      <c r="C10" s="26">
        <v>3997429.34</v>
      </c>
      <c r="D10" s="180">
        <v>3997429.34</v>
      </c>
      <c r="E10" s="181"/>
      <c r="F10" s="26">
        <v>3997429.34</v>
      </c>
      <c r="G10" s="38">
        <v>4636084.8</v>
      </c>
      <c r="H10" s="40">
        <f t="shared" si="0"/>
        <v>0</v>
      </c>
      <c r="I10" s="40">
        <f t="shared" si="1"/>
        <v>0</v>
      </c>
      <c r="J10" s="40">
        <f t="shared" si="2"/>
        <v>638655.46</v>
      </c>
      <c r="K10" s="37"/>
    </row>
    <row r="11" spans="2:12" ht="33" customHeight="1" thickBot="1">
      <c r="B11" s="25" t="s">
        <v>82</v>
      </c>
      <c r="C11" s="28">
        <v>11482067.93</v>
      </c>
      <c r="D11" s="185">
        <v>13504523.560000001</v>
      </c>
      <c r="E11" s="186"/>
      <c r="F11" s="28">
        <v>14890736.720000001</v>
      </c>
      <c r="G11" s="38">
        <v>16464009.73</v>
      </c>
      <c r="H11" s="40">
        <f t="shared" si="0"/>
        <v>2022455.6300000008</v>
      </c>
      <c r="I11" s="40">
        <f t="shared" si="1"/>
        <v>1386213.1600000001</v>
      </c>
      <c r="J11" s="40">
        <f t="shared" si="2"/>
        <v>1573273.0099999998</v>
      </c>
      <c r="K11" s="37"/>
    </row>
    <row r="12" spans="2:12" ht="69" customHeight="1" thickBot="1">
      <c r="B12" s="25" t="s">
        <v>83</v>
      </c>
      <c r="C12" s="26">
        <v>277917.78000000003</v>
      </c>
      <c r="D12" s="180">
        <v>277917.78000000003</v>
      </c>
      <c r="E12" s="181"/>
      <c r="F12" s="26">
        <v>277917.78000000003</v>
      </c>
      <c r="G12" s="27">
        <v>311531.23</v>
      </c>
      <c r="H12" s="40">
        <f t="shared" si="0"/>
        <v>0</v>
      </c>
      <c r="I12" s="40">
        <f t="shared" si="1"/>
        <v>0</v>
      </c>
      <c r="J12" s="40">
        <f t="shared" si="2"/>
        <v>33613.449999999953</v>
      </c>
      <c r="K12" s="22"/>
    </row>
  </sheetData>
  <mergeCells count="8">
    <mergeCell ref="D5:E5"/>
    <mergeCell ref="D6:E6"/>
    <mergeCell ref="D9:E9"/>
    <mergeCell ref="D12:E12"/>
    <mergeCell ref="D7:E7"/>
    <mergeCell ref="D8:E8"/>
    <mergeCell ref="D10:E10"/>
    <mergeCell ref="D11:E11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7:L18"/>
  <sheetViews>
    <sheetView workbookViewId="0">
      <selection activeCell="K26" sqref="K26"/>
    </sheetView>
  </sheetViews>
  <sheetFormatPr defaultRowHeight="15"/>
  <cols>
    <col min="1" max="1" width="4.7109375" customWidth="1"/>
    <col min="2" max="2" width="7.28515625" customWidth="1"/>
    <col min="3" max="3" width="20.28515625" customWidth="1"/>
    <col min="4" max="4" width="10.7109375" customWidth="1"/>
    <col min="5" max="5" width="10.85546875" customWidth="1"/>
    <col min="6" max="6" width="11.28515625" customWidth="1"/>
    <col min="7" max="7" width="10.7109375" customWidth="1"/>
    <col min="8" max="8" width="10.140625" customWidth="1"/>
    <col min="11" max="11" width="14.85546875" customWidth="1"/>
    <col min="12" max="12" width="24" customWidth="1"/>
  </cols>
  <sheetData>
    <row r="7" spans="2:12" ht="19.5" thickBot="1">
      <c r="B7" s="187" t="s">
        <v>88</v>
      </c>
      <c r="C7" s="187"/>
      <c r="D7" s="187"/>
      <c r="E7" s="187"/>
      <c r="F7" s="187"/>
      <c r="G7" s="187"/>
      <c r="H7" s="187"/>
      <c r="I7" s="187"/>
      <c r="J7" s="187"/>
      <c r="K7" s="187"/>
      <c r="L7" s="187"/>
    </row>
    <row r="8" spans="2:12" ht="21" customHeight="1">
      <c r="B8" s="188" t="s">
        <v>89</v>
      </c>
      <c r="C8" s="41" t="s">
        <v>90</v>
      </c>
      <c r="D8" s="188" t="s">
        <v>93</v>
      </c>
      <c r="E8" s="192" t="s">
        <v>94</v>
      </c>
      <c r="F8" s="193"/>
      <c r="G8" s="193" t="s">
        <v>95</v>
      </c>
      <c r="H8" s="196"/>
      <c r="I8" s="198" t="s">
        <v>96</v>
      </c>
      <c r="J8" s="199"/>
      <c r="K8" s="202" t="s">
        <v>97</v>
      </c>
      <c r="L8" s="188" t="s">
        <v>98</v>
      </c>
    </row>
    <row r="9" spans="2:12" ht="15.75" thickBot="1">
      <c r="B9" s="189"/>
      <c r="C9" s="41" t="s">
        <v>91</v>
      </c>
      <c r="D9" s="191"/>
      <c r="E9" s="194"/>
      <c r="F9" s="195"/>
      <c r="G9" s="195"/>
      <c r="H9" s="197"/>
      <c r="I9" s="200"/>
      <c r="J9" s="201"/>
      <c r="K9" s="203"/>
      <c r="L9" s="189"/>
    </row>
    <row r="10" spans="2:12" ht="49.5" thickBot="1">
      <c r="B10" s="190"/>
      <c r="C10" s="42" t="s">
        <v>92</v>
      </c>
      <c r="D10" s="43" t="s">
        <v>99</v>
      </c>
      <c r="E10" s="43" t="s">
        <v>100</v>
      </c>
      <c r="F10" s="43" t="s">
        <v>101</v>
      </c>
      <c r="G10" s="43" t="s">
        <v>102</v>
      </c>
      <c r="H10" s="43" t="s">
        <v>103</v>
      </c>
      <c r="I10" s="44" t="s">
        <v>104</v>
      </c>
      <c r="J10" s="44" t="s">
        <v>105</v>
      </c>
      <c r="K10" s="204"/>
      <c r="L10" s="190"/>
    </row>
    <row r="11" spans="2:12" ht="15.75" thickBot="1">
      <c r="B11" s="45">
        <v>1</v>
      </c>
      <c r="C11" s="43">
        <v>2</v>
      </c>
      <c r="D11" s="43">
        <v>3</v>
      </c>
      <c r="E11" s="43">
        <v>4</v>
      </c>
      <c r="F11" s="43">
        <v>5</v>
      </c>
      <c r="G11" s="43">
        <v>6</v>
      </c>
      <c r="H11" s="43">
        <v>7</v>
      </c>
      <c r="I11" s="43">
        <v>8</v>
      </c>
      <c r="J11" s="43">
        <v>9</v>
      </c>
      <c r="K11" s="43">
        <v>10</v>
      </c>
      <c r="L11" s="43">
        <v>11</v>
      </c>
    </row>
    <row r="12" spans="2:12" ht="67.5" customHeight="1" thickBot="1">
      <c r="B12" s="45" t="s">
        <v>106</v>
      </c>
      <c r="C12" s="46" t="s">
        <v>107</v>
      </c>
      <c r="D12" s="47">
        <v>19134.64</v>
      </c>
      <c r="E12" s="47">
        <v>19134.64</v>
      </c>
      <c r="F12" s="48">
        <v>0</v>
      </c>
      <c r="G12" s="47">
        <v>26789.64</v>
      </c>
      <c r="H12" s="47">
        <v>7655</v>
      </c>
      <c r="I12" s="48">
        <v>0</v>
      </c>
      <c r="J12" s="48">
        <v>0</v>
      </c>
      <c r="K12" s="49">
        <v>7655</v>
      </c>
      <c r="L12" s="50" t="s">
        <v>78</v>
      </c>
    </row>
    <row r="13" spans="2:12" ht="63.75" customHeight="1" thickBot="1">
      <c r="B13" s="45" t="s">
        <v>108</v>
      </c>
      <c r="C13" s="46" t="s">
        <v>109</v>
      </c>
      <c r="D13" s="47">
        <v>349319.59</v>
      </c>
      <c r="E13" s="47">
        <v>401739.59</v>
      </c>
      <c r="F13" s="47">
        <v>52420</v>
      </c>
      <c r="G13" s="47">
        <v>401739.59</v>
      </c>
      <c r="H13" s="48">
        <v>0</v>
      </c>
      <c r="I13" s="48">
        <v>0</v>
      </c>
      <c r="J13" s="48">
        <v>0</v>
      </c>
      <c r="K13" s="51">
        <v>0</v>
      </c>
      <c r="L13" s="50" t="s">
        <v>110</v>
      </c>
    </row>
    <row r="14" spans="2:12" ht="35.25" customHeight="1" thickBot="1">
      <c r="B14" s="52" t="s">
        <v>124</v>
      </c>
      <c r="C14" s="53" t="s">
        <v>111</v>
      </c>
      <c r="D14" s="54">
        <v>10487038.18</v>
      </c>
      <c r="E14" s="46"/>
      <c r="F14" s="46"/>
      <c r="G14" s="46"/>
      <c r="H14" s="46"/>
      <c r="I14" s="46"/>
      <c r="J14" s="46"/>
      <c r="K14" s="46"/>
      <c r="L14" s="46"/>
    </row>
    <row r="15" spans="2:12" ht="48" customHeight="1" thickBot="1">
      <c r="B15" s="55" t="s">
        <v>112</v>
      </c>
      <c r="C15" s="56" t="s">
        <v>113</v>
      </c>
      <c r="D15" s="57">
        <v>9303258.9199999999</v>
      </c>
      <c r="E15" s="57">
        <v>9303258.9199999999</v>
      </c>
      <c r="F15" s="58">
        <v>0</v>
      </c>
      <c r="G15" s="57">
        <v>10689472.08</v>
      </c>
      <c r="H15" s="57">
        <v>1386213.16</v>
      </c>
      <c r="I15" s="59"/>
      <c r="J15" s="59"/>
      <c r="K15" s="46"/>
      <c r="L15" s="60" t="s">
        <v>114</v>
      </c>
    </row>
    <row r="16" spans="2:12" ht="38.25" customHeight="1" thickBot="1">
      <c r="B16" s="61" t="s">
        <v>115</v>
      </c>
      <c r="C16" s="62" t="s">
        <v>116</v>
      </c>
      <c r="D16" s="53">
        <v>0</v>
      </c>
      <c r="E16" s="54">
        <v>1354002.53</v>
      </c>
      <c r="F16" s="54">
        <v>1354002.53</v>
      </c>
      <c r="G16" s="54">
        <v>1354002.53</v>
      </c>
      <c r="H16" s="53">
        <v>0</v>
      </c>
      <c r="I16" s="46"/>
      <c r="J16" s="46"/>
      <c r="K16" s="46"/>
      <c r="L16" s="63" t="s">
        <v>117</v>
      </c>
    </row>
    <row r="17" spans="2:12" ht="52.5" customHeight="1" thickBot="1">
      <c r="B17" s="61" t="s">
        <v>118</v>
      </c>
      <c r="C17" s="62" t="s">
        <v>119</v>
      </c>
      <c r="D17" s="54">
        <v>1038145.9</v>
      </c>
      <c r="E17" s="54">
        <v>1126338.69</v>
      </c>
      <c r="F17" s="54">
        <v>88192.79</v>
      </c>
      <c r="G17" s="54">
        <v>1126338.69</v>
      </c>
      <c r="H17" s="53">
        <v>0</v>
      </c>
      <c r="I17" s="46"/>
      <c r="J17" s="46"/>
      <c r="K17" s="46"/>
      <c r="L17" s="63" t="s">
        <v>120</v>
      </c>
    </row>
    <row r="18" spans="2:12" ht="53.25" customHeight="1" thickBot="1">
      <c r="B18" s="61" t="s">
        <v>121</v>
      </c>
      <c r="C18" s="62" t="s">
        <v>122</v>
      </c>
      <c r="D18" s="54">
        <v>4424340.34</v>
      </c>
      <c r="E18" s="54">
        <v>5004600.6500000004</v>
      </c>
      <c r="F18" s="54">
        <v>580260.31000000006</v>
      </c>
      <c r="G18" s="54">
        <v>5004600.6500000004</v>
      </c>
      <c r="H18" s="53">
        <v>0</v>
      </c>
      <c r="I18" s="46"/>
      <c r="J18" s="46"/>
      <c r="K18" s="46"/>
      <c r="L18" s="63" t="s">
        <v>123</v>
      </c>
    </row>
  </sheetData>
  <mergeCells count="8">
    <mergeCell ref="B7:L7"/>
    <mergeCell ref="B8:B10"/>
    <mergeCell ref="D8:D9"/>
    <mergeCell ref="E8:F9"/>
    <mergeCell ref="G8:H9"/>
    <mergeCell ref="I8:J9"/>
    <mergeCell ref="K8:K10"/>
    <mergeCell ref="L8:L1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buget pe surse</vt:lpstr>
      <vt:lpstr>buget pe capdech</vt:lpstr>
      <vt:lpstr>lista echip</vt:lpstr>
      <vt:lpstr>diferente hcj linii buget</vt:lpstr>
      <vt:lpstr>diferente deviz</vt:lpstr>
      <vt:lpstr>'buget pe capdech'!_Toc433878666</vt:lpstr>
      <vt:lpstr>'buget pe capdech'!Print_Area</vt:lpstr>
      <vt:lpstr>'buget pe capdech'!Print_Titles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dianaa</dc:creator>
  <cp:lastModifiedBy>cristinam</cp:lastModifiedBy>
  <cp:lastPrinted>2023-09-15T07:07:31Z</cp:lastPrinted>
  <dcterms:created xsi:type="dcterms:W3CDTF">2020-03-12T11:24:09Z</dcterms:created>
  <dcterms:modified xsi:type="dcterms:W3CDTF">2023-09-18T06:28:15Z</dcterms:modified>
</cp:coreProperties>
</file>