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A1" sheetId="18" r:id="rId1"/>
  </sheets>
  <definedNames>
    <definedName name="_xlnm.Print_Titles" localSheetId="0">'A1'!$9:$11</definedName>
  </definedNames>
  <calcPr calcId="125725"/>
</workbook>
</file>

<file path=xl/calcChain.xml><?xml version="1.0" encoding="utf-8"?>
<calcChain xmlns="http://schemas.openxmlformats.org/spreadsheetml/2006/main">
  <c r="C78" i="18"/>
  <c r="E61"/>
  <c r="D61" s="1"/>
  <c r="E63"/>
  <c r="D63" s="1"/>
  <c r="E64"/>
  <c r="D64" s="1"/>
  <c r="D62"/>
  <c r="D65"/>
  <c r="D66"/>
  <c r="C90"/>
  <c r="E58"/>
  <c r="D58" s="1"/>
  <c r="D59"/>
  <c r="F72"/>
  <c r="F71" s="1"/>
  <c r="F70" s="1"/>
  <c r="G72"/>
  <c r="G71" s="1"/>
  <c r="G70" s="1"/>
  <c r="H72"/>
  <c r="H71" s="1"/>
  <c r="H70" s="1"/>
  <c r="F68"/>
  <c r="F67" s="1"/>
  <c r="G68"/>
  <c r="G67" s="1"/>
  <c r="H68"/>
  <c r="H67" s="1"/>
  <c r="H55"/>
  <c r="H54" s="1"/>
  <c r="F52"/>
  <c r="F51" s="1"/>
  <c r="G52"/>
  <c r="G51" s="1"/>
  <c r="H52"/>
  <c r="H51" s="1"/>
  <c r="H49"/>
  <c r="H48" s="1"/>
  <c r="H41"/>
  <c r="H40" s="1"/>
  <c r="F38"/>
  <c r="G38"/>
  <c r="H38"/>
  <c r="F35"/>
  <c r="G35"/>
  <c r="H35"/>
  <c r="F30"/>
  <c r="F29" s="1"/>
  <c r="F28" s="1"/>
  <c r="G30"/>
  <c r="G29" s="1"/>
  <c r="G28" s="1"/>
  <c r="H30"/>
  <c r="H29" s="1"/>
  <c r="H28" s="1"/>
  <c r="H26"/>
  <c r="H23"/>
  <c r="F15"/>
  <c r="F14" s="1"/>
  <c r="F13" s="1"/>
  <c r="G15"/>
  <c r="G14" s="1"/>
  <c r="G13" s="1"/>
  <c r="H15"/>
  <c r="H14" s="1"/>
  <c r="H13" s="1"/>
  <c r="H12" s="1"/>
  <c r="C80"/>
  <c r="E39"/>
  <c r="E30"/>
  <c r="D30" s="1"/>
  <c r="D31"/>
  <c r="D32"/>
  <c r="E15"/>
  <c r="D15" s="1"/>
  <c r="D16"/>
  <c r="E73"/>
  <c r="C94"/>
  <c r="E60" l="1"/>
  <c r="D60" s="1"/>
  <c r="E57"/>
  <c r="D57" s="1"/>
  <c r="F34"/>
  <c r="G34"/>
  <c r="H34"/>
  <c r="H33" s="1"/>
  <c r="H22"/>
  <c r="E29"/>
  <c r="E14"/>
  <c r="H21" l="1"/>
  <c r="H20" s="1"/>
  <c r="H74" s="1"/>
  <c r="D29"/>
  <c r="E28"/>
  <c r="D14"/>
  <c r="E13"/>
  <c r="C93"/>
  <c r="C92" s="1"/>
  <c r="C89"/>
  <c r="C88" s="1"/>
  <c r="C87"/>
  <c r="C86" s="1"/>
  <c r="C77" s="1"/>
  <c r="C85"/>
  <c r="C84" s="1"/>
  <c r="D73"/>
  <c r="E68"/>
  <c r="D68" s="1"/>
  <c r="D69"/>
  <c r="E55"/>
  <c r="D55" s="1"/>
  <c r="E52"/>
  <c r="D52" s="1"/>
  <c r="E49"/>
  <c r="F56"/>
  <c r="F55" s="1"/>
  <c r="F54" s="1"/>
  <c r="D56"/>
  <c r="D53"/>
  <c r="F50"/>
  <c r="F49" s="1"/>
  <c r="F48" s="1"/>
  <c r="D50"/>
  <c r="F47"/>
  <c r="D47"/>
  <c r="E46"/>
  <c r="F46" s="1"/>
  <c r="D45"/>
  <c r="E44"/>
  <c r="D44" s="1"/>
  <c r="D43"/>
  <c r="F42"/>
  <c r="F41" s="1"/>
  <c r="D42"/>
  <c r="E41"/>
  <c r="D41" s="1"/>
  <c r="D39"/>
  <c r="E38"/>
  <c r="D38" s="1"/>
  <c r="D37"/>
  <c r="D36"/>
  <c r="E35"/>
  <c r="E26"/>
  <c r="D26" s="1"/>
  <c r="D25"/>
  <c r="F24"/>
  <c r="F23" s="1"/>
  <c r="E23"/>
  <c r="G18"/>
  <c r="G12" s="1"/>
  <c r="F18"/>
  <c r="F12" s="1"/>
  <c r="E67" l="1"/>
  <c r="D67" s="1"/>
  <c r="D28"/>
  <c r="F44"/>
  <c r="G44" s="1"/>
  <c r="E48"/>
  <c r="E72"/>
  <c r="G56"/>
  <c r="G55" s="1"/>
  <c r="G54" s="1"/>
  <c r="E34"/>
  <c r="E33" s="1"/>
  <c r="E54"/>
  <c r="G47"/>
  <c r="G50"/>
  <c r="G49" s="1"/>
  <c r="G48" s="1"/>
  <c r="E51"/>
  <c r="D51" s="1"/>
  <c r="G42"/>
  <c r="G41" s="1"/>
  <c r="G40" s="1"/>
  <c r="E40"/>
  <c r="E22"/>
  <c r="D23"/>
  <c r="D27"/>
  <c r="D46"/>
  <c r="G46" s="1"/>
  <c r="D24"/>
  <c r="G24" s="1"/>
  <c r="G23" s="1"/>
  <c r="D49"/>
  <c r="F27"/>
  <c r="F26" s="1"/>
  <c r="F22" s="1"/>
  <c r="D35"/>
  <c r="F40" l="1"/>
  <c r="F33" s="1"/>
  <c r="F21" s="1"/>
  <c r="F20" s="1"/>
  <c r="F74" s="1"/>
  <c r="G33"/>
  <c r="E21"/>
  <c r="C76"/>
  <c r="D34"/>
  <c r="D54"/>
  <c r="D48"/>
  <c r="D40"/>
  <c r="D22"/>
  <c r="E18"/>
  <c r="D18" s="1"/>
  <c r="E17"/>
  <c r="D19"/>
  <c r="G27"/>
  <c r="G26" s="1"/>
  <c r="G22" s="1"/>
  <c r="G21" s="1"/>
  <c r="G20" s="1"/>
  <c r="G74" s="1"/>
  <c r="D33" l="1"/>
  <c r="E71"/>
  <c r="D72"/>
  <c r="D21"/>
  <c r="D17"/>
  <c r="E70" l="1"/>
  <c r="D71"/>
  <c r="E12"/>
  <c r="D13"/>
  <c r="D70" l="1"/>
  <c r="E20"/>
  <c r="D20" s="1"/>
  <c r="D12"/>
  <c r="E74" l="1"/>
  <c r="D74" l="1"/>
</calcChain>
</file>

<file path=xl/sharedStrings.xml><?xml version="1.0" encoding="utf-8"?>
<sst xmlns="http://schemas.openxmlformats.org/spreadsheetml/2006/main" count="131" uniqueCount="79">
  <si>
    <t>Nr. crt.</t>
  </si>
  <si>
    <t>DENUMIRE INDICATORI</t>
  </si>
  <si>
    <t>COD</t>
  </si>
  <si>
    <t>SECTIUNEA DE FUNCTIONARE</t>
  </si>
  <si>
    <t>SECTIUNEA DE DEZVOLTARE</t>
  </si>
  <si>
    <t>85.01</t>
  </si>
  <si>
    <t>68.02.06</t>
  </si>
  <si>
    <t>68.02.04</t>
  </si>
  <si>
    <t>CENTRUL DE INTEGRARE PRIN TERAPIE OCUPATIONALA TIGVENI</t>
  </si>
  <si>
    <t xml:space="preserve">TRANSPORTURI </t>
  </si>
  <si>
    <t xml:space="preserve"> DEFICIT</t>
  </si>
  <si>
    <t xml:space="preserve"> DIRECTIA GENERALA DE ASISTENTA SOCIALA SI PROTECTIA COPILULUI ARGES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</si>
  <si>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</si>
  <si>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</si>
  <si>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</si>
  <si>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</si>
  <si>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</si>
  <si>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>CENTRE DE ASISTENTA</t>
  </si>
  <si>
    <t xml:space="preserve">TOTAL CHELTUIELI </t>
  </si>
  <si>
    <t>ANEXA nr. 1</t>
  </si>
  <si>
    <t xml:space="preserve">La H. C.J. </t>
  </si>
  <si>
    <t>Cheltuieli cu bunuri si servicii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</si>
  <si>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</si>
  <si>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</si>
  <si>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</si>
  <si>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</si>
  <si>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DRUMURI SI PODURI JUDETENE </t>
  </si>
  <si>
    <t xml:space="preserve">Cheltuieli de capital </t>
  </si>
  <si>
    <t xml:space="preserve">Sume utilizate din excedentul bugetului local </t>
  </si>
  <si>
    <t>TOTAL , din care:</t>
  </si>
  <si>
    <t xml:space="preserve">mii lei </t>
  </si>
  <si>
    <t>INFLUENTE</t>
  </si>
  <si>
    <t>PROPUNERI</t>
  </si>
  <si>
    <t>TRIM</t>
  </si>
  <si>
    <t>68.02</t>
  </si>
  <si>
    <t>84.02</t>
  </si>
  <si>
    <t>COMPLEXUL DE LOCUINTE PROTEJATE BUZOESTI</t>
  </si>
  <si>
    <t xml:space="preserve">ASIGURARI SI ASISTENTA SOCIALA </t>
  </si>
  <si>
    <t>84.02.03.01</t>
  </si>
  <si>
    <t>68.02.05.02</t>
  </si>
  <si>
    <t>LA BUGETUL LOCAL PE ANUL 2023</t>
  </si>
  <si>
    <t>ANUL 2023</t>
  </si>
  <si>
    <t>Plati efectuate in anii precedenti si recuperate in anul
 curent</t>
  </si>
  <si>
    <t>COMPLEXUL DE SERVICII PENTRU PERSOANE CU DIZABILITATI VULTURESTI</t>
  </si>
  <si>
    <t>CENTRUL DE ABILITARE SI REABILITARE PENTRU PERSOANE ADULTE CU DIZABILITATI CALINESTI</t>
  </si>
  <si>
    <t xml:space="preserve">ANEXA nr. 1 la H.C.J. nr. </t>
  </si>
  <si>
    <t>III</t>
  </si>
  <si>
    <t>COMPLEXUL DE SERVICII PENTRU PERSOANE CU DIZABILITATI BASCOVELE</t>
  </si>
  <si>
    <t>68.02.05</t>
  </si>
  <si>
    <t>CAMINUL PENTRU PERSOANE VARSTNICE MOZACENI</t>
  </si>
  <si>
    <t xml:space="preserve">Achizitie, montare si proiectare sistem de supraveghere video </t>
  </si>
  <si>
    <t xml:space="preserve">Sistem de protectie impotriva descarcarilor electrice </t>
  </si>
  <si>
    <t>Modernizare DJ 703G Suici (DJ703H)-Ianculesti-lim.jud. Valcea,km 14+000-16+921, L=2,921 km, comuna Suici</t>
  </si>
  <si>
    <t>Proiect tehnic pentru Modernizare DJ 731 D, comuna Darmanesti, judetul Arges, km 8+440 -  km 11+240, L=2,8 km</t>
  </si>
  <si>
    <t>SUBVENTII</t>
  </si>
  <si>
    <r>
      <rPr>
        <b/>
        <sz val="11"/>
        <color theme="0"/>
        <rFont val="Times New Roman"/>
        <family val="1"/>
        <charset val="238"/>
      </rPr>
      <t>.</t>
    </r>
    <r>
      <rPr>
        <b/>
        <sz val="11"/>
        <rFont val="Times New Roman"/>
        <family val="1"/>
        <charset val="238"/>
      </rPr>
      <t>42.02</t>
    </r>
  </si>
  <si>
    <t>Subventii de la bugetul de stat</t>
  </si>
  <si>
    <t>.42.02</t>
  </si>
  <si>
    <t>Subventii pentru finantarea drepturilor acordate persoanelor cu handicap</t>
  </si>
  <si>
    <t>.42.02.21</t>
  </si>
  <si>
    <t>Drepturi persoane cu handicap</t>
  </si>
  <si>
    <t xml:space="preserve">        Asist. Soc.- drepturi pers cu handicap</t>
  </si>
  <si>
    <t>57.02</t>
  </si>
  <si>
    <t>Ajutoare sociale in numerar</t>
  </si>
  <si>
    <t>57.02.01</t>
  </si>
  <si>
    <t xml:space="preserve">Ajutoare sociale in natura </t>
  </si>
  <si>
    <t>57.02.02</t>
  </si>
  <si>
    <t>Modificari arhitectura pentru Locuinta Maxim Protejata Dragolesti conform Scenariului de securitate la incendiu PT</t>
  </si>
  <si>
    <t>Modernizare DJ 731 D, km 15+075 - 16+825, L=1,75 km, comuna Cosesti, jud.Arges</t>
  </si>
  <si>
    <t>Pod pe DJ 679D, Malu (DJ 679  km 38+940)-Coltu-Ungheni, km 8+444, L=12 m, comuna  Ungheni, jud.Arges</t>
  </si>
  <si>
    <t>Modernizare DJ 704E  Ursoaia-Bascovele-Ceauresti,km 3+100-7+600, L= 4,5km, Judetul Arges</t>
  </si>
  <si>
    <t xml:space="preserve">TRIM </t>
  </si>
  <si>
    <t>IV</t>
  </si>
  <si>
    <t>COMPLEXUL DE SERVICII PENTRU PERSOANE CU DIZABILITATI PITESTI</t>
  </si>
  <si>
    <t>Achizitie, montare si proiectare sistem de supraveghere video si antiefractie</t>
  </si>
  <si>
    <t>COMPLEXUL DE SERVICII PENTRU PERSOANE CU DIZABILITATI BABANA</t>
  </si>
  <si>
    <t>Cheltuieli de personal</t>
  </si>
  <si>
    <t>LOCUINTA PROTEJATA PENTRU VICTIMELE VIOLENTEI DOMESTICE STEFANESTI</t>
  </si>
  <si>
    <t>Achizitie, montare si proiectare sistem de supraveghere video - 2 bucati ( pentru Centrul de Zi Bambi Campulung si Centrul de Zi Rucar)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</si>
</sst>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3" fillId="0" borderId="0"/>
    <xf numFmtId="0" fontId="3" fillId="0" borderId="0"/>
  </cellStyleXfs>
  <cellXfs count="112">
    <xf numFmtId="0" fontId="0" fillId="0" borderId="0" xfId="0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/>
    </xf>
    <xf numFmtId="4" fontId="8" fillId="0" borderId="2" xfId="0" applyNumberFormat="1" applyFont="1" applyFill="1" applyBorder="1"/>
    <xf numFmtId="4" fontId="8" fillId="0" borderId="0" xfId="0" applyNumberFormat="1" applyFont="1" applyFill="1"/>
    <xf numFmtId="4" fontId="7" fillId="0" borderId="2" xfId="0" applyNumberFormat="1" applyFont="1" applyFill="1" applyBorder="1"/>
    <xf numFmtId="4" fontId="11" fillId="0" borderId="2" xfId="0" applyNumberFormat="1" applyFont="1" applyFill="1" applyBorder="1"/>
    <xf numFmtId="0" fontId="7" fillId="0" borderId="2" xfId="0" applyFont="1" applyFill="1" applyBorder="1"/>
    <xf numFmtId="4" fontId="7" fillId="2" borderId="0" xfId="0" applyNumberFormat="1" applyFont="1" applyFill="1" applyBorder="1"/>
    <xf numFmtId="0" fontId="7" fillId="2" borderId="0" xfId="0" applyFont="1" applyFill="1" applyAlignment="1">
      <alignment horizontal="left"/>
    </xf>
    <xf numFmtId="0" fontId="8" fillId="0" borderId="0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0" borderId="6" xfId="0" applyFont="1" applyFill="1" applyBorder="1"/>
    <xf numFmtId="0" fontId="8" fillId="0" borderId="4" xfId="0" applyFont="1" applyFill="1" applyBorder="1" applyAlignment="1">
      <alignment horizontal="center"/>
    </xf>
    <xf numFmtId="0" fontId="8" fillId="0" borderId="6" xfId="0" applyFont="1" applyFill="1" applyBorder="1"/>
    <xf numFmtId="0" fontId="7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7" fillId="0" borderId="5" xfId="0" applyFont="1" applyFill="1" applyBorder="1"/>
    <xf numFmtId="0" fontId="7" fillId="0" borderId="4" xfId="0" applyFont="1" applyFill="1" applyBorder="1" applyAlignment="1">
      <alignment horizontal="center"/>
    </xf>
    <xf numFmtId="0" fontId="8" fillId="0" borderId="6" xfId="0" applyFont="1" applyFill="1" applyBorder="1" applyAlignment="1">
      <alignment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7" fillId="3" borderId="2" xfId="0" applyNumberFormat="1" applyFont="1" applyFill="1" applyBorder="1"/>
    <xf numFmtId="4" fontId="7" fillId="6" borderId="2" xfId="0" applyNumberFormat="1" applyFont="1" applyFill="1" applyBorder="1"/>
    <xf numFmtId="0" fontId="8" fillId="6" borderId="4" xfId="0" applyFont="1" applyFill="1" applyBorder="1" applyAlignment="1">
      <alignment horizontal="center"/>
    </xf>
    <xf numFmtId="0" fontId="7" fillId="7" borderId="6" xfId="0" applyFont="1" applyFill="1" applyBorder="1"/>
    <xf numFmtId="0" fontId="7" fillId="7" borderId="4" xfId="0" applyFont="1" applyFill="1" applyBorder="1" applyAlignment="1">
      <alignment horizontal="center"/>
    </xf>
    <xf numFmtId="4" fontId="7" fillId="7" borderId="2" xfId="0" applyNumberFormat="1" applyFont="1" applyFill="1" applyBorder="1"/>
    <xf numFmtId="0" fontId="7" fillId="6" borderId="6" xfId="0" applyFont="1" applyFill="1" applyBorder="1" applyAlignment="1">
      <alignment wrapText="1"/>
    </xf>
    <xf numFmtId="0" fontId="9" fillId="6" borderId="4" xfId="0" applyFont="1" applyFill="1" applyBorder="1" applyAlignment="1">
      <alignment horizontal="center"/>
    </xf>
    <xf numFmtId="4" fontId="7" fillId="2" borderId="2" xfId="0" applyNumberFormat="1" applyFont="1" applyFill="1" applyBorder="1"/>
    <xf numFmtId="0" fontId="12" fillId="7" borderId="2" xfId="0" applyFont="1" applyFill="1" applyBorder="1"/>
    <xf numFmtId="4" fontId="13" fillId="6" borderId="2" xfId="0" applyNumberFormat="1" applyFont="1" applyFill="1" applyBorder="1"/>
    <xf numFmtId="4" fontId="13" fillId="0" borderId="2" xfId="0" applyNumberFormat="1" applyFont="1" applyFill="1" applyBorder="1"/>
    <xf numFmtId="0" fontId="7" fillId="6" borderId="4" xfId="0" applyFont="1" applyFill="1" applyBorder="1" applyAlignment="1">
      <alignment horizontal="center"/>
    </xf>
    <xf numFmtId="0" fontId="8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/>
    <xf numFmtId="0" fontId="12" fillId="0" borderId="2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wrapText="1"/>
    </xf>
    <xf numFmtId="0" fontId="12" fillId="3" borderId="2" xfId="0" applyFont="1" applyFill="1" applyBorder="1"/>
    <xf numFmtId="0" fontId="12" fillId="3" borderId="2" xfId="0" applyFont="1" applyFill="1" applyBorder="1" applyAlignment="1">
      <alignment horizontal="center"/>
    </xf>
    <xf numFmtId="4" fontId="12" fillId="3" borderId="2" xfId="0" applyNumberFormat="1" applyFont="1" applyFill="1" applyBorder="1"/>
    <xf numFmtId="4" fontId="12" fillId="4" borderId="2" xfId="0" applyNumberFormat="1" applyFont="1" applyFill="1" applyBorder="1"/>
    <xf numFmtId="0" fontId="12" fillId="6" borderId="2" xfId="0" applyFont="1" applyFill="1" applyBorder="1"/>
    <xf numFmtId="0" fontId="12" fillId="6" borderId="2" xfId="0" applyFont="1" applyFill="1" applyBorder="1" applyAlignment="1">
      <alignment horizontal="center"/>
    </xf>
    <xf numFmtId="4" fontId="12" fillId="6" borderId="2" xfId="0" applyNumberFormat="1" applyFont="1" applyFill="1" applyBorder="1"/>
    <xf numFmtId="4" fontId="12" fillId="5" borderId="2" xfId="0" applyNumberFormat="1" applyFont="1" applyFill="1" applyBorder="1"/>
    <xf numFmtId="0" fontId="12" fillId="0" borderId="2" xfId="0" applyFont="1" applyFill="1" applyBorder="1"/>
    <xf numFmtId="0" fontId="11" fillId="2" borderId="2" xfId="5" applyFont="1" applyFill="1" applyBorder="1" applyAlignment="1">
      <alignment horizontal="center"/>
    </xf>
    <xf numFmtId="0" fontId="12" fillId="6" borderId="6" xfId="0" applyFont="1" applyFill="1" applyBorder="1"/>
    <xf numFmtId="0" fontId="11" fillId="6" borderId="4" xfId="0" applyFont="1" applyFill="1" applyBorder="1" applyAlignment="1">
      <alignment horizontal="center"/>
    </xf>
    <xf numFmtId="2" fontId="11" fillId="2" borderId="2" xfId="0" applyNumberFormat="1" applyFont="1" applyFill="1" applyBorder="1" applyAlignment="1"/>
    <xf numFmtId="4" fontId="11" fillId="2" borderId="2" xfId="0" applyNumberFormat="1" applyFont="1" applyFill="1" applyBorder="1" applyAlignment="1">
      <alignment horizontal="center"/>
    </xf>
    <xf numFmtId="14" fontId="12" fillId="0" borderId="2" xfId="0" applyNumberFormat="1" applyFont="1" applyFill="1" applyBorder="1"/>
    <xf numFmtId="0" fontId="12" fillId="2" borderId="2" xfId="0" applyFont="1" applyFill="1" applyBorder="1"/>
    <xf numFmtId="4" fontId="8" fillId="2" borderId="2" xfId="0" applyNumberFormat="1" applyFont="1" applyFill="1" applyBorder="1"/>
    <xf numFmtId="0" fontId="12" fillId="8" borderId="2" xfId="0" applyFont="1" applyFill="1" applyBorder="1"/>
    <xf numFmtId="0" fontId="7" fillId="8" borderId="6" xfId="0" applyFont="1" applyFill="1" applyBorder="1" applyAlignment="1">
      <alignment wrapText="1"/>
    </xf>
    <xf numFmtId="0" fontId="8" fillId="8" borderId="4" xfId="0" applyFont="1" applyFill="1" applyBorder="1" applyAlignment="1">
      <alignment horizontal="center"/>
    </xf>
    <xf numFmtId="4" fontId="7" fillId="8" borderId="2" xfId="0" applyNumberFormat="1" applyFont="1" applyFill="1" applyBorder="1"/>
    <xf numFmtId="0" fontId="7" fillId="6" borderId="6" xfId="0" applyFont="1" applyFill="1" applyBorder="1"/>
    <xf numFmtId="4" fontId="14" fillId="0" borderId="2" xfId="0" applyNumberFormat="1" applyFont="1" applyFill="1" applyBorder="1"/>
    <xf numFmtId="0" fontId="14" fillId="0" borderId="2" xfId="0" applyFont="1" applyFill="1" applyBorder="1"/>
    <xf numFmtId="3" fontId="11" fillId="2" borderId="8" xfId="0" applyNumberFormat="1" applyFont="1" applyFill="1" applyBorder="1" applyAlignment="1">
      <alignment wrapText="1"/>
    </xf>
    <xf numFmtId="0" fontId="15" fillId="0" borderId="2" xfId="0" applyFont="1" applyFill="1" applyBorder="1"/>
    <xf numFmtId="0" fontId="15" fillId="2" borderId="2" xfId="0" applyFont="1" applyFill="1" applyBorder="1" applyAlignment="1">
      <alignment horizontal="center"/>
    </xf>
    <xf numFmtId="0" fontId="17" fillId="0" borderId="2" xfId="0" applyFont="1" applyFill="1" applyBorder="1"/>
    <xf numFmtId="0" fontId="17" fillId="0" borderId="2" xfId="0" applyFont="1" applyFill="1" applyBorder="1" applyAlignment="1">
      <alignment wrapText="1"/>
    </xf>
    <xf numFmtId="0" fontId="17" fillId="0" borderId="2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7" fillId="6" borderId="2" xfId="0" applyFont="1" applyFill="1" applyBorder="1"/>
    <xf numFmtId="4" fontId="8" fillId="2" borderId="1" xfId="6" applyNumberFormat="1" applyFont="1" applyFill="1" applyBorder="1" applyAlignment="1">
      <alignment horizontal="right"/>
    </xf>
    <xf numFmtId="0" fontId="14" fillId="2" borderId="2" xfId="7" applyFont="1" applyFill="1" applyBorder="1" applyAlignment="1">
      <alignment horizontal="left" wrapText="1"/>
    </xf>
    <xf numFmtId="0" fontId="14" fillId="2" borderId="2" xfId="8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2" fillId="0" borderId="4" xfId="0" applyFont="1" applyFill="1" applyBorder="1" applyAlignment="1">
      <alignment horizontal="center"/>
    </xf>
    <xf numFmtId="4" fontId="12" fillId="4" borderId="4" xfId="0" applyNumberFormat="1" applyFont="1" applyFill="1" applyBorder="1"/>
    <xf numFmtId="4" fontId="12" fillId="5" borderId="4" xfId="0" applyNumberFormat="1" applyFont="1" applyFill="1" applyBorder="1"/>
    <xf numFmtId="0" fontId="18" fillId="0" borderId="2" xfId="0" applyFont="1" applyFill="1" applyBorder="1" applyAlignment="1">
      <alignment horizontal="center"/>
    </xf>
    <xf numFmtId="4" fontId="18" fillId="3" borderId="2" xfId="0" applyNumberFormat="1" applyFont="1" applyFill="1" applyBorder="1"/>
    <xf numFmtId="4" fontId="18" fillId="6" borderId="2" xfId="0" applyNumberFormat="1" applyFont="1" applyFill="1" applyBorder="1"/>
    <xf numFmtId="4" fontId="18" fillId="0" borderId="2" xfId="0" applyNumberFormat="1" applyFont="1" applyFill="1" applyBorder="1"/>
    <xf numFmtId="0" fontId="19" fillId="0" borderId="2" xfId="0" applyFont="1" applyFill="1" applyBorder="1"/>
    <xf numFmtId="4" fontId="19" fillId="0" borderId="2" xfId="0" applyNumberFormat="1" applyFont="1" applyFill="1" applyBorder="1"/>
    <xf numFmtId="4" fontId="18" fillId="7" borderId="2" xfId="0" applyNumberFormat="1" applyFont="1" applyFill="1" applyBorder="1"/>
    <xf numFmtId="4" fontId="18" fillId="2" borderId="2" xfId="0" applyNumberFormat="1" applyFont="1" applyFill="1" applyBorder="1"/>
    <xf numFmtId="0" fontId="20" fillId="6" borderId="2" xfId="0" applyFont="1" applyFill="1" applyBorder="1"/>
    <xf numFmtId="0" fontId="20" fillId="6" borderId="2" xfId="0" applyFont="1" applyFill="1" applyBorder="1" applyAlignment="1">
      <alignment horizontal="center"/>
    </xf>
    <xf numFmtId="0" fontId="20" fillId="0" borderId="2" xfId="0" applyFont="1" applyFill="1" applyBorder="1"/>
    <xf numFmtId="0" fontId="21" fillId="0" borderId="2" xfId="0" applyFont="1" applyFill="1" applyBorder="1" applyAlignment="1">
      <alignment horizontal="center"/>
    </xf>
    <xf numFmtId="0" fontId="8" fillId="0" borderId="2" xfId="0" applyFont="1" applyFill="1" applyBorder="1"/>
    <xf numFmtId="0" fontId="8" fillId="0" borderId="2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22" fillId="2" borderId="2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/>
    <xf numFmtId="0" fontId="7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9">
    <cellStyle name="Normal" xfId="0" builtinId="0"/>
    <cellStyle name="Normal 2" xfId="1"/>
    <cellStyle name="Normal 3" xfId="2"/>
    <cellStyle name="Normal 3 2 2 2" xfId="7"/>
    <cellStyle name="Normal 4" xfId="3"/>
    <cellStyle name="Normal 5" xfId="4"/>
    <cellStyle name="Normal 7" xfId="6"/>
    <cellStyle name="Normal_Anexa F 140 146 10.07" xfId="8"/>
    <cellStyle name="Normal_Machete buget 99" xfId="5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9"/>
  <sheetViews>
    <sheetView tabSelected="1" zoomScale="115" zoomScaleNormal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L20" sqref="L20"/>
    </sheetView>
  </sheetViews>
  <sheetFormatPr defaultRowHeight="12.75"/>
  <cols>
    <col min="1" max="1" width="4.7109375" style="2" customWidth="1"/>
    <col min="2" max="2" width="43.140625" style="2" customWidth="1"/>
    <col min="3" max="3" width="9.42578125" style="2" customWidth="1"/>
    <col min="4" max="4" width="12.140625" style="2" customWidth="1"/>
    <col min="5" max="5" width="8.7109375" style="2" customWidth="1"/>
    <col min="6" max="6" width="6.7109375" style="2" hidden="1" customWidth="1"/>
    <col min="7" max="7" width="3.28515625" style="2" hidden="1" customWidth="1"/>
    <col min="8" max="8" width="10.140625" style="2" hidden="1" customWidth="1"/>
    <col min="9" max="9" width="9.85546875" style="2" bestFit="1" customWidth="1"/>
    <col min="10" max="16384" width="9.140625" style="2"/>
  </cols>
  <sheetData>
    <row r="1" spans="1:8" s="1" customFormat="1">
      <c r="A1" s="13" t="s">
        <v>12</v>
      </c>
      <c r="D1" s="14" t="s">
        <v>45</v>
      </c>
      <c r="G1" s="1" t="s">
        <v>19</v>
      </c>
    </row>
    <row r="2" spans="1:8">
      <c r="A2" s="13" t="s">
        <v>13</v>
      </c>
      <c r="B2" s="103" t="s">
        <v>15</v>
      </c>
      <c r="C2" s="103"/>
      <c r="G2" s="2" t="s">
        <v>20</v>
      </c>
    </row>
    <row r="3" spans="1:8">
      <c r="A3" s="13" t="s">
        <v>14</v>
      </c>
      <c r="B3" s="3"/>
      <c r="C3" s="3"/>
    </row>
    <row r="4" spans="1:8" ht="33.75" customHeight="1">
      <c r="A4" s="42"/>
      <c r="B4" s="3"/>
      <c r="C4" s="3"/>
    </row>
    <row r="5" spans="1:8" ht="18" customHeight="1">
      <c r="A5" s="104" t="s">
        <v>31</v>
      </c>
      <c r="B5" s="104"/>
      <c r="C5" s="104"/>
      <c r="D5" s="104"/>
      <c r="E5" s="104"/>
      <c r="F5" s="104"/>
      <c r="G5" s="104"/>
    </row>
    <row r="6" spans="1:8" ht="13.5" customHeight="1">
      <c r="A6" s="105" t="s">
        <v>40</v>
      </c>
      <c r="B6" s="105"/>
      <c r="C6" s="105"/>
      <c r="D6" s="105"/>
      <c r="E6" s="105"/>
      <c r="F6" s="105"/>
      <c r="G6" s="105"/>
    </row>
    <row r="7" spans="1:8" ht="13.5" customHeight="1">
      <c r="A7" s="4"/>
      <c r="B7" s="106"/>
      <c r="C7" s="107"/>
      <c r="D7" s="107"/>
      <c r="E7" s="107"/>
      <c r="F7" s="107"/>
      <c r="G7" s="107"/>
    </row>
    <row r="8" spans="1:8" ht="13.5" customHeight="1">
      <c r="A8" s="4"/>
      <c r="B8" s="5"/>
      <c r="C8" s="15"/>
      <c r="D8" s="6"/>
      <c r="E8" s="6"/>
    </row>
    <row r="9" spans="1:8">
      <c r="A9" s="4"/>
      <c r="B9" s="5"/>
      <c r="C9" s="15"/>
      <c r="D9" s="6"/>
      <c r="E9" s="2" t="s">
        <v>30</v>
      </c>
      <c r="F9" s="43"/>
      <c r="G9" s="43"/>
      <c r="H9" s="43"/>
    </row>
    <row r="10" spans="1:8" ht="28.5" customHeight="1">
      <c r="A10" s="108" t="s">
        <v>0</v>
      </c>
      <c r="B10" s="110" t="s">
        <v>1</v>
      </c>
      <c r="C10" s="110" t="s">
        <v>2</v>
      </c>
      <c r="D10" s="16" t="s">
        <v>32</v>
      </c>
      <c r="E10" s="7" t="s">
        <v>33</v>
      </c>
      <c r="F10" s="45"/>
      <c r="G10" s="45"/>
      <c r="H10" s="85" t="s">
        <v>71</v>
      </c>
    </row>
    <row r="11" spans="1:8" ht="23.25" customHeight="1">
      <c r="A11" s="109"/>
      <c r="B11" s="111"/>
      <c r="C11" s="111"/>
      <c r="D11" s="17" t="s">
        <v>41</v>
      </c>
      <c r="E11" s="7" t="s">
        <v>46</v>
      </c>
      <c r="F11" s="44"/>
      <c r="G11" s="82"/>
      <c r="H11" s="85" t="s">
        <v>72</v>
      </c>
    </row>
    <row r="12" spans="1:8" ht="22.5" customHeight="1">
      <c r="A12" s="46"/>
      <c r="B12" s="21" t="s">
        <v>16</v>
      </c>
      <c r="C12" s="47"/>
      <c r="D12" s="28">
        <f>E12</f>
        <v>3360</v>
      </c>
      <c r="E12" s="28">
        <f>E13+E18</f>
        <v>3360</v>
      </c>
      <c r="F12" s="28">
        <f t="shared" ref="F12:H12" si="0">F13+F18</f>
        <v>0</v>
      </c>
      <c r="G12" s="28">
        <f t="shared" si="0"/>
        <v>0</v>
      </c>
      <c r="H12" s="86">
        <f t="shared" si="0"/>
        <v>0</v>
      </c>
    </row>
    <row r="13" spans="1:8" ht="18.75" customHeight="1">
      <c r="A13" s="50"/>
      <c r="B13" s="77" t="s">
        <v>3</v>
      </c>
      <c r="C13" s="51"/>
      <c r="D13" s="28">
        <f t="shared" ref="D13:D72" si="1">E13</f>
        <v>3360</v>
      </c>
      <c r="E13" s="29">
        <f>E14</f>
        <v>3360</v>
      </c>
      <c r="F13" s="29">
        <f t="shared" ref="F13:H15" si="2">F14</f>
        <v>0</v>
      </c>
      <c r="G13" s="29">
        <f t="shared" si="2"/>
        <v>0</v>
      </c>
      <c r="H13" s="87">
        <f t="shared" si="2"/>
        <v>0</v>
      </c>
    </row>
    <row r="14" spans="1:8" ht="18.75" customHeight="1">
      <c r="A14" s="54"/>
      <c r="B14" s="71" t="s">
        <v>54</v>
      </c>
      <c r="C14" s="72" t="s">
        <v>55</v>
      </c>
      <c r="D14" s="28">
        <f t="shared" si="1"/>
        <v>3360</v>
      </c>
      <c r="E14" s="10">
        <f>E15</f>
        <v>3360</v>
      </c>
      <c r="F14" s="10">
        <f t="shared" si="2"/>
        <v>0</v>
      </c>
      <c r="G14" s="10">
        <f t="shared" si="2"/>
        <v>0</v>
      </c>
      <c r="H14" s="88">
        <f t="shared" si="2"/>
        <v>0</v>
      </c>
    </row>
    <row r="15" spans="1:8" ht="18" customHeight="1">
      <c r="A15" s="54"/>
      <c r="B15" s="73" t="s">
        <v>56</v>
      </c>
      <c r="C15" s="72" t="s">
        <v>57</v>
      </c>
      <c r="D15" s="28">
        <f t="shared" si="1"/>
        <v>3360</v>
      </c>
      <c r="E15" s="10">
        <f>E16</f>
        <v>3360</v>
      </c>
      <c r="F15" s="10">
        <f t="shared" si="2"/>
        <v>0</v>
      </c>
      <c r="G15" s="10">
        <f t="shared" si="2"/>
        <v>0</v>
      </c>
      <c r="H15" s="88">
        <f t="shared" si="2"/>
        <v>0</v>
      </c>
    </row>
    <row r="16" spans="1:8" ht="29.25" customHeight="1">
      <c r="A16" s="54"/>
      <c r="B16" s="74" t="s">
        <v>58</v>
      </c>
      <c r="C16" s="75" t="s">
        <v>59</v>
      </c>
      <c r="D16" s="28">
        <f t="shared" si="1"/>
        <v>3360</v>
      </c>
      <c r="E16" s="10">
        <v>3360</v>
      </c>
      <c r="F16" s="53"/>
      <c r="G16" s="84"/>
      <c r="H16" s="89"/>
    </row>
    <row r="17" spans="1:12" ht="24.75" hidden="1" customHeight="1">
      <c r="A17" s="54"/>
      <c r="B17" s="70" t="s">
        <v>22</v>
      </c>
      <c r="C17" s="55" t="s">
        <v>23</v>
      </c>
      <c r="D17" s="48">
        <f t="shared" si="1"/>
        <v>0</v>
      </c>
      <c r="E17" s="11">
        <f>-E19</f>
        <v>0</v>
      </c>
      <c r="F17" s="49"/>
      <c r="G17" s="83"/>
      <c r="H17" s="89"/>
    </row>
    <row r="18" spans="1:12" ht="18" hidden="1" customHeight="1">
      <c r="A18" s="50"/>
      <c r="B18" s="56" t="s">
        <v>4</v>
      </c>
      <c r="C18" s="57"/>
      <c r="D18" s="48">
        <f t="shared" si="1"/>
        <v>0</v>
      </c>
      <c r="E18" s="52">
        <f t="shared" ref="E18:G18" si="3">E19</f>
        <v>0</v>
      </c>
      <c r="F18" s="53">
        <f t="shared" si="3"/>
        <v>0</v>
      </c>
      <c r="G18" s="84">
        <f t="shared" si="3"/>
        <v>0</v>
      </c>
      <c r="H18" s="89"/>
    </row>
    <row r="19" spans="1:12" ht="14.25" hidden="1" customHeight="1">
      <c r="A19" s="54"/>
      <c r="B19" s="58" t="s">
        <v>24</v>
      </c>
      <c r="C19" s="59" t="s">
        <v>25</v>
      </c>
      <c r="D19" s="48">
        <f t="shared" si="1"/>
        <v>0</v>
      </c>
      <c r="E19" s="11"/>
      <c r="F19" s="49"/>
      <c r="G19" s="83"/>
      <c r="H19" s="90"/>
      <c r="K19" s="41"/>
      <c r="L19" s="41"/>
    </row>
    <row r="20" spans="1:12" ht="18" customHeight="1">
      <c r="A20" s="46"/>
      <c r="B20" s="21" t="s">
        <v>18</v>
      </c>
      <c r="C20" s="22"/>
      <c r="D20" s="28">
        <f t="shared" si="1"/>
        <v>9832</v>
      </c>
      <c r="E20" s="28">
        <f>E21+E70</f>
        <v>9832</v>
      </c>
      <c r="F20" s="28" t="e">
        <f>F21+F70</f>
        <v>#REF!</v>
      </c>
      <c r="G20" s="28" t="e">
        <f>G21+G70</f>
        <v>#REF!</v>
      </c>
      <c r="H20" s="86">
        <f>H21+H70</f>
        <v>0</v>
      </c>
      <c r="K20" s="41"/>
      <c r="L20" s="41"/>
    </row>
    <row r="21" spans="1:12">
      <c r="A21" s="37"/>
      <c r="B21" s="31" t="s">
        <v>37</v>
      </c>
      <c r="C21" s="32" t="s">
        <v>34</v>
      </c>
      <c r="D21" s="28">
        <f t="shared" si="1"/>
        <v>3865</v>
      </c>
      <c r="E21" s="33">
        <f>E22+E28+E33</f>
        <v>3865</v>
      </c>
      <c r="F21" s="33" t="e">
        <f t="shared" ref="F21:H21" si="4">F22+F28+F33</f>
        <v>#REF!</v>
      </c>
      <c r="G21" s="33" t="e">
        <f t="shared" si="4"/>
        <v>#REF!</v>
      </c>
      <c r="H21" s="91">
        <f t="shared" si="4"/>
        <v>0</v>
      </c>
    </row>
    <row r="22" spans="1:12" ht="27.75" customHeight="1">
      <c r="A22" s="60"/>
      <c r="B22" s="34" t="s">
        <v>11</v>
      </c>
      <c r="C22" s="40" t="s">
        <v>6</v>
      </c>
      <c r="D22" s="28">
        <f t="shared" si="1"/>
        <v>34</v>
      </c>
      <c r="E22" s="29">
        <f>E23+E26</f>
        <v>34</v>
      </c>
      <c r="F22" s="29" t="e">
        <f t="shared" ref="F22:H22" si="5">F23+F26</f>
        <v>#REF!</v>
      </c>
      <c r="G22" s="29" t="e">
        <f t="shared" si="5"/>
        <v>#REF!</v>
      </c>
      <c r="H22" s="87">
        <f t="shared" si="5"/>
        <v>0</v>
      </c>
    </row>
    <row r="23" spans="1:12">
      <c r="A23" s="54"/>
      <c r="B23" s="23" t="s">
        <v>3</v>
      </c>
      <c r="C23" s="24"/>
      <c r="D23" s="28">
        <f t="shared" si="1"/>
        <v>0</v>
      </c>
      <c r="E23" s="10">
        <f>E24+E25</f>
        <v>0</v>
      </c>
      <c r="F23" s="10" t="e">
        <f t="shared" ref="F23:H23" si="6">F24+F25</f>
        <v>#REF!</v>
      </c>
      <c r="G23" s="10" t="e">
        <f t="shared" si="6"/>
        <v>#REF!</v>
      </c>
      <c r="H23" s="88">
        <f t="shared" si="6"/>
        <v>0</v>
      </c>
      <c r="J23" s="9"/>
      <c r="L23" s="9"/>
    </row>
    <row r="24" spans="1:12" ht="15.75" customHeight="1">
      <c r="A24" s="54"/>
      <c r="B24" s="20" t="s">
        <v>21</v>
      </c>
      <c r="C24" s="19">
        <v>20</v>
      </c>
      <c r="D24" s="28">
        <f t="shared" si="1"/>
        <v>114.72</v>
      </c>
      <c r="E24" s="8">
        <v>114.72</v>
      </c>
      <c r="F24" s="49" t="e">
        <f>#REF!+#REF!+#REF!+E24</f>
        <v>#REF!</v>
      </c>
      <c r="G24" s="83" t="e">
        <f>D24-F24</f>
        <v>#REF!</v>
      </c>
      <c r="H24" s="89"/>
      <c r="J24" s="9"/>
      <c r="L24" s="9"/>
    </row>
    <row r="25" spans="1:12" ht="24" customHeight="1">
      <c r="A25" s="54"/>
      <c r="B25" s="25" t="s">
        <v>42</v>
      </c>
      <c r="C25" s="19" t="s">
        <v>5</v>
      </c>
      <c r="D25" s="28">
        <f t="shared" si="1"/>
        <v>-114.72</v>
      </c>
      <c r="E25" s="8">
        <v>-114.72</v>
      </c>
      <c r="F25" s="49"/>
      <c r="G25" s="83"/>
      <c r="H25" s="89"/>
      <c r="J25" s="9"/>
      <c r="L25" s="9"/>
    </row>
    <row r="26" spans="1:12" ht="14.25" customHeight="1">
      <c r="A26" s="54"/>
      <c r="B26" s="18" t="s">
        <v>4</v>
      </c>
      <c r="C26" s="19"/>
      <c r="D26" s="28">
        <f t="shared" si="1"/>
        <v>34</v>
      </c>
      <c r="E26" s="10">
        <f>E27</f>
        <v>34</v>
      </c>
      <c r="F26" s="10" t="e">
        <f t="shared" ref="F26:H26" si="7">F27</f>
        <v>#REF!</v>
      </c>
      <c r="G26" s="10" t="e">
        <f t="shared" si="7"/>
        <v>#REF!</v>
      </c>
      <c r="H26" s="88">
        <f t="shared" si="7"/>
        <v>0</v>
      </c>
      <c r="J26" s="9"/>
      <c r="L26" s="9"/>
    </row>
    <row r="27" spans="1:12" ht="14.25" customHeight="1">
      <c r="A27" s="54"/>
      <c r="B27" s="20" t="s">
        <v>27</v>
      </c>
      <c r="C27" s="19">
        <v>70</v>
      </c>
      <c r="D27" s="28">
        <f t="shared" si="1"/>
        <v>34</v>
      </c>
      <c r="E27" s="8">
        <v>34</v>
      </c>
      <c r="F27" s="49" t="e">
        <f>#REF!+#REF!+#REF!+E27</f>
        <v>#REF!</v>
      </c>
      <c r="G27" s="83" t="e">
        <f t="shared" ref="G27:G44" si="8">D27-F27</f>
        <v>#REF!</v>
      </c>
      <c r="H27" s="89"/>
      <c r="I27" s="9"/>
    </row>
    <row r="28" spans="1:12" ht="14.25" customHeight="1">
      <c r="A28" s="54"/>
      <c r="B28" s="93" t="s">
        <v>60</v>
      </c>
      <c r="C28" s="94" t="s">
        <v>6</v>
      </c>
      <c r="D28" s="28">
        <f t="shared" si="1"/>
        <v>3360</v>
      </c>
      <c r="E28" s="8">
        <f>E29</f>
        <v>3360</v>
      </c>
      <c r="F28" s="8">
        <f t="shared" ref="F28:H29" si="9">F29</f>
        <v>0</v>
      </c>
      <c r="G28" s="8">
        <f t="shared" si="9"/>
        <v>0</v>
      </c>
      <c r="H28" s="90">
        <f t="shared" si="9"/>
        <v>0</v>
      </c>
      <c r="I28" s="9"/>
    </row>
    <row r="29" spans="1:12" ht="14.25" customHeight="1">
      <c r="A29" s="54"/>
      <c r="B29" s="95" t="s">
        <v>3</v>
      </c>
      <c r="C29" s="96"/>
      <c r="D29" s="28">
        <f t="shared" si="1"/>
        <v>3360</v>
      </c>
      <c r="E29" s="8">
        <f>E30</f>
        <v>3360</v>
      </c>
      <c r="F29" s="8">
        <f t="shared" si="9"/>
        <v>0</v>
      </c>
      <c r="G29" s="8">
        <f t="shared" si="9"/>
        <v>0</v>
      </c>
      <c r="H29" s="90">
        <f t="shared" si="9"/>
        <v>0</v>
      </c>
      <c r="I29" s="9"/>
    </row>
    <row r="30" spans="1:12" ht="14.25" customHeight="1">
      <c r="A30" s="54"/>
      <c r="B30" s="97" t="s">
        <v>61</v>
      </c>
      <c r="C30" s="7" t="s">
        <v>62</v>
      </c>
      <c r="D30" s="28">
        <f t="shared" si="1"/>
        <v>3360</v>
      </c>
      <c r="E30" s="8">
        <f>E31+E32</f>
        <v>3360</v>
      </c>
      <c r="F30" s="68">
        <f t="shared" ref="F30:H30" si="10">F31+F32</f>
        <v>0</v>
      </c>
      <c r="G30" s="68">
        <f t="shared" si="10"/>
        <v>0</v>
      </c>
      <c r="H30" s="90">
        <f t="shared" si="10"/>
        <v>0</v>
      </c>
      <c r="I30" s="9"/>
    </row>
    <row r="31" spans="1:12" ht="14.25" hidden="1" customHeight="1">
      <c r="A31" s="54"/>
      <c r="B31" s="97" t="s">
        <v>63</v>
      </c>
      <c r="C31" s="98" t="s">
        <v>64</v>
      </c>
      <c r="D31" s="28">
        <f t="shared" si="1"/>
        <v>0</v>
      </c>
      <c r="E31" s="8"/>
      <c r="F31" s="49"/>
      <c r="G31" s="83"/>
      <c r="H31" s="89"/>
      <c r="I31" s="9"/>
    </row>
    <row r="32" spans="1:12" ht="14.25" customHeight="1">
      <c r="A32" s="54"/>
      <c r="B32" s="97" t="s">
        <v>65</v>
      </c>
      <c r="C32" s="98" t="s">
        <v>66</v>
      </c>
      <c r="D32" s="28">
        <f t="shared" si="1"/>
        <v>3360</v>
      </c>
      <c r="E32" s="8">
        <v>3360</v>
      </c>
      <c r="F32" s="49"/>
      <c r="G32" s="83"/>
      <c r="H32" s="89"/>
      <c r="I32" s="9"/>
    </row>
    <row r="33" spans="1:12" ht="14.25" customHeight="1">
      <c r="A33" s="63"/>
      <c r="B33" s="64" t="s">
        <v>17</v>
      </c>
      <c r="C33" s="65"/>
      <c r="D33" s="66">
        <f t="shared" si="1"/>
        <v>471</v>
      </c>
      <c r="E33" s="66">
        <f>E34+E40+E48+E54+E51+E57+E67+E60+E63</f>
        <v>471</v>
      </c>
      <c r="F33" s="66" t="e">
        <f>F34+F40+F48+F54+F51+F57+F67</f>
        <v>#REF!</v>
      </c>
      <c r="G33" s="66" t="e">
        <f>G34+G40+G48+G54+G51+G57+G67</f>
        <v>#REF!</v>
      </c>
      <c r="H33" s="66">
        <f>H34+H40+H48+H54+H51+H57+H67</f>
        <v>0</v>
      </c>
      <c r="L33" s="9"/>
    </row>
    <row r="34" spans="1:12" ht="27" customHeight="1">
      <c r="A34" s="50"/>
      <c r="B34" s="34" t="s">
        <v>47</v>
      </c>
      <c r="C34" s="30" t="s">
        <v>48</v>
      </c>
      <c r="D34" s="28">
        <f t="shared" si="1"/>
        <v>329</v>
      </c>
      <c r="E34" s="29">
        <f>E35+E38</f>
        <v>329</v>
      </c>
      <c r="F34" s="29">
        <f t="shared" ref="F34:H34" si="11">F35+F38</f>
        <v>0</v>
      </c>
      <c r="G34" s="29">
        <f t="shared" si="11"/>
        <v>0</v>
      </c>
      <c r="H34" s="87">
        <f t="shared" si="11"/>
        <v>0</v>
      </c>
      <c r="L34" s="9"/>
    </row>
    <row r="35" spans="1:12" ht="14.25" customHeight="1">
      <c r="A35" s="61"/>
      <c r="B35" s="23" t="s">
        <v>3</v>
      </c>
      <c r="C35" s="19"/>
      <c r="D35" s="28">
        <f t="shared" si="1"/>
        <v>0</v>
      </c>
      <c r="E35" s="36">
        <f>E36+E37</f>
        <v>0</v>
      </c>
      <c r="F35" s="36">
        <f t="shared" ref="F35:H35" si="12">F36+F37</f>
        <v>0</v>
      </c>
      <c r="G35" s="36">
        <f t="shared" si="12"/>
        <v>0</v>
      </c>
      <c r="H35" s="92">
        <f t="shared" si="12"/>
        <v>0</v>
      </c>
      <c r="L35" s="9"/>
    </row>
    <row r="36" spans="1:12" ht="14.25" customHeight="1">
      <c r="A36" s="61"/>
      <c r="B36" s="20" t="s">
        <v>21</v>
      </c>
      <c r="C36" s="19">
        <v>20</v>
      </c>
      <c r="D36" s="28">
        <f t="shared" si="1"/>
        <v>26.8</v>
      </c>
      <c r="E36" s="62">
        <v>26.8</v>
      </c>
      <c r="F36" s="49"/>
      <c r="G36" s="83"/>
      <c r="H36" s="89"/>
      <c r="L36" s="9"/>
    </row>
    <row r="37" spans="1:12" ht="28.5" customHeight="1">
      <c r="A37" s="61"/>
      <c r="B37" s="25" t="s">
        <v>42</v>
      </c>
      <c r="C37" s="19" t="s">
        <v>5</v>
      </c>
      <c r="D37" s="28">
        <f t="shared" si="1"/>
        <v>-26.8</v>
      </c>
      <c r="E37" s="62">
        <v>-26.8</v>
      </c>
      <c r="F37" s="49"/>
      <c r="G37" s="83"/>
      <c r="H37" s="89"/>
      <c r="L37" s="9"/>
    </row>
    <row r="38" spans="1:12" ht="14.25" customHeight="1">
      <c r="A38" s="61"/>
      <c r="B38" s="18" t="s">
        <v>4</v>
      </c>
      <c r="C38" s="19"/>
      <c r="D38" s="28">
        <f t="shared" si="1"/>
        <v>329</v>
      </c>
      <c r="E38" s="36">
        <f>E39</f>
        <v>329</v>
      </c>
      <c r="F38" s="36">
        <f t="shared" ref="F38:H38" si="13">F39</f>
        <v>0</v>
      </c>
      <c r="G38" s="36">
        <f t="shared" si="13"/>
        <v>0</v>
      </c>
      <c r="H38" s="92">
        <f t="shared" si="13"/>
        <v>0</v>
      </c>
      <c r="L38" s="9"/>
    </row>
    <row r="39" spans="1:12" ht="14.25" customHeight="1">
      <c r="A39" s="61"/>
      <c r="B39" s="20" t="s">
        <v>27</v>
      </c>
      <c r="C39" s="19">
        <v>70</v>
      </c>
      <c r="D39" s="28">
        <f t="shared" si="1"/>
        <v>329</v>
      </c>
      <c r="E39" s="36">
        <f>64+265</f>
        <v>329</v>
      </c>
      <c r="F39" s="49"/>
      <c r="G39" s="83"/>
      <c r="H39" s="89"/>
      <c r="L39" s="9"/>
    </row>
    <row r="40" spans="1:12" ht="39" customHeight="1">
      <c r="A40" s="50"/>
      <c r="B40" s="34" t="s">
        <v>44</v>
      </c>
      <c r="C40" s="35" t="s">
        <v>39</v>
      </c>
      <c r="D40" s="28">
        <f t="shared" si="1"/>
        <v>0</v>
      </c>
      <c r="E40" s="29">
        <f>E41+E44</f>
        <v>0</v>
      </c>
      <c r="F40" s="29" t="e">
        <f t="shared" ref="F40:H40" si="14">F41+F44</f>
        <v>#REF!</v>
      </c>
      <c r="G40" s="29" t="e">
        <f t="shared" si="14"/>
        <v>#REF!</v>
      </c>
      <c r="H40" s="87">
        <f t="shared" si="14"/>
        <v>0</v>
      </c>
    </row>
    <row r="41" spans="1:12">
      <c r="A41" s="54"/>
      <c r="B41" s="23" t="s">
        <v>3</v>
      </c>
      <c r="C41" s="19"/>
      <c r="D41" s="28">
        <f t="shared" si="1"/>
        <v>0</v>
      </c>
      <c r="E41" s="10">
        <f>E42+E43</f>
        <v>0</v>
      </c>
      <c r="F41" s="10" t="e">
        <f t="shared" ref="F41:H41" si="15">F42+F43</f>
        <v>#REF!</v>
      </c>
      <c r="G41" s="10" t="e">
        <f t="shared" si="15"/>
        <v>#REF!</v>
      </c>
      <c r="H41" s="88">
        <f t="shared" si="15"/>
        <v>0</v>
      </c>
    </row>
    <row r="42" spans="1:12">
      <c r="A42" s="54"/>
      <c r="B42" s="20" t="s">
        <v>21</v>
      </c>
      <c r="C42" s="19">
        <v>20</v>
      </c>
      <c r="D42" s="28">
        <f t="shared" si="1"/>
        <v>25</v>
      </c>
      <c r="E42" s="8">
        <v>25</v>
      </c>
      <c r="F42" s="49" t="e">
        <f>#REF!+#REF!+#REF!+E42</f>
        <v>#REF!</v>
      </c>
      <c r="G42" s="83" t="e">
        <f t="shared" si="8"/>
        <v>#REF!</v>
      </c>
      <c r="H42" s="89"/>
    </row>
    <row r="43" spans="1:12" ht="28.5" customHeight="1">
      <c r="A43" s="54"/>
      <c r="B43" s="25" t="s">
        <v>42</v>
      </c>
      <c r="C43" s="19" t="s">
        <v>5</v>
      </c>
      <c r="D43" s="28">
        <f t="shared" si="1"/>
        <v>-25</v>
      </c>
      <c r="E43" s="8">
        <v>-25</v>
      </c>
      <c r="F43" s="49"/>
      <c r="G43" s="83"/>
      <c r="H43" s="89"/>
    </row>
    <row r="44" spans="1:12" ht="15" hidden="1" customHeight="1">
      <c r="A44" s="54"/>
      <c r="B44" s="18" t="s">
        <v>4</v>
      </c>
      <c r="C44" s="19"/>
      <c r="D44" s="28">
        <f t="shared" si="1"/>
        <v>0</v>
      </c>
      <c r="E44" s="8">
        <f>E45</f>
        <v>0</v>
      </c>
      <c r="F44" s="49" t="e">
        <f>#REF!+#REF!+#REF!+E44</f>
        <v>#REF!</v>
      </c>
      <c r="G44" s="83" t="e">
        <f t="shared" si="8"/>
        <v>#REF!</v>
      </c>
      <c r="H44" s="89"/>
    </row>
    <row r="45" spans="1:12" ht="19.5" hidden="1" customHeight="1">
      <c r="A45" s="54"/>
      <c r="B45" s="20" t="s">
        <v>27</v>
      </c>
      <c r="C45" s="19">
        <v>70</v>
      </c>
      <c r="D45" s="28">
        <f t="shared" si="1"/>
        <v>0</v>
      </c>
      <c r="E45" s="8"/>
      <c r="F45" s="49"/>
      <c r="G45" s="83"/>
      <c r="H45" s="89"/>
    </row>
    <row r="46" spans="1:12" hidden="1">
      <c r="A46" s="54"/>
      <c r="B46" s="18" t="s">
        <v>4</v>
      </c>
      <c r="C46" s="19"/>
      <c r="D46" s="28">
        <f t="shared" si="1"/>
        <v>0</v>
      </c>
      <c r="E46" s="10">
        <f>E47</f>
        <v>0</v>
      </c>
      <c r="F46" s="49" t="e">
        <f>#REF!+#REF!+#REF!+E46</f>
        <v>#REF!</v>
      </c>
      <c r="G46" s="83" t="e">
        <f t="shared" ref="G46:G50" si="16">D46-F46</f>
        <v>#REF!</v>
      </c>
      <c r="H46" s="89"/>
    </row>
    <row r="47" spans="1:12" hidden="1">
      <c r="A47" s="54"/>
      <c r="B47" s="20" t="s">
        <v>27</v>
      </c>
      <c r="C47" s="19">
        <v>70</v>
      </c>
      <c r="D47" s="28">
        <f t="shared" si="1"/>
        <v>0</v>
      </c>
      <c r="E47" s="8"/>
      <c r="F47" s="49" t="e">
        <f>#REF!+#REF!+#REF!+E47</f>
        <v>#REF!</v>
      </c>
      <c r="G47" s="83" t="e">
        <f t="shared" si="16"/>
        <v>#REF!</v>
      </c>
      <c r="H47" s="89"/>
    </row>
    <row r="48" spans="1:12" ht="25.5">
      <c r="A48" s="50"/>
      <c r="B48" s="34" t="s">
        <v>8</v>
      </c>
      <c r="C48" s="35" t="s">
        <v>39</v>
      </c>
      <c r="D48" s="28">
        <f t="shared" si="1"/>
        <v>30</v>
      </c>
      <c r="E48" s="29">
        <f>E49</f>
        <v>30</v>
      </c>
      <c r="F48" s="29" t="e">
        <f t="shared" ref="F48:H49" si="17">F49</f>
        <v>#REF!</v>
      </c>
      <c r="G48" s="29" t="e">
        <f t="shared" si="17"/>
        <v>#REF!</v>
      </c>
      <c r="H48" s="87">
        <f t="shared" si="17"/>
        <v>0</v>
      </c>
    </row>
    <row r="49" spans="1:8" ht="16.5" customHeight="1">
      <c r="A49" s="54"/>
      <c r="B49" s="23" t="s">
        <v>4</v>
      </c>
      <c r="C49" s="19"/>
      <c r="D49" s="28">
        <f t="shared" si="1"/>
        <v>30</v>
      </c>
      <c r="E49" s="10">
        <f>E50</f>
        <v>30</v>
      </c>
      <c r="F49" s="10" t="e">
        <f t="shared" si="17"/>
        <v>#REF!</v>
      </c>
      <c r="G49" s="10" t="e">
        <f t="shared" si="17"/>
        <v>#REF!</v>
      </c>
      <c r="H49" s="88">
        <f t="shared" si="17"/>
        <v>0</v>
      </c>
    </row>
    <row r="50" spans="1:8" ht="16.5" customHeight="1">
      <c r="A50" s="54"/>
      <c r="B50" s="20" t="s">
        <v>27</v>
      </c>
      <c r="C50" s="19">
        <v>70</v>
      </c>
      <c r="D50" s="28">
        <f t="shared" si="1"/>
        <v>30</v>
      </c>
      <c r="E50" s="8">
        <v>30</v>
      </c>
      <c r="F50" s="49" t="e">
        <f>#REF!+#REF!+#REF!+E50</f>
        <v>#REF!</v>
      </c>
      <c r="G50" s="83" t="e">
        <f t="shared" si="16"/>
        <v>#REF!</v>
      </c>
      <c r="H50" s="89"/>
    </row>
    <row r="51" spans="1:8" ht="24.75" customHeight="1">
      <c r="A51" s="54"/>
      <c r="B51" s="34" t="s">
        <v>36</v>
      </c>
      <c r="C51" s="35" t="s">
        <v>39</v>
      </c>
      <c r="D51" s="28">
        <f t="shared" si="1"/>
        <v>26</v>
      </c>
      <c r="E51" s="29">
        <f>E52</f>
        <v>26</v>
      </c>
      <c r="F51" s="29">
        <f t="shared" ref="F51:H52" si="18">F52</f>
        <v>0</v>
      </c>
      <c r="G51" s="29">
        <f t="shared" si="18"/>
        <v>0</v>
      </c>
      <c r="H51" s="87">
        <f t="shared" si="18"/>
        <v>0</v>
      </c>
    </row>
    <row r="52" spans="1:8" ht="18" customHeight="1">
      <c r="A52" s="54"/>
      <c r="B52" s="23" t="s">
        <v>4</v>
      </c>
      <c r="C52" s="19"/>
      <c r="D52" s="28">
        <f t="shared" si="1"/>
        <v>26</v>
      </c>
      <c r="E52" s="10">
        <f>E53</f>
        <v>26</v>
      </c>
      <c r="F52" s="10">
        <f t="shared" si="18"/>
        <v>0</v>
      </c>
      <c r="G52" s="10">
        <f t="shared" si="18"/>
        <v>0</v>
      </c>
      <c r="H52" s="88">
        <f t="shared" si="18"/>
        <v>0</v>
      </c>
    </row>
    <row r="53" spans="1:8" ht="18" customHeight="1">
      <c r="A53" s="54"/>
      <c r="B53" s="20" t="s">
        <v>27</v>
      </c>
      <c r="C53" s="19">
        <v>70</v>
      </c>
      <c r="D53" s="28">
        <f t="shared" si="1"/>
        <v>26</v>
      </c>
      <c r="E53" s="8">
        <v>26</v>
      </c>
      <c r="F53" s="49"/>
      <c r="G53" s="83"/>
      <c r="H53" s="89"/>
    </row>
    <row r="54" spans="1:8" ht="24" customHeight="1">
      <c r="A54" s="50"/>
      <c r="B54" s="34" t="s">
        <v>43</v>
      </c>
      <c r="C54" s="35" t="s">
        <v>39</v>
      </c>
      <c r="D54" s="28">
        <f t="shared" si="1"/>
        <v>27</v>
      </c>
      <c r="E54" s="29">
        <f>E55</f>
        <v>27</v>
      </c>
      <c r="F54" s="29" t="e">
        <f t="shared" ref="F54:H55" si="19">F55</f>
        <v>#REF!</v>
      </c>
      <c r="G54" s="29" t="e">
        <f t="shared" si="19"/>
        <v>#REF!</v>
      </c>
      <c r="H54" s="87">
        <f t="shared" si="19"/>
        <v>0</v>
      </c>
    </row>
    <row r="55" spans="1:8" ht="13.5" customHeight="1">
      <c r="A55" s="54"/>
      <c r="B55" s="23" t="s">
        <v>4</v>
      </c>
      <c r="C55" s="19"/>
      <c r="D55" s="28">
        <f t="shared" si="1"/>
        <v>27</v>
      </c>
      <c r="E55" s="10">
        <f>E56</f>
        <v>27</v>
      </c>
      <c r="F55" s="10" t="e">
        <f t="shared" si="19"/>
        <v>#REF!</v>
      </c>
      <c r="G55" s="10" t="e">
        <f t="shared" si="19"/>
        <v>#REF!</v>
      </c>
      <c r="H55" s="88">
        <f t="shared" si="19"/>
        <v>0</v>
      </c>
    </row>
    <row r="56" spans="1:8" ht="14.25" customHeight="1">
      <c r="A56" s="54"/>
      <c r="B56" s="20" t="s">
        <v>27</v>
      </c>
      <c r="C56" s="19">
        <v>70</v>
      </c>
      <c r="D56" s="28">
        <f t="shared" si="1"/>
        <v>27</v>
      </c>
      <c r="E56" s="8">
        <v>27</v>
      </c>
      <c r="F56" s="49" t="e">
        <f>#REF!+#REF!+#REF!+E56</f>
        <v>#REF!</v>
      </c>
      <c r="G56" s="83" t="e">
        <f>D56-F56</f>
        <v>#REF!</v>
      </c>
      <c r="H56" s="89"/>
    </row>
    <row r="57" spans="1:8" ht="27" customHeight="1">
      <c r="A57" s="54"/>
      <c r="B57" s="34" t="s">
        <v>73</v>
      </c>
      <c r="C57" s="35" t="s">
        <v>39</v>
      </c>
      <c r="D57" s="28">
        <f t="shared" si="1"/>
        <v>19</v>
      </c>
      <c r="E57" s="8">
        <f>E58</f>
        <v>19</v>
      </c>
      <c r="F57" s="49"/>
      <c r="G57" s="83"/>
      <c r="H57" s="89"/>
    </row>
    <row r="58" spans="1:8" ht="14.25" customHeight="1">
      <c r="A58" s="54"/>
      <c r="B58" s="23" t="s">
        <v>4</v>
      </c>
      <c r="C58" s="19"/>
      <c r="D58" s="28">
        <f t="shared" si="1"/>
        <v>19</v>
      </c>
      <c r="E58" s="8">
        <f>E59</f>
        <v>19</v>
      </c>
      <c r="F58" s="49"/>
      <c r="G58" s="83"/>
      <c r="H58" s="89"/>
    </row>
    <row r="59" spans="1:8" ht="14.25" customHeight="1">
      <c r="A59" s="54"/>
      <c r="B59" s="20" t="s">
        <v>27</v>
      </c>
      <c r="C59" s="19">
        <v>70</v>
      </c>
      <c r="D59" s="28">
        <f t="shared" si="1"/>
        <v>19</v>
      </c>
      <c r="E59" s="8">
        <v>19</v>
      </c>
      <c r="F59" s="49"/>
      <c r="G59" s="83"/>
      <c r="H59" s="89"/>
    </row>
    <row r="60" spans="1:8" ht="35.25" customHeight="1">
      <c r="A60" s="54"/>
      <c r="B60" s="34" t="s">
        <v>75</v>
      </c>
      <c r="C60" s="30" t="s">
        <v>48</v>
      </c>
      <c r="D60" s="28">
        <f t="shared" si="1"/>
        <v>-118</v>
      </c>
      <c r="E60" s="8">
        <f>E61</f>
        <v>-118</v>
      </c>
      <c r="F60" s="49"/>
      <c r="G60" s="83"/>
      <c r="H60" s="89"/>
    </row>
    <row r="61" spans="1:8" ht="14.25" customHeight="1">
      <c r="A61" s="54"/>
      <c r="B61" s="23" t="s">
        <v>3</v>
      </c>
      <c r="C61" s="19"/>
      <c r="D61" s="28">
        <f t="shared" si="1"/>
        <v>-118</v>
      </c>
      <c r="E61" s="8">
        <f>E62</f>
        <v>-118</v>
      </c>
      <c r="F61" s="49"/>
      <c r="G61" s="83"/>
      <c r="H61" s="89"/>
    </row>
    <row r="62" spans="1:8" ht="14.25" customHeight="1">
      <c r="A62" s="54"/>
      <c r="B62" s="20" t="s">
        <v>76</v>
      </c>
      <c r="C62" s="19">
        <v>10</v>
      </c>
      <c r="D62" s="28">
        <f t="shared" si="1"/>
        <v>-118</v>
      </c>
      <c r="E62" s="8">
        <v>-118</v>
      </c>
      <c r="F62" s="49"/>
      <c r="G62" s="83"/>
      <c r="H62" s="89"/>
    </row>
    <row r="63" spans="1:8" ht="28.5" customHeight="1">
      <c r="A63" s="54"/>
      <c r="B63" s="34" t="s">
        <v>77</v>
      </c>
      <c r="C63" s="30" t="s">
        <v>48</v>
      </c>
      <c r="D63" s="28">
        <f t="shared" si="1"/>
        <v>118</v>
      </c>
      <c r="E63" s="8">
        <f>E64</f>
        <v>118</v>
      </c>
      <c r="F63" s="49"/>
      <c r="G63" s="83"/>
      <c r="H63" s="89"/>
    </row>
    <row r="64" spans="1:8" ht="14.25" customHeight="1">
      <c r="A64" s="54"/>
      <c r="B64" s="23" t="s">
        <v>3</v>
      </c>
      <c r="C64" s="19"/>
      <c r="D64" s="28">
        <f t="shared" si="1"/>
        <v>118</v>
      </c>
      <c r="E64" s="8">
        <f>E65+E66</f>
        <v>118</v>
      </c>
      <c r="F64" s="49"/>
      <c r="G64" s="83"/>
      <c r="H64" s="89"/>
    </row>
    <row r="65" spans="1:9" ht="14.25" customHeight="1">
      <c r="A65" s="54"/>
      <c r="B65" s="20" t="s">
        <v>76</v>
      </c>
      <c r="C65" s="19">
        <v>10</v>
      </c>
      <c r="D65" s="28">
        <f t="shared" si="1"/>
        <v>34</v>
      </c>
      <c r="E65" s="8">
        <v>34</v>
      </c>
      <c r="F65" s="49"/>
      <c r="G65" s="83"/>
      <c r="H65" s="89"/>
    </row>
    <row r="66" spans="1:9" ht="14.25" customHeight="1">
      <c r="A66" s="54"/>
      <c r="B66" s="20" t="s">
        <v>21</v>
      </c>
      <c r="C66" s="19">
        <v>20</v>
      </c>
      <c r="D66" s="28">
        <f t="shared" si="1"/>
        <v>84</v>
      </c>
      <c r="E66" s="8">
        <v>84</v>
      </c>
      <c r="F66" s="49"/>
      <c r="G66" s="83"/>
      <c r="H66" s="89"/>
    </row>
    <row r="67" spans="1:9" ht="30.75" customHeight="1">
      <c r="A67" s="50"/>
      <c r="B67" s="99" t="s">
        <v>49</v>
      </c>
      <c r="C67" s="40" t="s">
        <v>7</v>
      </c>
      <c r="D67" s="28">
        <f t="shared" si="1"/>
        <v>40</v>
      </c>
      <c r="E67" s="29">
        <f>E68</f>
        <v>40</v>
      </c>
      <c r="F67" s="38">
        <f t="shared" ref="F67:H68" si="20">F68</f>
        <v>0</v>
      </c>
      <c r="G67" s="38">
        <f t="shared" si="20"/>
        <v>0</v>
      </c>
      <c r="H67" s="87">
        <f t="shared" si="20"/>
        <v>0</v>
      </c>
    </row>
    <row r="68" spans="1:9" ht="14.25" customHeight="1">
      <c r="A68" s="54"/>
      <c r="B68" s="23" t="s">
        <v>4</v>
      </c>
      <c r="C68" s="19"/>
      <c r="D68" s="28">
        <f t="shared" si="1"/>
        <v>40</v>
      </c>
      <c r="E68" s="8">
        <f>E69</f>
        <v>40</v>
      </c>
      <c r="F68" s="8">
        <f t="shared" si="20"/>
        <v>0</v>
      </c>
      <c r="G68" s="8">
        <f t="shared" si="20"/>
        <v>0</v>
      </c>
      <c r="H68" s="90">
        <f t="shared" si="20"/>
        <v>0</v>
      </c>
    </row>
    <row r="69" spans="1:9" ht="14.25" customHeight="1">
      <c r="A69" s="54"/>
      <c r="B69" s="20" t="s">
        <v>27</v>
      </c>
      <c r="C69" s="19">
        <v>70</v>
      </c>
      <c r="D69" s="28">
        <f t="shared" si="1"/>
        <v>40</v>
      </c>
      <c r="E69" s="8">
        <v>40</v>
      </c>
      <c r="F69" s="49"/>
      <c r="G69" s="83"/>
      <c r="H69" s="89"/>
    </row>
    <row r="70" spans="1:9" ht="15" customHeight="1">
      <c r="A70" s="37"/>
      <c r="B70" s="31" t="s">
        <v>9</v>
      </c>
      <c r="C70" s="32" t="s">
        <v>35</v>
      </c>
      <c r="D70" s="28">
        <f t="shared" si="1"/>
        <v>5967</v>
      </c>
      <c r="E70" s="33">
        <f>E71</f>
        <v>5967</v>
      </c>
      <c r="F70" s="33">
        <f t="shared" ref="F70:H72" si="21">F71</f>
        <v>0</v>
      </c>
      <c r="G70" s="33">
        <f t="shared" si="21"/>
        <v>0</v>
      </c>
      <c r="H70" s="91">
        <f t="shared" si="21"/>
        <v>0</v>
      </c>
    </row>
    <row r="71" spans="1:9" ht="17.25" customHeight="1">
      <c r="A71" s="54"/>
      <c r="B71" s="23" t="s">
        <v>26</v>
      </c>
      <c r="C71" s="24" t="s">
        <v>38</v>
      </c>
      <c r="D71" s="28">
        <f t="shared" si="1"/>
        <v>5967</v>
      </c>
      <c r="E71" s="10">
        <f>E72</f>
        <v>5967</v>
      </c>
      <c r="F71" s="10">
        <f t="shared" si="21"/>
        <v>0</v>
      </c>
      <c r="G71" s="10">
        <f t="shared" si="21"/>
        <v>0</v>
      </c>
      <c r="H71" s="88">
        <f t="shared" si="21"/>
        <v>0</v>
      </c>
    </row>
    <row r="72" spans="1:9" ht="15" customHeight="1">
      <c r="A72" s="54"/>
      <c r="B72" s="18" t="s">
        <v>4</v>
      </c>
      <c r="C72" s="24"/>
      <c r="D72" s="28">
        <f t="shared" si="1"/>
        <v>5967</v>
      </c>
      <c r="E72" s="10">
        <f>E73</f>
        <v>5967</v>
      </c>
      <c r="F72" s="10">
        <f t="shared" si="21"/>
        <v>0</v>
      </c>
      <c r="G72" s="10">
        <f t="shared" si="21"/>
        <v>0</v>
      </c>
      <c r="H72" s="88">
        <f t="shared" si="21"/>
        <v>0</v>
      </c>
    </row>
    <row r="73" spans="1:9" ht="15" customHeight="1">
      <c r="A73" s="54"/>
      <c r="B73" s="20" t="s">
        <v>27</v>
      </c>
      <c r="C73" s="19">
        <v>70</v>
      </c>
      <c r="D73" s="28">
        <f>E73</f>
        <v>5967</v>
      </c>
      <c r="E73" s="8">
        <f>967+150+3100+1250+500</f>
        <v>5967</v>
      </c>
      <c r="F73" s="49"/>
      <c r="G73" s="83"/>
      <c r="H73" s="89"/>
    </row>
    <row r="74" spans="1:9" ht="17.25" customHeight="1">
      <c r="A74" s="54"/>
      <c r="B74" s="12" t="s">
        <v>10</v>
      </c>
      <c r="C74" s="76"/>
      <c r="D74" s="28">
        <f t="shared" ref="D74" si="22">E74</f>
        <v>-6472</v>
      </c>
      <c r="E74" s="10">
        <f>E12-E20</f>
        <v>-6472</v>
      </c>
      <c r="F74" s="10" t="e">
        <f t="shared" ref="F74:H74" si="23">F12-F20</f>
        <v>#REF!</v>
      </c>
      <c r="G74" s="10" t="e">
        <f t="shared" si="23"/>
        <v>#REF!</v>
      </c>
      <c r="H74" s="88">
        <f t="shared" si="23"/>
        <v>0</v>
      </c>
      <c r="I74" s="9"/>
    </row>
    <row r="75" spans="1:9" ht="22.5" customHeight="1">
      <c r="A75" s="4"/>
      <c r="B75" s="26"/>
      <c r="C75" s="27"/>
      <c r="D75" s="9"/>
      <c r="E75" s="9"/>
      <c r="F75" s="9"/>
      <c r="G75" s="9"/>
    </row>
    <row r="76" spans="1:9" ht="18.75" customHeight="1">
      <c r="B76" s="12" t="s">
        <v>28</v>
      </c>
      <c r="C76" s="10">
        <f>C77</f>
        <v>6472</v>
      </c>
    </row>
    <row r="77" spans="1:9">
      <c r="B77" s="12" t="s">
        <v>29</v>
      </c>
      <c r="C77" s="10">
        <f>C78+C80+C84+C86+C88+C90+C92+C94</f>
        <v>6472</v>
      </c>
    </row>
    <row r="78" spans="1:9" ht="25.5">
      <c r="B78" s="34" t="s">
        <v>11</v>
      </c>
      <c r="C78" s="10">
        <f>C79</f>
        <v>34</v>
      </c>
    </row>
    <row r="79" spans="1:9" ht="42.75" customHeight="1">
      <c r="B79" s="100" t="s">
        <v>78</v>
      </c>
      <c r="C79" s="78">
        <v>34</v>
      </c>
    </row>
    <row r="80" spans="1:9" ht="25.5">
      <c r="B80" s="34" t="s">
        <v>47</v>
      </c>
      <c r="C80" s="10">
        <f>C81+C82+C83</f>
        <v>329</v>
      </c>
    </row>
    <row r="81" spans="2:8" ht="25.5">
      <c r="B81" s="100" t="s">
        <v>50</v>
      </c>
      <c r="C81" s="78">
        <v>13</v>
      </c>
      <c r="H81" s="9"/>
    </row>
    <row r="82" spans="2:8" ht="25.5">
      <c r="B82" s="102" t="s">
        <v>50</v>
      </c>
      <c r="C82" s="78">
        <v>51</v>
      </c>
    </row>
    <row r="83" spans="2:8" ht="40.5" customHeight="1">
      <c r="B83" s="81" t="s">
        <v>67</v>
      </c>
      <c r="C83" s="78">
        <v>265</v>
      </c>
    </row>
    <row r="84" spans="2:8" ht="25.5">
      <c r="B84" s="34" t="s">
        <v>8</v>
      </c>
      <c r="C84" s="10">
        <f t="shared" ref="C84" si="24">C85</f>
        <v>30</v>
      </c>
    </row>
    <row r="85" spans="2:8" ht="25.5">
      <c r="B85" s="100" t="s">
        <v>50</v>
      </c>
      <c r="C85" s="8">
        <f>E50</f>
        <v>30</v>
      </c>
    </row>
    <row r="86" spans="2:8" ht="25.5">
      <c r="B86" s="34" t="s">
        <v>36</v>
      </c>
      <c r="C86" s="10">
        <f t="shared" ref="C86" si="25">C87</f>
        <v>26</v>
      </c>
    </row>
    <row r="87" spans="2:8" ht="25.5">
      <c r="B87" s="100" t="s">
        <v>50</v>
      </c>
      <c r="C87" s="8">
        <f>E53</f>
        <v>26</v>
      </c>
    </row>
    <row r="88" spans="2:8" ht="25.5">
      <c r="B88" s="34" t="s">
        <v>43</v>
      </c>
      <c r="C88" s="10">
        <f>C89</f>
        <v>27</v>
      </c>
    </row>
    <row r="89" spans="2:8" ht="27.75" customHeight="1">
      <c r="B89" s="100" t="s">
        <v>50</v>
      </c>
      <c r="C89" s="8">
        <f>E56</f>
        <v>27</v>
      </c>
    </row>
    <row r="90" spans="2:8" ht="25.5">
      <c r="B90" s="34" t="s">
        <v>73</v>
      </c>
      <c r="C90" s="10">
        <f>C91</f>
        <v>19</v>
      </c>
    </row>
    <row r="91" spans="2:8" ht="25.5">
      <c r="B91" s="100" t="s">
        <v>74</v>
      </c>
      <c r="C91" s="8">
        <v>19</v>
      </c>
    </row>
    <row r="92" spans="2:8" ht="27.75" customHeight="1">
      <c r="B92" s="99" t="s">
        <v>49</v>
      </c>
      <c r="C92" s="10">
        <f>C93</f>
        <v>40</v>
      </c>
    </row>
    <row r="93" spans="2:8" ht="15" customHeight="1">
      <c r="B93" s="100" t="s">
        <v>51</v>
      </c>
      <c r="C93" s="8">
        <f>E69</f>
        <v>40</v>
      </c>
    </row>
    <row r="94" spans="2:8">
      <c r="B94" s="67" t="s">
        <v>9</v>
      </c>
      <c r="C94" s="39">
        <f>C95+C96+C97+C98+C99</f>
        <v>5967</v>
      </c>
    </row>
    <row r="95" spans="2:8" ht="38.25" customHeight="1">
      <c r="B95" s="101" t="s">
        <v>52</v>
      </c>
      <c r="C95" s="68">
        <v>967</v>
      </c>
    </row>
    <row r="96" spans="2:8" ht="44.25" customHeight="1">
      <c r="B96" s="101" t="s">
        <v>53</v>
      </c>
      <c r="C96" s="69">
        <v>150</v>
      </c>
    </row>
    <row r="97" spans="2:3" ht="36" customHeight="1">
      <c r="B97" s="79" t="s">
        <v>68</v>
      </c>
      <c r="C97" s="69">
        <v>3100</v>
      </c>
    </row>
    <row r="98" spans="2:3" ht="45" customHeight="1">
      <c r="B98" s="79" t="s">
        <v>69</v>
      </c>
      <c r="C98" s="69">
        <v>1250</v>
      </c>
    </row>
    <row r="99" spans="2:3" ht="36" customHeight="1">
      <c r="B99" s="80" t="s">
        <v>70</v>
      </c>
      <c r="C99" s="69">
        <v>500</v>
      </c>
    </row>
  </sheetData>
  <mergeCells count="7">
    <mergeCell ref="B2:C2"/>
    <mergeCell ref="A5:G5"/>
    <mergeCell ref="A6:G6"/>
    <mergeCell ref="B7:G7"/>
    <mergeCell ref="A10:A11"/>
    <mergeCell ref="B10:B11"/>
    <mergeCell ref="C10:C11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</vt:lpstr>
      <vt:lpstr>'A1'!Print_Titles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danielab</cp:lastModifiedBy>
  <cp:lastPrinted>2023-08-23T05:53:14Z</cp:lastPrinted>
  <dcterms:created xsi:type="dcterms:W3CDTF">2017-03-22T13:01:52Z</dcterms:created>
  <dcterms:modified xsi:type="dcterms:W3CDTF">2023-08-23T05:54:51Z</dcterms:modified>
</cp:coreProperties>
</file>