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8475" tabRatio="466"/>
  </bookViews>
  <sheets>
    <sheet name="Tabelul IV.14" sheetId="1" r:id="rId1"/>
    <sheet name="Tabelul IV.15" sheetId="2" r:id="rId2"/>
    <sheet name="Functia" sheetId="3" r:id="rId3"/>
    <sheet name="Sheet1" sheetId="4" r:id="rId4"/>
  </sheets>
  <calcPr calcId="145621"/>
</workbook>
</file>

<file path=xl/calcChain.xml><?xml version="1.0" encoding="utf-8"?>
<calcChain xmlns="http://schemas.openxmlformats.org/spreadsheetml/2006/main">
  <c r="B3" i="2" l="1"/>
  <c r="F4" i="2"/>
  <c r="F5" i="2"/>
  <c r="F6" i="2"/>
  <c r="G6" i="2"/>
  <c r="C4" i="2"/>
  <c r="C2" i="2"/>
  <c r="B2" i="2"/>
  <c r="D63" i="3"/>
  <c r="M63" i="3" s="1"/>
  <c r="B59" i="3"/>
  <c r="D56" i="3"/>
  <c r="D54" i="3"/>
  <c r="M54" i="3" s="1"/>
  <c r="B53" i="3"/>
  <c r="L53" i="3" s="1"/>
  <c r="D51" i="3"/>
  <c r="B50" i="3"/>
  <c r="L50" i="3" s="1"/>
  <c r="D48" i="3"/>
  <c r="M48" i="3" s="1"/>
  <c r="B47" i="3"/>
  <c r="L47" i="3" s="1"/>
  <c r="L59" i="3"/>
  <c r="M56" i="3"/>
  <c r="M51" i="3"/>
  <c r="N44" i="3"/>
  <c r="M43" i="3"/>
  <c r="L42" i="3"/>
  <c r="G3" i="2"/>
  <c r="G4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C3" i="2"/>
  <c r="D3" i="2"/>
  <c r="D4" i="2"/>
  <c r="D5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D2" i="2"/>
  <c r="B41" i="2"/>
  <c r="A41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2" i="2"/>
  <c r="E42" i="1"/>
  <c r="E4" i="2" l="1"/>
  <c r="B5" i="2"/>
  <c r="B4" i="2"/>
  <c r="B42" i="2" s="1"/>
  <c r="E6" i="2"/>
  <c r="C6" i="2"/>
  <c r="G2" i="2"/>
  <c r="D42" i="1"/>
  <c r="E5" i="2"/>
  <c r="D42" i="2"/>
  <c r="G5" i="2"/>
  <c r="C5" i="2"/>
  <c r="C42" i="1"/>
  <c r="F3" i="2"/>
  <c r="E3" i="2"/>
  <c r="E2" i="2"/>
  <c r="F2" i="2"/>
  <c r="C46" i="1"/>
  <c r="B45" i="2" s="1"/>
  <c r="G42" i="2" l="1"/>
  <c r="G43" i="2" s="1"/>
  <c r="B7" i="3" s="1"/>
  <c r="C42" i="2"/>
  <c r="C43" i="2" s="1"/>
  <c r="B2" i="3" s="1"/>
  <c r="F42" i="2"/>
  <c r="F43" i="2" s="1"/>
  <c r="B6" i="3" s="1"/>
  <c r="E42" i="2"/>
  <c r="E43" i="2" s="1"/>
  <c r="B5" i="3" s="1"/>
  <c r="C43" i="1"/>
  <c r="D6" i="3" s="1"/>
  <c r="B43" i="2"/>
  <c r="B1" i="3" s="1"/>
  <c r="E43" i="1"/>
  <c r="D43" i="1"/>
  <c r="J74" i="3" s="1"/>
  <c r="D43" i="2"/>
  <c r="B3" i="3" s="1"/>
  <c r="F5" i="3" l="1"/>
  <c r="D7" i="3"/>
  <c r="D2" i="3"/>
  <c r="F2" i="3" s="1"/>
  <c r="H2" i="3" s="1"/>
  <c r="B74" i="3"/>
  <c r="B76" i="3" s="1"/>
  <c r="F7" i="3"/>
  <c r="F6" i="3"/>
  <c r="H6" i="3" s="1"/>
  <c r="D3" i="3"/>
  <c r="F3" i="3" s="1"/>
  <c r="H3" i="3" s="1"/>
  <c r="D1" i="3"/>
  <c r="D5" i="3"/>
  <c r="H5" i="3" s="1"/>
  <c r="B32" i="3" s="1"/>
  <c r="L32" i="3" s="1"/>
  <c r="F74" i="3"/>
  <c r="B34" i="3" l="1"/>
  <c r="L34" i="3" s="1"/>
  <c r="H7" i="3"/>
  <c r="D35" i="3" s="1"/>
  <c r="M35" i="3" s="1"/>
  <c r="D31" i="3"/>
  <c r="M31" i="3" s="1"/>
  <c r="B9" i="3"/>
  <c r="B38" i="3"/>
  <c r="L38" i="3" s="1"/>
  <c r="B21" i="3"/>
  <c r="L21" i="3" s="1"/>
  <c r="D34" i="3"/>
  <c r="M34" i="3" s="1"/>
  <c r="B22" i="3"/>
  <c r="L22" i="3" s="1"/>
  <c r="B29" i="3"/>
  <c r="L29" i="3" s="1"/>
  <c r="D37" i="3"/>
  <c r="M37" i="3" s="1"/>
  <c r="B12" i="3"/>
  <c r="D28" i="3"/>
  <c r="M28" i="3" s="1"/>
  <c r="F20" i="3"/>
  <c r="N20" i="3" s="1"/>
  <c r="D29" i="3"/>
  <c r="M29" i="3" s="1"/>
  <c r="D26" i="3"/>
  <c r="M26" i="3" s="1"/>
  <c r="K3" i="3"/>
  <c r="F22" i="3"/>
  <c r="N22" i="3" s="1"/>
  <c r="F1" i="3"/>
  <c r="H1" i="3" s="1"/>
  <c r="D20" i="3"/>
  <c r="M20" i="3" s="1"/>
  <c r="D32" i="3"/>
  <c r="M32" i="3" s="1"/>
  <c r="D21" i="3"/>
  <c r="M21" i="3" s="1"/>
  <c r="K2" i="3"/>
  <c r="B25" i="3"/>
  <c r="L25" i="3" s="1"/>
  <c r="B35" i="3"/>
  <c r="L35" i="3" s="1"/>
  <c r="D38" i="3" l="1"/>
  <c r="M38" i="3" s="1"/>
  <c r="D25" i="3"/>
  <c r="M25" i="3" s="1"/>
  <c r="B26" i="3"/>
  <c r="L26" i="3" s="1"/>
  <c r="D22" i="3"/>
  <c r="M22" i="3" s="1"/>
  <c r="B15" i="3"/>
  <c r="F21" i="3"/>
  <c r="N21" i="3" s="1"/>
  <c r="F34" i="3"/>
  <c r="D67" i="3" s="1"/>
  <c r="B37" i="3"/>
  <c r="L37" i="3" s="1"/>
  <c r="B28" i="3"/>
  <c r="L28" i="3" s="1"/>
  <c r="F28" i="3" s="1"/>
  <c r="K1" i="3"/>
  <c r="B20" i="3"/>
  <c r="L20" i="3" s="1"/>
  <c r="B31" i="3"/>
  <c r="L31" i="3" s="1"/>
  <c r="F31" i="3" s="1"/>
  <c r="D71" i="3" s="1"/>
  <c r="D16" i="3"/>
  <c r="D13" i="3"/>
  <c r="B16" i="3"/>
  <c r="D10" i="3"/>
  <c r="F37" i="3" l="1"/>
  <c r="D70" i="3" s="1"/>
  <c r="F70" i="3" s="1"/>
  <c r="H74" i="3" s="1"/>
  <c r="F25" i="3"/>
  <c r="H21" i="3"/>
  <c r="F15" i="3"/>
  <c r="F43" i="3" s="1"/>
  <c r="B10" i="3"/>
  <c r="F9" i="3" s="1"/>
  <c r="B13" i="3"/>
  <c r="F12" i="3" s="1"/>
  <c r="D68" i="3"/>
  <c r="F67" i="3" s="1"/>
  <c r="D74" i="3" s="1"/>
  <c r="H76" i="3" s="1"/>
  <c r="D78" i="3" s="1"/>
  <c r="J76" i="3" l="1"/>
  <c r="H78" i="3" s="1"/>
  <c r="F76" i="3"/>
  <c r="D42" i="3"/>
  <c r="M42" i="3" s="1"/>
  <c r="B43" i="3"/>
  <c r="B62" i="3" s="1"/>
  <c r="L62" i="3" s="1"/>
  <c r="D76" i="3"/>
  <c r="D44" i="3"/>
  <c r="M44" i="3" s="1"/>
  <c r="B44" i="3"/>
  <c r="F42" i="3"/>
  <c r="D47" i="3"/>
  <c r="M47" i="3" s="1"/>
  <c r="D62" i="3"/>
  <c r="M62" i="3" s="1"/>
  <c r="N43" i="3"/>
  <c r="D60" i="3"/>
  <c r="M60" i="3" s="1"/>
  <c r="B48" i="3" l="1"/>
  <c r="L48" i="3" s="1"/>
  <c r="F47" i="3" s="1"/>
  <c r="B54" i="3"/>
  <c r="L54" i="3" s="1"/>
  <c r="B78" i="3"/>
  <c r="D57" i="3"/>
  <c r="M57" i="3" s="1"/>
  <c r="B56" i="3"/>
  <c r="L56" i="3" s="1"/>
  <c r="B60" i="3"/>
  <c r="L60" i="3" s="1"/>
  <c r="L43" i="3"/>
  <c r="D53" i="3"/>
  <c r="M53" i="3" s="1"/>
  <c r="B51" i="3"/>
  <c r="L51" i="3" s="1"/>
  <c r="L44" i="3"/>
  <c r="B57" i="3"/>
  <c r="L57" i="3" s="1"/>
  <c r="B63" i="3"/>
  <c r="L63" i="3" s="1"/>
  <c r="F62" i="3" s="1"/>
  <c r="N42" i="3"/>
  <c r="D59" i="3"/>
  <c r="M59" i="3" s="1"/>
  <c r="F59" i="3" s="1"/>
  <c r="D50" i="3"/>
  <c r="M50" i="3" s="1"/>
  <c r="F53" i="3" l="1"/>
  <c r="F56" i="3"/>
  <c r="F50" i="3"/>
  <c r="H43" i="3"/>
</calcChain>
</file>

<file path=xl/sharedStrings.xml><?xml version="1.0" encoding="utf-8"?>
<sst xmlns="http://schemas.openxmlformats.org/spreadsheetml/2006/main" count="108" uniqueCount="57">
  <si>
    <t>i</t>
  </si>
  <si>
    <t>x</t>
  </si>
  <si>
    <t>z</t>
  </si>
  <si>
    <t>y</t>
  </si>
  <si>
    <t>Localitate</t>
  </si>
  <si>
    <t>xy</t>
  </si>
  <si>
    <t>xz</t>
  </si>
  <si>
    <t>yz</t>
  </si>
  <si>
    <r>
      <t>x</t>
    </r>
    <r>
      <rPr>
        <vertAlign val="superscript"/>
        <sz val="11"/>
        <color indexed="8"/>
        <rFont val="Calibri"/>
        <family val="2"/>
        <charset val="238"/>
      </rPr>
      <t>2</t>
    </r>
  </si>
  <si>
    <t>Calculare n</t>
  </si>
  <si>
    <t>Suma</t>
  </si>
  <si>
    <t>Medie</t>
  </si>
  <si>
    <t>Media</t>
  </si>
  <si>
    <t>n=</t>
  </si>
  <si>
    <r>
      <rPr>
        <sz val="11"/>
        <color theme="1"/>
        <rFont val="Calibri"/>
        <family val="2"/>
        <charset val="238"/>
        <scheme val="minor"/>
      </rPr>
      <t>y</t>
    </r>
    <r>
      <rPr>
        <vertAlign val="superscript"/>
        <sz val="11"/>
        <color indexed="8"/>
        <rFont val="Calibri"/>
        <family val="2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</si>
  <si>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z</t>
    </r>
    <r>
      <rPr>
        <vertAlign val="superscript"/>
        <sz val="11"/>
        <color indexed="8"/>
        <rFont val="Calibri"/>
        <family val="2"/>
        <charset val="238"/>
      </rPr>
      <t>2</t>
    </r>
  </si>
  <si>
    <t>-</t>
  </si>
  <si>
    <t>=</t>
  </si>
  <si>
    <t>V=</t>
  </si>
  <si>
    <t>D=</t>
  </si>
  <si>
    <t>z-</t>
  </si>
  <si>
    <t>(x-</t>
  </si>
  <si>
    <t>)+</t>
  </si>
  <si>
    <t>(y-</t>
  </si>
  <si>
    <t>)</t>
  </si>
  <si>
    <t>z=</t>
  </si>
  <si>
    <t>+</t>
  </si>
  <si>
    <t>*x+</t>
  </si>
  <si>
    <t>*y</t>
  </si>
  <si>
    <t>Functia de regresie liniara multipla</t>
  </si>
  <si>
    <r>
      <t>Calcul: σ</t>
    </r>
    <r>
      <rPr>
        <vertAlign val="subscript"/>
        <sz val="11"/>
        <color indexed="8"/>
        <rFont val="Calibri"/>
        <family val="2"/>
      </rPr>
      <t>x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=</t>
    </r>
  </si>
  <si>
    <r>
      <t>σ</t>
    </r>
    <r>
      <rPr>
        <vertAlign val="subscript"/>
        <sz val="11"/>
        <color indexed="8"/>
        <rFont val="Calibri"/>
        <family val="2"/>
      </rPr>
      <t>x</t>
    </r>
    <r>
      <rPr>
        <sz val="11"/>
        <color indexed="8"/>
        <rFont val="Calibri"/>
        <family val="2"/>
      </rPr>
      <t>=</t>
    </r>
  </si>
  <si>
    <r>
      <t>Calcul: σ</t>
    </r>
    <r>
      <rPr>
        <vertAlign val="subscript"/>
        <sz val="11"/>
        <color indexed="8"/>
        <rFont val="Calibri"/>
        <family val="2"/>
      </rPr>
      <t>y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=</t>
    </r>
  </si>
  <si>
    <r>
      <t>σ</t>
    </r>
    <r>
      <rPr>
        <vertAlign val="subscript"/>
        <sz val="11"/>
        <color indexed="8"/>
        <rFont val="Calibri"/>
        <family val="2"/>
      </rPr>
      <t>y</t>
    </r>
    <r>
      <rPr>
        <sz val="11"/>
        <color indexed="8"/>
        <rFont val="Calibri"/>
        <family val="2"/>
      </rPr>
      <t>=</t>
    </r>
  </si>
  <si>
    <r>
      <t>Calcul: σ</t>
    </r>
    <r>
      <rPr>
        <vertAlign val="subscript"/>
        <sz val="11"/>
        <color indexed="8"/>
        <rFont val="Calibri"/>
        <family val="2"/>
      </rPr>
      <t>z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=</t>
    </r>
  </si>
  <si>
    <r>
      <t>σ</t>
    </r>
    <r>
      <rPr>
        <vertAlign val="subscript"/>
        <sz val="11"/>
        <color indexed="8"/>
        <rFont val="Calibri"/>
        <family val="2"/>
      </rPr>
      <t>z</t>
    </r>
    <r>
      <rPr>
        <sz val="11"/>
        <color indexed="8"/>
        <rFont val="Calibri"/>
        <family val="2"/>
      </rPr>
      <t>=</t>
    </r>
  </si>
  <si>
    <r>
      <t>Calcul: σ</t>
    </r>
    <r>
      <rPr>
        <vertAlign val="subscript"/>
        <sz val="11"/>
        <color indexed="8"/>
        <rFont val="Calibri"/>
        <family val="2"/>
      </rPr>
      <t>xy</t>
    </r>
    <r>
      <rPr>
        <sz val="11"/>
        <color indexed="8"/>
        <rFont val="Calibri"/>
        <family val="2"/>
      </rPr>
      <t>=</t>
    </r>
  </si>
  <si>
    <r>
      <t>Calcul: σ</t>
    </r>
    <r>
      <rPr>
        <vertAlign val="subscript"/>
        <sz val="11"/>
        <color indexed="8"/>
        <rFont val="Calibri"/>
        <family val="2"/>
      </rPr>
      <t>xz</t>
    </r>
    <r>
      <rPr>
        <sz val="11"/>
        <color indexed="8"/>
        <rFont val="Calibri"/>
        <family val="2"/>
      </rPr>
      <t>=</t>
    </r>
  </si>
  <si>
    <r>
      <t>Calcul: σ</t>
    </r>
    <r>
      <rPr>
        <vertAlign val="subscript"/>
        <sz val="11"/>
        <color indexed="8"/>
        <rFont val="Calibri"/>
        <family val="2"/>
      </rPr>
      <t>yz</t>
    </r>
    <r>
      <rPr>
        <sz val="11"/>
        <color indexed="8"/>
        <rFont val="Calibri"/>
        <family val="2"/>
      </rPr>
      <t>=</t>
    </r>
  </si>
  <si>
    <r>
      <t>Calcul: ρ</t>
    </r>
    <r>
      <rPr>
        <vertAlign val="subscript"/>
        <sz val="11"/>
        <color indexed="8"/>
        <rFont val="Calibri"/>
        <family val="2"/>
      </rPr>
      <t>xy</t>
    </r>
    <r>
      <rPr>
        <sz val="11"/>
        <color indexed="8"/>
        <rFont val="Calibri"/>
        <family val="2"/>
      </rPr>
      <t>=</t>
    </r>
  </si>
  <si>
    <r>
      <t>Calcul: ρ</t>
    </r>
    <r>
      <rPr>
        <vertAlign val="subscript"/>
        <sz val="11"/>
        <color indexed="8"/>
        <rFont val="Calibri"/>
        <family val="2"/>
      </rPr>
      <t>xz</t>
    </r>
    <r>
      <rPr>
        <sz val="11"/>
        <color indexed="8"/>
        <rFont val="Calibri"/>
        <family val="2"/>
      </rPr>
      <t>=</t>
    </r>
  </si>
  <si>
    <r>
      <t>Calcul: ρ</t>
    </r>
    <r>
      <rPr>
        <vertAlign val="subscript"/>
        <sz val="11"/>
        <color indexed="8"/>
        <rFont val="Calibri"/>
        <family val="2"/>
      </rPr>
      <t>yz</t>
    </r>
    <r>
      <rPr>
        <sz val="11"/>
        <color indexed="8"/>
        <rFont val="Calibri"/>
        <family val="2"/>
      </rPr>
      <t>=</t>
    </r>
  </si>
  <si>
    <r>
      <t>V</t>
    </r>
    <r>
      <rPr>
        <vertAlign val="subscript"/>
        <sz val="11"/>
        <color indexed="8"/>
        <rFont val="Calibri"/>
        <family val="2"/>
      </rPr>
      <t>xx</t>
    </r>
    <r>
      <rPr>
        <sz val="11"/>
        <color indexed="8"/>
        <rFont val="Calibri"/>
        <family val="2"/>
      </rPr>
      <t>=</t>
    </r>
  </si>
  <si>
    <r>
      <t>V</t>
    </r>
    <r>
      <rPr>
        <vertAlign val="subscript"/>
        <sz val="11"/>
        <color indexed="8"/>
        <rFont val="Calibri"/>
        <family val="2"/>
      </rPr>
      <t>yy</t>
    </r>
    <r>
      <rPr>
        <sz val="11"/>
        <color indexed="8"/>
        <rFont val="Calibri"/>
        <family val="2"/>
      </rPr>
      <t>=</t>
    </r>
  </si>
  <si>
    <r>
      <t>V</t>
    </r>
    <r>
      <rPr>
        <vertAlign val="subscript"/>
        <sz val="11"/>
        <color indexed="8"/>
        <rFont val="Calibri"/>
        <family val="2"/>
      </rPr>
      <t>zz</t>
    </r>
    <r>
      <rPr>
        <sz val="11"/>
        <color indexed="8"/>
        <rFont val="Calibri"/>
        <family val="2"/>
      </rPr>
      <t>=</t>
    </r>
  </si>
  <si>
    <r>
      <t>V</t>
    </r>
    <r>
      <rPr>
        <vertAlign val="subscript"/>
        <sz val="11"/>
        <color indexed="8"/>
        <rFont val="Calibri"/>
        <family val="2"/>
      </rPr>
      <t>zx</t>
    </r>
    <r>
      <rPr>
        <sz val="11"/>
        <color indexed="8"/>
        <rFont val="Calibri"/>
        <family val="2"/>
      </rPr>
      <t>=</t>
    </r>
  </si>
  <si>
    <r>
      <t>V</t>
    </r>
    <r>
      <rPr>
        <vertAlign val="subscript"/>
        <sz val="11"/>
        <color indexed="8"/>
        <rFont val="Calibri"/>
        <family val="2"/>
      </rPr>
      <t>zy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</si>
  <si>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xx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</si>
  <si>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yy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</si>
  <si>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zz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</si>
  <si>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zx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</si>
  <si>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zy</t>
    </r>
    <r>
      <rPr>
        <sz val="11"/>
        <color indexed="8"/>
        <rFont val="Calibri"/>
        <family val="2"/>
      </rPr>
      <t>=</t>
    </r>
  </si>
  <si>
    <r>
      <t>D</t>
    </r>
    <r>
      <rPr>
        <vertAlign val="subscript"/>
        <sz val="11"/>
        <color indexed="8"/>
        <rFont val="Calibri"/>
        <family val="2"/>
      </rPr>
      <t>xy</t>
    </r>
    <r>
      <rPr>
        <sz val="11"/>
        <color indexed="8"/>
        <rFont val="Calibri"/>
        <family val="2"/>
      </rPr>
      <t>=</t>
    </r>
  </si>
  <si>
    <r>
      <t>a</t>
    </r>
    <r>
      <rPr>
        <vertAlign val="subscript"/>
        <sz val="11"/>
        <color indexed="8"/>
        <rFont val="Calibri"/>
        <family val="2"/>
      </rPr>
      <t>zx</t>
    </r>
    <r>
      <rPr>
        <sz val="11"/>
        <color indexed="8"/>
        <rFont val="Calibri"/>
        <family val="2"/>
      </rPr>
      <t>=</t>
    </r>
  </si>
  <si>
    <r>
      <t>a</t>
    </r>
    <r>
      <rPr>
        <vertAlign val="subscript"/>
        <sz val="11"/>
        <color indexed="8"/>
        <rFont val="Calibri"/>
        <family val="2"/>
      </rPr>
      <t>zy</t>
    </r>
    <r>
      <rPr>
        <sz val="11"/>
        <color indexed="8"/>
        <rFont val="Calibri"/>
        <family val="2"/>
      </rPr>
      <t>=</t>
    </r>
  </si>
  <si>
    <t>populatie</t>
  </si>
  <si>
    <t>elevi liceu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</si>
</sst>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11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2"/>
      <color indexed="8"/>
      <name val="Verdana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Verdana"/>
      <family val="2"/>
      <charset val="238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165" fontId="0" fillId="0" borderId="1" xfId="0" applyNumberForma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0" fillId="0" borderId="0" xfId="0" applyNumberFormat="1"/>
    <xf numFmtId="1" fontId="0" fillId="0" borderId="0" xfId="0" applyNumberFormat="1" applyAlignment="1">
      <alignment horizontal="left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8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8" fillId="0" borderId="0" xfId="0" applyFont="1"/>
    <xf numFmtId="164" fontId="8" fillId="0" borderId="0" xfId="0" quotePrefix="1" applyNumberFormat="1" applyFont="1"/>
    <xf numFmtId="164" fontId="8" fillId="0" borderId="0" xfId="0" quotePrefix="1" applyNumberFormat="1" applyFont="1" applyAlignment="1">
      <alignment horizontal="center"/>
    </xf>
    <xf numFmtId="164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/>
    </xf>
    <xf numFmtId="164" fontId="8" fillId="0" borderId="2" xfId="0" applyNumberFormat="1" applyFont="1" applyBorder="1"/>
    <xf numFmtId="164" fontId="8" fillId="0" borderId="3" xfId="0" applyNumberFormat="1" applyFont="1" applyBorder="1"/>
    <xf numFmtId="0" fontId="8" fillId="0" borderId="0" xfId="0" applyFont="1" applyAlignment="1">
      <alignment horizontal="right"/>
    </xf>
    <xf numFmtId="164" fontId="8" fillId="0" borderId="4" xfId="0" applyNumberFormat="1" applyFont="1" applyBorder="1"/>
    <xf numFmtId="0" fontId="8" fillId="2" borderId="0" xfId="0" applyFont="1" applyFill="1" applyAlignment="1">
      <alignment horizontal="right"/>
    </xf>
    <xf numFmtId="164" fontId="8" fillId="2" borderId="0" xfId="0" applyNumberFormat="1" applyFont="1" applyFill="1"/>
    <xf numFmtId="164" fontId="8" fillId="2" borderId="0" xfId="0" applyNumberFormat="1" applyFont="1" applyFill="1" applyAlignment="1">
      <alignment horizontal="center"/>
    </xf>
    <xf numFmtId="164" fontId="9" fillId="0" borderId="0" xfId="0" applyNumberFormat="1" applyFont="1"/>
    <xf numFmtId="0" fontId="8" fillId="0" borderId="0" xfId="0" applyFont="1" applyFill="1" applyAlignment="1">
      <alignment horizontal="right"/>
    </xf>
    <xf numFmtId="164" fontId="8" fillId="0" borderId="0" xfId="0" applyNumberFormat="1" applyFont="1" applyFill="1"/>
    <xf numFmtId="0" fontId="0" fillId="3" borderId="0" xfId="0" applyFill="1"/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4" fontId="8" fillId="0" borderId="2" xfId="0" quotePrefix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4" xfId="0" applyNumberFormat="1" applyFont="1" applyBorder="1" applyAlignment="1">
      <alignment horizontal="center"/>
    </xf>
    <xf numFmtId="164" fontId="8" fillId="0" borderId="0" xfId="0" quotePrefix="1" applyNumberFormat="1" applyFont="1" applyAlignment="1">
      <alignment horizontal="center" vertical="center"/>
    </xf>
    <xf numFmtId="0" fontId="10" fillId="4" borderId="5" xfId="0" applyFont="1" applyFill="1" applyBorder="1" applyAlignment="1">
      <alignment horizontal="right" vertical="center" wrapText="1"/>
    </xf>
    <xf numFmtId="4" fontId="0" fillId="0" borderId="7" xfId="0" applyNumberFormat="1" applyBorder="1"/>
    <xf numFmtId="0" fontId="10" fillId="4" borderId="1" xfId="0" applyFont="1" applyFill="1" applyBorder="1" applyAlignment="1">
      <alignment horizontal="right" vertical="center" wrapText="1"/>
    </xf>
    <xf numFmtId="0" fontId="10" fillId="4" borderId="6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Zeros="0" tabSelected="1" workbookViewId="0">
      <pane ySplit="1" topLeftCell="A2" activePane="bottomLeft" state="frozen"/>
      <selection pane="bottomLeft" activeCell="E2" sqref="E2:E6"/>
    </sheetView>
  </sheetViews>
  <sheetFormatPr defaultRowHeight="15" x14ac:dyDescent="0.25"/>
  <cols>
    <col min="1" max="1" width="3" bestFit="1" customWidth="1"/>
    <col min="2" max="2" width="10.42578125" customWidth="1"/>
    <col min="3" max="3" width="19" style="6" customWidth="1"/>
    <col min="4" max="4" width="17.28515625" style="6" customWidth="1"/>
    <col min="5" max="5" width="18.140625" style="6" customWidth="1"/>
    <col min="8" max="12" width="10.140625" bestFit="1" customWidth="1"/>
  </cols>
  <sheetData>
    <row r="1" spans="1:12" s="1" customFormat="1" x14ac:dyDescent="0.25">
      <c r="A1" s="2" t="s">
        <v>0</v>
      </c>
      <c r="B1" s="2" t="s">
        <v>4</v>
      </c>
      <c r="C1" s="4" t="s">
        <v>1</v>
      </c>
      <c r="D1" s="4" t="s">
        <v>3</v>
      </c>
      <c r="E1" s="4" t="s">
        <v>2</v>
      </c>
    </row>
    <row r="2" spans="1:12" ht="15.75" thickBot="1" x14ac:dyDescent="0.3">
      <c r="A2" s="3">
        <v>1</v>
      </c>
      <c r="B2" s="3"/>
      <c r="C2" s="46">
        <v>649318</v>
      </c>
      <c r="D2" s="47">
        <v>22096</v>
      </c>
      <c r="E2" s="3">
        <v>73313</v>
      </c>
      <c r="F2" t="s">
        <v>55</v>
      </c>
      <c r="H2" s="44">
        <v>649318</v>
      </c>
      <c r="I2" s="44">
        <v>646649</v>
      </c>
      <c r="J2" s="44">
        <v>643647</v>
      </c>
      <c r="K2" s="44">
        <v>640253</v>
      </c>
      <c r="L2" s="44">
        <v>636446</v>
      </c>
    </row>
    <row r="3" spans="1:12" ht="15.75" thickBot="1" x14ac:dyDescent="0.3">
      <c r="A3" s="3">
        <v>2</v>
      </c>
      <c r="B3" s="3"/>
      <c r="C3" s="46">
        <v>646649</v>
      </c>
      <c r="D3" s="47">
        <v>21820</v>
      </c>
      <c r="E3" s="3">
        <v>75185</v>
      </c>
      <c r="F3" s="36" t="s">
        <v>56</v>
      </c>
      <c r="H3" s="44">
        <v>22096</v>
      </c>
      <c r="I3" s="44">
        <v>21820</v>
      </c>
      <c r="J3" s="44">
        <v>21865</v>
      </c>
      <c r="K3" s="44">
        <v>21291</v>
      </c>
      <c r="L3" s="44">
        <v>21006</v>
      </c>
    </row>
    <row r="4" spans="1:12" x14ac:dyDescent="0.25">
      <c r="A4" s="3">
        <v>3</v>
      </c>
      <c r="B4" s="3"/>
      <c r="C4" s="46">
        <v>643647</v>
      </c>
      <c r="D4" s="47">
        <v>21865</v>
      </c>
      <c r="E4" s="3">
        <v>86723</v>
      </c>
    </row>
    <row r="5" spans="1:12" x14ac:dyDescent="0.25">
      <c r="A5" s="3">
        <v>4</v>
      </c>
      <c r="B5" s="3"/>
      <c r="C5" s="46">
        <v>640253</v>
      </c>
      <c r="D5" s="47">
        <v>21291</v>
      </c>
      <c r="E5" s="3">
        <v>86101</v>
      </c>
    </row>
    <row r="6" spans="1:12" x14ac:dyDescent="0.25">
      <c r="A6" s="3">
        <v>5</v>
      </c>
      <c r="B6" s="3"/>
      <c r="C6" s="46">
        <v>636446</v>
      </c>
      <c r="D6" s="47">
        <v>21006</v>
      </c>
      <c r="E6" s="3">
        <v>84559</v>
      </c>
    </row>
    <row r="7" spans="1:12" x14ac:dyDescent="0.25">
      <c r="A7" s="3">
        <v>6</v>
      </c>
      <c r="B7" s="3"/>
      <c r="C7" s="45"/>
      <c r="D7" s="45"/>
      <c r="E7" s="5"/>
    </row>
    <row r="8" spans="1:12" x14ac:dyDescent="0.25">
      <c r="A8" s="3">
        <v>7</v>
      </c>
      <c r="B8" s="3"/>
      <c r="C8" s="5"/>
      <c r="D8" s="5"/>
      <c r="E8" s="5"/>
    </row>
    <row r="9" spans="1:12" x14ac:dyDescent="0.25">
      <c r="A9" s="3">
        <v>8</v>
      </c>
      <c r="B9" s="3"/>
      <c r="C9" s="5"/>
      <c r="D9" s="5"/>
      <c r="E9" s="5"/>
    </row>
    <row r="10" spans="1:12" x14ac:dyDescent="0.25">
      <c r="A10" s="3">
        <v>9</v>
      </c>
      <c r="B10" s="3"/>
      <c r="C10" s="5"/>
      <c r="D10" s="5"/>
      <c r="E10" s="5"/>
    </row>
    <row r="11" spans="1:12" x14ac:dyDescent="0.25">
      <c r="A11" s="3">
        <v>10</v>
      </c>
      <c r="B11" s="3"/>
      <c r="C11" s="5"/>
      <c r="D11" s="5"/>
      <c r="E11" s="5"/>
    </row>
    <row r="12" spans="1:12" x14ac:dyDescent="0.25">
      <c r="A12" s="3">
        <v>11</v>
      </c>
      <c r="B12" s="3"/>
      <c r="C12" s="5"/>
      <c r="D12" s="5"/>
      <c r="E12" s="5"/>
    </row>
    <row r="13" spans="1:12" x14ac:dyDescent="0.25">
      <c r="A13" s="3">
        <v>12</v>
      </c>
      <c r="B13" s="3"/>
      <c r="C13" s="5"/>
      <c r="D13" s="5"/>
      <c r="E13" s="5"/>
    </row>
    <row r="14" spans="1:12" x14ac:dyDescent="0.25">
      <c r="A14" s="3">
        <v>13</v>
      </c>
      <c r="B14" s="3"/>
      <c r="C14" s="5"/>
      <c r="D14" s="5"/>
      <c r="E14" s="5"/>
    </row>
    <row r="15" spans="1:12" x14ac:dyDescent="0.25">
      <c r="A15" s="3">
        <v>14</v>
      </c>
      <c r="B15" s="3"/>
      <c r="C15" s="5"/>
      <c r="D15" s="5"/>
      <c r="E15" s="5"/>
    </row>
    <row r="16" spans="1:12" x14ac:dyDescent="0.25">
      <c r="A16" s="3">
        <v>15</v>
      </c>
      <c r="B16" s="3"/>
      <c r="C16" s="5"/>
      <c r="D16" s="5"/>
      <c r="E16" s="5"/>
    </row>
    <row r="17" spans="1:5" x14ac:dyDescent="0.25">
      <c r="A17" s="3">
        <v>16</v>
      </c>
      <c r="B17" s="3"/>
      <c r="C17" s="5"/>
      <c r="D17" s="5"/>
      <c r="E17" s="5"/>
    </row>
    <row r="18" spans="1:5" x14ac:dyDescent="0.25">
      <c r="A18" s="3">
        <v>17</v>
      </c>
      <c r="B18" s="3"/>
      <c r="C18" s="5"/>
      <c r="D18" s="5"/>
      <c r="E18" s="5"/>
    </row>
    <row r="19" spans="1:5" x14ac:dyDescent="0.25">
      <c r="A19" s="3">
        <v>18</v>
      </c>
      <c r="B19" s="3"/>
      <c r="C19" s="5"/>
      <c r="D19" s="5"/>
      <c r="E19" s="5"/>
    </row>
    <row r="20" spans="1:5" x14ac:dyDescent="0.25">
      <c r="A20" s="3">
        <v>19</v>
      </c>
      <c r="B20" s="3"/>
      <c r="C20" s="5"/>
      <c r="D20" s="5"/>
      <c r="E20" s="5"/>
    </row>
    <row r="21" spans="1:5" x14ac:dyDescent="0.25">
      <c r="A21" s="3">
        <v>20</v>
      </c>
      <c r="B21" s="3"/>
      <c r="C21" s="5"/>
      <c r="D21" s="5"/>
      <c r="E21" s="5"/>
    </row>
    <row r="22" spans="1:5" x14ac:dyDescent="0.25">
      <c r="A22" s="3">
        <v>21</v>
      </c>
      <c r="B22" s="3"/>
      <c r="C22" s="5"/>
      <c r="D22" s="5"/>
      <c r="E22" s="5"/>
    </row>
    <row r="23" spans="1:5" x14ac:dyDescent="0.25">
      <c r="A23" s="3">
        <v>22</v>
      </c>
      <c r="B23" s="3"/>
      <c r="C23" s="5"/>
      <c r="D23" s="5"/>
      <c r="E23" s="5"/>
    </row>
    <row r="24" spans="1:5" x14ac:dyDescent="0.25">
      <c r="A24" s="3">
        <v>23</v>
      </c>
      <c r="B24" s="3"/>
      <c r="C24" s="5"/>
      <c r="D24" s="5"/>
      <c r="E24" s="5"/>
    </row>
    <row r="25" spans="1:5" x14ac:dyDescent="0.25">
      <c r="A25" s="3">
        <v>24</v>
      </c>
      <c r="B25" s="3"/>
      <c r="C25" s="5"/>
      <c r="D25" s="5"/>
      <c r="E25" s="5"/>
    </row>
    <row r="26" spans="1:5" x14ac:dyDescent="0.25">
      <c r="A26" s="3">
        <v>25</v>
      </c>
      <c r="B26" s="3"/>
      <c r="C26" s="5"/>
      <c r="D26" s="5"/>
      <c r="E26" s="5"/>
    </row>
    <row r="27" spans="1:5" x14ac:dyDescent="0.25">
      <c r="A27" s="3">
        <v>26</v>
      </c>
      <c r="B27" s="3"/>
      <c r="C27" s="5"/>
      <c r="D27" s="5"/>
      <c r="E27" s="5"/>
    </row>
    <row r="28" spans="1:5" x14ac:dyDescent="0.25">
      <c r="A28" s="3">
        <v>27</v>
      </c>
      <c r="B28" s="3"/>
      <c r="C28" s="5"/>
      <c r="D28" s="5"/>
      <c r="E28" s="5"/>
    </row>
    <row r="29" spans="1:5" x14ac:dyDescent="0.25">
      <c r="A29" s="3">
        <v>28</v>
      </c>
      <c r="B29" s="3"/>
      <c r="C29" s="5"/>
      <c r="D29" s="5"/>
      <c r="E29" s="5"/>
    </row>
    <row r="30" spans="1:5" x14ac:dyDescent="0.25">
      <c r="A30" s="3">
        <v>29</v>
      </c>
      <c r="B30" s="3"/>
      <c r="C30" s="5"/>
      <c r="D30" s="5"/>
      <c r="E30" s="5"/>
    </row>
    <row r="31" spans="1:5" x14ac:dyDescent="0.25">
      <c r="A31" s="3">
        <v>30</v>
      </c>
      <c r="B31" s="3"/>
      <c r="C31" s="5"/>
      <c r="D31" s="5"/>
      <c r="E31" s="5"/>
    </row>
    <row r="32" spans="1:5" x14ac:dyDescent="0.25">
      <c r="A32" s="3">
        <v>31</v>
      </c>
      <c r="B32" s="3"/>
      <c r="C32" s="5"/>
      <c r="D32" s="5"/>
      <c r="E32" s="5"/>
    </row>
    <row r="33" spans="1:5" x14ac:dyDescent="0.25">
      <c r="A33" s="3">
        <v>32</v>
      </c>
      <c r="B33" s="3"/>
      <c r="C33" s="5"/>
      <c r="D33" s="5"/>
      <c r="E33" s="5"/>
    </row>
    <row r="34" spans="1:5" x14ac:dyDescent="0.25">
      <c r="A34" s="3">
        <v>33</v>
      </c>
      <c r="B34" s="3"/>
      <c r="C34" s="5"/>
      <c r="D34" s="5"/>
      <c r="E34" s="5"/>
    </row>
    <row r="35" spans="1:5" x14ac:dyDescent="0.25">
      <c r="A35" s="3">
        <v>34</v>
      </c>
      <c r="B35" s="3"/>
      <c r="C35" s="5"/>
      <c r="D35" s="5"/>
      <c r="E35" s="5"/>
    </row>
    <row r="36" spans="1:5" x14ac:dyDescent="0.25">
      <c r="A36" s="3">
        <v>35</v>
      </c>
      <c r="B36" s="3"/>
      <c r="C36" s="5"/>
      <c r="D36" s="5"/>
      <c r="E36" s="5"/>
    </row>
    <row r="37" spans="1:5" x14ac:dyDescent="0.25">
      <c r="A37" s="3">
        <v>36</v>
      </c>
      <c r="B37" s="3"/>
      <c r="C37" s="5"/>
      <c r="D37" s="5"/>
      <c r="E37" s="5"/>
    </row>
    <row r="38" spans="1:5" x14ac:dyDescent="0.25">
      <c r="A38" s="3">
        <v>37</v>
      </c>
      <c r="B38" s="3"/>
      <c r="C38" s="5"/>
      <c r="D38" s="5"/>
      <c r="E38" s="5"/>
    </row>
    <row r="39" spans="1:5" x14ac:dyDescent="0.25">
      <c r="A39" s="3">
        <v>38</v>
      </c>
      <c r="B39" s="3"/>
      <c r="C39" s="5"/>
      <c r="D39" s="5"/>
      <c r="E39" s="5"/>
    </row>
    <row r="40" spans="1:5" x14ac:dyDescent="0.25">
      <c r="A40" s="3">
        <v>39</v>
      </c>
      <c r="B40" s="3"/>
      <c r="C40" s="5"/>
      <c r="D40" s="5"/>
      <c r="E40" s="5"/>
    </row>
    <row r="41" spans="1:5" x14ac:dyDescent="0.25">
      <c r="A41" s="3">
        <v>40</v>
      </c>
      <c r="B41" s="3"/>
      <c r="C41" s="5"/>
      <c r="D41" s="5"/>
      <c r="E41" s="5"/>
    </row>
    <row r="42" spans="1:5" x14ac:dyDescent="0.25">
      <c r="B42" t="s">
        <v>10</v>
      </c>
      <c r="C42" s="6">
        <f>SUM(C2:C41)</f>
        <v>3216313</v>
      </c>
      <c r="D42" s="6">
        <f>SUM(D2:D41)</f>
        <v>108078</v>
      </c>
      <c r="E42" s="6">
        <f>SUM(E2:E41)</f>
        <v>405881</v>
      </c>
    </row>
    <row r="43" spans="1:5" s="10" customFormat="1" x14ac:dyDescent="0.25">
      <c r="B43" s="10" t="s">
        <v>11</v>
      </c>
      <c r="C43" s="10">
        <f>C42/$C$46</f>
        <v>643262.6</v>
      </c>
      <c r="D43" s="10">
        <f>D42/$C$46</f>
        <v>21615.599999999999</v>
      </c>
      <c r="E43" s="10">
        <f>E42/$C$46</f>
        <v>81176.2</v>
      </c>
    </row>
    <row r="46" spans="1:5" x14ac:dyDescent="0.25">
      <c r="B46" t="s">
        <v>9</v>
      </c>
      <c r="C46" s="9">
        <f>COUNTIF(C2:C41,"&gt;0")</f>
        <v>5</v>
      </c>
    </row>
  </sheetData>
  <phoneticPr fontId="0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Zeros="0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6.5703125" bestFit="1" customWidth="1"/>
    <col min="2" max="2" width="18" style="14" customWidth="1"/>
    <col min="3" max="3" width="18.42578125" style="14" customWidth="1"/>
    <col min="4" max="4" width="15.28515625" style="14" customWidth="1"/>
    <col min="5" max="6" width="18.5703125" style="14" customWidth="1"/>
    <col min="7" max="7" width="18.140625" style="14" customWidth="1"/>
  </cols>
  <sheetData>
    <row r="1" spans="1:7" s="1" customFormat="1" ht="17.25" x14ac:dyDescent="0.25">
      <c r="A1" s="2" t="s">
        <v>0</v>
      </c>
      <c r="B1" s="11" t="s">
        <v>8</v>
      </c>
      <c r="C1" s="12" t="s">
        <v>14</v>
      </c>
      <c r="D1" s="12" t="s">
        <v>15</v>
      </c>
      <c r="E1" s="11" t="s">
        <v>5</v>
      </c>
      <c r="F1" s="11" t="s">
        <v>6</v>
      </c>
      <c r="G1" s="11" t="s">
        <v>7</v>
      </c>
    </row>
    <row r="2" spans="1:7" x14ac:dyDescent="0.25">
      <c r="A2" s="3">
        <f>'Tabelul IV.14'!A2</f>
        <v>1</v>
      </c>
      <c r="B2" s="13">
        <f>POWER('Tabelul IV.14'!C2,2)</f>
        <v>421613865124</v>
      </c>
      <c r="C2" s="13">
        <f>POWER('Tabelul IV.14'!D2,2)</f>
        <v>488233216</v>
      </c>
      <c r="D2" s="13">
        <f>POWER('Tabelul IV.14'!E2,2)</f>
        <v>5374795969</v>
      </c>
      <c r="E2" s="13">
        <f>PRODUCT('Tabelul IV.14'!C2,'Tabelul IV.14'!D2)</f>
        <v>14347330528</v>
      </c>
      <c r="F2" s="13">
        <f>PRODUCT('Tabelul IV.14'!C2,'Tabelul IV.14'!E2)</f>
        <v>47603450534</v>
      </c>
      <c r="G2" s="13">
        <f>PRODUCT('Tabelul IV.14'!D2,'Tabelul IV.14'!E2)</f>
        <v>1619924048</v>
      </c>
    </row>
    <row r="3" spans="1:7" x14ac:dyDescent="0.25">
      <c r="A3" s="3">
        <f>'Tabelul IV.14'!A3</f>
        <v>2</v>
      </c>
      <c r="B3" s="13">
        <f>POWER('Tabelul IV.14'!C3,2)</f>
        <v>418154929201</v>
      </c>
      <c r="C3" s="13">
        <f>POWER('Tabelul IV.14'!D3,2)</f>
        <v>476112400</v>
      </c>
      <c r="D3" s="13">
        <f>POWER('Tabelul IV.14'!E3,2)</f>
        <v>5652784225</v>
      </c>
      <c r="E3" s="13">
        <f>PRODUCT('Tabelul IV.14'!C3,'Tabelul IV.14'!D3)</f>
        <v>14109881180</v>
      </c>
      <c r="F3" s="13">
        <f>PRODUCT('Tabelul IV.14'!C3,'Tabelul IV.14'!E3)</f>
        <v>48618305065</v>
      </c>
      <c r="G3" s="13">
        <f>PRODUCT('Tabelul IV.14'!D3,'Tabelul IV.14'!E3)</f>
        <v>1640536700</v>
      </c>
    </row>
    <row r="4" spans="1:7" x14ac:dyDescent="0.25">
      <c r="A4" s="3">
        <f>'Tabelul IV.14'!A4</f>
        <v>3</v>
      </c>
      <c r="B4" s="13">
        <f>POWER('Tabelul IV.14'!C4,2)</f>
        <v>414281460609</v>
      </c>
      <c r="C4" s="13">
        <f>POWER('Tabelul IV.14'!D4,2)</f>
        <v>478078225</v>
      </c>
      <c r="D4" s="13">
        <f>POWER('Tabelul IV.14'!E4,2)</f>
        <v>7520878729</v>
      </c>
      <c r="E4" s="13">
        <f>PRODUCT('Tabelul IV.14'!C4,'Tabelul IV.14'!D4)</f>
        <v>14073341655</v>
      </c>
      <c r="F4" s="13">
        <f>PRODUCT('Tabelul IV.14'!C4,'Tabelul IV.14'!E4)</f>
        <v>55818998781</v>
      </c>
      <c r="G4" s="13">
        <f>PRODUCT('Tabelul IV.14'!D4,'Tabelul IV.14'!E4)</f>
        <v>1896198395</v>
      </c>
    </row>
    <row r="5" spans="1:7" x14ac:dyDescent="0.25">
      <c r="A5" s="3">
        <f>'Tabelul IV.14'!A5</f>
        <v>4</v>
      </c>
      <c r="B5" s="13">
        <f>POWER('Tabelul IV.14'!C5,2)</f>
        <v>409923904009</v>
      </c>
      <c r="C5" s="13">
        <f>POWER('Tabelul IV.14'!D5,2)</f>
        <v>453306681</v>
      </c>
      <c r="D5" s="13">
        <f>POWER('Tabelul IV.14'!E5,2)</f>
        <v>7413382201</v>
      </c>
      <c r="E5" s="13">
        <f>PRODUCT('Tabelul IV.14'!C5,'Tabelul IV.14'!D5)</f>
        <v>13631626623</v>
      </c>
      <c r="F5" s="13">
        <f>PRODUCT('Tabelul IV.14'!C5,'Tabelul IV.14'!E5)</f>
        <v>55126423553</v>
      </c>
      <c r="G5" s="13">
        <f>PRODUCT('Tabelul IV.14'!D5,'Tabelul IV.14'!E5)</f>
        <v>1833176391</v>
      </c>
    </row>
    <row r="6" spans="1:7" x14ac:dyDescent="0.25">
      <c r="A6" s="3">
        <f>'Tabelul IV.14'!A6</f>
        <v>5</v>
      </c>
      <c r="B6" s="13">
        <f>POWER('Tabelul IV.14'!C6,2)</f>
        <v>405063510916</v>
      </c>
      <c r="C6" s="13">
        <f>POWER('Tabelul IV.14'!D6,2)</f>
        <v>441252036</v>
      </c>
      <c r="D6" s="13">
        <f>POWER('Tabelul IV.14'!E6,2)</f>
        <v>7150224481</v>
      </c>
      <c r="E6" s="13">
        <f>PRODUCT('Tabelul IV.14'!C6,'Tabelul IV.14'!D6)</f>
        <v>13369184676</v>
      </c>
      <c r="F6" s="13">
        <f>PRODUCT('Tabelul IV.14'!C6,'Tabelul IV.14'!E6)</f>
        <v>53817237314</v>
      </c>
      <c r="G6" s="13">
        <f>PRODUCT('Tabelul IV.14'!D6,'Tabelul IV.14'!E6)</f>
        <v>1776246354</v>
      </c>
    </row>
    <row r="7" spans="1:7" x14ac:dyDescent="0.25">
      <c r="A7" s="3">
        <f>'Tabelul IV.14'!A7</f>
        <v>6</v>
      </c>
      <c r="B7" s="13">
        <f>POWER('Tabelul IV.14'!C7,2)</f>
        <v>0</v>
      </c>
      <c r="C7" s="13">
        <f>POWER('Tabelul IV.14'!D7,2)</f>
        <v>0</v>
      </c>
      <c r="D7" s="13">
        <f>POWER('Tabelul IV.14'!E7,2)</f>
        <v>0</v>
      </c>
      <c r="E7" s="13">
        <f>PRODUCT('Tabelul IV.14'!C7,'Tabelul IV.14'!D7)</f>
        <v>0</v>
      </c>
      <c r="F7" s="13">
        <f>PRODUCT('Tabelul IV.14'!C7,'Tabelul IV.14'!E7)</f>
        <v>0</v>
      </c>
      <c r="G7" s="13">
        <f>PRODUCT('Tabelul IV.14'!D7,'Tabelul IV.14'!E7)</f>
        <v>0</v>
      </c>
    </row>
    <row r="8" spans="1:7" x14ac:dyDescent="0.25">
      <c r="A8" s="3">
        <f>'Tabelul IV.14'!A8</f>
        <v>7</v>
      </c>
      <c r="B8" s="13">
        <f>POWER('Tabelul IV.14'!C8,2)</f>
        <v>0</v>
      </c>
      <c r="C8" s="13">
        <f>POWER('Tabelul IV.14'!D8,2)</f>
        <v>0</v>
      </c>
      <c r="D8" s="13">
        <f>POWER('Tabelul IV.14'!E8,2)</f>
        <v>0</v>
      </c>
      <c r="E8" s="13">
        <f>PRODUCT('Tabelul IV.14'!C8,'Tabelul IV.14'!D8)</f>
        <v>0</v>
      </c>
      <c r="F8" s="13">
        <f>PRODUCT('Tabelul IV.14'!C8,'Tabelul IV.14'!E8)</f>
        <v>0</v>
      </c>
      <c r="G8" s="13">
        <f>PRODUCT('Tabelul IV.14'!D8,'Tabelul IV.14'!E8)</f>
        <v>0</v>
      </c>
    </row>
    <row r="9" spans="1:7" x14ac:dyDescent="0.25">
      <c r="A9" s="3">
        <f>'Tabelul IV.14'!A9</f>
        <v>8</v>
      </c>
      <c r="B9" s="13">
        <f>POWER('Tabelul IV.14'!C9,2)</f>
        <v>0</v>
      </c>
      <c r="C9" s="13">
        <f>POWER('Tabelul IV.14'!D9,2)</f>
        <v>0</v>
      </c>
      <c r="D9" s="13">
        <f>POWER('Tabelul IV.14'!E9,2)</f>
        <v>0</v>
      </c>
      <c r="E9" s="13">
        <f>PRODUCT('Tabelul IV.14'!C9,'Tabelul IV.14'!D9)</f>
        <v>0</v>
      </c>
      <c r="F9" s="13">
        <f>PRODUCT('Tabelul IV.14'!C9,'Tabelul IV.14'!E9)</f>
        <v>0</v>
      </c>
      <c r="G9" s="13">
        <f>PRODUCT('Tabelul IV.14'!D9,'Tabelul IV.14'!E9)</f>
        <v>0</v>
      </c>
    </row>
    <row r="10" spans="1:7" x14ac:dyDescent="0.25">
      <c r="A10" s="3">
        <f>'Tabelul IV.14'!A10</f>
        <v>9</v>
      </c>
      <c r="B10" s="13">
        <f>POWER('Tabelul IV.14'!C10,2)</f>
        <v>0</v>
      </c>
      <c r="C10" s="13">
        <f>POWER('Tabelul IV.14'!D10,2)</f>
        <v>0</v>
      </c>
      <c r="D10" s="13">
        <f>POWER('Tabelul IV.14'!E10,2)</f>
        <v>0</v>
      </c>
      <c r="E10" s="13">
        <f>PRODUCT('Tabelul IV.14'!C10,'Tabelul IV.14'!D10)</f>
        <v>0</v>
      </c>
      <c r="F10" s="13">
        <f>PRODUCT('Tabelul IV.14'!C10,'Tabelul IV.14'!E10)</f>
        <v>0</v>
      </c>
      <c r="G10" s="13">
        <f>PRODUCT('Tabelul IV.14'!D10,'Tabelul IV.14'!E10)</f>
        <v>0</v>
      </c>
    </row>
    <row r="11" spans="1:7" x14ac:dyDescent="0.25">
      <c r="A11" s="3">
        <f>'Tabelul IV.14'!A11</f>
        <v>10</v>
      </c>
      <c r="B11" s="13">
        <f>POWER('Tabelul IV.14'!C11,2)</f>
        <v>0</v>
      </c>
      <c r="C11" s="13">
        <f>POWER('Tabelul IV.14'!D11,2)</f>
        <v>0</v>
      </c>
      <c r="D11" s="13">
        <f>POWER('Tabelul IV.14'!E11,2)</f>
        <v>0</v>
      </c>
      <c r="E11" s="13">
        <f>PRODUCT('Tabelul IV.14'!C11,'Tabelul IV.14'!D11)</f>
        <v>0</v>
      </c>
      <c r="F11" s="13">
        <f>PRODUCT('Tabelul IV.14'!C11,'Tabelul IV.14'!E11)</f>
        <v>0</v>
      </c>
      <c r="G11" s="13">
        <f>PRODUCT('Tabelul IV.14'!D11,'Tabelul IV.14'!E11)</f>
        <v>0</v>
      </c>
    </row>
    <row r="12" spans="1:7" x14ac:dyDescent="0.25">
      <c r="A12" s="3">
        <f>'Tabelul IV.14'!A12</f>
        <v>11</v>
      </c>
      <c r="B12" s="13">
        <f>POWER('Tabelul IV.14'!C12,2)</f>
        <v>0</v>
      </c>
      <c r="C12" s="13">
        <f>POWER('Tabelul IV.14'!D12,2)</f>
        <v>0</v>
      </c>
      <c r="D12" s="13">
        <f>POWER('Tabelul IV.14'!E12,2)</f>
        <v>0</v>
      </c>
      <c r="E12" s="13">
        <f>PRODUCT('Tabelul IV.14'!C12,'Tabelul IV.14'!D12)</f>
        <v>0</v>
      </c>
      <c r="F12" s="13">
        <f>PRODUCT('Tabelul IV.14'!C12,'Tabelul IV.14'!E12)</f>
        <v>0</v>
      </c>
      <c r="G12" s="13">
        <f>PRODUCT('Tabelul IV.14'!D12,'Tabelul IV.14'!E12)</f>
        <v>0</v>
      </c>
    </row>
    <row r="13" spans="1:7" x14ac:dyDescent="0.25">
      <c r="A13" s="3">
        <f>'Tabelul IV.14'!A13</f>
        <v>12</v>
      </c>
      <c r="B13" s="13">
        <f>POWER('Tabelul IV.14'!C13,2)</f>
        <v>0</v>
      </c>
      <c r="C13" s="13">
        <f>POWER('Tabelul IV.14'!D13,2)</f>
        <v>0</v>
      </c>
      <c r="D13" s="13">
        <f>POWER('Tabelul IV.14'!E13,2)</f>
        <v>0</v>
      </c>
      <c r="E13" s="13">
        <f>PRODUCT('Tabelul IV.14'!C13,'Tabelul IV.14'!D13)</f>
        <v>0</v>
      </c>
      <c r="F13" s="13">
        <f>PRODUCT('Tabelul IV.14'!C13,'Tabelul IV.14'!E13)</f>
        <v>0</v>
      </c>
      <c r="G13" s="13">
        <f>PRODUCT('Tabelul IV.14'!D13,'Tabelul IV.14'!E13)</f>
        <v>0</v>
      </c>
    </row>
    <row r="14" spans="1:7" x14ac:dyDescent="0.25">
      <c r="A14" s="3">
        <f>'Tabelul IV.14'!A14</f>
        <v>13</v>
      </c>
      <c r="B14" s="13">
        <f>POWER('Tabelul IV.14'!C14,2)</f>
        <v>0</v>
      </c>
      <c r="C14" s="13">
        <f>POWER('Tabelul IV.14'!D14,2)</f>
        <v>0</v>
      </c>
      <c r="D14" s="13">
        <f>POWER('Tabelul IV.14'!E14,2)</f>
        <v>0</v>
      </c>
      <c r="E14" s="13">
        <f>PRODUCT('Tabelul IV.14'!C14,'Tabelul IV.14'!D14)</f>
        <v>0</v>
      </c>
      <c r="F14" s="13">
        <f>PRODUCT('Tabelul IV.14'!C14,'Tabelul IV.14'!E14)</f>
        <v>0</v>
      </c>
      <c r="G14" s="13">
        <f>PRODUCT('Tabelul IV.14'!D14,'Tabelul IV.14'!E14)</f>
        <v>0</v>
      </c>
    </row>
    <row r="15" spans="1:7" x14ac:dyDescent="0.25">
      <c r="A15" s="3">
        <f>'Tabelul IV.14'!A15</f>
        <v>14</v>
      </c>
      <c r="B15" s="13">
        <f>POWER('Tabelul IV.14'!C15,2)</f>
        <v>0</v>
      </c>
      <c r="C15" s="13">
        <f>POWER('Tabelul IV.14'!D15,2)</f>
        <v>0</v>
      </c>
      <c r="D15" s="13">
        <f>POWER('Tabelul IV.14'!E15,2)</f>
        <v>0</v>
      </c>
      <c r="E15" s="13">
        <f>PRODUCT('Tabelul IV.14'!C15,'Tabelul IV.14'!D15)</f>
        <v>0</v>
      </c>
      <c r="F15" s="13">
        <f>PRODUCT('Tabelul IV.14'!C15,'Tabelul IV.14'!E15)</f>
        <v>0</v>
      </c>
      <c r="G15" s="13">
        <f>PRODUCT('Tabelul IV.14'!D15,'Tabelul IV.14'!E15)</f>
        <v>0</v>
      </c>
    </row>
    <row r="16" spans="1:7" x14ac:dyDescent="0.25">
      <c r="A16" s="3">
        <f>'Tabelul IV.14'!A16</f>
        <v>15</v>
      </c>
      <c r="B16" s="13">
        <f>POWER('Tabelul IV.14'!C16,2)</f>
        <v>0</v>
      </c>
      <c r="C16" s="13">
        <f>POWER('Tabelul IV.14'!D16,2)</f>
        <v>0</v>
      </c>
      <c r="D16" s="13">
        <f>POWER('Tabelul IV.14'!E16,2)</f>
        <v>0</v>
      </c>
      <c r="E16" s="13">
        <f>PRODUCT('Tabelul IV.14'!C16,'Tabelul IV.14'!D16)</f>
        <v>0</v>
      </c>
      <c r="F16" s="13">
        <f>PRODUCT('Tabelul IV.14'!C16,'Tabelul IV.14'!E16)</f>
        <v>0</v>
      </c>
      <c r="G16" s="13">
        <f>PRODUCT('Tabelul IV.14'!D16,'Tabelul IV.14'!E16)</f>
        <v>0</v>
      </c>
    </row>
    <row r="17" spans="1:7" x14ac:dyDescent="0.25">
      <c r="A17" s="3">
        <f>'Tabelul IV.14'!A17</f>
        <v>16</v>
      </c>
      <c r="B17" s="13">
        <f>POWER('Tabelul IV.14'!C17,2)</f>
        <v>0</v>
      </c>
      <c r="C17" s="13">
        <f>POWER('Tabelul IV.14'!D17,2)</f>
        <v>0</v>
      </c>
      <c r="D17" s="13">
        <f>POWER('Tabelul IV.14'!E17,2)</f>
        <v>0</v>
      </c>
      <c r="E17" s="13">
        <f>PRODUCT('Tabelul IV.14'!C17,'Tabelul IV.14'!D17)</f>
        <v>0</v>
      </c>
      <c r="F17" s="13">
        <f>PRODUCT('Tabelul IV.14'!C17,'Tabelul IV.14'!E17)</f>
        <v>0</v>
      </c>
      <c r="G17" s="13">
        <f>PRODUCT('Tabelul IV.14'!D17,'Tabelul IV.14'!E17)</f>
        <v>0</v>
      </c>
    </row>
    <row r="18" spans="1:7" x14ac:dyDescent="0.25">
      <c r="A18" s="3">
        <f>'Tabelul IV.14'!A18</f>
        <v>17</v>
      </c>
      <c r="B18" s="13">
        <f>POWER('Tabelul IV.14'!C18,2)</f>
        <v>0</v>
      </c>
      <c r="C18" s="13">
        <f>POWER('Tabelul IV.14'!D18,2)</f>
        <v>0</v>
      </c>
      <c r="D18" s="13">
        <f>POWER('Tabelul IV.14'!E18,2)</f>
        <v>0</v>
      </c>
      <c r="E18" s="13">
        <f>PRODUCT('Tabelul IV.14'!C18,'Tabelul IV.14'!D18)</f>
        <v>0</v>
      </c>
      <c r="F18" s="13">
        <f>PRODUCT('Tabelul IV.14'!C18,'Tabelul IV.14'!E18)</f>
        <v>0</v>
      </c>
      <c r="G18" s="13">
        <f>PRODUCT('Tabelul IV.14'!D18,'Tabelul IV.14'!E18)</f>
        <v>0</v>
      </c>
    </row>
    <row r="19" spans="1:7" x14ac:dyDescent="0.25">
      <c r="A19" s="3">
        <f>'Tabelul IV.14'!A19</f>
        <v>18</v>
      </c>
      <c r="B19" s="13">
        <f>POWER('Tabelul IV.14'!C19,2)</f>
        <v>0</v>
      </c>
      <c r="C19" s="13">
        <f>POWER('Tabelul IV.14'!D19,2)</f>
        <v>0</v>
      </c>
      <c r="D19" s="13">
        <f>POWER('Tabelul IV.14'!E19,2)</f>
        <v>0</v>
      </c>
      <c r="E19" s="13">
        <f>PRODUCT('Tabelul IV.14'!C19,'Tabelul IV.14'!D19)</f>
        <v>0</v>
      </c>
      <c r="F19" s="13">
        <f>PRODUCT('Tabelul IV.14'!C19,'Tabelul IV.14'!E19)</f>
        <v>0</v>
      </c>
      <c r="G19" s="13">
        <f>PRODUCT('Tabelul IV.14'!D19,'Tabelul IV.14'!E19)</f>
        <v>0</v>
      </c>
    </row>
    <row r="20" spans="1:7" x14ac:dyDescent="0.25">
      <c r="A20" s="3">
        <f>'Tabelul IV.14'!A20</f>
        <v>19</v>
      </c>
      <c r="B20" s="13">
        <f>POWER('Tabelul IV.14'!C20,2)</f>
        <v>0</v>
      </c>
      <c r="C20" s="13">
        <f>POWER('Tabelul IV.14'!D20,2)</f>
        <v>0</v>
      </c>
      <c r="D20" s="13">
        <f>POWER('Tabelul IV.14'!E20,2)</f>
        <v>0</v>
      </c>
      <c r="E20" s="13">
        <f>PRODUCT('Tabelul IV.14'!C20,'Tabelul IV.14'!D20)</f>
        <v>0</v>
      </c>
      <c r="F20" s="13">
        <f>PRODUCT('Tabelul IV.14'!C20,'Tabelul IV.14'!E20)</f>
        <v>0</v>
      </c>
      <c r="G20" s="13">
        <f>PRODUCT('Tabelul IV.14'!D20,'Tabelul IV.14'!E20)</f>
        <v>0</v>
      </c>
    </row>
    <row r="21" spans="1:7" x14ac:dyDescent="0.25">
      <c r="A21" s="3">
        <f>'Tabelul IV.14'!A21</f>
        <v>20</v>
      </c>
      <c r="B21" s="13">
        <f>POWER('Tabelul IV.14'!C21,2)</f>
        <v>0</v>
      </c>
      <c r="C21" s="13">
        <f>POWER('Tabelul IV.14'!D21,2)</f>
        <v>0</v>
      </c>
      <c r="D21" s="13">
        <f>POWER('Tabelul IV.14'!E21,2)</f>
        <v>0</v>
      </c>
      <c r="E21" s="13">
        <f>PRODUCT('Tabelul IV.14'!C21,'Tabelul IV.14'!D21)</f>
        <v>0</v>
      </c>
      <c r="F21" s="13">
        <f>PRODUCT('Tabelul IV.14'!C21,'Tabelul IV.14'!E21)</f>
        <v>0</v>
      </c>
      <c r="G21" s="13">
        <f>PRODUCT('Tabelul IV.14'!D21,'Tabelul IV.14'!E21)</f>
        <v>0</v>
      </c>
    </row>
    <row r="22" spans="1:7" x14ac:dyDescent="0.25">
      <c r="A22" s="3">
        <f>'Tabelul IV.14'!A22</f>
        <v>21</v>
      </c>
      <c r="B22" s="13">
        <f>POWER('Tabelul IV.14'!C22,2)</f>
        <v>0</v>
      </c>
      <c r="C22" s="13">
        <f>POWER('Tabelul IV.14'!D22,2)</f>
        <v>0</v>
      </c>
      <c r="D22" s="13">
        <f>POWER('Tabelul IV.14'!E22,2)</f>
        <v>0</v>
      </c>
      <c r="E22" s="13">
        <f>PRODUCT('Tabelul IV.14'!C22,'Tabelul IV.14'!D22)</f>
        <v>0</v>
      </c>
      <c r="F22" s="13">
        <f>PRODUCT('Tabelul IV.14'!C22,'Tabelul IV.14'!E22)</f>
        <v>0</v>
      </c>
      <c r="G22" s="13">
        <f>PRODUCT('Tabelul IV.14'!D22,'Tabelul IV.14'!E22)</f>
        <v>0</v>
      </c>
    </row>
    <row r="23" spans="1:7" x14ac:dyDescent="0.25">
      <c r="A23" s="3">
        <f>'Tabelul IV.14'!A23</f>
        <v>22</v>
      </c>
      <c r="B23" s="13">
        <f>POWER('Tabelul IV.14'!C23,2)</f>
        <v>0</v>
      </c>
      <c r="C23" s="13">
        <f>POWER('Tabelul IV.14'!D23,2)</f>
        <v>0</v>
      </c>
      <c r="D23" s="13">
        <f>POWER('Tabelul IV.14'!E23,2)</f>
        <v>0</v>
      </c>
      <c r="E23" s="13">
        <f>PRODUCT('Tabelul IV.14'!C23,'Tabelul IV.14'!D23)</f>
        <v>0</v>
      </c>
      <c r="F23" s="13">
        <f>PRODUCT('Tabelul IV.14'!C23,'Tabelul IV.14'!E23)</f>
        <v>0</v>
      </c>
      <c r="G23" s="13">
        <f>PRODUCT('Tabelul IV.14'!D23,'Tabelul IV.14'!E23)</f>
        <v>0</v>
      </c>
    </row>
    <row r="24" spans="1:7" x14ac:dyDescent="0.25">
      <c r="A24" s="3">
        <f>'Tabelul IV.14'!A24</f>
        <v>23</v>
      </c>
      <c r="B24" s="13">
        <f>POWER('Tabelul IV.14'!C24,2)</f>
        <v>0</v>
      </c>
      <c r="C24" s="13">
        <f>POWER('Tabelul IV.14'!D24,2)</f>
        <v>0</v>
      </c>
      <c r="D24" s="13">
        <f>POWER('Tabelul IV.14'!E24,2)</f>
        <v>0</v>
      </c>
      <c r="E24" s="13">
        <f>PRODUCT('Tabelul IV.14'!C24,'Tabelul IV.14'!D24)</f>
        <v>0</v>
      </c>
      <c r="F24" s="13">
        <f>PRODUCT('Tabelul IV.14'!C24,'Tabelul IV.14'!E24)</f>
        <v>0</v>
      </c>
      <c r="G24" s="13">
        <f>PRODUCT('Tabelul IV.14'!D24,'Tabelul IV.14'!E24)</f>
        <v>0</v>
      </c>
    </row>
    <row r="25" spans="1:7" x14ac:dyDescent="0.25">
      <c r="A25" s="3">
        <f>'Tabelul IV.14'!A25</f>
        <v>24</v>
      </c>
      <c r="B25" s="13">
        <f>POWER('Tabelul IV.14'!C25,2)</f>
        <v>0</v>
      </c>
      <c r="C25" s="13">
        <f>POWER('Tabelul IV.14'!D25,2)</f>
        <v>0</v>
      </c>
      <c r="D25" s="13">
        <f>POWER('Tabelul IV.14'!E25,2)</f>
        <v>0</v>
      </c>
      <c r="E25" s="13">
        <f>PRODUCT('Tabelul IV.14'!C25,'Tabelul IV.14'!D25)</f>
        <v>0</v>
      </c>
      <c r="F25" s="13">
        <f>PRODUCT('Tabelul IV.14'!C25,'Tabelul IV.14'!E25)</f>
        <v>0</v>
      </c>
      <c r="G25" s="13">
        <f>PRODUCT('Tabelul IV.14'!D25,'Tabelul IV.14'!E25)</f>
        <v>0</v>
      </c>
    </row>
    <row r="26" spans="1:7" x14ac:dyDescent="0.25">
      <c r="A26" s="3">
        <f>'Tabelul IV.14'!A26</f>
        <v>25</v>
      </c>
      <c r="B26" s="13">
        <f>POWER('Tabelul IV.14'!C26,2)</f>
        <v>0</v>
      </c>
      <c r="C26" s="13">
        <f>POWER('Tabelul IV.14'!D26,2)</f>
        <v>0</v>
      </c>
      <c r="D26" s="13">
        <f>POWER('Tabelul IV.14'!E26,2)</f>
        <v>0</v>
      </c>
      <c r="E26" s="13">
        <f>PRODUCT('Tabelul IV.14'!C26,'Tabelul IV.14'!D26)</f>
        <v>0</v>
      </c>
      <c r="F26" s="13">
        <f>PRODUCT('Tabelul IV.14'!C26,'Tabelul IV.14'!E26)</f>
        <v>0</v>
      </c>
      <c r="G26" s="13">
        <f>PRODUCT('Tabelul IV.14'!D26,'Tabelul IV.14'!E26)</f>
        <v>0</v>
      </c>
    </row>
    <row r="27" spans="1:7" x14ac:dyDescent="0.25">
      <c r="A27" s="3">
        <f>'Tabelul IV.14'!A27</f>
        <v>26</v>
      </c>
      <c r="B27" s="13">
        <f>POWER('Tabelul IV.14'!C27,2)</f>
        <v>0</v>
      </c>
      <c r="C27" s="13">
        <f>POWER('Tabelul IV.14'!D27,2)</f>
        <v>0</v>
      </c>
      <c r="D27" s="13">
        <f>POWER('Tabelul IV.14'!E27,2)</f>
        <v>0</v>
      </c>
      <c r="E27" s="13">
        <f>PRODUCT('Tabelul IV.14'!C27,'Tabelul IV.14'!D27)</f>
        <v>0</v>
      </c>
      <c r="F27" s="13">
        <f>PRODUCT('Tabelul IV.14'!C27,'Tabelul IV.14'!E27)</f>
        <v>0</v>
      </c>
      <c r="G27" s="13">
        <f>PRODUCT('Tabelul IV.14'!D27,'Tabelul IV.14'!E27)</f>
        <v>0</v>
      </c>
    </row>
    <row r="28" spans="1:7" x14ac:dyDescent="0.25">
      <c r="A28" s="3">
        <f>'Tabelul IV.14'!A28</f>
        <v>27</v>
      </c>
      <c r="B28" s="13">
        <f>POWER('Tabelul IV.14'!C28,2)</f>
        <v>0</v>
      </c>
      <c r="C28" s="13">
        <f>POWER('Tabelul IV.14'!D28,2)</f>
        <v>0</v>
      </c>
      <c r="D28" s="13">
        <f>POWER('Tabelul IV.14'!E28,2)</f>
        <v>0</v>
      </c>
      <c r="E28" s="13">
        <f>PRODUCT('Tabelul IV.14'!C28,'Tabelul IV.14'!D28)</f>
        <v>0</v>
      </c>
      <c r="F28" s="13">
        <f>PRODUCT('Tabelul IV.14'!C28,'Tabelul IV.14'!E28)</f>
        <v>0</v>
      </c>
      <c r="G28" s="13">
        <f>PRODUCT('Tabelul IV.14'!D28,'Tabelul IV.14'!E28)</f>
        <v>0</v>
      </c>
    </row>
    <row r="29" spans="1:7" x14ac:dyDescent="0.25">
      <c r="A29" s="3">
        <f>'Tabelul IV.14'!A29</f>
        <v>28</v>
      </c>
      <c r="B29" s="13">
        <f>POWER('Tabelul IV.14'!C29,2)</f>
        <v>0</v>
      </c>
      <c r="C29" s="13">
        <f>POWER('Tabelul IV.14'!D29,2)</f>
        <v>0</v>
      </c>
      <c r="D29" s="13">
        <f>POWER('Tabelul IV.14'!E29,2)</f>
        <v>0</v>
      </c>
      <c r="E29" s="13">
        <f>PRODUCT('Tabelul IV.14'!C29,'Tabelul IV.14'!D29)</f>
        <v>0</v>
      </c>
      <c r="F29" s="13">
        <f>PRODUCT('Tabelul IV.14'!C29,'Tabelul IV.14'!E29)</f>
        <v>0</v>
      </c>
      <c r="G29" s="13">
        <f>PRODUCT('Tabelul IV.14'!D29,'Tabelul IV.14'!E29)</f>
        <v>0</v>
      </c>
    </row>
    <row r="30" spans="1:7" x14ac:dyDescent="0.25">
      <c r="A30" s="3">
        <f>'Tabelul IV.14'!A30</f>
        <v>29</v>
      </c>
      <c r="B30" s="13">
        <f>POWER('Tabelul IV.14'!C30,2)</f>
        <v>0</v>
      </c>
      <c r="C30" s="13">
        <f>POWER('Tabelul IV.14'!D30,2)</f>
        <v>0</v>
      </c>
      <c r="D30" s="13">
        <f>POWER('Tabelul IV.14'!E30,2)</f>
        <v>0</v>
      </c>
      <c r="E30" s="13">
        <f>PRODUCT('Tabelul IV.14'!C30,'Tabelul IV.14'!D30)</f>
        <v>0</v>
      </c>
      <c r="F30" s="13">
        <f>PRODUCT('Tabelul IV.14'!C30,'Tabelul IV.14'!E30)</f>
        <v>0</v>
      </c>
      <c r="G30" s="13">
        <f>PRODUCT('Tabelul IV.14'!D30,'Tabelul IV.14'!E30)</f>
        <v>0</v>
      </c>
    </row>
    <row r="31" spans="1:7" x14ac:dyDescent="0.25">
      <c r="A31" s="3">
        <f>'Tabelul IV.14'!A31</f>
        <v>30</v>
      </c>
      <c r="B31" s="13">
        <f>POWER('Tabelul IV.14'!C31,2)</f>
        <v>0</v>
      </c>
      <c r="C31" s="13">
        <f>POWER('Tabelul IV.14'!D31,2)</f>
        <v>0</v>
      </c>
      <c r="D31" s="13">
        <f>POWER('Tabelul IV.14'!E31,2)</f>
        <v>0</v>
      </c>
      <c r="E31" s="13">
        <f>PRODUCT('Tabelul IV.14'!C31,'Tabelul IV.14'!D31)</f>
        <v>0</v>
      </c>
      <c r="F31" s="13">
        <f>PRODUCT('Tabelul IV.14'!C31,'Tabelul IV.14'!E31)</f>
        <v>0</v>
      </c>
      <c r="G31" s="13">
        <f>PRODUCT('Tabelul IV.14'!D31,'Tabelul IV.14'!E31)</f>
        <v>0</v>
      </c>
    </row>
    <row r="32" spans="1:7" x14ac:dyDescent="0.25">
      <c r="A32" s="3">
        <f>'Tabelul IV.14'!A32</f>
        <v>31</v>
      </c>
      <c r="B32" s="13">
        <f>POWER('Tabelul IV.14'!C32,2)</f>
        <v>0</v>
      </c>
      <c r="C32" s="13">
        <f>POWER('Tabelul IV.14'!D32,2)</f>
        <v>0</v>
      </c>
      <c r="D32" s="13">
        <f>POWER('Tabelul IV.14'!E32,2)</f>
        <v>0</v>
      </c>
      <c r="E32" s="13">
        <f>PRODUCT('Tabelul IV.14'!C32,'Tabelul IV.14'!D32)</f>
        <v>0</v>
      </c>
      <c r="F32" s="13">
        <f>PRODUCT('Tabelul IV.14'!C32,'Tabelul IV.14'!E32)</f>
        <v>0</v>
      </c>
      <c r="G32" s="13">
        <f>PRODUCT('Tabelul IV.14'!D32,'Tabelul IV.14'!E32)</f>
        <v>0</v>
      </c>
    </row>
    <row r="33" spans="1:8" x14ac:dyDescent="0.25">
      <c r="A33" s="3">
        <f>'Tabelul IV.14'!A33</f>
        <v>32</v>
      </c>
      <c r="B33" s="13">
        <f>POWER('Tabelul IV.14'!C33,2)</f>
        <v>0</v>
      </c>
      <c r="C33" s="13">
        <f>POWER('Tabelul IV.14'!D33,2)</f>
        <v>0</v>
      </c>
      <c r="D33" s="13">
        <f>POWER('Tabelul IV.14'!E33,2)</f>
        <v>0</v>
      </c>
      <c r="E33" s="13">
        <f>PRODUCT('Tabelul IV.14'!C33,'Tabelul IV.14'!D33)</f>
        <v>0</v>
      </c>
      <c r="F33" s="13">
        <f>PRODUCT('Tabelul IV.14'!C33,'Tabelul IV.14'!E33)</f>
        <v>0</v>
      </c>
      <c r="G33" s="13">
        <f>PRODUCT('Tabelul IV.14'!D33,'Tabelul IV.14'!E33)</f>
        <v>0</v>
      </c>
    </row>
    <row r="34" spans="1:8" x14ac:dyDescent="0.25">
      <c r="A34" s="3">
        <f>'Tabelul IV.14'!A34</f>
        <v>33</v>
      </c>
      <c r="B34" s="13">
        <f>POWER('Tabelul IV.14'!C34,2)</f>
        <v>0</v>
      </c>
      <c r="C34" s="13">
        <f>POWER('Tabelul IV.14'!D34,2)</f>
        <v>0</v>
      </c>
      <c r="D34" s="13">
        <f>POWER('Tabelul IV.14'!E34,2)</f>
        <v>0</v>
      </c>
      <c r="E34" s="13">
        <f>PRODUCT('Tabelul IV.14'!C34,'Tabelul IV.14'!D34)</f>
        <v>0</v>
      </c>
      <c r="F34" s="13">
        <f>PRODUCT('Tabelul IV.14'!C34,'Tabelul IV.14'!E34)</f>
        <v>0</v>
      </c>
      <c r="G34" s="13">
        <f>PRODUCT('Tabelul IV.14'!D34,'Tabelul IV.14'!E34)</f>
        <v>0</v>
      </c>
    </row>
    <row r="35" spans="1:8" x14ac:dyDescent="0.25">
      <c r="A35" s="3">
        <f>'Tabelul IV.14'!A35</f>
        <v>34</v>
      </c>
      <c r="B35" s="13">
        <f>POWER('Tabelul IV.14'!C35,2)</f>
        <v>0</v>
      </c>
      <c r="C35" s="13">
        <f>POWER('Tabelul IV.14'!D35,2)</f>
        <v>0</v>
      </c>
      <c r="D35" s="13">
        <f>POWER('Tabelul IV.14'!E35,2)</f>
        <v>0</v>
      </c>
      <c r="E35" s="13">
        <f>PRODUCT('Tabelul IV.14'!C35,'Tabelul IV.14'!D35)</f>
        <v>0</v>
      </c>
      <c r="F35" s="13">
        <f>PRODUCT('Tabelul IV.14'!C35,'Tabelul IV.14'!E35)</f>
        <v>0</v>
      </c>
      <c r="G35" s="13">
        <f>PRODUCT('Tabelul IV.14'!D35,'Tabelul IV.14'!E35)</f>
        <v>0</v>
      </c>
    </row>
    <row r="36" spans="1:8" x14ac:dyDescent="0.25">
      <c r="A36" s="3">
        <f>'Tabelul IV.14'!A36</f>
        <v>35</v>
      </c>
      <c r="B36" s="13">
        <f>POWER('Tabelul IV.14'!C36,2)</f>
        <v>0</v>
      </c>
      <c r="C36" s="13">
        <f>POWER('Tabelul IV.14'!D36,2)</f>
        <v>0</v>
      </c>
      <c r="D36" s="13">
        <f>POWER('Tabelul IV.14'!E36,2)</f>
        <v>0</v>
      </c>
      <c r="E36" s="13">
        <f>PRODUCT('Tabelul IV.14'!C36,'Tabelul IV.14'!D36)</f>
        <v>0</v>
      </c>
      <c r="F36" s="13">
        <f>PRODUCT('Tabelul IV.14'!C36,'Tabelul IV.14'!E36)</f>
        <v>0</v>
      </c>
      <c r="G36" s="13">
        <f>PRODUCT('Tabelul IV.14'!D36,'Tabelul IV.14'!E36)</f>
        <v>0</v>
      </c>
    </row>
    <row r="37" spans="1:8" x14ac:dyDescent="0.25">
      <c r="A37" s="3">
        <f>'Tabelul IV.14'!A37</f>
        <v>36</v>
      </c>
      <c r="B37" s="13">
        <f>POWER('Tabelul IV.14'!C37,2)</f>
        <v>0</v>
      </c>
      <c r="C37" s="13">
        <f>POWER('Tabelul IV.14'!D37,2)</f>
        <v>0</v>
      </c>
      <c r="D37" s="13">
        <f>POWER('Tabelul IV.14'!E37,2)</f>
        <v>0</v>
      </c>
      <c r="E37" s="13">
        <f>PRODUCT('Tabelul IV.14'!C37,'Tabelul IV.14'!D37)</f>
        <v>0</v>
      </c>
      <c r="F37" s="13">
        <f>PRODUCT('Tabelul IV.14'!C37,'Tabelul IV.14'!E37)</f>
        <v>0</v>
      </c>
      <c r="G37" s="13">
        <f>PRODUCT('Tabelul IV.14'!D37,'Tabelul IV.14'!E37)</f>
        <v>0</v>
      </c>
    </row>
    <row r="38" spans="1:8" x14ac:dyDescent="0.25">
      <c r="A38" s="3">
        <f>'Tabelul IV.14'!A38</f>
        <v>37</v>
      </c>
      <c r="B38" s="13">
        <f>POWER('Tabelul IV.14'!C38,2)</f>
        <v>0</v>
      </c>
      <c r="C38" s="13">
        <f>POWER('Tabelul IV.14'!D38,2)</f>
        <v>0</v>
      </c>
      <c r="D38" s="13">
        <f>POWER('Tabelul IV.14'!E38,2)</f>
        <v>0</v>
      </c>
      <c r="E38" s="13">
        <f>PRODUCT('Tabelul IV.14'!C38,'Tabelul IV.14'!D38)</f>
        <v>0</v>
      </c>
      <c r="F38" s="13">
        <f>PRODUCT('Tabelul IV.14'!C38,'Tabelul IV.14'!E38)</f>
        <v>0</v>
      </c>
      <c r="G38" s="13">
        <f>PRODUCT('Tabelul IV.14'!D38,'Tabelul IV.14'!E38)</f>
        <v>0</v>
      </c>
    </row>
    <row r="39" spans="1:8" x14ac:dyDescent="0.25">
      <c r="A39" s="3">
        <f>'Tabelul IV.14'!A39</f>
        <v>38</v>
      </c>
      <c r="B39" s="13">
        <f>POWER('Tabelul IV.14'!C39,2)</f>
        <v>0</v>
      </c>
      <c r="C39" s="13">
        <f>POWER('Tabelul IV.14'!D39,2)</f>
        <v>0</v>
      </c>
      <c r="D39" s="13">
        <f>POWER('Tabelul IV.14'!E39,2)</f>
        <v>0</v>
      </c>
      <c r="E39" s="13">
        <f>PRODUCT('Tabelul IV.14'!C39,'Tabelul IV.14'!D39)</f>
        <v>0</v>
      </c>
      <c r="F39" s="13">
        <f>PRODUCT('Tabelul IV.14'!C39,'Tabelul IV.14'!E39)</f>
        <v>0</v>
      </c>
      <c r="G39" s="13">
        <f>PRODUCT('Tabelul IV.14'!D39,'Tabelul IV.14'!E39)</f>
        <v>0</v>
      </c>
    </row>
    <row r="40" spans="1:8" x14ac:dyDescent="0.25">
      <c r="A40" s="3">
        <f>'Tabelul IV.14'!A40</f>
        <v>39</v>
      </c>
      <c r="B40" s="13">
        <f>POWER('Tabelul IV.14'!C40,2)</f>
        <v>0</v>
      </c>
      <c r="C40" s="13">
        <f>POWER('Tabelul IV.14'!D40,2)</f>
        <v>0</v>
      </c>
      <c r="D40" s="13">
        <f>POWER('Tabelul IV.14'!E40,2)</f>
        <v>0</v>
      </c>
      <c r="E40" s="13">
        <f>PRODUCT('Tabelul IV.14'!C40,'Tabelul IV.14'!D40)</f>
        <v>0</v>
      </c>
      <c r="F40" s="13">
        <f>PRODUCT('Tabelul IV.14'!C40,'Tabelul IV.14'!E40)</f>
        <v>0</v>
      </c>
      <c r="G40" s="13">
        <f>PRODUCT('Tabelul IV.14'!D40,'Tabelul IV.14'!E40)</f>
        <v>0</v>
      </c>
    </row>
    <row r="41" spans="1:8" x14ac:dyDescent="0.25">
      <c r="A41" s="3">
        <f>'Tabelul IV.14'!A41</f>
        <v>40</v>
      </c>
      <c r="B41" s="13">
        <f>POWER('Tabelul IV.14'!C41,2)</f>
        <v>0</v>
      </c>
      <c r="C41" s="13">
        <f>POWER('Tabelul IV.14'!D41,2)</f>
        <v>0</v>
      </c>
      <c r="D41" s="13">
        <f>POWER('Tabelul IV.14'!E41,2)</f>
        <v>0</v>
      </c>
      <c r="E41" s="13">
        <f>PRODUCT('Tabelul IV.14'!C41,'Tabelul IV.14'!D41)</f>
        <v>0</v>
      </c>
      <c r="F41" s="13">
        <f>PRODUCT('Tabelul IV.14'!C41,'Tabelul IV.14'!E41)</f>
        <v>0</v>
      </c>
      <c r="G41" s="13">
        <f>PRODUCT('Tabelul IV.14'!D41,'Tabelul IV.14'!E41)</f>
        <v>0</v>
      </c>
    </row>
    <row r="42" spans="1:8" x14ac:dyDescent="0.25">
      <c r="A42" t="s">
        <v>10</v>
      </c>
      <c r="B42" s="14">
        <f t="shared" ref="B42:G42" si="0">SUM(B2:B41)</f>
        <v>2069037669859</v>
      </c>
      <c r="C42" s="14">
        <f t="shared" si="0"/>
        <v>2336982558</v>
      </c>
      <c r="D42" s="14">
        <f t="shared" si="0"/>
        <v>33112065605</v>
      </c>
      <c r="E42" s="14">
        <f t="shared" si="0"/>
        <v>69531364662</v>
      </c>
      <c r="F42" s="14">
        <f t="shared" si="0"/>
        <v>260984415247</v>
      </c>
      <c r="G42" s="14">
        <f t="shared" si="0"/>
        <v>8766081888</v>
      </c>
      <c r="H42" s="7" t="s">
        <v>10</v>
      </c>
    </row>
    <row r="43" spans="1:8" x14ac:dyDescent="0.25">
      <c r="A43" t="s">
        <v>12</v>
      </c>
      <c r="B43" s="14">
        <f t="shared" ref="B43:G43" si="1">B42/$B$45</f>
        <v>413807533971.79999</v>
      </c>
      <c r="C43" s="14">
        <f t="shared" si="1"/>
        <v>467396511.60000002</v>
      </c>
      <c r="D43" s="14">
        <f t="shared" si="1"/>
        <v>6622413121</v>
      </c>
      <c r="E43" s="14">
        <f t="shared" si="1"/>
        <v>13906272932.4</v>
      </c>
      <c r="F43" s="14">
        <f t="shared" si="1"/>
        <v>52196883049.400002</v>
      </c>
      <c r="G43" s="14">
        <f t="shared" si="1"/>
        <v>1753216377.5999999</v>
      </c>
      <c r="H43" s="7" t="s">
        <v>12</v>
      </c>
    </row>
    <row r="45" spans="1:8" x14ac:dyDescent="0.25">
      <c r="A45" s="7" t="s">
        <v>13</v>
      </c>
      <c r="B45" s="15">
        <f>'Tabelul IV.14'!C46</f>
        <v>5</v>
      </c>
    </row>
  </sheetData>
  <phoneticPr fontId="0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showZeros="0" topLeftCell="A56" zoomScale="80" zoomScaleNormal="80" workbookViewId="0">
      <selection activeCell="B1" sqref="B1"/>
    </sheetView>
  </sheetViews>
  <sheetFormatPr defaultRowHeight="15" x14ac:dyDescent="0.2"/>
  <cols>
    <col min="1" max="1" width="15.42578125" style="8" bestFit="1" customWidth="1"/>
    <col min="2" max="2" width="24.28515625" style="16" customWidth="1"/>
    <col min="3" max="3" width="3.140625" style="16" bestFit="1" customWidth="1"/>
    <col min="4" max="4" width="46.7109375" style="16" customWidth="1"/>
    <col min="5" max="5" width="4.5703125" style="17" bestFit="1" customWidth="1"/>
    <col min="6" max="6" width="51.42578125" style="16" customWidth="1"/>
    <col min="7" max="7" width="4.140625" style="17" bestFit="1" customWidth="1"/>
    <col min="8" max="8" width="37.5703125" style="16" customWidth="1"/>
    <col min="9" max="9" width="9.140625" style="16"/>
    <col min="10" max="10" width="10.28515625" style="16" bestFit="1" customWidth="1"/>
    <col min="11" max="11" width="14.85546875" style="16" customWidth="1"/>
    <col min="12" max="12" width="23.7109375" style="8" customWidth="1"/>
    <col min="13" max="13" width="23.28515625" style="8" customWidth="1"/>
    <col min="14" max="14" width="21" style="8" customWidth="1"/>
    <col min="15" max="16384" width="9.140625" style="8"/>
  </cols>
  <sheetData>
    <row r="1" spans="1:31" ht="18.75" x14ac:dyDescent="0.35">
      <c r="A1" s="21" t="s">
        <v>30</v>
      </c>
      <c r="B1" s="18">
        <f>'Tabelul IV.15'!B$43</f>
        <v>413807533971.79999</v>
      </c>
      <c r="C1" s="22" t="s">
        <v>16</v>
      </c>
      <c r="D1" s="18">
        <f>'Tabelul IV.14'!C43</f>
        <v>643262.6</v>
      </c>
      <c r="E1" s="23" t="s">
        <v>1</v>
      </c>
      <c r="F1" s="18">
        <f>D1</f>
        <v>643262.6</v>
      </c>
      <c r="G1" s="23" t="s">
        <v>17</v>
      </c>
      <c r="H1" s="18">
        <f>B1-D1*F1</f>
        <v>20761413.040039062</v>
      </c>
      <c r="I1" s="18"/>
      <c r="J1" s="24" t="s">
        <v>31</v>
      </c>
      <c r="K1" s="18">
        <f>POWER(H1,0.5)</f>
        <v>4556.469361253191</v>
      </c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0"/>
      <c r="AA1" s="20"/>
      <c r="AB1" s="20"/>
      <c r="AC1" s="20"/>
      <c r="AD1" s="20"/>
      <c r="AE1" s="20"/>
    </row>
    <row r="2" spans="1:31" ht="18.75" x14ac:dyDescent="0.35">
      <c r="A2" s="21" t="s">
        <v>32</v>
      </c>
      <c r="B2" s="18">
        <f>'Tabelul IV.15'!C$43</f>
        <v>467396511.60000002</v>
      </c>
      <c r="C2" s="22" t="s">
        <v>16</v>
      </c>
      <c r="D2" s="18">
        <f>'Tabelul IV.14'!D43</f>
        <v>21615.599999999999</v>
      </c>
      <c r="E2" s="23" t="s">
        <v>1</v>
      </c>
      <c r="F2" s="18">
        <f>D2</f>
        <v>21615.599999999999</v>
      </c>
      <c r="G2" s="23" t="s">
        <v>17</v>
      </c>
      <c r="H2" s="18">
        <f>B2-D2*F2</f>
        <v>162348.24000006914</v>
      </c>
      <c r="I2" s="18"/>
      <c r="J2" s="24" t="s">
        <v>33</v>
      </c>
      <c r="K2" s="18">
        <f>POWER(H2,0.5)</f>
        <v>402.92460833271173</v>
      </c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0"/>
      <c r="AA2" s="20"/>
      <c r="AB2" s="20"/>
      <c r="AC2" s="20"/>
      <c r="AD2" s="20"/>
      <c r="AE2" s="20"/>
    </row>
    <row r="3" spans="1:31" ht="18.75" x14ac:dyDescent="0.35">
      <c r="A3" s="21" t="s">
        <v>34</v>
      </c>
      <c r="B3" s="18">
        <f>'Tabelul IV.15'!D$43</f>
        <v>6622413121</v>
      </c>
      <c r="C3" s="22" t="s">
        <v>16</v>
      </c>
      <c r="D3" s="18">
        <f>'Tabelul IV.14'!E43</f>
        <v>81176.2</v>
      </c>
      <c r="E3" s="23" t="s">
        <v>1</v>
      </c>
      <c r="F3" s="18">
        <f>D3</f>
        <v>81176.2</v>
      </c>
      <c r="G3" s="23" t="s">
        <v>17</v>
      </c>
      <c r="H3" s="18">
        <f>B3-D3*F3</f>
        <v>32837674.56000042</v>
      </c>
      <c r="I3" s="18"/>
      <c r="J3" s="24" t="s">
        <v>35</v>
      </c>
      <c r="K3" s="18">
        <f>POWER(H3,0.5)</f>
        <v>5730.4166131268694</v>
      </c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0"/>
      <c r="AA3" s="20"/>
      <c r="AB3" s="20"/>
      <c r="AC3" s="20"/>
      <c r="AD3" s="20"/>
      <c r="AE3" s="20"/>
    </row>
    <row r="4" spans="1:31" ht="15.75" x14ac:dyDescent="0.25">
      <c r="A4" s="21"/>
      <c r="B4" s="18"/>
      <c r="C4" s="18"/>
      <c r="D4" s="18"/>
      <c r="E4" s="25"/>
      <c r="F4" s="18"/>
      <c r="G4" s="25"/>
      <c r="H4" s="18"/>
      <c r="I4" s="18"/>
      <c r="J4" s="18"/>
      <c r="K4" s="18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0"/>
      <c r="AA4" s="20"/>
      <c r="AB4" s="20"/>
      <c r="AC4" s="20"/>
      <c r="AD4" s="20"/>
      <c r="AE4" s="20"/>
    </row>
    <row r="5" spans="1:31" ht="18" x14ac:dyDescent="0.35">
      <c r="A5" s="21" t="s">
        <v>36</v>
      </c>
      <c r="B5" s="18">
        <f>'Tabelul IV.15'!E43</f>
        <v>13906272932.4</v>
      </c>
      <c r="C5" s="22" t="s">
        <v>16</v>
      </c>
      <c r="D5" s="18">
        <f>'Tabelul IV.14'!C43</f>
        <v>643262.6</v>
      </c>
      <c r="E5" s="23" t="s">
        <v>1</v>
      </c>
      <c r="F5" s="18">
        <f>'Tabelul IV.14'!D43</f>
        <v>21615.599999999999</v>
      </c>
      <c r="G5" s="23" t="s">
        <v>17</v>
      </c>
      <c r="H5" s="18">
        <f>B5-D5*F5</f>
        <v>1765875.8400001526</v>
      </c>
      <c r="I5" s="18"/>
      <c r="J5" s="18"/>
      <c r="K5" s="18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0"/>
      <c r="AA5" s="20"/>
      <c r="AB5" s="20"/>
      <c r="AC5" s="20"/>
      <c r="AD5" s="20"/>
      <c r="AE5" s="20"/>
    </row>
    <row r="6" spans="1:31" ht="18" x14ac:dyDescent="0.35">
      <c r="A6" s="21" t="s">
        <v>37</v>
      </c>
      <c r="B6" s="18">
        <f>'Tabelul IV.15'!F43</f>
        <v>52196883049.400002</v>
      </c>
      <c r="C6" s="22" t="s">
        <v>16</v>
      </c>
      <c r="D6" s="18">
        <f>'Tabelul IV.14'!C43</f>
        <v>643262.6</v>
      </c>
      <c r="E6" s="23" t="s">
        <v>1</v>
      </c>
      <c r="F6" s="18">
        <f>'Tabelul IV.14'!E43</f>
        <v>81176.2</v>
      </c>
      <c r="G6" s="23" t="s">
        <v>17</v>
      </c>
      <c r="H6" s="18">
        <f>B6-D6*F6</f>
        <v>-20730420.719993591</v>
      </c>
      <c r="I6" s="18"/>
      <c r="J6" s="18"/>
      <c r="K6" s="18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0"/>
      <c r="AA6" s="20"/>
      <c r="AB6" s="20"/>
      <c r="AC6" s="20"/>
      <c r="AD6" s="20"/>
      <c r="AE6" s="20"/>
    </row>
    <row r="7" spans="1:31" ht="18" x14ac:dyDescent="0.35">
      <c r="A7" s="21" t="s">
        <v>38</v>
      </c>
      <c r="B7" s="18">
        <f>'Tabelul IV.15'!G43</f>
        <v>1753216377.5999999</v>
      </c>
      <c r="C7" s="22" t="s">
        <v>16</v>
      </c>
      <c r="D7" s="18">
        <f>'Tabelul IV.14'!D43</f>
        <v>21615.599999999999</v>
      </c>
      <c r="E7" s="23" t="s">
        <v>1</v>
      </c>
      <c r="F7" s="18">
        <f>'Tabelul IV.14'!E43</f>
        <v>81176.2</v>
      </c>
      <c r="G7" s="23" t="s">
        <v>17</v>
      </c>
      <c r="H7" s="18">
        <f>B7-D7*F7</f>
        <v>-1455891.1199998856</v>
      </c>
      <c r="I7" s="18"/>
      <c r="J7" s="18"/>
      <c r="K7" s="18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0"/>
      <c r="AA7" s="20"/>
      <c r="AB7" s="20"/>
      <c r="AC7" s="20"/>
      <c r="AD7" s="20"/>
      <c r="AE7" s="20"/>
    </row>
    <row r="8" spans="1:31" ht="15.75" x14ac:dyDescent="0.25">
      <c r="A8" s="21"/>
      <c r="B8" s="18"/>
      <c r="C8" s="18"/>
      <c r="D8" s="18"/>
      <c r="E8" s="25"/>
      <c r="F8" s="18"/>
      <c r="G8" s="25"/>
      <c r="H8" s="18"/>
      <c r="I8" s="18"/>
      <c r="J8" s="18"/>
      <c r="K8" s="18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0"/>
      <c r="AA8" s="20"/>
      <c r="AB8" s="20"/>
      <c r="AC8" s="20"/>
      <c r="AD8" s="20"/>
      <c r="AE8" s="20"/>
    </row>
    <row r="9" spans="1:31" ht="18" customHeight="1" x14ac:dyDescent="0.25">
      <c r="A9" s="41" t="s">
        <v>39</v>
      </c>
      <c r="B9" s="42">
        <f>H5</f>
        <v>1765875.8400001526</v>
      </c>
      <c r="C9" s="42"/>
      <c r="D9" s="42"/>
      <c r="E9" s="43" t="s">
        <v>17</v>
      </c>
      <c r="F9" s="38">
        <f>B9/(B10*D10)</f>
        <v>0.96185125949667483</v>
      </c>
      <c r="G9" s="25"/>
      <c r="H9" s="18"/>
      <c r="I9" s="18"/>
      <c r="J9" s="18"/>
      <c r="K9" s="18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0"/>
      <c r="AA9" s="20"/>
      <c r="AB9" s="20"/>
      <c r="AC9" s="20"/>
      <c r="AD9" s="20"/>
      <c r="AE9" s="20"/>
    </row>
    <row r="10" spans="1:31" ht="15.75" x14ac:dyDescent="0.25">
      <c r="A10" s="41"/>
      <c r="B10" s="18">
        <f>K1</f>
        <v>4556.469361253191</v>
      </c>
      <c r="C10" s="18" t="s">
        <v>1</v>
      </c>
      <c r="D10" s="18">
        <f>K2</f>
        <v>402.92460833271173</v>
      </c>
      <c r="E10" s="38"/>
      <c r="F10" s="38"/>
      <c r="G10" s="25"/>
      <c r="H10" s="18"/>
      <c r="I10" s="18"/>
      <c r="J10" s="18"/>
      <c r="K10" s="18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0"/>
      <c r="AA10" s="20"/>
      <c r="AB10" s="20"/>
      <c r="AC10" s="20"/>
      <c r="AD10" s="20"/>
      <c r="AE10" s="20"/>
    </row>
    <row r="11" spans="1:31" ht="15.75" x14ac:dyDescent="0.25">
      <c r="A11" s="21"/>
      <c r="B11" s="18"/>
      <c r="C11" s="18"/>
      <c r="D11" s="18"/>
      <c r="E11" s="25"/>
      <c r="F11" s="18"/>
      <c r="G11" s="25"/>
      <c r="H11" s="18"/>
      <c r="I11" s="18"/>
      <c r="J11" s="18"/>
      <c r="K11" s="18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0"/>
      <c r="AA11" s="20"/>
      <c r="AB11" s="20"/>
      <c r="AC11" s="20"/>
      <c r="AD11" s="20"/>
      <c r="AE11" s="20"/>
    </row>
    <row r="12" spans="1:31" ht="15.75" x14ac:dyDescent="0.25">
      <c r="A12" s="41" t="s">
        <v>40</v>
      </c>
      <c r="B12" s="42">
        <f>H6</f>
        <v>-20730420.719993591</v>
      </c>
      <c r="C12" s="42"/>
      <c r="D12" s="42"/>
      <c r="E12" s="43" t="s">
        <v>17</v>
      </c>
      <c r="F12" s="38">
        <f>B12/(B13*D13)</f>
        <v>-0.79395056949521092</v>
      </c>
      <c r="G12" s="25"/>
      <c r="H12" s="18"/>
      <c r="I12" s="18"/>
      <c r="J12" s="18"/>
      <c r="K12" s="18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0"/>
      <c r="AA12" s="20"/>
      <c r="AB12" s="20"/>
      <c r="AC12" s="20"/>
      <c r="AD12" s="20"/>
      <c r="AE12" s="20"/>
    </row>
    <row r="13" spans="1:31" ht="15.75" x14ac:dyDescent="0.25">
      <c r="A13" s="41"/>
      <c r="B13" s="18">
        <f>K1</f>
        <v>4556.469361253191</v>
      </c>
      <c r="C13" s="18" t="s">
        <v>1</v>
      </c>
      <c r="D13" s="18">
        <f>K3</f>
        <v>5730.4166131268694</v>
      </c>
      <c r="E13" s="38"/>
      <c r="F13" s="38"/>
      <c r="G13" s="25"/>
      <c r="H13" s="18"/>
      <c r="I13" s="18"/>
      <c r="J13" s="18"/>
      <c r="K13" s="18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0"/>
      <c r="AA13" s="20"/>
      <c r="AB13" s="20"/>
      <c r="AC13" s="20"/>
      <c r="AD13" s="20"/>
      <c r="AE13" s="20"/>
    </row>
    <row r="14" spans="1:31" ht="15.75" x14ac:dyDescent="0.25">
      <c r="A14" s="21"/>
      <c r="B14" s="18"/>
      <c r="C14" s="18"/>
      <c r="D14" s="18"/>
      <c r="E14" s="25"/>
      <c r="F14" s="18"/>
      <c r="G14" s="25"/>
      <c r="H14" s="18"/>
      <c r="I14" s="18"/>
      <c r="J14" s="18"/>
      <c r="K14" s="18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0"/>
      <c r="AA14" s="20"/>
      <c r="AB14" s="20"/>
      <c r="AC14" s="20"/>
      <c r="AD14" s="20"/>
      <c r="AE14" s="20"/>
    </row>
    <row r="15" spans="1:31" ht="15.75" x14ac:dyDescent="0.25">
      <c r="A15" s="41" t="s">
        <v>41</v>
      </c>
      <c r="B15" s="42">
        <f>H7</f>
        <v>-1455891.1199998856</v>
      </c>
      <c r="C15" s="42"/>
      <c r="D15" s="42"/>
      <c r="E15" s="43" t="s">
        <v>17</v>
      </c>
      <c r="F15" s="38">
        <f>B15/(B16*D16)</f>
        <v>-0.63054909613054522</v>
      </c>
      <c r="G15" s="25"/>
      <c r="H15" s="18"/>
      <c r="I15" s="18"/>
      <c r="J15" s="18"/>
      <c r="K15" s="18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0"/>
      <c r="AA15" s="20"/>
      <c r="AB15" s="20"/>
      <c r="AC15" s="20"/>
      <c r="AD15" s="20"/>
      <c r="AE15" s="20"/>
    </row>
    <row r="16" spans="1:31" ht="15.75" x14ac:dyDescent="0.25">
      <c r="A16" s="41"/>
      <c r="B16" s="18">
        <f>K2</f>
        <v>402.92460833271173</v>
      </c>
      <c r="C16" s="18" t="s">
        <v>1</v>
      </c>
      <c r="D16" s="18">
        <f>K3</f>
        <v>5730.4166131268694</v>
      </c>
      <c r="E16" s="38"/>
      <c r="F16" s="38"/>
      <c r="G16" s="25"/>
      <c r="H16" s="18"/>
      <c r="I16" s="18"/>
      <c r="J16" s="18"/>
      <c r="K16" s="18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0"/>
      <c r="AA16" s="20"/>
      <c r="AB16" s="20"/>
      <c r="AC16" s="20"/>
      <c r="AD16" s="20"/>
      <c r="AE16" s="20"/>
    </row>
    <row r="17" spans="1:31" ht="15.75" x14ac:dyDescent="0.25">
      <c r="A17" s="21"/>
      <c r="B17" s="18"/>
      <c r="C17" s="18"/>
      <c r="D17" s="18"/>
      <c r="E17" s="25"/>
      <c r="F17" s="18"/>
      <c r="G17" s="25"/>
      <c r="H17" s="18"/>
      <c r="I17" s="18"/>
      <c r="J17" s="18"/>
      <c r="K17" s="18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0"/>
      <c r="AA17" s="20"/>
      <c r="AB17" s="20"/>
      <c r="AC17" s="20"/>
      <c r="AD17" s="20"/>
      <c r="AE17" s="20"/>
    </row>
    <row r="18" spans="1:31" ht="15.75" x14ac:dyDescent="0.25">
      <c r="A18" s="21"/>
      <c r="B18" s="18"/>
      <c r="C18" s="18"/>
      <c r="D18" s="18"/>
      <c r="E18" s="25"/>
      <c r="F18" s="18"/>
      <c r="G18" s="25"/>
      <c r="H18" s="18"/>
      <c r="I18" s="18"/>
      <c r="J18" s="18"/>
      <c r="K18" s="18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0"/>
      <c r="AA18" s="20"/>
      <c r="AB18" s="20"/>
      <c r="AC18" s="20"/>
      <c r="AD18" s="20"/>
      <c r="AE18" s="20"/>
    </row>
    <row r="19" spans="1:31" ht="15.75" x14ac:dyDescent="0.25">
      <c r="A19" s="21"/>
      <c r="B19" s="18"/>
      <c r="C19" s="18"/>
      <c r="D19" s="18"/>
      <c r="E19" s="25"/>
      <c r="F19" s="18"/>
      <c r="G19" s="25"/>
      <c r="H19" s="18"/>
      <c r="I19" s="18"/>
      <c r="J19" s="18"/>
      <c r="K19" s="18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0"/>
      <c r="AA19" s="20"/>
      <c r="AB19" s="20"/>
      <c r="AC19" s="20"/>
      <c r="AD19" s="20"/>
      <c r="AE19" s="20"/>
    </row>
    <row r="20" spans="1:31" ht="15.75" x14ac:dyDescent="0.25">
      <c r="A20" s="21"/>
      <c r="B20" s="26">
        <f>H1</f>
        <v>20761413.040039062</v>
      </c>
      <c r="C20" s="18"/>
      <c r="D20" s="18">
        <f>H5</f>
        <v>1765875.8400001526</v>
      </c>
      <c r="E20" s="25"/>
      <c r="F20" s="27">
        <f>H6</f>
        <v>-20730420.719993591</v>
      </c>
      <c r="G20" s="25"/>
      <c r="H20" s="18"/>
      <c r="I20" s="18"/>
      <c r="J20" s="18"/>
      <c r="K20" s="18"/>
      <c r="L20" s="26">
        <f>B20</f>
        <v>20761413.040039062</v>
      </c>
      <c r="M20" s="18">
        <f>D20</f>
        <v>1765875.8400001526</v>
      </c>
      <c r="N20" s="27">
        <f>F20</f>
        <v>-20730420.719993591</v>
      </c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0"/>
      <c r="AA20" s="20"/>
      <c r="AB20" s="20"/>
      <c r="AC20" s="20"/>
      <c r="AD20" s="20"/>
      <c r="AE20" s="20"/>
    </row>
    <row r="21" spans="1:31" ht="15.75" x14ac:dyDescent="0.25">
      <c r="A21" s="28" t="s">
        <v>18</v>
      </c>
      <c r="B21" s="26">
        <f>H5</f>
        <v>1765875.8400001526</v>
      </c>
      <c r="C21" s="18"/>
      <c r="D21" s="18">
        <f>H2</f>
        <v>162348.24000006914</v>
      </c>
      <c r="E21" s="25"/>
      <c r="F21" s="27">
        <f>H7</f>
        <v>-1455891.1199998856</v>
      </c>
      <c r="G21" s="25" t="s">
        <v>17</v>
      </c>
      <c r="H21" s="18">
        <f>MDETERM(L20:N22)</f>
        <v>1.1008097845365329E+18</v>
      </c>
      <c r="I21" s="18"/>
      <c r="J21" s="18"/>
      <c r="K21" s="18"/>
      <c r="L21" s="26">
        <f>B21</f>
        <v>1765875.8400001526</v>
      </c>
      <c r="M21" s="18">
        <f>D21</f>
        <v>162348.24000006914</v>
      </c>
      <c r="N21" s="27">
        <f>F21</f>
        <v>-1455891.1199998856</v>
      </c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0"/>
      <c r="AA21" s="20"/>
      <c r="AB21" s="20"/>
      <c r="AC21" s="20"/>
      <c r="AD21" s="20"/>
      <c r="AE21" s="20"/>
    </row>
    <row r="22" spans="1:31" ht="15.75" x14ac:dyDescent="0.25">
      <c r="A22" s="21"/>
      <c r="B22" s="26">
        <f>H6</f>
        <v>-20730420.719993591</v>
      </c>
      <c r="C22" s="18"/>
      <c r="D22" s="18">
        <f>H7</f>
        <v>-1455891.1199998856</v>
      </c>
      <c r="E22" s="25"/>
      <c r="F22" s="27">
        <f>H3</f>
        <v>32837674.56000042</v>
      </c>
      <c r="G22" s="25"/>
      <c r="H22" s="18"/>
      <c r="I22" s="18"/>
      <c r="J22" s="18"/>
      <c r="K22" s="18"/>
      <c r="L22" s="26">
        <f>B22</f>
        <v>-20730420.719993591</v>
      </c>
      <c r="M22" s="18">
        <f>D22</f>
        <v>-1455891.1199998856</v>
      </c>
      <c r="N22" s="27">
        <f>F22</f>
        <v>32837674.56000042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0"/>
      <c r="AA22" s="20"/>
      <c r="AB22" s="20"/>
      <c r="AC22" s="20"/>
      <c r="AD22" s="20"/>
      <c r="AE22" s="20"/>
    </row>
    <row r="23" spans="1:31" ht="15.75" x14ac:dyDescent="0.25">
      <c r="A23" s="21"/>
      <c r="B23" s="18"/>
      <c r="C23" s="18"/>
      <c r="D23" s="18"/>
      <c r="E23" s="25"/>
      <c r="F23" s="18"/>
      <c r="G23" s="25"/>
      <c r="H23" s="18"/>
      <c r="I23" s="18"/>
      <c r="J23" s="18"/>
      <c r="K23" s="18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0"/>
      <c r="AA23" s="20"/>
      <c r="AB23" s="20"/>
      <c r="AC23" s="20"/>
      <c r="AD23" s="20"/>
      <c r="AE23" s="20"/>
    </row>
    <row r="24" spans="1:31" ht="15.75" x14ac:dyDescent="0.25">
      <c r="A24" s="21"/>
      <c r="B24" s="18"/>
      <c r="C24" s="18"/>
      <c r="D24" s="18"/>
      <c r="E24" s="25"/>
      <c r="F24" s="18"/>
      <c r="G24" s="25"/>
      <c r="H24" s="18"/>
      <c r="I24" s="18"/>
      <c r="J24" s="18"/>
      <c r="K24" s="18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0"/>
      <c r="AA24" s="20"/>
      <c r="AB24" s="20"/>
      <c r="AC24" s="20"/>
      <c r="AD24" s="20"/>
      <c r="AE24" s="20"/>
    </row>
    <row r="25" spans="1:31" ht="15.75" x14ac:dyDescent="0.25">
      <c r="A25" s="37" t="s">
        <v>42</v>
      </c>
      <c r="B25" s="26">
        <f>H2</f>
        <v>162348.24000006914</v>
      </c>
      <c r="C25" s="18"/>
      <c r="D25" s="27">
        <f>H7</f>
        <v>-1455891.1199998856</v>
      </c>
      <c r="E25" s="39" t="s">
        <v>17</v>
      </c>
      <c r="F25" s="38">
        <f>MDETERM(L25:M26)</f>
        <v>3211519717216.5918</v>
      </c>
      <c r="G25" s="25"/>
      <c r="H25" s="18"/>
      <c r="I25" s="18"/>
      <c r="J25" s="18"/>
      <c r="K25" s="18"/>
      <c r="L25" s="26">
        <f>B25</f>
        <v>162348.24000006914</v>
      </c>
      <c r="M25" s="27">
        <f>D25</f>
        <v>-1455891.1199998856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0"/>
      <c r="AA25" s="20"/>
      <c r="AB25" s="20"/>
      <c r="AC25" s="20"/>
      <c r="AD25" s="20"/>
      <c r="AE25" s="20"/>
    </row>
    <row r="26" spans="1:31" ht="15.75" x14ac:dyDescent="0.25">
      <c r="A26" s="37"/>
      <c r="B26" s="26">
        <f>H7</f>
        <v>-1455891.1199998856</v>
      </c>
      <c r="C26" s="18"/>
      <c r="D26" s="27">
        <f>H3</f>
        <v>32837674.56000042</v>
      </c>
      <c r="E26" s="40"/>
      <c r="F26" s="38"/>
      <c r="G26" s="25"/>
      <c r="H26" s="18"/>
      <c r="I26" s="18"/>
      <c r="J26" s="18"/>
      <c r="K26" s="18"/>
      <c r="L26" s="26">
        <f>B26</f>
        <v>-1455891.1199998856</v>
      </c>
      <c r="M26" s="27">
        <f>D26</f>
        <v>32837674.56000042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0"/>
      <c r="AA26" s="20"/>
      <c r="AB26" s="20"/>
      <c r="AC26" s="20"/>
      <c r="AD26" s="20"/>
      <c r="AE26" s="20"/>
    </row>
    <row r="27" spans="1:31" ht="15.75" x14ac:dyDescent="0.25">
      <c r="A27" s="21"/>
      <c r="B27" s="18"/>
      <c r="C27" s="18"/>
      <c r="D27" s="18"/>
      <c r="E27" s="25"/>
      <c r="F27" s="18"/>
      <c r="G27" s="25"/>
      <c r="H27" s="18"/>
      <c r="I27" s="18"/>
      <c r="J27" s="18"/>
      <c r="K27" s="18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0"/>
      <c r="AA27" s="20"/>
      <c r="AB27" s="20"/>
      <c r="AC27" s="20"/>
      <c r="AD27" s="20"/>
      <c r="AE27" s="20"/>
    </row>
    <row r="28" spans="1:31" ht="15.75" x14ac:dyDescent="0.25">
      <c r="A28" s="37" t="s">
        <v>43</v>
      </c>
      <c r="B28" s="26">
        <f>H1</f>
        <v>20761413.040039062</v>
      </c>
      <c r="C28" s="18"/>
      <c r="D28" s="27">
        <f>H6</f>
        <v>-20730420.719993591</v>
      </c>
      <c r="E28" s="39" t="s">
        <v>17</v>
      </c>
      <c r="F28" s="38">
        <f>MDETERM(L28:M29)</f>
        <v>252006181586612.06</v>
      </c>
      <c r="G28" s="25"/>
      <c r="H28" s="18"/>
      <c r="I28" s="18"/>
      <c r="J28" s="18"/>
      <c r="K28" s="18"/>
      <c r="L28" s="26">
        <f>B28</f>
        <v>20761413.040039062</v>
      </c>
      <c r="M28" s="27">
        <f>D28</f>
        <v>-20730420.719993591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0"/>
      <c r="AA28" s="20"/>
      <c r="AB28" s="20"/>
      <c r="AC28" s="20"/>
      <c r="AD28" s="20"/>
      <c r="AE28" s="20"/>
    </row>
    <row r="29" spans="1:31" ht="15.75" x14ac:dyDescent="0.25">
      <c r="A29" s="37"/>
      <c r="B29" s="26">
        <f>H6</f>
        <v>-20730420.719993591</v>
      </c>
      <c r="C29" s="18"/>
      <c r="D29" s="27">
        <f>H3</f>
        <v>32837674.56000042</v>
      </c>
      <c r="E29" s="40"/>
      <c r="F29" s="38"/>
      <c r="G29" s="25"/>
      <c r="H29" s="18"/>
      <c r="I29" s="18"/>
      <c r="J29" s="18"/>
      <c r="K29" s="18"/>
      <c r="L29" s="26">
        <f>B29</f>
        <v>-20730420.719993591</v>
      </c>
      <c r="M29" s="27">
        <f>D29</f>
        <v>32837674.56000042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0"/>
      <c r="AA29" s="20"/>
      <c r="AB29" s="20"/>
      <c r="AC29" s="20"/>
      <c r="AD29" s="20"/>
      <c r="AE29" s="20"/>
    </row>
    <row r="30" spans="1:31" ht="15.75" x14ac:dyDescent="0.25">
      <c r="A30" s="21"/>
      <c r="B30" s="18"/>
      <c r="C30" s="18"/>
      <c r="D30" s="18"/>
      <c r="E30" s="25"/>
      <c r="F30" s="18"/>
      <c r="G30" s="25"/>
      <c r="H30" s="18"/>
      <c r="I30" s="18"/>
      <c r="J30" s="18"/>
      <c r="K30" s="18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0"/>
      <c r="AA30" s="20"/>
      <c r="AB30" s="20"/>
      <c r="AC30" s="20"/>
      <c r="AD30" s="20"/>
      <c r="AE30" s="20"/>
    </row>
    <row r="31" spans="1:31" ht="15.75" x14ac:dyDescent="0.25">
      <c r="A31" s="37" t="s">
        <v>44</v>
      </c>
      <c r="B31" s="26">
        <f>H1</f>
        <v>20761413.040039062</v>
      </c>
      <c r="C31" s="18"/>
      <c r="D31" s="27">
        <f>H5</f>
        <v>1765875.8400001526</v>
      </c>
      <c r="E31" s="39" t="s">
        <v>17</v>
      </c>
      <c r="F31" s="38">
        <f>MDETERM(L31:M32)</f>
        <v>252261384668.58221</v>
      </c>
      <c r="G31" s="25"/>
      <c r="H31" s="18"/>
      <c r="I31" s="18"/>
      <c r="J31" s="18"/>
      <c r="K31" s="18"/>
      <c r="L31" s="26">
        <f>B31</f>
        <v>20761413.040039062</v>
      </c>
      <c r="M31" s="27">
        <f>D31</f>
        <v>1765875.8400001526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0"/>
      <c r="AA31" s="20"/>
      <c r="AB31" s="20"/>
      <c r="AC31" s="20"/>
      <c r="AD31" s="20"/>
      <c r="AE31" s="20"/>
    </row>
    <row r="32" spans="1:31" ht="15.75" x14ac:dyDescent="0.25">
      <c r="A32" s="37"/>
      <c r="B32" s="26">
        <f>H5</f>
        <v>1765875.8400001526</v>
      </c>
      <c r="C32" s="18"/>
      <c r="D32" s="27">
        <f>H2</f>
        <v>162348.24000006914</v>
      </c>
      <c r="E32" s="40"/>
      <c r="F32" s="38"/>
      <c r="G32" s="25"/>
      <c r="H32" s="18"/>
      <c r="I32" s="18"/>
      <c r="J32" s="18"/>
      <c r="K32" s="18"/>
      <c r="L32" s="26">
        <f>B32</f>
        <v>1765875.8400001526</v>
      </c>
      <c r="M32" s="27">
        <f>D32</f>
        <v>162348.24000006914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0"/>
      <c r="AA32" s="20"/>
      <c r="AB32" s="20"/>
      <c r="AC32" s="20"/>
      <c r="AD32" s="20"/>
      <c r="AE32" s="20"/>
    </row>
    <row r="33" spans="1:31" ht="15.75" x14ac:dyDescent="0.25">
      <c r="A33" s="21"/>
      <c r="B33" s="18"/>
      <c r="C33" s="18"/>
      <c r="D33" s="18"/>
      <c r="E33" s="25"/>
      <c r="F33" s="18"/>
      <c r="G33" s="25"/>
      <c r="H33" s="18"/>
      <c r="I33" s="18"/>
      <c r="J33" s="18"/>
      <c r="K33" s="18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0"/>
      <c r="AA33" s="20"/>
      <c r="AB33" s="20"/>
      <c r="AC33" s="20"/>
      <c r="AD33" s="20"/>
      <c r="AE33" s="20"/>
    </row>
    <row r="34" spans="1:31" ht="15.75" x14ac:dyDescent="0.25">
      <c r="A34" s="37" t="s">
        <v>45</v>
      </c>
      <c r="B34" s="26">
        <f>H5</f>
        <v>1765875.8400001526</v>
      </c>
      <c r="C34" s="18"/>
      <c r="D34" s="27">
        <f>H6</f>
        <v>-20730420.719993591</v>
      </c>
      <c r="E34" s="39" t="s">
        <v>17</v>
      </c>
      <c r="F34" s="38">
        <f>MDETERM(L34:M35)</f>
        <v>794624363873.36462</v>
      </c>
      <c r="G34" s="25"/>
      <c r="H34" s="18"/>
      <c r="I34" s="18"/>
      <c r="J34" s="18"/>
      <c r="K34" s="18"/>
      <c r="L34" s="26">
        <f>B34</f>
        <v>1765875.8400001526</v>
      </c>
      <c r="M34" s="27">
        <f>D34</f>
        <v>-20730420.719993591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0"/>
      <c r="AA34" s="20"/>
      <c r="AB34" s="20"/>
      <c r="AC34" s="20"/>
      <c r="AD34" s="20"/>
      <c r="AE34" s="20"/>
    </row>
    <row r="35" spans="1:31" ht="15.75" x14ac:dyDescent="0.25">
      <c r="A35" s="37"/>
      <c r="B35" s="26">
        <f>H2</f>
        <v>162348.24000006914</v>
      </c>
      <c r="C35" s="18"/>
      <c r="D35" s="27">
        <f>H7</f>
        <v>-1455891.1199998856</v>
      </c>
      <c r="E35" s="40"/>
      <c r="F35" s="38"/>
      <c r="G35" s="25"/>
      <c r="H35" s="18"/>
      <c r="I35" s="18"/>
      <c r="J35" s="18"/>
      <c r="K35" s="18"/>
      <c r="L35" s="26">
        <f>B35</f>
        <v>162348.24000006914</v>
      </c>
      <c r="M35" s="27">
        <f>D35</f>
        <v>-1455891.1199998856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0"/>
      <c r="AA35" s="20"/>
      <c r="AB35" s="20"/>
      <c r="AC35" s="20"/>
      <c r="AD35" s="20"/>
      <c r="AE35" s="20"/>
    </row>
    <row r="36" spans="1:31" ht="15.75" x14ac:dyDescent="0.25">
      <c r="A36" s="21"/>
      <c r="B36" s="18"/>
      <c r="C36" s="18"/>
      <c r="D36" s="18"/>
      <c r="E36" s="25"/>
      <c r="F36" s="18"/>
      <c r="G36" s="25"/>
      <c r="H36" s="18"/>
      <c r="I36" s="18"/>
      <c r="J36" s="18"/>
      <c r="K36" s="18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0"/>
      <c r="AA36" s="20"/>
      <c r="AB36" s="20"/>
      <c r="AC36" s="20"/>
      <c r="AD36" s="20"/>
      <c r="AE36" s="20"/>
    </row>
    <row r="37" spans="1:31" ht="15.75" x14ac:dyDescent="0.25">
      <c r="A37" s="37" t="s">
        <v>46</v>
      </c>
      <c r="B37" s="26">
        <f>H1</f>
        <v>20761413.040039062</v>
      </c>
      <c r="C37" s="18"/>
      <c r="D37" s="27">
        <f>H6</f>
        <v>-20730420.719993591</v>
      </c>
      <c r="E37" s="39" t="s">
        <v>17</v>
      </c>
      <c r="F37" s="38">
        <f>MDETERM(L37:M38)</f>
        <v>6380992218832.5518</v>
      </c>
      <c r="G37" s="25"/>
      <c r="H37" s="18"/>
      <c r="I37" s="18"/>
      <c r="J37" s="18"/>
      <c r="K37" s="18"/>
      <c r="L37" s="26">
        <f>B37</f>
        <v>20761413.040039062</v>
      </c>
      <c r="M37" s="27">
        <f>D37</f>
        <v>-20730420.719993591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0"/>
      <c r="AA37" s="20"/>
      <c r="AB37" s="20"/>
      <c r="AC37" s="20"/>
      <c r="AD37" s="20"/>
      <c r="AE37" s="20"/>
    </row>
    <row r="38" spans="1:31" ht="15.75" x14ac:dyDescent="0.25">
      <c r="A38" s="37"/>
      <c r="B38" s="26">
        <f>H5</f>
        <v>1765875.8400001526</v>
      </c>
      <c r="C38" s="18"/>
      <c r="D38" s="27">
        <f>H7</f>
        <v>-1455891.1199998856</v>
      </c>
      <c r="E38" s="40"/>
      <c r="F38" s="38"/>
      <c r="G38" s="25"/>
      <c r="H38" s="18"/>
      <c r="I38" s="18"/>
      <c r="J38" s="18"/>
      <c r="K38" s="18"/>
      <c r="L38" s="26">
        <f>B38</f>
        <v>1765875.8400001526</v>
      </c>
      <c r="M38" s="27">
        <f>D38</f>
        <v>-1455891.1199998856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0"/>
      <c r="AA38" s="20"/>
      <c r="AB38" s="20"/>
      <c r="AC38" s="20"/>
      <c r="AD38" s="20"/>
      <c r="AE38" s="20"/>
    </row>
    <row r="39" spans="1:31" ht="15.75" x14ac:dyDescent="0.25">
      <c r="A39" s="21"/>
      <c r="B39" s="18"/>
      <c r="C39" s="18"/>
      <c r="D39" s="18"/>
      <c r="E39" s="25"/>
      <c r="F39" s="18"/>
      <c r="G39" s="25"/>
      <c r="H39" s="18"/>
      <c r="I39" s="18"/>
      <c r="J39" s="18"/>
      <c r="K39" s="18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0"/>
      <c r="AA39" s="20"/>
      <c r="AB39" s="20"/>
      <c r="AC39" s="20"/>
      <c r="AD39" s="20"/>
      <c r="AE39" s="20"/>
    </row>
    <row r="40" spans="1:31" ht="15.75" x14ac:dyDescent="0.25">
      <c r="A40" s="21"/>
      <c r="B40" s="18"/>
      <c r="C40" s="18"/>
      <c r="D40" s="18"/>
      <c r="E40" s="25"/>
      <c r="F40" s="18"/>
      <c r="G40" s="25"/>
      <c r="H40" s="18"/>
      <c r="I40" s="18"/>
      <c r="J40" s="18"/>
      <c r="K40" s="18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0"/>
      <c r="AA40" s="20"/>
      <c r="AB40" s="20"/>
      <c r="AC40" s="20"/>
      <c r="AD40" s="20"/>
      <c r="AE40" s="20"/>
    </row>
    <row r="41" spans="1:31" ht="15.75" x14ac:dyDescent="0.25">
      <c r="A41" s="21"/>
      <c r="B41" s="18"/>
      <c r="C41" s="18"/>
      <c r="D41" s="18"/>
      <c r="E41" s="25"/>
      <c r="F41" s="18"/>
      <c r="G41" s="25"/>
      <c r="H41" s="18"/>
      <c r="I41" s="18"/>
      <c r="J41" s="18"/>
      <c r="K41" s="18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0"/>
      <c r="AA41" s="20"/>
      <c r="AB41" s="20"/>
      <c r="AC41" s="20"/>
      <c r="AD41" s="20"/>
      <c r="AE41" s="20"/>
    </row>
    <row r="42" spans="1:31" ht="15.75" x14ac:dyDescent="0.25">
      <c r="A42" s="21"/>
      <c r="B42" s="26">
        <v>1</v>
      </c>
      <c r="C42" s="18"/>
      <c r="D42" s="18">
        <f>F9</f>
        <v>0.96185125949667483</v>
      </c>
      <c r="E42" s="25"/>
      <c r="F42" s="27">
        <f>F12</f>
        <v>-0.79395056949521092</v>
      </c>
      <c r="G42" s="25"/>
      <c r="H42" s="18"/>
      <c r="I42" s="18"/>
      <c r="J42" s="18"/>
      <c r="K42" s="18"/>
      <c r="L42" s="26">
        <f>B42</f>
        <v>1</v>
      </c>
      <c r="M42" s="18">
        <f>D42</f>
        <v>0.96185125949667483</v>
      </c>
      <c r="N42" s="27">
        <f>F42</f>
        <v>-0.79395056949521092</v>
      </c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0"/>
      <c r="AA42" s="20"/>
      <c r="AB42" s="20"/>
      <c r="AC42" s="20"/>
      <c r="AD42" s="20"/>
      <c r="AE42" s="20"/>
    </row>
    <row r="43" spans="1:31" ht="15.75" x14ac:dyDescent="0.25">
      <c r="A43" s="28" t="s">
        <v>19</v>
      </c>
      <c r="B43" s="26">
        <f>F9</f>
        <v>0.96185125949667483</v>
      </c>
      <c r="C43" s="18"/>
      <c r="D43" s="18">
        <v>1</v>
      </c>
      <c r="E43" s="25"/>
      <c r="F43" s="27">
        <f>F15</f>
        <v>-0.63054909613054522</v>
      </c>
      <c r="G43" s="25" t="s">
        <v>17</v>
      </c>
      <c r="H43" s="18">
        <f>MDETERM(L42:N44)</f>
        <v>9.9457008717707129E-3</v>
      </c>
      <c r="I43" s="18"/>
      <c r="J43" s="18"/>
      <c r="K43" s="18"/>
      <c r="L43" s="26">
        <f>B43</f>
        <v>0.96185125949667483</v>
      </c>
      <c r="M43" s="18">
        <f>D43</f>
        <v>1</v>
      </c>
      <c r="N43" s="27">
        <f>F43</f>
        <v>-0.63054909613054522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0"/>
      <c r="AA43" s="20"/>
      <c r="AB43" s="20"/>
      <c r="AC43" s="20"/>
      <c r="AD43" s="20"/>
      <c r="AE43" s="20"/>
    </row>
    <row r="44" spans="1:31" ht="15.75" x14ac:dyDescent="0.25">
      <c r="A44" s="21"/>
      <c r="B44" s="26">
        <f>F12</f>
        <v>-0.79395056949521092</v>
      </c>
      <c r="C44" s="18"/>
      <c r="D44" s="18">
        <f>F15</f>
        <v>-0.63054909613054522</v>
      </c>
      <c r="E44" s="25"/>
      <c r="F44" s="27">
        <v>1</v>
      </c>
      <c r="G44" s="25"/>
      <c r="H44" s="18"/>
      <c r="I44" s="18"/>
      <c r="J44" s="18"/>
      <c r="K44" s="18"/>
      <c r="L44" s="26">
        <f>B44</f>
        <v>-0.79395056949521092</v>
      </c>
      <c r="M44" s="18">
        <f>D44</f>
        <v>-0.63054909613054522</v>
      </c>
      <c r="N44" s="27">
        <f>F44</f>
        <v>1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0"/>
      <c r="AA44" s="20"/>
      <c r="AB44" s="20"/>
      <c r="AC44" s="20"/>
      <c r="AD44" s="20"/>
      <c r="AE44" s="20"/>
    </row>
    <row r="45" spans="1:31" ht="15.75" x14ac:dyDescent="0.25">
      <c r="A45" s="21"/>
      <c r="B45" s="18"/>
      <c r="C45" s="18"/>
      <c r="D45" s="18"/>
      <c r="E45" s="25"/>
      <c r="F45" s="18"/>
      <c r="G45" s="25"/>
      <c r="H45" s="18"/>
      <c r="I45" s="18"/>
      <c r="J45" s="18"/>
      <c r="K45" s="18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0"/>
      <c r="AA45" s="20"/>
      <c r="AB45" s="20"/>
      <c r="AC45" s="20"/>
      <c r="AD45" s="20"/>
      <c r="AE45" s="20"/>
    </row>
    <row r="46" spans="1:31" ht="15.75" x14ac:dyDescent="0.25">
      <c r="A46" s="21"/>
      <c r="B46" s="18"/>
      <c r="C46" s="18"/>
      <c r="D46" s="18"/>
      <c r="E46" s="25"/>
      <c r="F46" s="18"/>
      <c r="G46" s="25"/>
      <c r="H46" s="18"/>
      <c r="I46" s="18"/>
      <c r="J46" s="18"/>
      <c r="K46" s="18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0"/>
      <c r="AA46" s="20"/>
      <c r="AB46" s="20"/>
      <c r="AC46" s="20"/>
      <c r="AD46" s="20"/>
      <c r="AE46" s="20"/>
    </row>
    <row r="47" spans="1:31" ht="15.75" x14ac:dyDescent="0.25">
      <c r="A47" s="37" t="s">
        <v>47</v>
      </c>
      <c r="B47" s="26">
        <f>D43</f>
        <v>1</v>
      </c>
      <c r="C47" s="18"/>
      <c r="D47" s="27">
        <f>F43</f>
        <v>-0.63054909613054522</v>
      </c>
      <c r="E47" s="39" t="s">
        <v>17</v>
      </c>
      <c r="F47" s="38">
        <f>MDETERM(L47:M48)</f>
        <v>0.60240783736895243</v>
      </c>
      <c r="G47" s="25"/>
      <c r="H47" s="18"/>
      <c r="I47" s="18"/>
      <c r="J47" s="18"/>
      <c r="K47" s="18"/>
      <c r="L47" s="26">
        <f>B47</f>
        <v>1</v>
      </c>
      <c r="M47" s="27">
        <f>D47</f>
        <v>-0.63054909613054522</v>
      </c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0"/>
      <c r="AA47" s="20"/>
      <c r="AB47" s="20"/>
      <c r="AC47" s="20"/>
      <c r="AD47" s="20"/>
      <c r="AE47" s="20"/>
    </row>
    <row r="48" spans="1:31" ht="15.75" x14ac:dyDescent="0.25">
      <c r="A48" s="37"/>
      <c r="B48" s="26">
        <f>D44</f>
        <v>-0.63054909613054522</v>
      </c>
      <c r="C48" s="18"/>
      <c r="D48" s="27">
        <f>F44</f>
        <v>1</v>
      </c>
      <c r="E48" s="40"/>
      <c r="F48" s="38"/>
      <c r="G48" s="25"/>
      <c r="H48" s="18"/>
      <c r="I48" s="18"/>
      <c r="J48" s="18"/>
      <c r="K48" s="18"/>
      <c r="L48" s="26">
        <f>B48</f>
        <v>-0.63054909613054522</v>
      </c>
      <c r="M48" s="27">
        <f>D48</f>
        <v>1</v>
      </c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0"/>
      <c r="AA48" s="20"/>
      <c r="AB48" s="20"/>
      <c r="AC48" s="20"/>
      <c r="AD48" s="20"/>
      <c r="AE48" s="20"/>
    </row>
    <row r="49" spans="1:31" ht="15.75" x14ac:dyDescent="0.25">
      <c r="A49" s="21"/>
      <c r="B49" s="18"/>
      <c r="C49" s="18"/>
      <c r="D49" s="18"/>
      <c r="E49" s="25"/>
      <c r="F49" s="18"/>
      <c r="G49" s="25"/>
      <c r="H49" s="18"/>
      <c r="I49" s="18"/>
      <c r="J49" s="18"/>
      <c r="K49" s="18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0"/>
      <c r="AA49" s="20"/>
      <c r="AB49" s="20"/>
      <c r="AC49" s="20"/>
      <c r="AD49" s="20"/>
      <c r="AE49" s="20"/>
    </row>
    <row r="50" spans="1:31" ht="15.75" x14ac:dyDescent="0.25">
      <c r="A50" s="37" t="s">
        <v>48</v>
      </c>
      <c r="B50" s="26">
        <f>B42</f>
        <v>1</v>
      </c>
      <c r="C50" s="18"/>
      <c r="D50" s="27">
        <f>F42</f>
        <v>-0.79395056949521092</v>
      </c>
      <c r="E50" s="39" t="s">
        <v>17</v>
      </c>
      <c r="F50" s="38">
        <f>MDETERM(L50:M51)</f>
        <v>0.36964249319823028</v>
      </c>
      <c r="G50" s="25"/>
      <c r="H50" s="18"/>
      <c r="I50" s="18"/>
      <c r="J50" s="18"/>
      <c r="K50" s="18"/>
      <c r="L50" s="26">
        <f>B50</f>
        <v>1</v>
      </c>
      <c r="M50" s="27">
        <f>D50</f>
        <v>-0.79395056949521092</v>
      </c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0"/>
      <c r="AA50" s="20"/>
      <c r="AB50" s="20"/>
      <c r="AC50" s="20"/>
      <c r="AD50" s="20"/>
      <c r="AE50" s="20"/>
    </row>
    <row r="51" spans="1:31" ht="15.75" x14ac:dyDescent="0.25">
      <c r="A51" s="37"/>
      <c r="B51" s="26">
        <f>B44</f>
        <v>-0.79395056949521092</v>
      </c>
      <c r="C51" s="18"/>
      <c r="D51" s="27">
        <f>F44</f>
        <v>1</v>
      </c>
      <c r="E51" s="40"/>
      <c r="F51" s="38"/>
      <c r="G51" s="25"/>
      <c r="H51" s="18"/>
      <c r="I51" s="18"/>
      <c r="J51" s="18"/>
      <c r="K51" s="18"/>
      <c r="L51" s="26">
        <f>B51</f>
        <v>-0.79395056949521092</v>
      </c>
      <c r="M51" s="27">
        <f>D51</f>
        <v>1</v>
      </c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0"/>
      <c r="AA51" s="20"/>
      <c r="AB51" s="20"/>
      <c r="AC51" s="20"/>
      <c r="AD51" s="20"/>
      <c r="AE51" s="20"/>
    </row>
    <row r="52" spans="1:31" ht="15.75" x14ac:dyDescent="0.25">
      <c r="A52" s="21"/>
      <c r="B52" s="18"/>
      <c r="C52" s="18"/>
      <c r="D52" s="18"/>
      <c r="E52" s="25"/>
      <c r="F52" s="18"/>
      <c r="G52" s="25"/>
      <c r="H52" s="18"/>
      <c r="I52" s="18"/>
      <c r="J52" s="18"/>
      <c r="K52" s="18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0"/>
      <c r="AA52" s="20"/>
      <c r="AB52" s="20"/>
      <c r="AC52" s="20"/>
      <c r="AD52" s="20"/>
      <c r="AE52" s="20"/>
    </row>
    <row r="53" spans="1:31" ht="15.75" x14ac:dyDescent="0.25">
      <c r="A53" s="37" t="s">
        <v>49</v>
      </c>
      <c r="B53" s="26">
        <f>B42</f>
        <v>1</v>
      </c>
      <c r="C53" s="18"/>
      <c r="D53" s="27">
        <f>D42</f>
        <v>0.96185125949667483</v>
      </c>
      <c r="E53" s="39" t="s">
        <v>17</v>
      </c>
      <c r="F53" s="38">
        <f>MDETERM(L53:M54)</f>
        <v>7.484215460466026E-2</v>
      </c>
      <c r="G53" s="25"/>
      <c r="H53" s="18"/>
      <c r="I53" s="18"/>
      <c r="J53" s="18"/>
      <c r="K53" s="18"/>
      <c r="L53" s="26">
        <f>B53</f>
        <v>1</v>
      </c>
      <c r="M53" s="27">
        <f>D53</f>
        <v>0.96185125949667483</v>
      </c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0"/>
      <c r="AA53" s="20"/>
      <c r="AB53" s="20"/>
      <c r="AC53" s="20"/>
      <c r="AD53" s="20"/>
      <c r="AE53" s="20"/>
    </row>
    <row r="54" spans="1:31" ht="15.75" x14ac:dyDescent="0.25">
      <c r="A54" s="37"/>
      <c r="B54" s="26">
        <f>B43</f>
        <v>0.96185125949667483</v>
      </c>
      <c r="C54" s="18"/>
      <c r="D54" s="27">
        <f>D43</f>
        <v>1</v>
      </c>
      <c r="E54" s="40"/>
      <c r="F54" s="38"/>
      <c r="G54" s="25"/>
      <c r="H54" s="18"/>
      <c r="I54" s="18"/>
      <c r="J54" s="18"/>
      <c r="K54" s="18"/>
      <c r="L54" s="26">
        <f>B54</f>
        <v>0.96185125949667483</v>
      </c>
      <c r="M54" s="27">
        <f>D54</f>
        <v>1</v>
      </c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0"/>
      <c r="AA54" s="20"/>
      <c r="AB54" s="20"/>
      <c r="AC54" s="20"/>
      <c r="AD54" s="20"/>
      <c r="AE54" s="20"/>
    </row>
    <row r="55" spans="1:31" ht="15.75" x14ac:dyDescent="0.25">
      <c r="A55" s="21"/>
      <c r="B55" s="18"/>
      <c r="C55" s="18"/>
      <c r="D55" s="18"/>
      <c r="E55" s="25"/>
      <c r="F55" s="18"/>
      <c r="G55" s="25"/>
      <c r="H55" s="18"/>
      <c r="I55" s="18"/>
      <c r="J55" s="18"/>
      <c r="K55" s="18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0"/>
      <c r="AA55" s="20"/>
      <c r="AB55" s="20"/>
      <c r="AC55" s="20"/>
      <c r="AD55" s="20"/>
      <c r="AE55" s="20"/>
    </row>
    <row r="56" spans="1:31" ht="15.75" x14ac:dyDescent="0.25">
      <c r="A56" s="37" t="s">
        <v>50</v>
      </c>
      <c r="B56" s="26">
        <f>B43</f>
        <v>0.96185125949667483</v>
      </c>
      <c r="C56" s="18"/>
      <c r="D56" s="27">
        <f>D43</f>
        <v>1</v>
      </c>
      <c r="E56" s="39" t="s">
        <v>17</v>
      </c>
      <c r="F56" s="38">
        <f>MDETERM(L56:M57)</f>
        <v>0.18745612720755608</v>
      </c>
      <c r="G56" s="25"/>
      <c r="H56" s="18"/>
      <c r="I56" s="18"/>
      <c r="J56" s="18"/>
      <c r="K56" s="18"/>
      <c r="L56" s="26">
        <f>B56</f>
        <v>0.96185125949667483</v>
      </c>
      <c r="M56" s="27">
        <f>D56</f>
        <v>1</v>
      </c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0"/>
      <c r="AA56" s="20"/>
      <c r="AB56" s="20"/>
      <c r="AC56" s="20"/>
      <c r="AD56" s="20"/>
      <c r="AE56" s="20"/>
    </row>
    <row r="57" spans="1:31" ht="15.75" x14ac:dyDescent="0.25">
      <c r="A57" s="37"/>
      <c r="B57" s="26">
        <f>B44</f>
        <v>-0.79395056949521092</v>
      </c>
      <c r="C57" s="18"/>
      <c r="D57" s="27">
        <f>D44</f>
        <v>-0.63054909613054522</v>
      </c>
      <c r="E57" s="40"/>
      <c r="F57" s="38"/>
      <c r="G57" s="25"/>
      <c r="H57" s="18"/>
      <c r="I57" s="18"/>
      <c r="J57" s="18"/>
      <c r="K57" s="18"/>
      <c r="L57" s="26">
        <f>B57</f>
        <v>-0.79395056949521092</v>
      </c>
      <c r="M57" s="27">
        <f>D57</f>
        <v>-0.63054909613054522</v>
      </c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0"/>
      <c r="AA57" s="20"/>
      <c r="AB57" s="20"/>
      <c r="AC57" s="20"/>
      <c r="AD57" s="20"/>
      <c r="AE57" s="20"/>
    </row>
    <row r="58" spans="1:31" ht="15.75" x14ac:dyDescent="0.25">
      <c r="A58" s="21"/>
      <c r="B58" s="18"/>
      <c r="C58" s="18"/>
      <c r="D58" s="18"/>
      <c r="E58" s="25"/>
      <c r="F58" s="18"/>
      <c r="G58" s="25"/>
      <c r="H58" s="18"/>
      <c r="I58" s="18"/>
      <c r="J58" s="18"/>
      <c r="K58" s="18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0"/>
      <c r="AA58" s="20"/>
      <c r="AB58" s="20"/>
      <c r="AC58" s="20"/>
      <c r="AD58" s="20"/>
      <c r="AE58" s="20"/>
    </row>
    <row r="59" spans="1:31" ht="15.75" x14ac:dyDescent="0.25">
      <c r="A59" s="37" t="s">
        <v>51</v>
      </c>
      <c r="B59" s="26">
        <f>B42</f>
        <v>1</v>
      </c>
      <c r="C59" s="18"/>
      <c r="D59" s="27">
        <f>F42</f>
        <v>-0.79395056949521092</v>
      </c>
      <c r="E59" s="39" t="s">
        <v>17</v>
      </c>
      <c r="F59" s="38">
        <f>MDETERM(L59:M60)</f>
        <v>0.13311325911652572</v>
      </c>
      <c r="G59" s="25"/>
      <c r="H59" s="18"/>
      <c r="I59" s="18"/>
      <c r="J59" s="18"/>
      <c r="K59" s="18"/>
      <c r="L59" s="26">
        <f>B59</f>
        <v>1</v>
      </c>
      <c r="M59" s="27">
        <f>D59</f>
        <v>-0.79395056949521092</v>
      </c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0"/>
      <c r="AA59" s="20"/>
      <c r="AB59" s="20"/>
      <c r="AC59" s="20"/>
      <c r="AD59" s="20"/>
      <c r="AE59" s="20"/>
    </row>
    <row r="60" spans="1:31" ht="15.75" x14ac:dyDescent="0.25">
      <c r="A60" s="37"/>
      <c r="B60" s="26">
        <f>B43</f>
        <v>0.96185125949667483</v>
      </c>
      <c r="C60" s="18"/>
      <c r="D60" s="27">
        <f>F43</f>
        <v>-0.63054909613054522</v>
      </c>
      <c r="E60" s="40"/>
      <c r="F60" s="38"/>
      <c r="G60" s="25"/>
      <c r="H60" s="18"/>
      <c r="I60" s="18"/>
      <c r="J60" s="18"/>
      <c r="K60" s="18"/>
      <c r="L60" s="26">
        <f>B60</f>
        <v>0.96185125949667483</v>
      </c>
      <c r="M60" s="27">
        <f>D60</f>
        <v>-0.63054909613054522</v>
      </c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0"/>
      <c r="AA60" s="20"/>
      <c r="AB60" s="20"/>
      <c r="AC60" s="20"/>
      <c r="AD60" s="20"/>
      <c r="AE60" s="20"/>
    </row>
    <row r="61" spans="1:31" ht="15.75" x14ac:dyDescent="0.25">
      <c r="A61" s="21"/>
      <c r="B61" s="18"/>
      <c r="C61" s="18"/>
      <c r="D61" s="18"/>
      <c r="E61" s="25"/>
      <c r="F61" s="18"/>
      <c r="G61" s="25"/>
      <c r="H61" s="18"/>
      <c r="I61" s="18"/>
      <c r="J61" s="18"/>
      <c r="K61" s="18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0"/>
      <c r="AA61" s="20"/>
      <c r="AB61" s="20"/>
      <c r="AC61" s="20"/>
      <c r="AD61" s="20"/>
      <c r="AE61" s="20"/>
    </row>
    <row r="62" spans="1:31" ht="15.75" x14ac:dyDescent="0.25">
      <c r="A62" s="37" t="s">
        <v>52</v>
      </c>
      <c r="B62" s="26">
        <f>B43</f>
        <v>0.96185125949667483</v>
      </c>
      <c r="C62" s="18"/>
      <c r="D62" s="27">
        <f>F43</f>
        <v>-0.63054909613054522</v>
      </c>
      <c r="E62" s="39" t="s">
        <v>17</v>
      </c>
      <c r="F62" s="38">
        <f>MDETERM(L62:M63)</f>
        <v>0.46122644552913794</v>
      </c>
      <c r="G62" s="25"/>
      <c r="H62" s="18"/>
      <c r="I62" s="18"/>
      <c r="J62" s="18"/>
      <c r="K62" s="18"/>
      <c r="L62" s="26">
        <f>B62</f>
        <v>0.96185125949667483</v>
      </c>
      <c r="M62" s="27">
        <f>D62</f>
        <v>-0.63054909613054522</v>
      </c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0"/>
      <c r="AA62" s="20"/>
      <c r="AB62" s="20"/>
      <c r="AC62" s="20"/>
      <c r="AD62" s="20"/>
      <c r="AE62" s="20"/>
    </row>
    <row r="63" spans="1:31" ht="15.75" x14ac:dyDescent="0.25">
      <c r="A63" s="37"/>
      <c r="B63" s="26">
        <f>B44</f>
        <v>-0.79395056949521092</v>
      </c>
      <c r="C63" s="18"/>
      <c r="D63" s="27">
        <f>F44</f>
        <v>1</v>
      </c>
      <c r="E63" s="40"/>
      <c r="F63" s="38"/>
      <c r="G63" s="25"/>
      <c r="H63" s="18"/>
      <c r="I63" s="18"/>
      <c r="J63" s="18"/>
      <c r="K63" s="18"/>
      <c r="L63" s="26">
        <f>B63</f>
        <v>-0.79395056949521092</v>
      </c>
      <c r="M63" s="27">
        <f>D63</f>
        <v>1</v>
      </c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0"/>
      <c r="AA63" s="20"/>
      <c r="AB63" s="20"/>
      <c r="AC63" s="20"/>
      <c r="AD63" s="20"/>
      <c r="AE63" s="20"/>
    </row>
    <row r="64" spans="1:31" ht="15.75" x14ac:dyDescent="0.25">
      <c r="A64" s="21"/>
      <c r="B64" s="18"/>
      <c r="C64" s="18"/>
      <c r="D64" s="18"/>
      <c r="E64" s="25"/>
      <c r="F64" s="18"/>
      <c r="G64" s="25"/>
      <c r="H64" s="18"/>
      <c r="I64" s="18"/>
      <c r="J64" s="18"/>
      <c r="K64" s="18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0"/>
      <c r="AA64" s="20"/>
      <c r="AB64" s="20"/>
      <c r="AC64" s="20"/>
      <c r="AD64" s="20"/>
      <c r="AE64" s="20"/>
    </row>
    <row r="65" spans="1:31" ht="15.75" x14ac:dyDescent="0.25">
      <c r="A65" s="21"/>
      <c r="B65" s="18"/>
      <c r="C65" s="18"/>
      <c r="D65" s="18"/>
      <c r="E65" s="25"/>
      <c r="F65" s="18"/>
      <c r="G65" s="25"/>
      <c r="H65" s="18"/>
      <c r="I65" s="18"/>
      <c r="J65" s="18"/>
      <c r="K65" s="18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0"/>
      <c r="AA65" s="20"/>
      <c r="AB65" s="20"/>
      <c r="AC65" s="20"/>
      <c r="AD65" s="20"/>
      <c r="AE65" s="20"/>
    </row>
    <row r="66" spans="1:31" ht="15.75" x14ac:dyDescent="0.25">
      <c r="A66" s="21"/>
      <c r="B66" s="18"/>
      <c r="C66" s="18"/>
      <c r="D66" s="18"/>
      <c r="E66" s="25"/>
      <c r="F66" s="18"/>
      <c r="G66" s="25"/>
      <c r="H66" s="18"/>
      <c r="I66" s="18"/>
      <c r="J66" s="18"/>
      <c r="K66" s="18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0"/>
      <c r="AA66" s="20"/>
      <c r="AB66" s="20"/>
      <c r="AC66" s="20"/>
      <c r="AD66" s="20"/>
      <c r="AE66" s="20"/>
    </row>
    <row r="67" spans="1:31" ht="18" customHeight="1" x14ac:dyDescent="0.25">
      <c r="A67" s="37" t="s">
        <v>53</v>
      </c>
      <c r="B67" s="38">
        <v>-1</v>
      </c>
      <c r="C67" s="38" t="s">
        <v>1</v>
      </c>
      <c r="D67" s="29">
        <f>F34</f>
        <v>794624363873.36462</v>
      </c>
      <c r="E67" s="38" t="s">
        <v>17</v>
      </c>
      <c r="F67" s="38">
        <f>B67*D67/D68</f>
        <v>-3.1500039727338054</v>
      </c>
      <c r="G67" s="25"/>
      <c r="H67" s="18"/>
      <c r="I67" s="18"/>
      <c r="J67" s="18"/>
      <c r="K67" s="18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0"/>
      <c r="AA67" s="20"/>
      <c r="AB67" s="20"/>
      <c r="AC67" s="20"/>
      <c r="AD67" s="20"/>
      <c r="AE67" s="20"/>
    </row>
    <row r="68" spans="1:31" ht="15.75" x14ac:dyDescent="0.25">
      <c r="A68" s="37"/>
      <c r="B68" s="38"/>
      <c r="C68" s="38"/>
      <c r="D68" s="18">
        <f>F31</f>
        <v>252261384668.58221</v>
      </c>
      <c r="E68" s="38"/>
      <c r="F68" s="38"/>
      <c r="G68" s="25"/>
      <c r="H68" s="18"/>
      <c r="I68" s="18"/>
      <c r="J68" s="18"/>
      <c r="K68" s="18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0"/>
      <c r="AA68" s="20"/>
      <c r="AB68" s="20"/>
      <c r="AC68" s="20"/>
      <c r="AD68" s="20"/>
      <c r="AE68" s="20"/>
    </row>
    <row r="69" spans="1:31" ht="15.75" x14ac:dyDescent="0.25">
      <c r="A69" s="21"/>
      <c r="B69" s="18"/>
      <c r="C69" s="18"/>
      <c r="D69" s="18"/>
      <c r="E69" s="25"/>
      <c r="F69" s="18"/>
      <c r="G69" s="25"/>
      <c r="H69" s="18"/>
      <c r="I69" s="18"/>
      <c r="J69" s="18"/>
      <c r="K69" s="18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0"/>
      <c r="AA69" s="20"/>
      <c r="AB69" s="20"/>
      <c r="AC69" s="20"/>
      <c r="AD69" s="20"/>
      <c r="AE69" s="20"/>
    </row>
    <row r="70" spans="1:31" ht="18" customHeight="1" x14ac:dyDescent="0.25">
      <c r="A70" s="37" t="s">
        <v>54</v>
      </c>
      <c r="B70" s="38">
        <v>1</v>
      </c>
      <c r="C70" s="38" t="s">
        <v>1</v>
      </c>
      <c r="D70" s="29">
        <f>F37</f>
        <v>6380992218832.5518</v>
      </c>
      <c r="E70" s="38" t="s">
        <v>17</v>
      </c>
      <c r="F70" s="38">
        <f>B70*D70/D71</f>
        <v>25.295160522550123</v>
      </c>
      <c r="G70" s="25"/>
      <c r="H70" s="18"/>
      <c r="I70" s="18"/>
      <c r="J70" s="18"/>
      <c r="K70" s="18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0"/>
      <c r="AA70" s="20"/>
      <c r="AB70" s="20"/>
      <c r="AC70" s="20"/>
      <c r="AD70" s="20"/>
      <c r="AE70" s="20"/>
    </row>
    <row r="71" spans="1:31" ht="15.75" x14ac:dyDescent="0.25">
      <c r="A71" s="37"/>
      <c r="B71" s="38"/>
      <c r="C71" s="38"/>
      <c r="D71" s="18">
        <f>F31</f>
        <v>252261384668.58221</v>
      </c>
      <c r="E71" s="38"/>
      <c r="F71" s="38"/>
      <c r="G71" s="25"/>
      <c r="H71" s="18"/>
      <c r="I71" s="18"/>
      <c r="J71" s="18"/>
      <c r="K71" s="18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0"/>
      <c r="AA71" s="20"/>
      <c r="AB71" s="20"/>
      <c r="AC71" s="20"/>
      <c r="AD71" s="20"/>
      <c r="AE71" s="20"/>
    </row>
    <row r="72" spans="1:31" ht="15.75" x14ac:dyDescent="0.25">
      <c r="A72" s="21"/>
      <c r="B72" s="18"/>
      <c r="C72" s="18"/>
      <c r="D72" s="18"/>
      <c r="E72" s="25"/>
      <c r="F72" s="18"/>
      <c r="G72" s="25"/>
      <c r="H72" s="18"/>
      <c r="I72" s="18"/>
      <c r="J72" s="18"/>
      <c r="K72" s="18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0"/>
      <c r="AA72" s="20"/>
      <c r="AB72" s="20"/>
      <c r="AC72" s="20"/>
      <c r="AD72" s="20"/>
      <c r="AE72" s="20"/>
    </row>
    <row r="73" spans="1:31" ht="15.75" x14ac:dyDescent="0.25">
      <c r="A73" s="21"/>
      <c r="B73" s="18"/>
      <c r="C73" s="18"/>
      <c r="D73" s="18"/>
      <c r="E73" s="25"/>
      <c r="F73" s="18"/>
      <c r="G73" s="25"/>
      <c r="H73" s="18"/>
      <c r="I73" s="18"/>
      <c r="J73" s="18"/>
      <c r="K73" s="18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0"/>
      <c r="AA73" s="20"/>
      <c r="AB73" s="20"/>
      <c r="AC73" s="20"/>
      <c r="AD73" s="20"/>
      <c r="AE73" s="20"/>
    </row>
    <row r="74" spans="1:31" ht="15.75" x14ac:dyDescent="0.25">
      <c r="A74" s="28" t="s">
        <v>20</v>
      </c>
      <c r="B74" s="18">
        <f>'Tabelul IV.14'!E43</f>
        <v>81176.2</v>
      </c>
      <c r="C74" s="18" t="s">
        <v>17</v>
      </c>
      <c r="D74" s="18">
        <f>F67</f>
        <v>-3.1500039727338054</v>
      </c>
      <c r="E74" s="25" t="s">
        <v>21</v>
      </c>
      <c r="F74" s="18">
        <f>'Tabelul IV.14'!C43</f>
        <v>643262.6</v>
      </c>
      <c r="G74" s="25" t="s">
        <v>22</v>
      </c>
      <c r="H74" s="18">
        <f>F70</f>
        <v>25.295160522550123</v>
      </c>
      <c r="I74" s="18" t="s">
        <v>23</v>
      </c>
      <c r="J74" s="18">
        <f>'Tabelul IV.14'!D43</f>
        <v>21615.599999999999</v>
      </c>
      <c r="K74" s="18" t="s">
        <v>24</v>
      </c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0"/>
      <c r="AA74" s="20"/>
      <c r="AB74" s="20"/>
      <c r="AC74" s="20"/>
      <c r="AD74" s="20"/>
      <c r="AE74" s="20"/>
    </row>
    <row r="75" spans="1:31" ht="15.75" x14ac:dyDescent="0.25">
      <c r="A75" s="21"/>
      <c r="B75" s="18"/>
      <c r="C75" s="18"/>
      <c r="D75" s="18"/>
      <c r="E75" s="25"/>
      <c r="F75" s="18"/>
      <c r="G75" s="25"/>
      <c r="H75" s="18"/>
      <c r="I75" s="18"/>
      <c r="J75" s="18"/>
      <c r="K75" s="18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0"/>
      <c r="AA75" s="20"/>
      <c r="AB75" s="20"/>
      <c r="AC75" s="20"/>
      <c r="AD75" s="20"/>
      <c r="AE75" s="20"/>
    </row>
    <row r="76" spans="1:31" ht="15.75" x14ac:dyDescent="0.25">
      <c r="A76" s="28" t="s">
        <v>25</v>
      </c>
      <c r="B76" s="18">
        <f>B74</f>
        <v>81176.2</v>
      </c>
      <c r="C76" s="18" t="s">
        <v>26</v>
      </c>
      <c r="D76" s="18">
        <f>D74*(-F74)</f>
        <v>2026279.7455110766</v>
      </c>
      <c r="E76" s="25" t="s">
        <v>26</v>
      </c>
      <c r="F76" s="18">
        <f>H74*(-J74)</f>
        <v>-546770.07179123443</v>
      </c>
      <c r="G76" s="25" t="s">
        <v>26</v>
      </c>
      <c r="H76" s="18">
        <f>D74</f>
        <v>-3.1500039727338054</v>
      </c>
      <c r="I76" s="18" t="s">
        <v>27</v>
      </c>
      <c r="J76" s="18">
        <f>H74</f>
        <v>25.295160522550123</v>
      </c>
      <c r="K76" s="18" t="s">
        <v>28</v>
      </c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0"/>
      <c r="AA76" s="20"/>
      <c r="AB76" s="20"/>
      <c r="AC76" s="20"/>
      <c r="AD76" s="20"/>
      <c r="AE76" s="20"/>
    </row>
    <row r="77" spans="1:31" ht="15.75" x14ac:dyDescent="0.25">
      <c r="A77" s="21"/>
      <c r="B77" s="18"/>
      <c r="C77" s="18"/>
      <c r="D77" s="18"/>
      <c r="E77" s="25"/>
      <c r="F77" s="18"/>
      <c r="G77" s="25"/>
      <c r="H77" s="18"/>
      <c r="I77" s="18"/>
      <c r="J77" s="18"/>
      <c r="K77" s="18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0"/>
      <c r="AA77" s="20"/>
      <c r="AB77" s="20"/>
      <c r="AC77" s="20"/>
      <c r="AD77" s="20"/>
      <c r="AE77" s="20"/>
    </row>
    <row r="78" spans="1:31" ht="15.75" x14ac:dyDescent="0.25">
      <c r="A78" s="30" t="s">
        <v>25</v>
      </c>
      <c r="B78" s="31">
        <f>B76+D76+F76</f>
        <v>1560685.8737198422</v>
      </c>
      <c r="C78" s="31" t="s">
        <v>26</v>
      </c>
      <c r="D78" s="31">
        <f>H76</f>
        <v>-3.1500039727338054</v>
      </c>
      <c r="E78" s="32" t="s">
        <v>1</v>
      </c>
      <c r="F78" s="31"/>
      <c r="G78" s="32" t="s">
        <v>26</v>
      </c>
      <c r="H78" s="31">
        <f>J76</f>
        <v>25.295160522550123</v>
      </c>
      <c r="I78" s="31" t="s">
        <v>3</v>
      </c>
      <c r="J78" s="33" t="s">
        <v>29</v>
      </c>
      <c r="K78" s="18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0"/>
      <c r="AA78" s="20"/>
      <c r="AB78" s="20"/>
      <c r="AC78" s="20"/>
      <c r="AD78" s="20"/>
      <c r="AE78" s="20"/>
    </row>
    <row r="79" spans="1:31" ht="15.75" x14ac:dyDescent="0.25">
      <c r="A79" s="21"/>
      <c r="B79" s="18"/>
      <c r="C79" s="18"/>
      <c r="D79" s="18"/>
      <c r="E79" s="25"/>
      <c r="F79" s="18"/>
      <c r="G79" s="25"/>
      <c r="H79" s="18"/>
      <c r="I79" s="18"/>
      <c r="J79" s="18"/>
      <c r="K79" s="18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0"/>
      <c r="AA79" s="20"/>
      <c r="AB79" s="20"/>
      <c r="AC79" s="20"/>
      <c r="AD79" s="20"/>
      <c r="AE79" s="20"/>
    </row>
    <row r="80" spans="1:31" ht="15.75" x14ac:dyDescent="0.25">
      <c r="A80" s="34"/>
      <c r="B80" s="35"/>
      <c r="C80" s="35"/>
      <c r="D80" s="35"/>
      <c r="E80" s="25"/>
      <c r="F80" s="18"/>
      <c r="G80" s="25"/>
      <c r="H80" s="18"/>
      <c r="I80" s="18"/>
      <c r="J80" s="18"/>
      <c r="K80" s="18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0"/>
      <c r="AA80" s="20"/>
      <c r="AB80" s="20"/>
      <c r="AC80" s="20"/>
      <c r="AD80" s="20"/>
      <c r="AE80" s="20"/>
    </row>
    <row r="81" spans="1:31" ht="15.75" x14ac:dyDescent="0.25">
      <c r="A81" s="21"/>
      <c r="B81" s="18"/>
      <c r="C81" s="18"/>
      <c r="D81" s="18"/>
      <c r="E81" s="25"/>
      <c r="F81" s="18"/>
      <c r="G81" s="25"/>
      <c r="H81" s="18"/>
      <c r="I81" s="18"/>
      <c r="J81" s="18"/>
      <c r="K81" s="18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0"/>
      <c r="AA81" s="20"/>
      <c r="AB81" s="20"/>
      <c r="AC81" s="20"/>
      <c r="AD81" s="20"/>
      <c r="AE81" s="20"/>
    </row>
    <row r="82" spans="1:31" ht="15.75" x14ac:dyDescent="0.25">
      <c r="A82" s="21"/>
      <c r="B82" s="18"/>
      <c r="C82" s="18"/>
      <c r="D82" s="18"/>
      <c r="E82" s="25"/>
      <c r="F82" s="18"/>
      <c r="G82" s="25"/>
      <c r="H82" s="18"/>
      <c r="I82" s="18"/>
      <c r="J82" s="18"/>
      <c r="K82" s="18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0"/>
      <c r="AA82" s="20"/>
      <c r="AB82" s="20"/>
      <c r="AC82" s="20"/>
      <c r="AD82" s="20"/>
      <c r="AE82" s="20"/>
    </row>
    <row r="83" spans="1:31" ht="15.75" x14ac:dyDescent="0.25">
      <c r="B83" s="18"/>
    </row>
    <row r="84" spans="1:31" x14ac:dyDescent="0.2">
      <c r="B84" s="19"/>
    </row>
  </sheetData>
  <mergeCells count="55">
    <mergeCell ref="A37:A38"/>
    <mergeCell ref="E37:E38"/>
    <mergeCell ref="F37:F38"/>
    <mergeCell ref="A67:A68"/>
    <mergeCell ref="B67:B68"/>
    <mergeCell ref="C67:C68"/>
    <mergeCell ref="E67:E68"/>
    <mergeCell ref="F67:F68"/>
    <mergeCell ref="A47:A48"/>
    <mergeCell ref="E47:E48"/>
    <mergeCell ref="E56:E57"/>
    <mergeCell ref="A62:A63"/>
    <mergeCell ref="F47:F48"/>
    <mergeCell ref="A50:A51"/>
    <mergeCell ref="E50:E51"/>
    <mergeCell ref="F50:F51"/>
    <mergeCell ref="A31:A32"/>
    <mergeCell ref="E31:E32"/>
    <mergeCell ref="F31:F32"/>
    <mergeCell ref="A34:A35"/>
    <mergeCell ref="E34:E35"/>
    <mergeCell ref="F34:F35"/>
    <mergeCell ref="E28:E29"/>
    <mergeCell ref="F28:F29"/>
    <mergeCell ref="E15:E16"/>
    <mergeCell ref="F15:F16"/>
    <mergeCell ref="A15:A16"/>
    <mergeCell ref="B15:D15"/>
    <mergeCell ref="A25:A26"/>
    <mergeCell ref="E25:E26"/>
    <mergeCell ref="F25:F26"/>
    <mergeCell ref="A28:A29"/>
    <mergeCell ref="F9:F10"/>
    <mergeCell ref="A12:A13"/>
    <mergeCell ref="B12:D12"/>
    <mergeCell ref="E12:E13"/>
    <mergeCell ref="F12:F13"/>
    <mergeCell ref="A9:A10"/>
    <mergeCell ref="B9:D9"/>
    <mergeCell ref="E9:E10"/>
    <mergeCell ref="F62:F63"/>
    <mergeCell ref="A53:A54"/>
    <mergeCell ref="E53:E54"/>
    <mergeCell ref="F53:F54"/>
    <mergeCell ref="A56:A57"/>
    <mergeCell ref="E62:E63"/>
    <mergeCell ref="F56:F57"/>
    <mergeCell ref="A59:A60"/>
    <mergeCell ref="E59:E60"/>
    <mergeCell ref="F59:F60"/>
    <mergeCell ref="A70:A71"/>
    <mergeCell ref="B70:B71"/>
    <mergeCell ref="C70:C71"/>
    <mergeCell ref="E70:E71"/>
    <mergeCell ref="F70:F71"/>
  </mergeCells>
  <phoneticPr fontId="0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Tabelul IV.14</vt:lpstr>
      <vt:lpstr>Tabelul IV.15</vt:lpstr>
      <vt:lpstr>Functia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2010-09-09T07:02:54Z</dcterms:created>
  <dcterms:modified xsi:type="dcterms:W3CDTF">2021-10-23T11:24:08Z</dcterms:modified>
</cp:coreProperties>
</file>