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830" windowHeight="9165"/>
  </bookViews>
  <sheets>
    <sheet name="5 valori" sheetId="1" r:id="rId1"/>
    <sheet name="Sheet1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C21" i="1"/>
  <c r="C20" i="1"/>
  <c r="C19" i="1"/>
  <c r="C18" i="1"/>
  <c r="C17" i="1"/>
  <c r="B9" i="1" l="1"/>
  <c r="T1" i="1" s="1"/>
  <c r="A9" i="1"/>
  <c r="L47" i="4"/>
  <c r="C47" i="4"/>
  <c r="AC46" i="4"/>
  <c r="AA46" i="4"/>
  <c r="L46" i="4"/>
  <c r="C46" i="4"/>
  <c r="AC45" i="4"/>
  <c r="AA45" i="4"/>
  <c r="L45" i="4"/>
  <c r="C45" i="4"/>
  <c r="AC44" i="4"/>
  <c r="AA44" i="4"/>
  <c r="L44" i="4"/>
  <c r="C44" i="4"/>
  <c r="AC43" i="4"/>
  <c r="AA43" i="4"/>
  <c r="L43" i="4"/>
  <c r="C43" i="4"/>
  <c r="AC42" i="4"/>
  <c r="AA42" i="4"/>
  <c r="L42" i="4"/>
  <c r="C42" i="4"/>
  <c r="AC41" i="4"/>
  <c r="AA41" i="4"/>
  <c r="L41" i="4"/>
  <c r="C41" i="4"/>
  <c r="AC40" i="4"/>
  <c r="AA40" i="4"/>
  <c r="L40" i="4"/>
  <c r="C40" i="4"/>
  <c r="AC39" i="4"/>
  <c r="AA39" i="4"/>
  <c r="L39" i="4"/>
  <c r="C39" i="4"/>
  <c r="AC38" i="4"/>
  <c r="AA38" i="4"/>
  <c r="L38" i="4"/>
  <c r="C38" i="4"/>
  <c r="AC37" i="4"/>
  <c r="AA37" i="4"/>
  <c r="L37" i="4"/>
  <c r="C37" i="4"/>
  <c r="AC36" i="4"/>
  <c r="AA36" i="4"/>
  <c r="L36" i="4"/>
  <c r="C36" i="4"/>
  <c r="AC35" i="4"/>
  <c r="AA35" i="4"/>
  <c r="L35" i="4"/>
  <c r="C35" i="4"/>
  <c r="AC34" i="4"/>
  <c r="AA34" i="4"/>
  <c r="L34" i="4"/>
  <c r="C34" i="4"/>
  <c r="AC33" i="4"/>
  <c r="AA33" i="4"/>
  <c r="L33" i="4"/>
  <c r="C33" i="4"/>
  <c r="AC32" i="4"/>
  <c r="AA32" i="4"/>
  <c r="L32" i="4"/>
  <c r="C32" i="4"/>
  <c r="AC31" i="4"/>
  <c r="AA31" i="4"/>
  <c r="L31" i="4"/>
  <c r="C31" i="4"/>
  <c r="AC30" i="4"/>
  <c r="AA30" i="4"/>
  <c r="L30" i="4"/>
  <c r="C30" i="4"/>
  <c r="AC29" i="4"/>
  <c r="AA29" i="4"/>
  <c r="L29" i="4"/>
  <c r="C29" i="4"/>
  <c r="AC28" i="4"/>
  <c r="AA28" i="4"/>
  <c r="L28" i="4"/>
  <c r="C28" i="4"/>
  <c r="AC27" i="4"/>
  <c r="AA27" i="4"/>
  <c r="L27" i="4"/>
  <c r="C27" i="4"/>
  <c r="AC26" i="4"/>
  <c r="AA26" i="4"/>
  <c r="L26" i="4"/>
  <c r="C26" i="4"/>
  <c r="AC25" i="4"/>
  <c r="AA25" i="4"/>
  <c r="L25" i="4"/>
  <c r="C25" i="4"/>
  <c r="AC24" i="4"/>
  <c r="AA24" i="4"/>
  <c r="L24" i="4"/>
  <c r="C24" i="4"/>
  <c r="AC23" i="4"/>
  <c r="AA23" i="4"/>
  <c r="L23" i="4"/>
  <c r="C23" i="4"/>
  <c r="AC22" i="4"/>
  <c r="AA22" i="4"/>
  <c r="L22" i="4"/>
  <c r="C22" i="4"/>
  <c r="AC21" i="4"/>
  <c r="AA21" i="4"/>
  <c r="L21" i="4"/>
  <c r="C21" i="4"/>
  <c r="AC20" i="4"/>
  <c r="AA20" i="4"/>
  <c r="L20" i="4"/>
  <c r="C20" i="4"/>
  <c r="AC19" i="4"/>
  <c r="AA19" i="4"/>
  <c r="L19" i="4"/>
  <c r="C19" i="4"/>
  <c r="AC18" i="4"/>
  <c r="AA18" i="4"/>
  <c r="L18" i="4"/>
  <c r="C18" i="4"/>
  <c r="AC17" i="4"/>
  <c r="AA17" i="4"/>
  <c r="L17" i="4"/>
  <c r="C17" i="4"/>
  <c r="AC16" i="4"/>
  <c r="AA16" i="4"/>
  <c r="L16" i="4"/>
  <c r="C16" i="4"/>
  <c r="AC15" i="4"/>
  <c r="AA15" i="4"/>
  <c r="L15" i="4"/>
  <c r="C15" i="4"/>
  <c r="AC14" i="4"/>
  <c r="AA14" i="4"/>
  <c r="L14" i="4"/>
  <c r="C14" i="4"/>
  <c r="AC13" i="4"/>
  <c r="AA13" i="4"/>
  <c r="L13" i="4"/>
  <c r="C13" i="4"/>
  <c r="AC12" i="4"/>
  <c r="AA12" i="4"/>
  <c r="L12" i="4"/>
  <c r="L9" i="4" s="1"/>
  <c r="T2" i="4" s="1"/>
  <c r="Q16" i="4" s="1"/>
  <c r="C12" i="4"/>
  <c r="B9" i="4"/>
  <c r="T1" i="4" s="1"/>
  <c r="A9" i="4"/>
  <c r="P2" i="4" s="1"/>
  <c r="P1" i="4"/>
  <c r="P22" i="4" s="1"/>
  <c r="M1" i="4"/>
  <c r="M4" i="4" s="1"/>
  <c r="AC13" i="1"/>
  <c r="AC14" i="1"/>
  <c r="AC15" i="1"/>
  <c r="AC16" i="1"/>
  <c r="AC12" i="1"/>
  <c r="L13" i="1"/>
  <c r="L14" i="1"/>
  <c r="L15" i="1"/>
  <c r="L16" i="1"/>
  <c r="L12" i="1"/>
  <c r="P1" i="1"/>
  <c r="P29" i="1" s="1"/>
  <c r="P2" i="1"/>
  <c r="P30" i="1" s="1"/>
  <c r="C13" i="1"/>
  <c r="C14" i="1"/>
  <c r="C15" i="1"/>
  <c r="C16" i="1"/>
  <c r="C12" i="1"/>
  <c r="C9" i="1" s="1"/>
  <c r="Q1" i="4" l="1"/>
  <c r="Q8" i="4" s="1"/>
  <c r="P15" i="4"/>
  <c r="C9" i="4"/>
  <c r="Q2" i="4" s="1"/>
  <c r="Q23" i="4" s="1"/>
  <c r="L9" i="1"/>
  <c r="T2" i="1" s="1"/>
  <c r="S30" i="1" s="1"/>
  <c r="Q2" i="1"/>
  <c r="Q9" i="1" s="1"/>
  <c r="D45" i="4"/>
  <c r="D37" i="4"/>
  <c r="D31" i="4"/>
  <c r="D43" i="4"/>
  <c r="D35" i="4"/>
  <c r="D29" i="4"/>
  <c r="D46" i="4"/>
  <c r="D38" i="4"/>
  <c r="D26" i="4"/>
  <c r="D20" i="4"/>
  <c r="D16" i="4"/>
  <c r="D41" i="4"/>
  <c r="D25" i="4"/>
  <c r="D21" i="4"/>
  <c r="D15" i="4"/>
  <c r="D44" i="4"/>
  <c r="D36" i="4"/>
  <c r="D24" i="4"/>
  <c r="D47" i="4"/>
  <c r="D39" i="4"/>
  <c r="D33" i="4"/>
  <c r="D27" i="4"/>
  <c r="D23" i="4"/>
  <c r="D34" i="4"/>
  <c r="D32" i="4"/>
  <c r="D19" i="4"/>
  <c r="D22" i="4"/>
  <c r="D13" i="4"/>
  <c r="D30" i="4"/>
  <c r="D18" i="4"/>
  <c r="D17" i="4"/>
  <c r="D12" i="4"/>
  <c r="D28" i="4"/>
  <c r="D14" i="4"/>
  <c r="D42" i="4"/>
  <c r="D40" i="4"/>
  <c r="R22" i="4"/>
  <c r="S29" i="4"/>
  <c r="P8" i="4"/>
  <c r="Q15" i="4"/>
  <c r="R23" i="4"/>
  <c r="P23" i="4"/>
  <c r="P30" i="4"/>
  <c r="P16" i="4"/>
  <c r="Q22" i="4"/>
  <c r="Q29" i="4"/>
  <c r="S30" i="4"/>
  <c r="P9" i="4"/>
  <c r="P29" i="4"/>
  <c r="R22" i="1"/>
  <c r="Q15" i="1"/>
  <c r="P8" i="1"/>
  <c r="S29" i="1"/>
  <c r="Q1" i="1"/>
  <c r="Q29" i="1" s="1"/>
  <c r="P22" i="1"/>
  <c r="P15" i="1"/>
  <c r="Q8" i="1"/>
  <c r="P23" i="1"/>
  <c r="Q22" i="1"/>
  <c r="P16" i="1"/>
  <c r="M4" i="1"/>
  <c r="D21" i="1" s="1"/>
  <c r="Q30" i="4" l="1"/>
  <c r="Q9" i="4"/>
  <c r="E21" i="1"/>
  <c r="F21" i="1"/>
  <c r="D19" i="1"/>
  <c r="F19" i="1" s="1"/>
  <c r="D20" i="1"/>
  <c r="D17" i="1"/>
  <c r="F17" i="1" s="1"/>
  <c r="D18" i="1"/>
  <c r="P9" i="1"/>
  <c r="R23" i="1"/>
  <c r="Q23" i="1"/>
  <c r="Q16" i="1"/>
  <c r="Q30" i="1"/>
  <c r="F27" i="4"/>
  <c r="E27" i="4"/>
  <c r="F29" i="4"/>
  <c r="E29" i="4"/>
  <c r="E40" i="4"/>
  <c r="F40" i="4"/>
  <c r="F13" i="4"/>
  <c r="E13" i="4"/>
  <c r="F39" i="4"/>
  <c r="E39" i="4"/>
  <c r="F41" i="4"/>
  <c r="E41" i="4"/>
  <c r="F43" i="4"/>
  <c r="E43" i="4"/>
  <c r="F42" i="4"/>
  <c r="E42" i="4"/>
  <c r="F22" i="4"/>
  <c r="E22" i="4"/>
  <c r="F47" i="4"/>
  <c r="E47" i="4"/>
  <c r="F16" i="4"/>
  <c r="E16" i="4"/>
  <c r="F31" i="4"/>
  <c r="E31" i="4"/>
  <c r="F21" i="4"/>
  <c r="E21" i="4"/>
  <c r="E30" i="4"/>
  <c r="F30" i="4"/>
  <c r="F33" i="4"/>
  <c r="E33" i="4"/>
  <c r="F25" i="4"/>
  <c r="E25" i="4"/>
  <c r="F35" i="4"/>
  <c r="E35" i="4"/>
  <c r="F19" i="4"/>
  <c r="E19" i="4"/>
  <c r="F24" i="4"/>
  <c r="E24" i="4"/>
  <c r="E20" i="4"/>
  <c r="F20" i="4"/>
  <c r="F37" i="4"/>
  <c r="E37" i="4"/>
  <c r="F18" i="4"/>
  <c r="E18" i="4"/>
  <c r="F14" i="4"/>
  <c r="E14" i="4"/>
  <c r="F28" i="4"/>
  <c r="E28" i="4"/>
  <c r="F32" i="4"/>
  <c r="E32" i="4"/>
  <c r="F36" i="4"/>
  <c r="E36" i="4"/>
  <c r="E26" i="4"/>
  <c r="F26" i="4"/>
  <c r="F45" i="4"/>
  <c r="E45" i="4"/>
  <c r="E12" i="4"/>
  <c r="F12" i="4"/>
  <c r="E34" i="4"/>
  <c r="F34" i="4"/>
  <c r="F44" i="4"/>
  <c r="E44" i="4"/>
  <c r="E38" i="4"/>
  <c r="F38" i="4"/>
  <c r="F17" i="4"/>
  <c r="E17" i="4"/>
  <c r="F23" i="4"/>
  <c r="E23" i="4"/>
  <c r="E15" i="4"/>
  <c r="F15" i="4"/>
  <c r="E46" i="4"/>
  <c r="F46" i="4"/>
  <c r="D14" i="1"/>
  <c r="D15" i="1"/>
  <c r="D16" i="1"/>
  <c r="D12" i="1"/>
  <c r="D13" i="1"/>
  <c r="E17" i="1" l="1"/>
  <c r="K17" i="1" s="1"/>
  <c r="E19" i="1"/>
  <c r="G19" i="1" s="1"/>
  <c r="K21" i="1"/>
  <c r="I21" i="1"/>
  <c r="G21" i="1"/>
  <c r="H21" i="1"/>
  <c r="J21" i="1"/>
  <c r="E20" i="1"/>
  <c r="F20" i="1"/>
  <c r="J19" i="1"/>
  <c r="H19" i="1"/>
  <c r="E18" i="1"/>
  <c r="F18" i="1"/>
  <c r="H17" i="1"/>
  <c r="J17" i="1"/>
  <c r="H32" i="4"/>
  <c r="N32" i="4"/>
  <c r="J32" i="4"/>
  <c r="M21" i="4"/>
  <c r="K21" i="4"/>
  <c r="I21" i="4"/>
  <c r="G21" i="4"/>
  <c r="G46" i="4"/>
  <c r="M46" i="4"/>
  <c r="K46" i="4"/>
  <c r="I46" i="4"/>
  <c r="I45" i="4"/>
  <c r="G45" i="4"/>
  <c r="M45" i="4"/>
  <c r="K45" i="4"/>
  <c r="J37" i="4"/>
  <c r="H37" i="4"/>
  <c r="N37" i="4"/>
  <c r="N35" i="4"/>
  <c r="J35" i="4"/>
  <c r="H35" i="4"/>
  <c r="H22" i="4"/>
  <c r="N22" i="4"/>
  <c r="J22" i="4"/>
  <c r="G38" i="4"/>
  <c r="M38" i="4"/>
  <c r="K38" i="4"/>
  <c r="I38" i="4"/>
  <c r="H28" i="4"/>
  <c r="N28" i="4"/>
  <c r="J28" i="4"/>
  <c r="M25" i="4"/>
  <c r="K25" i="4"/>
  <c r="I25" i="4"/>
  <c r="G25" i="4"/>
  <c r="K42" i="4"/>
  <c r="I42" i="4"/>
  <c r="G42" i="4"/>
  <c r="M42" i="4"/>
  <c r="I13" i="4"/>
  <c r="G13" i="4"/>
  <c r="M13" i="4"/>
  <c r="K13" i="4"/>
  <c r="M15" i="4"/>
  <c r="K15" i="4"/>
  <c r="I15" i="4"/>
  <c r="G15" i="4"/>
  <c r="I44" i="4"/>
  <c r="G44" i="4"/>
  <c r="M44" i="4"/>
  <c r="K44" i="4"/>
  <c r="J26" i="4"/>
  <c r="N26" i="4"/>
  <c r="H26" i="4"/>
  <c r="I14" i="4"/>
  <c r="G14" i="4"/>
  <c r="K14" i="4"/>
  <c r="M14" i="4"/>
  <c r="M20" i="4"/>
  <c r="K20" i="4"/>
  <c r="I20" i="4"/>
  <c r="G20" i="4"/>
  <c r="H25" i="4"/>
  <c r="N25" i="4"/>
  <c r="J25" i="4"/>
  <c r="J31" i="4"/>
  <c r="H31" i="4"/>
  <c r="N31" i="4"/>
  <c r="H42" i="4"/>
  <c r="N42" i="4"/>
  <c r="J42" i="4"/>
  <c r="H13" i="4"/>
  <c r="N13" i="4"/>
  <c r="J13" i="4"/>
  <c r="G23" i="4"/>
  <c r="M23" i="4"/>
  <c r="K23" i="4"/>
  <c r="I23" i="4"/>
  <c r="N44" i="4"/>
  <c r="J44" i="4"/>
  <c r="H44" i="4"/>
  <c r="G26" i="4"/>
  <c r="M26" i="4"/>
  <c r="K26" i="4"/>
  <c r="I26" i="4"/>
  <c r="J14" i="4"/>
  <c r="H14" i="4"/>
  <c r="N14" i="4"/>
  <c r="I24" i="4"/>
  <c r="G24" i="4"/>
  <c r="M24" i="4"/>
  <c r="K24" i="4"/>
  <c r="G33" i="4"/>
  <c r="M33" i="4"/>
  <c r="I33" i="4"/>
  <c r="K33" i="4"/>
  <c r="K16" i="4"/>
  <c r="I16" i="4"/>
  <c r="G16" i="4"/>
  <c r="M16" i="4"/>
  <c r="K43" i="4"/>
  <c r="I43" i="4"/>
  <c r="M43" i="4"/>
  <c r="G43" i="4"/>
  <c r="J40" i="4"/>
  <c r="H40" i="4"/>
  <c r="N40" i="4"/>
  <c r="K22" i="4"/>
  <c r="I22" i="4"/>
  <c r="G22" i="4"/>
  <c r="M22" i="4"/>
  <c r="J23" i="4"/>
  <c r="H23" i="4"/>
  <c r="N23" i="4"/>
  <c r="J34" i="4"/>
  <c r="H34" i="4"/>
  <c r="N34" i="4"/>
  <c r="I36" i="4"/>
  <c r="G36" i="4"/>
  <c r="M36" i="4"/>
  <c r="K36" i="4"/>
  <c r="N24" i="4"/>
  <c r="H24" i="4"/>
  <c r="J24" i="4"/>
  <c r="J33" i="4"/>
  <c r="H33" i="4"/>
  <c r="N33" i="4"/>
  <c r="J16" i="4"/>
  <c r="H16" i="4"/>
  <c r="N16" i="4"/>
  <c r="N43" i="4"/>
  <c r="J43" i="4"/>
  <c r="H43" i="4"/>
  <c r="M40" i="4"/>
  <c r="K40" i="4"/>
  <c r="I40" i="4"/>
  <c r="G40" i="4"/>
  <c r="M12" i="4"/>
  <c r="K12" i="4"/>
  <c r="G12" i="4"/>
  <c r="I12" i="4"/>
  <c r="E9" i="4"/>
  <c r="I37" i="4"/>
  <c r="G37" i="4"/>
  <c r="M37" i="4"/>
  <c r="K37" i="4"/>
  <c r="J38" i="4"/>
  <c r="N38" i="4"/>
  <c r="H38" i="4"/>
  <c r="K28" i="4"/>
  <c r="I28" i="4"/>
  <c r="G28" i="4"/>
  <c r="M28" i="4"/>
  <c r="H21" i="4"/>
  <c r="N21" i="4"/>
  <c r="J21" i="4"/>
  <c r="J39" i="4"/>
  <c r="H39" i="4"/>
  <c r="N39" i="4"/>
  <c r="J15" i="4"/>
  <c r="N15" i="4"/>
  <c r="H15" i="4"/>
  <c r="J45" i="4"/>
  <c r="H45" i="4"/>
  <c r="N45" i="4"/>
  <c r="J20" i="4"/>
  <c r="N20" i="4"/>
  <c r="H20" i="4"/>
  <c r="I31" i="4"/>
  <c r="G31" i="4"/>
  <c r="K31" i="4"/>
  <c r="M31" i="4"/>
  <c r="K17" i="4"/>
  <c r="G17" i="4"/>
  <c r="M17" i="4"/>
  <c r="I17" i="4"/>
  <c r="M34" i="4"/>
  <c r="K34" i="4"/>
  <c r="I34" i="4"/>
  <c r="G34" i="4"/>
  <c r="N36" i="4"/>
  <c r="J36" i="4"/>
  <c r="H36" i="4"/>
  <c r="I18" i="4"/>
  <c r="G18" i="4"/>
  <c r="M18" i="4"/>
  <c r="K18" i="4"/>
  <c r="I19" i="4"/>
  <c r="M19" i="4"/>
  <c r="G19" i="4"/>
  <c r="K19" i="4"/>
  <c r="J30" i="4"/>
  <c r="H30" i="4"/>
  <c r="N30" i="4"/>
  <c r="G47" i="4"/>
  <c r="M47" i="4"/>
  <c r="K47" i="4"/>
  <c r="I47" i="4"/>
  <c r="M41" i="4"/>
  <c r="K41" i="4"/>
  <c r="I41" i="4"/>
  <c r="G41" i="4"/>
  <c r="K29" i="4"/>
  <c r="I29" i="4"/>
  <c r="M29" i="4"/>
  <c r="G29" i="4"/>
  <c r="J17" i="4"/>
  <c r="H17" i="4"/>
  <c r="N17" i="4"/>
  <c r="H12" i="4"/>
  <c r="N12" i="4"/>
  <c r="J12" i="4"/>
  <c r="F9" i="4"/>
  <c r="K32" i="4"/>
  <c r="I32" i="4"/>
  <c r="G32" i="4"/>
  <c r="M32" i="4"/>
  <c r="J18" i="4"/>
  <c r="H18" i="4"/>
  <c r="N18" i="4"/>
  <c r="J19" i="4"/>
  <c r="H19" i="4"/>
  <c r="N19" i="4"/>
  <c r="M30" i="4"/>
  <c r="K30" i="4"/>
  <c r="I30" i="4"/>
  <c r="G30" i="4"/>
  <c r="J47" i="4"/>
  <c r="H47" i="4"/>
  <c r="N47" i="4"/>
  <c r="H41" i="4"/>
  <c r="N41" i="4"/>
  <c r="J41" i="4"/>
  <c r="N29" i="4"/>
  <c r="J29" i="4"/>
  <c r="H29" i="4"/>
  <c r="J46" i="4"/>
  <c r="N46" i="4"/>
  <c r="H46" i="4"/>
  <c r="K35" i="4"/>
  <c r="I35" i="4"/>
  <c r="M35" i="4"/>
  <c r="G35" i="4"/>
  <c r="G39" i="4"/>
  <c r="M39" i="4"/>
  <c r="K39" i="4"/>
  <c r="I39" i="4"/>
  <c r="G27" i="4"/>
  <c r="M27" i="4"/>
  <c r="K27" i="4"/>
  <c r="I27" i="4"/>
  <c r="J27" i="4"/>
  <c r="H27" i="4"/>
  <c r="N27" i="4"/>
  <c r="E13" i="1"/>
  <c r="F13" i="1"/>
  <c r="F12" i="1"/>
  <c r="E12" i="1"/>
  <c r="F16" i="1"/>
  <c r="E16" i="1"/>
  <c r="F15" i="1"/>
  <c r="E15" i="1"/>
  <c r="F14" i="1"/>
  <c r="E14" i="1"/>
  <c r="K19" i="1" l="1"/>
  <c r="I17" i="1"/>
  <c r="G17" i="1"/>
  <c r="I19" i="1"/>
  <c r="K20" i="1"/>
  <c r="I20" i="1"/>
  <c r="G20" i="1"/>
  <c r="H20" i="1"/>
  <c r="J20" i="1"/>
  <c r="G18" i="1"/>
  <c r="K18" i="1"/>
  <c r="I18" i="1"/>
  <c r="J18" i="1"/>
  <c r="H18" i="1"/>
  <c r="F9" i="1"/>
  <c r="E9" i="1"/>
  <c r="H9" i="4"/>
  <c r="S2" i="4" s="1"/>
  <c r="M9" i="4"/>
  <c r="T3" i="4" s="1"/>
  <c r="R24" i="4" s="1"/>
  <c r="P3" i="4"/>
  <c r="R1" i="4"/>
  <c r="P4" i="4"/>
  <c r="S1" i="4"/>
  <c r="I9" i="4"/>
  <c r="R3" i="4" s="1"/>
  <c r="J9" i="4"/>
  <c r="S4" i="4" s="1"/>
  <c r="G9" i="4"/>
  <c r="N9" i="4"/>
  <c r="T4" i="4" s="1"/>
  <c r="K9" i="4"/>
  <c r="M15" i="1"/>
  <c r="I15" i="1"/>
  <c r="G15" i="1"/>
  <c r="K15" i="1"/>
  <c r="J16" i="1"/>
  <c r="N16" i="1"/>
  <c r="H16" i="1"/>
  <c r="K13" i="1"/>
  <c r="I13" i="1"/>
  <c r="G13" i="1"/>
  <c r="M13" i="1"/>
  <c r="M14" i="1"/>
  <c r="K14" i="1"/>
  <c r="G14" i="1"/>
  <c r="I14" i="1"/>
  <c r="I16" i="1"/>
  <c r="K16" i="1"/>
  <c r="G16" i="1"/>
  <c r="M16" i="1"/>
  <c r="N13" i="1"/>
  <c r="J13" i="1"/>
  <c r="H13" i="1"/>
  <c r="H14" i="1"/>
  <c r="N14" i="1"/>
  <c r="J14" i="1"/>
  <c r="H15" i="1"/>
  <c r="N15" i="1"/>
  <c r="J15" i="1"/>
  <c r="H12" i="1"/>
  <c r="J12" i="1"/>
  <c r="N12" i="1"/>
  <c r="K12" i="1"/>
  <c r="I12" i="1"/>
  <c r="G12" i="1"/>
  <c r="M12" i="1"/>
  <c r="N9" i="1" l="1"/>
  <c r="T4" i="1" s="1"/>
  <c r="R25" i="1" s="1"/>
  <c r="M9" i="1"/>
  <c r="T3" i="1" s="1"/>
  <c r="P10" i="1" s="1"/>
  <c r="G9" i="1"/>
  <c r="Q3" i="1" s="1"/>
  <c r="K9" i="1"/>
  <c r="S3" i="1" s="1"/>
  <c r="J9" i="1"/>
  <c r="S4" i="1" s="1"/>
  <c r="S11" i="1" s="1"/>
  <c r="I9" i="1"/>
  <c r="R3" i="1" s="1"/>
  <c r="R17" i="1" s="1"/>
  <c r="H9" i="1"/>
  <c r="S2" i="1" s="1"/>
  <c r="Q4" i="4"/>
  <c r="Q25" i="4" s="1"/>
  <c r="P10" i="4"/>
  <c r="Q17" i="4"/>
  <c r="S31" i="4"/>
  <c r="R2" i="4"/>
  <c r="Q3" i="4"/>
  <c r="S18" i="4"/>
  <c r="S25" i="4"/>
  <c r="S11" i="4"/>
  <c r="R31" i="4"/>
  <c r="R10" i="4"/>
  <c r="R17" i="4"/>
  <c r="S15" i="4"/>
  <c r="S8" i="4"/>
  <c r="S22" i="4"/>
  <c r="P32" i="4"/>
  <c r="P18" i="4"/>
  <c r="P25" i="4"/>
  <c r="S23" i="4"/>
  <c r="S16" i="4"/>
  <c r="S9" i="4"/>
  <c r="R29" i="4"/>
  <c r="R15" i="4"/>
  <c r="R8" i="4"/>
  <c r="R4" i="4"/>
  <c r="S3" i="4"/>
  <c r="P24" i="4"/>
  <c r="P31" i="4"/>
  <c r="P17" i="4"/>
  <c r="P11" i="4"/>
  <c r="R25" i="4"/>
  <c r="Q18" i="4"/>
  <c r="S32" i="4"/>
  <c r="P4" i="1"/>
  <c r="S1" i="1"/>
  <c r="R1" i="1"/>
  <c r="P3" i="1"/>
  <c r="Q11" i="4" l="1"/>
  <c r="Q32" i="4"/>
  <c r="S17" i="4"/>
  <c r="S10" i="4"/>
  <c r="S24" i="4"/>
  <c r="Q31" i="4"/>
  <c r="Q10" i="4"/>
  <c r="Q24" i="4"/>
  <c r="R32" i="4"/>
  <c r="R18" i="4"/>
  <c r="R11" i="4"/>
  <c r="R30" i="4"/>
  <c r="R16" i="4"/>
  <c r="R9" i="4"/>
  <c r="T6" i="4"/>
  <c r="S18" i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S27" i="4" l="1"/>
  <c r="T27" i="4" s="1"/>
  <c r="X39" i="4" s="1"/>
  <c r="S34" i="4"/>
  <c r="T34" i="4" s="1"/>
  <c r="Y34" i="4" s="1"/>
  <c r="S20" i="4"/>
  <c r="T20" i="4" s="1"/>
  <c r="W30" i="4" s="1"/>
  <c r="S13" i="4"/>
  <c r="T13" i="4" s="1"/>
  <c r="Z39" i="4" s="1"/>
  <c r="R32" i="1"/>
  <c r="R18" i="1"/>
  <c r="Q32" i="1"/>
  <c r="R9" i="1"/>
  <c r="Q11" i="1"/>
  <c r="R16" i="1"/>
  <c r="T6" i="1"/>
  <c r="S27" i="1"/>
  <c r="X13" i="4" l="1"/>
  <c r="X43" i="4"/>
  <c r="X45" i="4"/>
  <c r="X22" i="4"/>
  <c r="X26" i="4"/>
  <c r="X20" i="4"/>
  <c r="X16" i="4"/>
  <c r="X21" i="4"/>
  <c r="X30" i="4"/>
  <c r="X46" i="4"/>
  <c r="X24" i="4"/>
  <c r="X28" i="4"/>
  <c r="X27" i="4"/>
  <c r="X14" i="4"/>
  <c r="X40" i="4"/>
  <c r="X31" i="4"/>
  <c r="X32" i="4"/>
  <c r="X15" i="4"/>
  <c r="X41" i="4"/>
  <c r="X36" i="4"/>
  <c r="X44" i="4"/>
  <c r="X19" i="4"/>
  <c r="X29" i="4"/>
  <c r="X47" i="4"/>
  <c r="X17" i="4"/>
  <c r="X34" i="4"/>
  <c r="X18" i="4"/>
  <c r="X42" i="4"/>
  <c r="X38" i="4"/>
  <c r="X23" i="4"/>
  <c r="X25" i="4"/>
  <c r="X33" i="4"/>
  <c r="X12" i="4"/>
  <c r="X35" i="4"/>
  <c r="X37" i="4"/>
  <c r="Y47" i="4"/>
  <c r="Y36" i="4"/>
  <c r="Y46" i="4"/>
  <c r="Y21" i="4"/>
  <c r="Y40" i="4"/>
  <c r="Y30" i="4"/>
  <c r="Y38" i="4"/>
  <c r="Y23" i="4"/>
  <c r="Y31" i="4"/>
  <c r="Y29" i="4"/>
  <c r="Y15" i="4"/>
  <c r="Y13" i="4"/>
  <c r="Y19" i="4"/>
  <c r="Y27" i="4"/>
  <c r="Y42" i="4"/>
  <c r="Z44" i="4"/>
  <c r="Y33" i="4"/>
  <c r="Y17" i="4"/>
  <c r="Y35" i="4"/>
  <c r="Y25" i="4"/>
  <c r="Y44" i="4"/>
  <c r="Y18" i="4"/>
  <c r="Y37" i="4"/>
  <c r="Y22" i="4"/>
  <c r="Y45" i="4"/>
  <c r="Y41" i="4"/>
  <c r="Y26" i="4"/>
  <c r="Y20" i="4"/>
  <c r="Y28" i="4"/>
  <c r="Y39" i="4"/>
  <c r="Y43" i="4"/>
  <c r="Y16" i="4"/>
  <c r="Y14" i="4"/>
  <c r="Y12" i="4"/>
  <c r="Y32" i="4"/>
  <c r="Y24" i="4"/>
  <c r="W21" i="4"/>
  <c r="W47" i="4"/>
  <c r="W35" i="4"/>
  <c r="W24" i="4"/>
  <c r="W13" i="4"/>
  <c r="W22" i="4"/>
  <c r="W15" i="4"/>
  <c r="W14" i="4"/>
  <c r="W42" i="4"/>
  <c r="W41" i="4"/>
  <c r="W40" i="4"/>
  <c r="W17" i="4"/>
  <c r="W26" i="4"/>
  <c r="Z15" i="4"/>
  <c r="W12" i="4"/>
  <c r="W36" i="4"/>
  <c r="W20" i="4"/>
  <c r="W44" i="4"/>
  <c r="W18" i="4"/>
  <c r="W25" i="4"/>
  <c r="W29" i="4"/>
  <c r="W32" i="4"/>
  <c r="W31" i="4"/>
  <c r="W27" i="4"/>
  <c r="W37" i="4"/>
  <c r="W33" i="4"/>
  <c r="W38" i="4"/>
  <c r="Z21" i="4"/>
  <c r="W16" i="4"/>
  <c r="W28" i="4"/>
  <c r="W19" i="4"/>
  <c r="W23" i="4"/>
  <c r="W43" i="4"/>
  <c r="W45" i="4"/>
  <c r="W39" i="4"/>
  <c r="W46" i="4"/>
  <c r="Z38" i="4"/>
  <c r="W34" i="4"/>
  <c r="Z46" i="4"/>
  <c r="Z40" i="4"/>
  <c r="Z19" i="4"/>
  <c r="Z34" i="4"/>
  <c r="Z47" i="4"/>
  <c r="Z36" i="4"/>
  <c r="Z25" i="4"/>
  <c r="Z42" i="4"/>
  <c r="Z31" i="4"/>
  <c r="Z35" i="4"/>
  <c r="Z37" i="4"/>
  <c r="Z27" i="4"/>
  <c r="Z23" i="4"/>
  <c r="Z16" i="4"/>
  <c r="Z41" i="4"/>
  <c r="Z43" i="4"/>
  <c r="Z45" i="4"/>
  <c r="Z17" i="4"/>
  <c r="Z28" i="4"/>
  <c r="Z22" i="4"/>
  <c r="Z14" i="4"/>
  <c r="Z29" i="4"/>
  <c r="Z18" i="4"/>
  <c r="Z12" i="4"/>
  <c r="Z26" i="4"/>
  <c r="Z20" i="4"/>
  <c r="Z33" i="4"/>
  <c r="Z30" i="4"/>
  <c r="AE30" i="4" s="1"/>
  <c r="AB30" i="4" s="1"/>
  <c r="AD30" i="4" s="1"/>
  <c r="Z13" i="4"/>
  <c r="Z32" i="4"/>
  <c r="Z24" i="4"/>
  <c r="S20" i="1"/>
  <c r="T20" i="1" s="1"/>
  <c r="S34" i="1"/>
  <c r="T34" i="1" s="1"/>
  <c r="T27" i="1"/>
  <c r="S13" i="1"/>
  <c r="T13" i="1" s="1"/>
  <c r="Z17" i="1" l="1"/>
  <c r="Z18" i="1"/>
  <c r="Z19" i="1"/>
  <c r="Z20" i="1"/>
  <c r="Z21" i="1"/>
  <c r="W17" i="1"/>
  <c r="W18" i="1"/>
  <c r="W19" i="1"/>
  <c r="W20" i="1"/>
  <c r="W21" i="1"/>
  <c r="Y17" i="1"/>
  <c r="Y18" i="1"/>
  <c r="Y19" i="1"/>
  <c r="Y20" i="1"/>
  <c r="Y21" i="1"/>
  <c r="X17" i="1"/>
  <c r="X18" i="1"/>
  <c r="X19" i="1"/>
  <c r="X20" i="1"/>
  <c r="X21" i="1"/>
  <c r="Y14" i="1"/>
  <c r="AE26" i="4"/>
  <c r="AB26" i="4" s="1"/>
  <c r="AD26" i="4" s="1"/>
  <c r="AE31" i="4"/>
  <c r="AB31" i="4" s="1"/>
  <c r="AD31" i="4" s="1"/>
  <c r="AE39" i="4"/>
  <c r="AB39" i="4" s="1"/>
  <c r="AD39" i="4" s="1"/>
  <c r="AE17" i="4"/>
  <c r="AB17" i="4" s="1"/>
  <c r="AD17" i="4" s="1"/>
  <c r="AE25" i="4"/>
  <c r="AB25" i="4" s="1"/>
  <c r="AD25" i="4" s="1"/>
  <c r="AE46" i="4"/>
  <c r="AB46" i="4" s="1"/>
  <c r="AD46" i="4" s="1"/>
  <c r="AE15" i="4"/>
  <c r="AB15" i="4" s="1"/>
  <c r="AD15" i="4" s="1"/>
  <c r="AE38" i="4"/>
  <c r="AB38" i="4" s="1"/>
  <c r="AD38" i="4" s="1"/>
  <c r="AE18" i="4"/>
  <c r="AB18" i="4" s="1"/>
  <c r="AD18" i="4" s="1"/>
  <c r="AE44" i="4"/>
  <c r="AB44" i="4" s="1"/>
  <c r="AD44" i="4" s="1"/>
  <c r="AE41" i="4"/>
  <c r="AB41" i="4" s="1"/>
  <c r="AD41" i="4" s="1"/>
  <c r="AE21" i="4"/>
  <c r="AB21" i="4" s="1"/>
  <c r="AD21" i="4" s="1"/>
  <c r="AE47" i="4"/>
  <c r="AE8" i="4" s="1"/>
  <c r="X3" i="4" s="1"/>
  <c r="AE12" i="4"/>
  <c r="AB12" i="4" s="1"/>
  <c r="AD12" i="4" s="1"/>
  <c r="AE40" i="4"/>
  <c r="AB40" i="4" s="1"/>
  <c r="AD40" i="4" s="1"/>
  <c r="AE19" i="4"/>
  <c r="AB19" i="4" s="1"/>
  <c r="AD19" i="4" s="1"/>
  <c r="AE35" i="4"/>
  <c r="AB35" i="4" s="1"/>
  <c r="AD35" i="4" s="1"/>
  <c r="AE28" i="4"/>
  <c r="AB28" i="4" s="1"/>
  <c r="AD28" i="4" s="1"/>
  <c r="AE45" i="4"/>
  <c r="AB45" i="4" s="1"/>
  <c r="AD45" i="4" s="1"/>
  <c r="AE29" i="4"/>
  <c r="AB29" i="4" s="1"/>
  <c r="AD29" i="4" s="1"/>
  <c r="AE22" i="4"/>
  <c r="AB22" i="4" s="1"/>
  <c r="AD22" i="4" s="1"/>
  <c r="AE32" i="4"/>
  <c r="AB32" i="4" s="1"/>
  <c r="AD32" i="4" s="1"/>
  <c r="AE16" i="4"/>
  <c r="AB16" i="4" s="1"/>
  <c r="AD16" i="4" s="1"/>
  <c r="AE24" i="4"/>
  <c r="AB24" i="4" s="1"/>
  <c r="AD24" i="4" s="1"/>
  <c r="AE13" i="4"/>
  <c r="AB13" i="4" s="1"/>
  <c r="AD13" i="4" s="1"/>
  <c r="AE33" i="4"/>
  <c r="AB33" i="4" s="1"/>
  <c r="AD33" i="4" s="1"/>
  <c r="AE20" i="4"/>
  <c r="AB20" i="4" s="1"/>
  <c r="AD20" i="4" s="1"/>
  <c r="AE43" i="4"/>
  <c r="AB43" i="4" s="1"/>
  <c r="AD43" i="4" s="1"/>
  <c r="AE42" i="4"/>
  <c r="AB42" i="4" s="1"/>
  <c r="AD42" i="4" s="1"/>
  <c r="AE36" i="4"/>
  <c r="AB36" i="4" s="1"/>
  <c r="AD36" i="4" s="1"/>
  <c r="AE14" i="4"/>
  <c r="AB14" i="4" s="1"/>
  <c r="AD14" i="4" s="1"/>
  <c r="AE27" i="4"/>
  <c r="AB27" i="4" s="1"/>
  <c r="AD27" i="4" s="1"/>
  <c r="AE34" i="4"/>
  <c r="AB34" i="4" s="1"/>
  <c r="AD34" i="4" s="1"/>
  <c r="AE23" i="4"/>
  <c r="AB23" i="4" s="1"/>
  <c r="AD23" i="4" s="1"/>
  <c r="AE37" i="4"/>
  <c r="AB37" i="4" s="1"/>
  <c r="AD37" i="4" s="1"/>
  <c r="X14" i="1"/>
  <c r="X15" i="1"/>
  <c r="X12" i="1"/>
  <c r="X13" i="1"/>
  <c r="X16" i="1"/>
  <c r="Y15" i="1"/>
  <c r="Z15" i="1"/>
  <c r="W16" i="1"/>
  <c r="W14" i="1"/>
  <c r="W12" i="1"/>
  <c r="Z13" i="1"/>
  <c r="Z12" i="1"/>
  <c r="Z14" i="1"/>
  <c r="Z16" i="1"/>
  <c r="W15" i="1"/>
  <c r="W13" i="1"/>
  <c r="Y12" i="1"/>
  <c r="Y13" i="1"/>
  <c r="Y16" i="1"/>
  <c r="AE19" i="1" l="1"/>
  <c r="AB19" i="1" s="1"/>
  <c r="AE20" i="1"/>
  <c r="AB20" i="1" s="1"/>
  <c r="AE21" i="1"/>
  <c r="AB21" i="1" s="1"/>
  <c r="AE18" i="1"/>
  <c r="AB18" i="1" s="1"/>
  <c r="AE17" i="1"/>
  <c r="AB17" i="1" s="1"/>
  <c r="AD8" i="4"/>
  <c r="AD10" i="4"/>
  <c r="AC10" i="4" s="1"/>
  <c r="Y3" i="4" s="1"/>
  <c r="Z3" i="4" s="1"/>
  <c r="X5" i="4" s="1"/>
  <c r="AE15" i="1"/>
  <c r="AB15" i="1" s="1"/>
  <c r="AD15" i="1" s="1"/>
  <c r="AE14" i="1"/>
  <c r="AB14" i="1" s="1"/>
  <c r="AD14" i="1" s="1"/>
  <c r="AE16" i="1"/>
  <c r="AD8" i="1" s="1"/>
  <c r="AE12" i="1"/>
  <c r="AB12" i="1" s="1"/>
  <c r="AD12" i="1" s="1"/>
  <c r="AE13" i="1"/>
  <c r="AB13" i="1" s="1"/>
  <c r="AD13" i="1" s="1"/>
  <c r="AB16" i="1" l="1"/>
  <c r="AD16" i="1" s="1"/>
  <c r="AD10" i="1" s="1"/>
  <c r="AC10" i="1" s="1"/>
  <c r="Y3" i="1" s="1"/>
  <c r="Z3" i="1" s="1"/>
  <c r="AE8" i="1"/>
  <c r="X3" i="1" s="1"/>
  <c r="X5" i="1" l="1"/>
</calcChain>
</file>

<file path=xl/sharedStrings.xml><?xml version="1.0" encoding="utf-8"?>
<sst xmlns="http://schemas.openxmlformats.org/spreadsheetml/2006/main" count="277" uniqueCount="44">
  <si>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</si>
  <si>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</si>
  <si>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</si>
  <si>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</si>
  <si>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</si>
  <si>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</si>
  <si>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</si>
  <si>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</si>
  <si>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</si>
  <si>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</si>
  <si>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</si>
  <si>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</si>
  <si>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</si>
  <si>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</si>
  <si>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</si>
  <si>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</si>
  <si>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</si>
  <si>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</si>
  <si>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</si>
  <si>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</si>
  <si>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</si>
  <si>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</si>
  <si>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</si>
  <si>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</si>
  <si>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</si>
  <si>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</si>
  <si>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</si>
  <si>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</si>
  <si>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</si>
  <si>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</si>
  <si>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</si>
  <si>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</si>
  <si>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</si>
  <si>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</si>
  <si>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</si>
  <si>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</si>
  <si>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</si>
  <si>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</si>
  <si>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</si>
  <si>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</si>
  <si>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</si>
  <si>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</si>
  <si>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</si>
  <si>
    <t>VIITORUL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</si>
</sst>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valori'!$AB$12:$AB$21</c:f>
              <c:numCache>
                <c:formatCode>General</c:formatCode>
                <c:ptCount val="10"/>
                <c:pt idx="0">
                  <c:v>756.46483921874903</c:v>
                </c:pt>
                <c:pt idx="1">
                  <c:v>812.08122067760576</c:v>
                </c:pt>
                <c:pt idx="2">
                  <c:v>864.31899398685255</c:v>
                </c:pt>
                <c:pt idx="3">
                  <c:v>1038.2396686713873</c:v>
                </c:pt>
                <c:pt idx="4">
                  <c:v>965.22713484433314</c:v>
                </c:pt>
                <c:pt idx="5">
                  <c:v>1160.0165160411966</c:v>
                </c:pt>
                <c:pt idx="6">
                  <c:v>1239.3117754510859</c:v>
                </c:pt>
                <c:pt idx="7">
                  <c:v>1146.2789976461054</c:v>
                </c:pt>
                <c:pt idx="8">
                  <c:v>1504.14673725594</c:v>
                </c:pt>
                <c:pt idx="9">
                  <c:v>1320.8460806278526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valori'!$AC$12:$AC$21</c:f>
              <c:numCache>
                <c:formatCode>General</c:formatCode>
                <c:ptCount val="10"/>
                <c:pt idx="0">
                  <c:v>745</c:v>
                </c:pt>
                <c:pt idx="1">
                  <c:v>820</c:v>
                </c:pt>
                <c:pt idx="2">
                  <c:v>896</c:v>
                </c:pt>
                <c:pt idx="3">
                  <c:v>992</c:v>
                </c:pt>
                <c:pt idx="4">
                  <c:v>1017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71296"/>
        <c:axId val="70871872"/>
      </c:scatterChart>
      <c:valAx>
        <c:axId val="7087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871872"/>
        <c:crosses val="autoZero"/>
        <c:crossBetween val="midCat"/>
      </c:valAx>
      <c:valAx>
        <c:axId val="70871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8712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1152.1235802154504</c:v>
                </c:pt>
                <c:pt idx="1">
                  <c:v>1156.2044101643073</c:v>
                </c:pt>
                <c:pt idx="2">
                  <c:v>1157.5331766722297</c:v>
                </c:pt>
                <c:pt idx="3">
                  <c:v>1155.2697085241427</c:v>
                </c:pt>
                <c:pt idx="4">
                  <c:v>1149.1407396113589</c:v>
                </c:pt>
                <c:pt idx="5">
                  <c:v>1139.5114127622353</c:v>
                </c:pt>
                <c:pt idx="6">
                  <c:v>1127.3738509823399</c:v>
                </c:pt>
                <c:pt idx="7">
                  <c:v>1114.2519442377193</c:v>
                </c:pt>
                <c:pt idx="8">
                  <c:v>1102.0314390987114</c:v>
                </c:pt>
                <c:pt idx="9">
                  <c:v>1092.7334945670993</c:v>
                </c:pt>
                <c:pt idx="10">
                  <c:v>1088.2570570900018</c:v>
                </c:pt>
                <c:pt idx="11">
                  <c:v>1090.1198797888669</c:v>
                </c:pt>
                <c:pt idx="12">
                  <c:v>1099.2292167575251</c:v>
                </c:pt>
                <c:pt idx="13">
                  <c:v>1115.7109593267987</c:v>
                </c:pt>
                <c:pt idx="14">
                  <c:v>1138.8204154916266</c:v>
                </c:pt>
                <c:pt idx="15">
                  <c:v>1166.949593919004</c:v>
                </c:pt>
                <c:pt idx="16">
                  <c:v>1197.7355775727715</c:v>
                </c:pt>
                <c:pt idx="17">
                  <c:v>1228.2634232955461</c:v>
                </c:pt>
                <c:pt idx="18">
                  <c:v>1255.3461857889172</c:v>
                </c:pt>
                <c:pt idx="19">
                  <c:v>1275.8553170301091</c:v>
                </c:pt>
                <c:pt idx="20">
                  <c:v>1287.067887469238</c:v>
                </c:pt>
                <c:pt idx="21">
                  <c:v>1286.9936249026086</c:v>
                </c:pt>
                <c:pt idx="22">
                  <c:v>1274.6451510811721</c:v>
                </c:pt>
                <c:pt idx="23">
                  <c:v>1250.2191059626859</c:v>
                </c:pt>
                <c:pt idx="24">
                  <c:v>1215.1637676135599</c:v>
                </c:pt>
                <c:pt idx="25">
                  <c:v>1172.1195985475508</c:v>
                </c:pt>
                <c:pt idx="26">
                  <c:v>1124.7318495780721</c:v>
                </c:pt>
                <c:pt idx="27">
                  <c:v>1077.3476763635797</c:v>
                </c:pt>
                <c:pt idx="28">
                  <c:v>1034.6228140487103</c:v>
                </c:pt>
                <c:pt idx="29">
                  <c:v>1001.0733861366047</c:v>
                </c:pt>
                <c:pt idx="30">
                  <c:v>980.61573761252737</c:v>
                </c:pt>
                <c:pt idx="31">
                  <c:v>976.14041280286415</c:v>
                </c:pt>
                <c:pt idx="32">
                  <c:v>989.16506596299052</c:v>
                </c:pt>
                <c:pt idx="33">
                  <c:v>1019.6051643600691</c:v>
                </c:pt>
                <c:pt idx="34">
                  <c:v>1065.6912499677103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73600"/>
        <c:axId val="70874176"/>
      </c:scatterChart>
      <c:valAx>
        <c:axId val="7087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874176"/>
        <c:crosses val="autoZero"/>
        <c:crossBetween val="midCat"/>
      </c:valAx>
      <c:valAx>
        <c:axId val="70874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873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6</xdr:row>
      <xdr:rowOff>19050</xdr:rowOff>
    </xdr:from>
    <xdr:to>
      <xdr:col>21</xdr:col>
      <xdr:colOff>85725</xdr:colOff>
      <xdr:row>19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516255</xdr:colOff>
      <xdr:row>48</xdr:row>
      <xdr:rowOff>25824</xdr:rowOff>
    </xdr:from>
    <xdr:to>
      <xdr:col>22</xdr:col>
      <xdr:colOff>52547</xdr:colOff>
      <xdr:row>75</xdr:row>
      <xdr:rowOff>181716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zoomScaleNormal="100" workbookViewId="0">
      <selection activeCell="B17" sqref="B17"/>
    </sheetView>
  </sheetViews>
  <sheetFormatPr defaultRowHeight="15" x14ac:dyDescent="0.25"/>
  <cols>
    <col min="1" max="1" width="6.140625" customWidth="1"/>
    <col min="4" max="4" width="7.28515625" customWidth="1"/>
    <col min="5" max="6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3" max="23" width="7.42578125" customWidth="1"/>
    <col min="25" max="25" width="8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2.6</v>
      </c>
      <c r="O1" t="s">
        <v>39</v>
      </c>
      <c r="P1" s="2">
        <f>M2</f>
        <v>5</v>
      </c>
      <c r="Q1" s="2">
        <f>A9</f>
        <v>15</v>
      </c>
      <c r="R1" s="2">
        <f>E9</f>
        <v>-0.21063135170206509</v>
      </c>
      <c r="S1" s="2">
        <f>F9</f>
        <v>-0.14538305247074901</v>
      </c>
      <c r="T1" s="2">
        <f>B9</f>
        <v>4470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5</v>
      </c>
      <c r="O2" t="s">
        <v>39</v>
      </c>
      <c r="P2" s="6">
        <f>A9</f>
        <v>15</v>
      </c>
      <c r="Q2" s="2">
        <f>C9</f>
        <v>55</v>
      </c>
      <c r="R2" s="2">
        <f>G9</f>
        <v>-2.1341573176329449</v>
      </c>
      <c r="S2" s="2">
        <f>H9</f>
        <v>1.7403338385134783</v>
      </c>
      <c r="T2" s="2">
        <f>L9</f>
        <v>14126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O3" t="s">
        <v>39</v>
      </c>
      <c r="P3" s="6">
        <f>E9</f>
        <v>-0.21063135170206509</v>
      </c>
      <c r="Q3" s="2">
        <f>G9</f>
        <v>-2.1341573176329449</v>
      </c>
      <c r="R3" s="2">
        <f>I9</f>
        <v>2.3757394145004516</v>
      </c>
      <c r="S3" s="2">
        <f>K9</f>
        <v>-0.32761473279634018</v>
      </c>
      <c r="T3" s="2">
        <f>M9</f>
        <v>-292.61569014262983</v>
      </c>
      <c r="U3" s="2" t="s">
        <v>39</v>
      </c>
      <c r="V3" s="2"/>
      <c r="W3" s="2" t="s">
        <v>39</v>
      </c>
      <c r="X3" s="2">
        <f>AE8</f>
        <v>965.22713484433314</v>
      </c>
      <c r="Y3" s="2">
        <f>AC10</f>
        <v>15.513055497277346</v>
      </c>
      <c r="Z3" t="str">
        <f>IF(ABS(Y3)&lt;0.5,"bine","rau")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2.4166153846153846</v>
      </c>
      <c r="O4" t="s">
        <v>39</v>
      </c>
      <c r="P4" s="6">
        <f>F9</f>
        <v>-0.14538305247074901</v>
      </c>
      <c r="Q4" s="2">
        <f>H9</f>
        <v>1.7403338385134783</v>
      </c>
      <c r="R4" s="2">
        <f>K9</f>
        <v>-0.32761473279634018</v>
      </c>
      <c r="S4" s="2">
        <f>J9</f>
        <v>2.6242605854995489</v>
      </c>
      <c r="T4" s="2">
        <f>N9</f>
        <v>-12.467293814817594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 t="s">
        <v>39</v>
      </c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 t="s">
        <v>39</v>
      </c>
      <c r="P6" s="2"/>
      <c r="Q6" s="2"/>
      <c r="R6" s="2"/>
      <c r="S6" s="2"/>
      <c r="T6" s="2">
        <f>MDETERM(P1:S4)</f>
        <v>229.78189981798548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O7" t="s">
        <v>39</v>
      </c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 t="s">
        <v>39</v>
      </c>
      <c r="P8" s="2">
        <f>T1</f>
        <v>4470</v>
      </c>
      <c r="Q8" s="2">
        <f t="shared" ref="Q8:S8" si="0">Q1</f>
        <v>15</v>
      </c>
      <c r="R8" s="2">
        <f t="shared" si="0"/>
        <v>-0.21063135170206509</v>
      </c>
      <c r="S8" s="2">
        <f t="shared" si="0"/>
        <v>-0.14538305247074901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AE16-AC16</f>
        <v>-51.772865155666864</v>
      </c>
      <c r="AE8" s="2">
        <f>AE16</f>
        <v>965.22713484433314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SUM(A12:A16)</f>
        <v>15</v>
      </c>
      <c r="B9">
        <f>SUM(B12:B16)</f>
        <v>4470</v>
      </c>
      <c r="C9">
        <f>SUM(C12:C16)</f>
        <v>55</v>
      </c>
      <c r="E9">
        <f t="shared" ref="E9:N9" si="1">SUM(E12:E16)</f>
        <v>-0.21063135170206509</v>
      </c>
      <c r="F9">
        <f t="shared" si="1"/>
        <v>-0.14538305247074901</v>
      </c>
      <c r="G9">
        <f t="shared" si="1"/>
        <v>-2.1341573176329449</v>
      </c>
      <c r="H9">
        <f t="shared" si="1"/>
        <v>1.7403338385134783</v>
      </c>
      <c r="I9">
        <f t="shared" si="1"/>
        <v>2.3757394145004516</v>
      </c>
      <c r="J9">
        <f t="shared" si="1"/>
        <v>2.6242605854995489</v>
      </c>
      <c r="K9">
        <f t="shared" si="1"/>
        <v>-0.32761473279634018</v>
      </c>
      <c r="L9">
        <f t="shared" si="1"/>
        <v>14126</v>
      </c>
      <c r="M9">
        <f t="shared" si="1"/>
        <v>-292.61569014262983</v>
      </c>
      <c r="N9">
        <f t="shared" si="1"/>
        <v>-12.467293814817594</v>
      </c>
      <c r="O9" s="2"/>
      <c r="P9" s="2">
        <f t="shared" ref="P9:P11" si="2">T2</f>
        <v>14126</v>
      </c>
      <c r="Q9" s="2">
        <f t="shared" ref="Q9:S11" si="3">Q2</f>
        <v>55</v>
      </c>
      <c r="R9" s="2">
        <f t="shared" si="3"/>
        <v>-2.1341573176329449</v>
      </c>
      <c r="S9" s="2">
        <f t="shared" si="3"/>
        <v>1.7403338385134783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-292.61569014262983</v>
      </c>
      <c r="Q10" s="2">
        <f t="shared" si="3"/>
        <v>-2.1341573176329449</v>
      </c>
      <c r="R10" s="2">
        <f t="shared" si="3"/>
        <v>2.3757394145004516</v>
      </c>
      <c r="S10" s="2">
        <f t="shared" si="3"/>
        <v>-0.32761473279634018</v>
      </c>
      <c r="T10" s="2"/>
      <c r="U10" s="2" t="s">
        <v>39</v>
      </c>
      <c r="V10" s="2"/>
      <c r="W10" s="2"/>
      <c r="X10" s="2"/>
      <c r="Y10" s="2"/>
      <c r="Z10" s="2"/>
      <c r="AA10" s="2" t="s">
        <v>39</v>
      </c>
      <c r="AB10" s="2"/>
      <c r="AC10" s="2">
        <f>SQRT(AD10)/5</f>
        <v>15.513055497277346</v>
      </c>
      <c r="AD10" s="2">
        <f>SUM(AD12:AD16)</f>
        <v>6016.3722715401727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-12.467293814817594</v>
      </c>
      <c r="Q11" s="2">
        <f t="shared" si="3"/>
        <v>1.7403338385134783</v>
      </c>
      <c r="R11" s="2">
        <f t="shared" si="3"/>
        <v>-0.32761473279634018</v>
      </c>
      <c r="S11" s="2">
        <f t="shared" si="3"/>
        <v>2.6242605854995489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A11" t="s">
        <v>39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745</v>
      </c>
      <c r="C12" s="2">
        <f>A12*A12</f>
        <v>1</v>
      </c>
      <c r="D12">
        <f t="shared" ref="D12:D21" si="4">A12*$M$4</f>
        <v>2.4166153846153846</v>
      </c>
      <c r="E12" s="2">
        <f>SIN(D12)</f>
        <v>0.66311842833251444</v>
      </c>
      <c r="F12" s="2">
        <f>COS(D12)</f>
        <v>-0.74851449552150684</v>
      </c>
      <c r="G12" s="2">
        <f>A12*E12</f>
        <v>0.66311842833251444</v>
      </c>
      <c r="H12" s="2">
        <f>A12*F12</f>
        <v>-0.74851449552150684</v>
      </c>
      <c r="I12" s="2">
        <f>E12*E12</f>
        <v>0.43972604999418408</v>
      </c>
      <c r="J12" s="2">
        <f>F12*F12</f>
        <v>0.56027395000581592</v>
      </c>
      <c r="K12" s="2">
        <f>E12*F12</f>
        <v>-0.49635375585432656</v>
      </c>
      <c r="L12" s="2">
        <f>A12*B12</f>
        <v>745</v>
      </c>
      <c r="M12" s="2">
        <f>B12*E12</f>
        <v>494.02322910772324</v>
      </c>
      <c r="N12" s="2">
        <f>B12*F12</f>
        <v>-557.64329916352256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75.705547168122408</v>
      </c>
      <c r="X12" s="2">
        <f>$T$27*E12</f>
        <v>0.96930118575603341</v>
      </c>
      <c r="Y12" s="2">
        <f>$T$34*H12</f>
        <v>13.364197401358089</v>
      </c>
      <c r="Z12" s="2">
        <f>$T$13</f>
        <v>666.42579346351249</v>
      </c>
      <c r="AA12">
        <f>V12</f>
        <v>1</v>
      </c>
      <c r="AB12">
        <f>AE12-$AB$1</f>
        <v>756.46483921874903</v>
      </c>
      <c r="AC12" s="2">
        <f>B12</f>
        <v>745</v>
      </c>
      <c r="AD12" s="2">
        <f>(AB12-AC12)^2</f>
        <v>131.44253831176596</v>
      </c>
      <c r="AE12" s="2">
        <f t="shared" ref="AE12:AE21" si="5">SUM(W12:Z12)</f>
        <v>756.46483921874903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820</v>
      </c>
      <c r="C13" s="2">
        <f t="shared" ref="C13:C21" si="6">A13*A13</f>
        <v>4</v>
      </c>
      <c r="D13">
        <f t="shared" si="4"/>
        <v>4.8332307692307692</v>
      </c>
      <c r="E13" s="2">
        <f t="shared" ref="E13:E21" si="7">SIN(D13)</f>
        <v>-0.99270751170865312</v>
      </c>
      <c r="F13" s="2">
        <f t="shared" ref="F13:F21" si="8">COS(D13)</f>
        <v>0.1205479000116319</v>
      </c>
      <c r="G13" s="2">
        <f t="shared" ref="G13:G21" si="9">A13*E13</f>
        <v>-1.9854150234173062</v>
      </c>
      <c r="H13" s="2">
        <f t="shared" ref="H13:H21" si="10">A13*F13</f>
        <v>0.24109580002326381</v>
      </c>
      <c r="I13" s="2">
        <f t="shared" ref="I13:I21" si="11">E13*E13</f>
        <v>0.98546820380278566</v>
      </c>
      <c r="J13" s="2">
        <f t="shared" ref="J13:J21" si="12">F13*F13</f>
        <v>1.4531796197214402E-2</v>
      </c>
      <c r="K13" s="2">
        <f t="shared" ref="K13:K21" si="13">E13*F13</f>
        <v>-0.11966880586225062</v>
      </c>
      <c r="L13" s="2">
        <f t="shared" ref="L13:L16" si="14">A13*B13</f>
        <v>1640</v>
      </c>
      <c r="M13" s="2">
        <f t="shared" ref="M13:M16" si="15">B13*E13</f>
        <v>-814.02015960109554</v>
      </c>
      <c r="N13" s="2">
        <f t="shared" ref="N13:N16" si="16">B13*F13</f>
        <v>98.849278009538168</v>
      </c>
      <c r="O13" s="2"/>
      <c r="P13" s="2"/>
      <c r="Q13" s="2"/>
      <c r="R13" s="2"/>
      <c r="S13" s="2">
        <f>MDETERM(P8:S11)</f>
        <v>153132.58490975431</v>
      </c>
      <c r="T13" s="8">
        <f>S13/T6</f>
        <v>666.42579346351249</v>
      </c>
      <c r="U13" s="2" t="s">
        <v>39</v>
      </c>
      <c r="V13" s="2">
        <v>2</v>
      </c>
      <c r="W13" s="2">
        <f t="shared" ref="W13:W21" si="17">$T$20*V13</f>
        <v>151.41109433624482</v>
      </c>
      <c r="X13" s="2">
        <f t="shared" ref="X13:X21" si="18">$T$27*E13</f>
        <v>-1.4510719761291515</v>
      </c>
      <c r="Y13" s="2">
        <f t="shared" ref="Y13:Y21" si="19">$T$34*H13</f>
        <v>-4.3045951460223568</v>
      </c>
      <c r="Z13" s="2">
        <f t="shared" ref="Z13:Z21" si="20">$T$13</f>
        <v>666.42579346351249</v>
      </c>
      <c r="AA13">
        <f t="shared" ref="AA13:AA21" si="21">V13</f>
        <v>2</v>
      </c>
      <c r="AB13">
        <f t="shared" ref="AB13:AB16" si="22">AE13-$AB$1</f>
        <v>812.08122067760576</v>
      </c>
      <c r="AC13" s="2">
        <f t="shared" ref="AC13:AC16" si="23">B13</f>
        <v>820</v>
      </c>
      <c r="AD13" s="2">
        <f t="shared" ref="AD13:AD16" si="24">(AB13-AC13)^2</f>
        <v>62.707065956778635</v>
      </c>
      <c r="AE13" s="2">
        <f t="shared" si="5"/>
        <v>812.08122067760576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896</v>
      </c>
      <c r="C14" s="2">
        <f t="shared" si="6"/>
        <v>9</v>
      </c>
      <c r="D14">
        <f t="shared" si="4"/>
        <v>7.2498461538461534</v>
      </c>
      <c r="E14" s="2">
        <f t="shared" si="7"/>
        <v>0.82299349632151109</v>
      </c>
      <c r="F14" s="2">
        <f t="shared" si="8"/>
        <v>0.56805079439473982</v>
      </c>
      <c r="G14" s="2">
        <f t="shared" si="9"/>
        <v>2.468980488964533</v>
      </c>
      <c r="H14" s="2">
        <f t="shared" si="10"/>
        <v>1.7041523831842196</v>
      </c>
      <c r="I14" s="2">
        <f t="shared" si="11"/>
        <v>0.67731829498750507</v>
      </c>
      <c r="J14" s="2">
        <f t="shared" si="12"/>
        <v>0.32268170501249499</v>
      </c>
      <c r="K14" s="2">
        <f t="shared" si="13"/>
        <v>0.46750210936713876</v>
      </c>
      <c r="L14" s="2">
        <f t="shared" si="14"/>
        <v>2688</v>
      </c>
      <c r="M14" s="2">
        <f t="shared" si="15"/>
        <v>737.40217270407391</v>
      </c>
      <c r="N14" s="2">
        <f t="shared" si="16"/>
        <v>508.97351177768689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227.11664150436724</v>
      </c>
      <c r="X14" s="2">
        <f t="shared" si="18"/>
        <v>1.2029956305993821</v>
      </c>
      <c r="Y14" s="2">
        <f t="shared" si="19"/>
        <v>-30.426436611626535</v>
      </c>
      <c r="Z14" s="2">
        <f t="shared" si="20"/>
        <v>666.42579346351249</v>
      </c>
      <c r="AA14">
        <f t="shared" si="21"/>
        <v>3</v>
      </c>
      <c r="AB14">
        <f t="shared" si="22"/>
        <v>864.31899398685255</v>
      </c>
      <c r="AC14" s="2">
        <f t="shared" si="23"/>
        <v>896</v>
      </c>
      <c r="AD14" s="2">
        <f t="shared" si="24"/>
        <v>1003.6861420050851</v>
      </c>
      <c r="AE14" s="2">
        <f t="shared" si="5"/>
        <v>864.31899398685255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992</v>
      </c>
      <c r="C15" s="2">
        <f t="shared" si="6"/>
        <v>16</v>
      </c>
      <c r="D15">
        <f t="shared" si="4"/>
        <v>9.6664615384615384</v>
      </c>
      <c r="E15" s="2">
        <f t="shared" si="7"/>
        <v>-0.23933761172450124</v>
      </c>
      <c r="F15" s="2">
        <f t="shared" si="8"/>
        <v>-0.97093640760557121</v>
      </c>
      <c r="G15" s="2">
        <f t="shared" si="9"/>
        <v>-0.95735044689800497</v>
      </c>
      <c r="H15" s="2">
        <f t="shared" si="10"/>
        <v>-3.8837456304222848</v>
      </c>
      <c r="I15" s="2">
        <f t="shared" si="11"/>
        <v>5.7282492385988114E-2</v>
      </c>
      <c r="J15" s="2">
        <f t="shared" si="12"/>
        <v>0.94271750761401196</v>
      </c>
      <c r="K15" s="2">
        <f t="shared" si="13"/>
        <v>0.23238160093268428</v>
      </c>
      <c r="L15" s="2">
        <f t="shared" si="14"/>
        <v>3968</v>
      </c>
      <c r="M15" s="2">
        <f t="shared" si="15"/>
        <v>-237.42291083070523</v>
      </c>
      <c r="N15" s="2">
        <f t="shared" si="16"/>
        <v>-963.16891634472665</v>
      </c>
      <c r="O15" s="2"/>
      <c r="P15" s="2">
        <f>P1</f>
        <v>5</v>
      </c>
      <c r="Q15" s="2">
        <f>T1</f>
        <v>4470</v>
      </c>
      <c r="R15" s="2">
        <f t="shared" ref="R15:S15" si="25">R1</f>
        <v>-0.21063135170206509</v>
      </c>
      <c r="S15" s="2">
        <f t="shared" si="25"/>
        <v>-0.14538305247074901</v>
      </c>
      <c r="T15" s="2"/>
      <c r="U15" s="2" t="s">
        <v>39</v>
      </c>
      <c r="V15" s="2">
        <v>4</v>
      </c>
      <c r="W15" s="2">
        <f t="shared" si="17"/>
        <v>302.82218867248963</v>
      </c>
      <c r="X15" s="2">
        <f t="shared" si="18"/>
        <v>-0.34984735897619618</v>
      </c>
      <c r="Y15" s="2">
        <f t="shared" si="19"/>
        <v>69.341533894361319</v>
      </c>
      <c r="Z15" s="2">
        <f t="shared" si="20"/>
        <v>666.42579346351249</v>
      </c>
      <c r="AA15">
        <f t="shared" si="21"/>
        <v>4</v>
      </c>
      <c r="AB15">
        <f t="shared" si="22"/>
        <v>1038.2396686713873</v>
      </c>
      <c r="AC15" s="2">
        <f t="shared" si="23"/>
        <v>992</v>
      </c>
      <c r="AD15" s="2">
        <f t="shared" si="24"/>
        <v>2138.1069588396795</v>
      </c>
      <c r="AE15" s="2">
        <f t="shared" si="5"/>
        <v>1038.2396686713873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1017</v>
      </c>
      <c r="C16" s="2">
        <f t="shared" si="6"/>
        <v>25</v>
      </c>
      <c r="D16">
        <f t="shared" si="4"/>
        <v>12.083076923076923</v>
      </c>
      <c r="E16" s="2">
        <f t="shared" si="7"/>
        <v>-0.46469815292293626</v>
      </c>
      <c r="F16" s="2">
        <f t="shared" si="8"/>
        <v>0.88546915624995737</v>
      </c>
      <c r="G16" s="2">
        <f t="shared" si="9"/>
        <v>-2.3234907646146814</v>
      </c>
      <c r="H16" s="2">
        <f t="shared" si="10"/>
        <v>4.4273457812497865</v>
      </c>
      <c r="I16" s="2">
        <f t="shared" si="11"/>
        <v>0.21594437332998864</v>
      </c>
      <c r="J16" s="2">
        <f t="shared" si="12"/>
        <v>0.78405562667001139</v>
      </c>
      <c r="K16" s="2">
        <f t="shared" si="13"/>
        <v>-0.41147588137958602</v>
      </c>
      <c r="L16" s="2">
        <f t="shared" si="14"/>
        <v>5085</v>
      </c>
      <c r="M16" s="2">
        <f t="shared" si="15"/>
        <v>-472.5980215226262</v>
      </c>
      <c r="N16" s="2">
        <f t="shared" si="16"/>
        <v>900.5221319062066</v>
      </c>
      <c r="O16" s="2"/>
      <c r="P16" s="2">
        <f t="shared" ref="P16:S18" si="26">P2</f>
        <v>15</v>
      </c>
      <c r="Q16" s="2">
        <f t="shared" ref="Q16:Q18" si="27">T2</f>
        <v>14126</v>
      </c>
      <c r="R16" s="2">
        <f t="shared" si="26"/>
        <v>-2.1341573176329449</v>
      </c>
      <c r="S16" s="2">
        <f t="shared" si="26"/>
        <v>1.7403338385134783</v>
      </c>
      <c r="T16" s="2"/>
      <c r="U16" s="2" t="s">
        <v>39</v>
      </c>
      <c r="V16" s="2">
        <v>5</v>
      </c>
      <c r="W16" s="2">
        <f t="shared" si="17"/>
        <v>378.52773584061202</v>
      </c>
      <c r="X16" s="2">
        <f t="shared" si="18"/>
        <v>-0.67926399177218399</v>
      </c>
      <c r="Y16" s="2">
        <f t="shared" si="19"/>
        <v>-79.047130468019162</v>
      </c>
      <c r="Z16" s="2">
        <f t="shared" si="20"/>
        <v>666.42579346351249</v>
      </c>
      <c r="AA16">
        <f t="shared" si="21"/>
        <v>5</v>
      </c>
      <c r="AB16">
        <f t="shared" si="22"/>
        <v>965.22713484433314</v>
      </c>
      <c r="AC16" s="2">
        <f t="shared" si="23"/>
        <v>1017</v>
      </c>
      <c r="AD16" s="2">
        <f t="shared" si="24"/>
        <v>2680.4295664268639</v>
      </c>
      <c r="AE16" s="2">
        <f t="shared" si="5"/>
        <v>965.22713484433314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10">
        <v>6</v>
      </c>
      <c r="B17" s="10" t="s">
        <v>43</v>
      </c>
      <c r="C17" s="2">
        <f t="shared" si="6"/>
        <v>36</v>
      </c>
      <c r="D17">
        <f t="shared" si="4"/>
        <v>14.499692307692307</v>
      </c>
      <c r="E17" s="2">
        <f t="shared" si="7"/>
        <v>0.93500421873427753</v>
      </c>
      <c r="F17" s="2">
        <f t="shared" si="8"/>
        <v>-0.35463658997501002</v>
      </c>
      <c r="G17" s="2">
        <f t="shared" si="9"/>
        <v>5.6100253124056652</v>
      </c>
      <c r="H17" s="2">
        <f t="shared" si="10"/>
        <v>-2.1278195398500603</v>
      </c>
      <c r="I17" s="2">
        <f t="shared" si="11"/>
        <v>0.87423288905089669</v>
      </c>
      <c r="J17" s="2">
        <f t="shared" si="12"/>
        <v>0.12576711094910337</v>
      </c>
      <c r="K17" s="2">
        <f t="shared" si="13"/>
        <v>-0.33158670774417254</v>
      </c>
      <c r="L17" s="2"/>
      <c r="M17" s="2"/>
      <c r="N17" s="2"/>
      <c r="O17" s="2"/>
      <c r="P17" s="2">
        <f t="shared" si="26"/>
        <v>-0.21063135170206509</v>
      </c>
      <c r="Q17" s="2">
        <f t="shared" si="27"/>
        <v>-292.61569014262983</v>
      </c>
      <c r="R17" s="2">
        <f t="shared" si="26"/>
        <v>2.3757394145004516</v>
      </c>
      <c r="S17" s="2">
        <f t="shared" si="26"/>
        <v>-0.32761473279634018</v>
      </c>
      <c r="T17" s="2"/>
      <c r="U17" s="2" t="s">
        <v>39</v>
      </c>
      <c r="V17" s="6">
        <v>6</v>
      </c>
      <c r="W17" s="6">
        <f t="shared" si="17"/>
        <v>454.23328300873447</v>
      </c>
      <c r="X17" s="6">
        <f t="shared" si="18"/>
        <v>1.3667252472307601</v>
      </c>
      <c r="Y17" s="6">
        <f t="shared" si="19"/>
        <v>37.990714321718947</v>
      </c>
      <c r="Z17" s="2">
        <f t="shared" si="20"/>
        <v>666.42579346351249</v>
      </c>
      <c r="AA17" s="7">
        <f t="shared" si="21"/>
        <v>6</v>
      </c>
      <c r="AB17" s="7">
        <f>AE17</f>
        <v>1160.0165160411966</v>
      </c>
      <c r="AC17" s="6"/>
      <c r="AD17" s="6"/>
      <c r="AE17" s="9">
        <f t="shared" si="5"/>
        <v>1160.0165160411966</v>
      </c>
      <c r="AF17" s="6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10">
        <v>7</v>
      </c>
      <c r="B18" s="10"/>
      <c r="C18" s="2">
        <f t="shared" si="6"/>
        <v>49</v>
      </c>
      <c r="D18">
        <f t="shared" si="4"/>
        <v>16.916307692307694</v>
      </c>
      <c r="E18" s="2">
        <f t="shared" si="7"/>
        <v>-0.93503026926980015</v>
      </c>
      <c r="F18" s="2">
        <f t="shared" si="8"/>
        <v>-0.35456789977273045</v>
      </c>
      <c r="G18" s="2">
        <f t="shared" si="9"/>
        <v>-6.5452118848886007</v>
      </c>
      <c r="H18" s="2">
        <f t="shared" si="10"/>
        <v>-2.4819752984091132</v>
      </c>
      <c r="I18" s="2">
        <f t="shared" si="11"/>
        <v>0.87428160445075498</v>
      </c>
      <c r="J18" s="2">
        <f t="shared" si="12"/>
        <v>0.12571839554924502</v>
      </c>
      <c r="K18" s="2">
        <f t="shared" si="13"/>
        <v>0.33153171879892368</v>
      </c>
      <c r="L18" s="2"/>
      <c r="M18" s="2"/>
      <c r="N18" s="2"/>
      <c r="O18" s="2"/>
      <c r="P18" s="2">
        <f t="shared" si="26"/>
        <v>-0.14538305247074901</v>
      </c>
      <c r="Q18" s="2">
        <f t="shared" si="27"/>
        <v>-12.467293814817594</v>
      </c>
      <c r="R18" s="2">
        <f t="shared" si="26"/>
        <v>-0.32761473279634018</v>
      </c>
      <c r="S18" s="2">
        <f t="shared" si="26"/>
        <v>2.6242605854995489</v>
      </c>
      <c r="T18" s="2"/>
      <c r="U18" s="2" t="s">
        <v>39</v>
      </c>
      <c r="V18" s="6">
        <v>7</v>
      </c>
      <c r="W18" s="6">
        <f t="shared" si="17"/>
        <v>529.93883017685687</v>
      </c>
      <c r="X18" s="6">
        <f t="shared" si="18"/>
        <v>-1.3667633261226937</v>
      </c>
      <c r="Y18" s="6">
        <f t="shared" si="19"/>
        <v>44.313915136839171</v>
      </c>
      <c r="Z18" s="2">
        <f>$T$13</f>
        <v>666.42579346351249</v>
      </c>
      <c r="AA18" s="7">
        <f t="shared" si="21"/>
        <v>7</v>
      </c>
      <c r="AB18" s="7">
        <f t="shared" ref="AB18:AB21" si="28">AE18</f>
        <v>1239.3117754510859</v>
      </c>
      <c r="AC18" s="6"/>
      <c r="AD18" s="6"/>
      <c r="AE18" s="9">
        <f t="shared" si="5"/>
        <v>1239.3117754510859</v>
      </c>
      <c r="AF18" s="6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10">
        <v>8</v>
      </c>
      <c r="B19" s="10"/>
      <c r="C19" s="2">
        <f t="shared" si="6"/>
        <v>64</v>
      </c>
      <c r="D19">
        <f t="shared" si="4"/>
        <v>19.332923076923077</v>
      </c>
      <c r="E19" s="2">
        <f t="shared" si="7"/>
        <v>0.46476320186536851</v>
      </c>
      <c r="F19" s="2">
        <f t="shared" si="8"/>
        <v>0.88543501522802381</v>
      </c>
      <c r="G19" s="2">
        <f t="shared" si="9"/>
        <v>3.7181056149229481</v>
      </c>
      <c r="H19" s="2">
        <f t="shared" si="10"/>
        <v>7.0834801218241905</v>
      </c>
      <c r="I19" s="2">
        <f t="shared" si="11"/>
        <v>0.21600483380814928</v>
      </c>
      <c r="J19" s="2">
        <f t="shared" si="12"/>
        <v>0.78399516619185072</v>
      </c>
      <c r="K19" s="2">
        <f t="shared" si="13"/>
        <v>0.41151761272108767</v>
      </c>
      <c r="L19" s="2"/>
      <c r="M19" s="2"/>
      <c r="N19" s="2"/>
      <c r="O19" s="2"/>
      <c r="P19" s="2"/>
      <c r="Q19" s="2"/>
      <c r="R19" s="2"/>
      <c r="S19" s="2"/>
      <c r="T19" s="2"/>
      <c r="U19" s="2" t="s">
        <v>39</v>
      </c>
      <c r="V19" s="6">
        <v>8</v>
      </c>
      <c r="W19" s="6">
        <f t="shared" si="17"/>
        <v>605.64437734497926</v>
      </c>
      <c r="X19" s="6">
        <f t="shared" si="18"/>
        <v>0.67935907586928912</v>
      </c>
      <c r="Y19" s="6">
        <f t="shared" si="19"/>
        <v>-126.47053223825583</v>
      </c>
      <c r="Z19" s="2">
        <f t="shared" si="20"/>
        <v>666.42579346351249</v>
      </c>
      <c r="AA19" s="7">
        <f t="shared" si="21"/>
        <v>8</v>
      </c>
      <c r="AB19" s="7">
        <f t="shared" si="28"/>
        <v>1146.2789976461054</v>
      </c>
      <c r="AC19" s="6"/>
      <c r="AD19" s="6"/>
      <c r="AE19" s="9">
        <f t="shared" si="5"/>
        <v>1146.2789976461054</v>
      </c>
      <c r="AF19" s="6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10">
        <v>9</v>
      </c>
      <c r="B20" s="10"/>
      <c r="C20" s="2">
        <f t="shared" si="6"/>
        <v>81</v>
      </c>
      <c r="D20">
        <f t="shared" si="4"/>
        <v>21.74953846153846</v>
      </c>
      <c r="E20" s="2">
        <f t="shared" si="7"/>
        <v>0.23926628210736781</v>
      </c>
      <c r="F20" s="2">
        <f t="shared" si="8"/>
        <v>-0.97095398770823194</v>
      </c>
      <c r="G20" s="2">
        <f t="shared" si="9"/>
        <v>2.1533965389663101</v>
      </c>
      <c r="H20" s="2">
        <f t="shared" si="10"/>
        <v>-8.7385858893740878</v>
      </c>
      <c r="I20" s="2">
        <f t="shared" si="11"/>
        <v>5.7248353753482514E-2</v>
      </c>
      <c r="J20" s="2">
        <f t="shared" si="12"/>
        <v>0.94275164624651742</v>
      </c>
      <c r="K20" s="2">
        <f t="shared" si="13"/>
        <v>-0.23231655073627155</v>
      </c>
      <c r="L20" s="2"/>
      <c r="M20" s="2"/>
      <c r="N20" s="2"/>
      <c r="O20" s="2"/>
      <c r="P20" s="2"/>
      <c r="Q20" s="2"/>
      <c r="R20" s="2"/>
      <c r="S20" s="2">
        <f>MDETERM(P15:S18)</f>
        <v>17395.764455051278</v>
      </c>
      <c r="T20" s="8">
        <f>S20/T6</f>
        <v>75.705547168122408</v>
      </c>
      <c r="U20" s="2" t="s">
        <v>39</v>
      </c>
      <c r="V20" s="6">
        <v>9</v>
      </c>
      <c r="W20" s="6">
        <f t="shared" si="17"/>
        <v>681.34992451310166</v>
      </c>
      <c r="X20" s="6">
        <f t="shared" si="18"/>
        <v>0.34974309421817878</v>
      </c>
      <c r="Y20" s="6">
        <f t="shared" si="19"/>
        <v>156.02127618510781</v>
      </c>
      <c r="Z20" s="2">
        <f t="shared" si="20"/>
        <v>666.42579346351249</v>
      </c>
      <c r="AA20" s="7">
        <f t="shared" si="21"/>
        <v>9</v>
      </c>
      <c r="AB20" s="7">
        <f t="shared" si="28"/>
        <v>1504.14673725594</v>
      </c>
      <c r="AC20" s="6"/>
      <c r="AD20" s="6"/>
      <c r="AE20" s="9">
        <f t="shared" si="5"/>
        <v>1504.14673725594</v>
      </c>
      <c r="AF20" s="6" t="s">
        <v>39</v>
      </c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10">
        <v>10</v>
      </c>
      <c r="B21" s="10"/>
      <c r="C21" s="2">
        <f t="shared" si="6"/>
        <v>100</v>
      </c>
      <c r="D21">
        <f t="shared" si="4"/>
        <v>24.166153846153847</v>
      </c>
      <c r="E21" s="2">
        <f t="shared" si="7"/>
        <v>-0.82295176275917203</v>
      </c>
      <c r="F21" s="2">
        <f t="shared" si="8"/>
        <v>0.56811125334002277</v>
      </c>
      <c r="G21" s="2">
        <f t="shared" si="9"/>
        <v>-8.2295176275917203</v>
      </c>
      <c r="H21" s="2">
        <f t="shared" si="10"/>
        <v>5.6811125334002277</v>
      </c>
      <c r="I21" s="2">
        <f t="shared" si="11"/>
        <v>0.67724960382842858</v>
      </c>
      <c r="J21" s="2">
        <f t="shared" si="12"/>
        <v>0.32275039617157153</v>
      </c>
      <c r="K21" s="2">
        <f t="shared" si="13"/>
        <v>-0.46752815737949432</v>
      </c>
      <c r="L21" s="2"/>
      <c r="M21" s="2"/>
      <c r="N21" s="2"/>
      <c r="O21" s="2"/>
      <c r="P21" s="2"/>
      <c r="Q21" s="2"/>
      <c r="R21" s="2"/>
      <c r="S21" s="2"/>
      <c r="T21" s="2"/>
      <c r="U21" s="2" t="s">
        <v>39</v>
      </c>
      <c r="V21" s="6">
        <v>10</v>
      </c>
      <c r="W21" s="6">
        <f t="shared" si="17"/>
        <v>757.05547168122405</v>
      </c>
      <c r="X21" s="6">
        <f t="shared" si="18"/>
        <v>-1.2029346273309873</v>
      </c>
      <c r="Y21" s="6">
        <f t="shared" si="19"/>
        <v>-101.43224988955302</v>
      </c>
      <c r="Z21" s="2">
        <f t="shared" si="20"/>
        <v>666.42579346351249</v>
      </c>
      <c r="AA21" s="7">
        <f t="shared" si="21"/>
        <v>10</v>
      </c>
      <c r="AB21" s="7">
        <f t="shared" si="28"/>
        <v>1320.8460806278526</v>
      </c>
      <c r="AC21" s="6"/>
      <c r="AD21" s="6"/>
      <c r="AE21" s="9">
        <f t="shared" si="5"/>
        <v>1320.8460806278526</v>
      </c>
      <c r="AF21" s="6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/>
      <c r="B22" s="2"/>
      <c r="C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>P1</f>
        <v>5</v>
      </c>
      <c r="Q22" s="2">
        <f t="shared" ref="Q22:S22" si="29">Q1</f>
        <v>15</v>
      </c>
      <c r="R22" s="2">
        <f>T1</f>
        <v>4470</v>
      </c>
      <c r="S22" s="2">
        <f t="shared" si="29"/>
        <v>-0.14538305247074901</v>
      </c>
      <c r="T22" s="2"/>
      <c r="U22" s="2" t="s">
        <v>39</v>
      </c>
      <c r="V22" s="6"/>
      <c r="W22" s="6"/>
      <c r="X22" s="6"/>
      <c r="Y22" s="6"/>
      <c r="Z22" s="6"/>
      <c r="AA22" s="7"/>
      <c r="AB22" s="7"/>
      <c r="AC22" s="6"/>
      <c r="AD22" s="6"/>
      <c r="AE22" s="6"/>
      <c r="AF22" s="6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/>
      <c r="B23" s="2"/>
      <c r="C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ref="P23:S25" si="30">P2</f>
        <v>15</v>
      </c>
      <c r="Q23" s="2">
        <f t="shared" si="30"/>
        <v>55</v>
      </c>
      <c r="R23" s="2">
        <f t="shared" ref="R23:R25" si="31">T2</f>
        <v>14126</v>
      </c>
      <c r="S23" s="2">
        <f t="shared" si="30"/>
        <v>1.7403338385134783</v>
      </c>
      <c r="T23" s="2"/>
      <c r="U23" s="2" t="s">
        <v>39</v>
      </c>
      <c r="V23" s="6"/>
      <c r="W23" s="6"/>
      <c r="X23" s="6"/>
      <c r="Y23" s="6"/>
      <c r="Z23" s="6"/>
      <c r="AA23" s="7"/>
      <c r="AB23" s="7"/>
      <c r="AC23" s="6"/>
      <c r="AD23" s="6"/>
      <c r="AE23" s="6"/>
      <c r="AF23" s="6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/>
      <c r="B24" s="2"/>
      <c r="C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f t="shared" si="30"/>
        <v>-0.21063135170206509</v>
      </c>
      <c r="Q24" s="2">
        <f t="shared" si="30"/>
        <v>-2.1341573176329449</v>
      </c>
      <c r="R24" s="2">
        <f t="shared" si="31"/>
        <v>-292.61569014262983</v>
      </c>
      <c r="S24" s="2">
        <f t="shared" si="30"/>
        <v>-0.32761473279634018</v>
      </c>
      <c r="T24" s="2"/>
      <c r="U24" s="2" t="s">
        <v>39</v>
      </c>
      <c r="V24" s="6"/>
      <c r="W24" s="6"/>
      <c r="X24" s="6"/>
      <c r="Y24" s="6"/>
      <c r="Z24" s="6"/>
      <c r="AA24" s="7"/>
      <c r="AB24" s="7"/>
      <c r="AC24" s="6"/>
      <c r="AD24" s="6"/>
      <c r="AE24" s="6"/>
      <c r="AF24" s="6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/>
      <c r="B25" s="2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f t="shared" si="30"/>
        <v>-0.14538305247074901</v>
      </c>
      <c r="Q25" s="2">
        <f t="shared" si="30"/>
        <v>1.7403338385134783</v>
      </c>
      <c r="R25" s="2">
        <f t="shared" si="31"/>
        <v>-12.467293814817594</v>
      </c>
      <c r="S25" s="2">
        <f t="shared" si="30"/>
        <v>2.6242605854995489</v>
      </c>
      <c r="T25" s="2"/>
      <c r="U25" s="2" t="s">
        <v>39</v>
      </c>
      <c r="V25" s="6"/>
      <c r="W25" s="6"/>
      <c r="X25" s="6"/>
      <c r="Y25" s="6"/>
      <c r="Z25" s="6"/>
      <c r="AA25" s="7"/>
      <c r="AB25" s="7"/>
      <c r="AC25" s="6"/>
      <c r="AD25" s="6"/>
      <c r="AE25" s="6"/>
      <c r="AF25" s="6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/>
      <c r="B26" s="2"/>
      <c r="C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6"/>
      <c r="W26" s="6"/>
      <c r="X26" s="6"/>
      <c r="Y26" s="6"/>
      <c r="Z26" s="6"/>
      <c r="AA26" s="7"/>
      <c r="AB26" s="7"/>
      <c r="AC26" s="6"/>
      <c r="AD26" s="6"/>
      <c r="AE26" s="6"/>
      <c r="AF26" s="6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/>
      <c r="B27" s="3"/>
      <c r="C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f>MDETERM(P22:S25)</f>
        <v>335.87947256860525</v>
      </c>
      <c r="T27" s="8">
        <f>S27/T6</f>
        <v>1.4617316369768969</v>
      </c>
      <c r="U27" s="2"/>
      <c r="V27" s="6"/>
      <c r="W27" s="6"/>
      <c r="X27" s="6"/>
      <c r="Y27" s="6"/>
      <c r="Z27" s="6"/>
      <c r="AA27" s="7"/>
      <c r="AB27" s="7"/>
      <c r="AC27" s="6"/>
      <c r="AD27" s="6"/>
      <c r="AE27" s="6"/>
      <c r="AF27" s="6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/>
      <c r="B28" s="3"/>
      <c r="C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6"/>
      <c r="W28" s="6"/>
      <c r="X28" s="6"/>
      <c r="Y28" s="6"/>
      <c r="Z28" s="6"/>
      <c r="AA28" s="7"/>
      <c r="AB28" s="7"/>
      <c r="AC28" s="6"/>
      <c r="AD28" s="6"/>
      <c r="AE28" s="6"/>
      <c r="AF28" s="6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/>
      <c r="B29" s="3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P1</f>
        <v>5</v>
      </c>
      <c r="Q29" s="2">
        <f t="shared" ref="Q29:R29" si="32">Q1</f>
        <v>15</v>
      </c>
      <c r="R29" s="2">
        <f t="shared" si="32"/>
        <v>-0.21063135170206509</v>
      </c>
      <c r="S29" s="2">
        <f>T1</f>
        <v>4470</v>
      </c>
      <c r="T29" s="2"/>
      <c r="U29" s="2"/>
      <c r="V29" s="6"/>
      <c r="W29" s="6"/>
      <c r="X29" s="6"/>
      <c r="Y29" s="6"/>
      <c r="Z29" s="6"/>
      <c r="AA29" s="7"/>
      <c r="AB29" s="7"/>
      <c r="AC29" s="6"/>
      <c r="AD29" s="6"/>
      <c r="AE29" s="6"/>
      <c r="AF29" s="6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/>
      <c r="B30" s="3"/>
      <c r="C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 t="shared" ref="P30:R32" si="33">P2</f>
        <v>15</v>
      </c>
      <c r="Q30" s="2">
        <f t="shared" si="33"/>
        <v>55</v>
      </c>
      <c r="R30" s="2">
        <f t="shared" si="33"/>
        <v>-2.1341573176329449</v>
      </c>
      <c r="S30" s="2">
        <f t="shared" ref="S30:S32" si="34">T2</f>
        <v>14126</v>
      </c>
      <c r="T30" s="2"/>
      <c r="U30" s="2"/>
      <c r="V30" s="6"/>
      <c r="W30" s="6"/>
      <c r="X30" s="6"/>
      <c r="Y30" s="6"/>
      <c r="Z30" s="6"/>
      <c r="AA30" s="7"/>
      <c r="AB30" s="7"/>
      <c r="AC30" s="6"/>
      <c r="AD30" s="6"/>
      <c r="AE30" s="6"/>
      <c r="AF30" s="6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/>
      <c r="B31" s="3"/>
      <c r="C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 t="shared" si="33"/>
        <v>-0.21063135170206509</v>
      </c>
      <c r="Q31" s="2">
        <f t="shared" si="33"/>
        <v>-2.1341573176329449</v>
      </c>
      <c r="R31" s="2">
        <f t="shared" si="33"/>
        <v>2.3757394145004516</v>
      </c>
      <c r="S31" s="2">
        <f t="shared" si="34"/>
        <v>-292.61569014262983</v>
      </c>
      <c r="T31" s="2"/>
      <c r="U31" s="2"/>
      <c r="V31" s="6"/>
      <c r="W31" s="6"/>
      <c r="X31" s="6"/>
      <c r="Y31" s="6"/>
      <c r="Z31" s="6"/>
      <c r="AA31" s="7"/>
      <c r="AB31" s="7"/>
      <c r="AC31" s="6"/>
      <c r="AD31" s="6"/>
      <c r="AE31" s="6"/>
      <c r="AF31" s="6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/>
      <c r="B32" s="3"/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>
        <f t="shared" si="33"/>
        <v>-0.14538305247074901</v>
      </c>
      <c r="Q32" s="2">
        <f t="shared" si="33"/>
        <v>1.7403338385134783</v>
      </c>
      <c r="R32" s="2">
        <f t="shared" si="33"/>
        <v>-0.32761473279634018</v>
      </c>
      <c r="S32" s="2">
        <f t="shared" si="34"/>
        <v>-12.467293814817594</v>
      </c>
      <c r="T32" s="2"/>
      <c r="U32" s="2"/>
      <c r="V32" s="6"/>
      <c r="W32" s="6"/>
      <c r="X32" s="6"/>
      <c r="Y32" s="6"/>
      <c r="Z32" s="6"/>
      <c r="AA32" s="7"/>
      <c r="AB32" s="7"/>
      <c r="AC32" s="6"/>
      <c r="AD32" s="6"/>
      <c r="AE32" s="6"/>
      <c r="AF32" s="6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/>
      <c r="B33" s="3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6"/>
      <c r="W33" s="6"/>
      <c r="X33" s="6"/>
      <c r="Y33" s="6"/>
      <c r="Z33" s="6"/>
      <c r="AA33" s="7"/>
      <c r="AB33" s="7"/>
      <c r="AC33" s="6"/>
      <c r="AD33" s="6"/>
      <c r="AE33" s="6"/>
      <c r="AF33" s="6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/>
      <c r="B34" s="3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f>MDETERM(P29:S32)</f>
        <v>-4102.5934524983595</v>
      </c>
      <c r="T34" s="8">
        <f>S34/T6</f>
        <v>-17.85429337884359</v>
      </c>
      <c r="U34" s="2"/>
      <c r="V34" s="6"/>
      <c r="W34" s="6"/>
      <c r="X34" s="6"/>
      <c r="Y34" s="6"/>
      <c r="Z34" s="6"/>
      <c r="AA34" s="7"/>
      <c r="AB34" s="7"/>
      <c r="AC34" s="6"/>
      <c r="AD34" s="6"/>
      <c r="AE34" s="6"/>
      <c r="AF34" s="6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/>
      <c r="B35" s="3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6"/>
      <c r="W35" s="6"/>
      <c r="X35" s="6"/>
      <c r="Y35" s="6"/>
      <c r="Z35" s="6"/>
      <c r="AA35" s="7"/>
      <c r="AB35" s="7"/>
      <c r="AC35" s="6"/>
      <c r="AD35" s="6"/>
      <c r="AE35" s="6"/>
      <c r="AF35" s="6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/>
      <c r="B36" s="3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6"/>
      <c r="W36" s="6"/>
      <c r="X36" s="6"/>
      <c r="Y36" s="6"/>
      <c r="Z36" s="6"/>
      <c r="AA36" s="7"/>
      <c r="AB36" s="7"/>
      <c r="AC36" s="6"/>
      <c r="AD36" s="6"/>
      <c r="AE36" s="6"/>
      <c r="AF36" s="6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/>
      <c r="B37" s="3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6"/>
      <c r="W37" s="6"/>
      <c r="X37" s="6"/>
      <c r="Y37" s="6"/>
      <c r="Z37" s="6"/>
      <c r="AA37" s="7"/>
      <c r="AB37" s="7"/>
      <c r="AC37" s="6"/>
      <c r="AD37" s="6"/>
      <c r="AE37" s="6"/>
      <c r="AF37" s="6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/>
      <c r="B38" s="3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6"/>
      <c r="W38" s="6"/>
      <c r="X38" s="6"/>
      <c r="Y38" s="6"/>
      <c r="Z38" s="6"/>
      <c r="AA38" s="7"/>
      <c r="AB38" s="7"/>
      <c r="AC38" s="6"/>
      <c r="AD38" s="6"/>
      <c r="AE38" s="6"/>
      <c r="AF38" s="6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/>
      <c r="B39" s="3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6"/>
      <c r="W39" s="6"/>
      <c r="X39" s="6"/>
      <c r="Y39" s="6"/>
      <c r="Z39" s="6"/>
      <c r="AA39" s="7"/>
      <c r="AB39" s="7"/>
      <c r="AC39" s="6"/>
      <c r="AD39" s="6"/>
      <c r="AE39" s="6"/>
      <c r="AF39" s="6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/>
      <c r="B40" s="3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6"/>
      <c r="W40" s="6"/>
      <c r="X40" s="6"/>
      <c r="Y40" s="6"/>
      <c r="Z40" s="6"/>
      <c r="AA40" s="7"/>
      <c r="AB40" s="7"/>
      <c r="AC40" s="6"/>
      <c r="AD40" s="6"/>
      <c r="AE40" s="6"/>
      <c r="AF40" s="6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/>
      <c r="B41" s="3"/>
      <c r="C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6"/>
      <c r="W41" s="6"/>
      <c r="X41" s="6"/>
      <c r="Y41" s="6"/>
      <c r="Z41" s="6"/>
      <c r="AA41" s="7"/>
      <c r="AB41" s="7"/>
      <c r="AC41" s="6"/>
      <c r="AD41" s="6"/>
      <c r="AE41" s="6"/>
      <c r="AF41" s="6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/>
      <c r="B42" s="3"/>
      <c r="C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6"/>
      <c r="W42" s="6"/>
      <c r="X42" s="6"/>
      <c r="Y42" s="6"/>
      <c r="Z42" s="6"/>
      <c r="AA42" s="7"/>
      <c r="AB42" s="7"/>
      <c r="AC42" s="6"/>
      <c r="AD42" s="6"/>
      <c r="AE42" s="6"/>
      <c r="AF42" s="6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/>
      <c r="B43" s="3"/>
      <c r="C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6"/>
      <c r="W43" s="6"/>
      <c r="X43" s="6"/>
      <c r="Y43" s="6"/>
      <c r="Z43" s="6"/>
      <c r="AA43" s="7"/>
      <c r="AB43" s="7"/>
      <c r="AC43" s="6"/>
      <c r="AD43" s="6"/>
      <c r="AE43" s="6"/>
      <c r="AF43" s="6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/>
      <c r="B44" s="3"/>
      <c r="C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6"/>
      <c r="W44" s="6"/>
      <c r="X44" s="6"/>
      <c r="Y44" s="6"/>
      <c r="Z44" s="6"/>
      <c r="AA44" s="7"/>
      <c r="AB44" s="7"/>
      <c r="AC44" s="6"/>
      <c r="AD44" s="6"/>
      <c r="AE44" s="6"/>
      <c r="AF44" s="6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/>
      <c r="B45" s="3"/>
      <c r="C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"/>
      <c r="W45" s="6"/>
      <c r="X45" s="6"/>
      <c r="Y45" s="6"/>
      <c r="Z45" s="6"/>
      <c r="AA45" s="7"/>
      <c r="AB45" s="7"/>
      <c r="AC45" s="6"/>
      <c r="AD45" s="6"/>
      <c r="AE45" s="6"/>
      <c r="AF45" s="6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/>
      <c r="B46" s="3"/>
      <c r="C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6"/>
      <c r="W46" s="6"/>
      <c r="X46" s="6"/>
      <c r="Y46" s="6"/>
      <c r="Z46" s="6"/>
      <c r="AA46" s="7"/>
      <c r="AB46" s="7"/>
      <c r="AC46" s="6"/>
      <c r="AD46" s="6"/>
      <c r="AE46" s="6"/>
      <c r="AF46" s="6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/>
      <c r="B47" s="2"/>
      <c r="C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zoomScaleNormal="100" workbookViewId="0">
      <selection activeCell="T5" sqref="T5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f ca="1">RANDBETWEEN(2,36)</f>
        <v>21</v>
      </c>
      <c r="P1" s="2">
        <f>M2</f>
        <v>35</v>
      </c>
      <c r="Q1" s="2">
        <f>A9</f>
        <v>630</v>
      </c>
      <c r="R1" s="2">
        <f ca="1">E9</f>
        <v>4.5428238889662786</v>
      </c>
      <c r="S1" s="2">
        <f ca="1">F9</f>
        <v>-3.6228747589173205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 ca="1">G9</f>
        <v>33.147536681688642</v>
      </c>
      <c r="S2" s="2">
        <f ca="1">H9</f>
        <v>-126.18185176458766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 ca="1">E9</f>
        <v>4.5428238889662786</v>
      </c>
      <c r="Q3" s="2">
        <f ca="1">G9</f>
        <v>33.147536681688642</v>
      </c>
      <c r="R3" s="2">
        <f ca="1">I9</f>
        <v>17.17313584426379</v>
      </c>
      <c r="S3" s="2">
        <f ca="1">K9</f>
        <v>1.432251725238427</v>
      </c>
      <c r="T3" s="2">
        <f ca="1">M9</f>
        <v>5188.8668508097971</v>
      </c>
      <c r="U3" s="2" t="s">
        <v>39</v>
      </c>
      <c r="V3" s="2"/>
      <c r="W3" s="2" t="s">
        <v>39</v>
      </c>
      <c r="X3" s="2">
        <f ca="1">AE8</f>
        <v>1124.0481305645592</v>
      </c>
      <c r="Y3" s="2">
        <f ca="1">AC10</f>
        <v>14.586841699145594</v>
      </c>
      <c r="Z3" t="str">
        <f ca="1">IF(ABS(Y3)&lt;3,"bine","rau")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 ca="1">2*M3/M1</f>
        <v>0.29920000000000002</v>
      </c>
      <c r="P4" s="6">
        <f ca="1">F9</f>
        <v>-3.6228747589173205</v>
      </c>
      <c r="Q4" s="2">
        <f ca="1">H9</f>
        <v>-126.18185176458766</v>
      </c>
      <c r="R4" s="2">
        <f ca="1">K9</f>
        <v>1.432251725238427</v>
      </c>
      <c r="S4" s="2">
        <f ca="1">J9</f>
        <v>17.82686415573621</v>
      </c>
      <c r="T4" s="2">
        <f ca="1">N9</f>
        <v>-4131.1840753267024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/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 ca="1"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/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 ca="1">MDETERM(P1:S4)</f>
        <v>32502954.077012699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/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/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11" si="0">Q1</f>
        <v>630</v>
      </c>
      <c r="R8" s="2">
        <f t="shared" ca="1" si="0"/>
        <v>4.5428238889662786</v>
      </c>
      <c r="S8" s="2">
        <f t="shared" ca="1" si="0"/>
        <v>-3.6228747589173205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 ca="1">AE46-AC46</f>
        <v>-77.308750032289709</v>
      </c>
      <c r="AE8" s="2">
        <f ca="1">AE47</f>
        <v>1124.0481305645592</v>
      </c>
      <c r="AF8" s="2"/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ca="1" si="1">SUM(E12:E46)</f>
        <v>4.5428238889662786</v>
      </c>
      <c r="F9">
        <f t="shared" ca="1" si="1"/>
        <v>-3.6228747589173205</v>
      </c>
      <c r="G9">
        <f t="shared" ca="1" si="1"/>
        <v>33.147536681688642</v>
      </c>
      <c r="H9">
        <f t="shared" ca="1" si="1"/>
        <v>-126.18185176458766</v>
      </c>
      <c r="I9">
        <f t="shared" ca="1" si="1"/>
        <v>17.17313584426379</v>
      </c>
      <c r="J9">
        <f t="shared" ca="1" si="1"/>
        <v>17.82686415573621</v>
      </c>
      <c r="K9">
        <f t="shared" ca="1" si="1"/>
        <v>1.432251725238427</v>
      </c>
      <c r="L9">
        <f t="shared" si="1"/>
        <v>731047</v>
      </c>
      <c r="M9">
        <f t="shared" ca="1" si="1"/>
        <v>5188.8668508097971</v>
      </c>
      <c r="N9">
        <f t="shared" ca="1" si="1"/>
        <v>-4131.1840753267024</v>
      </c>
      <c r="O9" s="2"/>
      <c r="P9" s="2">
        <f t="shared" ref="P9:P11" si="2">T2</f>
        <v>731047</v>
      </c>
      <c r="Q9" s="2">
        <f t="shared" si="0"/>
        <v>14910</v>
      </c>
      <c r="R9" s="2">
        <f t="shared" ca="1" si="0"/>
        <v>33.147536681688642</v>
      </c>
      <c r="S9" s="2">
        <f t="shared" ca="1" si="0"/>
        <v>-126.18185176458766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/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ca="1" si="2"/>
        <v>5188.8668508097971</v>
      </c>
      <c r="Q10" s="2">
        <f t="shared" ca="1" si="0"/>
        <v>33.147536681688642</v>
      </c>
      <c r="R10" s="2">
        <f t="shared" ca="1" si="0"/>
        <v>17.17313584426379</v>
      </c>
      <c r="S10" s="2">
        <f t="shared" ca="1" si="0"/>
        <v>1.432251725238427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 ca="1">SQRT(AD10)/35</f>
        <v>14.586841699145594</v>
      </c>
      <c r="AD10" s="2">
        <f ca="1">SUM(AD12:AD46)</f>
        <v>260650.53967601759</v>
      </c>
      <c r="AE10" s="2"/>
      <c r="AF10" s="2"/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ca="1" si="2"/>
        <v>-4131.1840753267024</v>
      </c>
      <c r="Q11" s="2">
        <f t="shared" ca="1" si="0"/>
        <v>-126.18185176458766</v>
      </c>
      <c r="R11" s="2">
        <f t="shared" ca="1" si="0"/>
        <v>1.432251725238427</v>
      </c>
      <c r="S11" s="2">
        <f t="shared" ca="1" si="0"/>
        <v>17.82686415573621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/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7" ca="1" si="3">A12*$M$4</f>
        <v>0.29920000000000002</v>
      </c>
      <c r="E12" s="2">
        <f ca="1">SIN(D12)</f>
        <v>0.29475584298510005</v>
      </c>
      <c r="F12" s="2">
        <f ca="1">COS(D12)</f>
        <v>0.95557259955805718</v>
      </c>
      <c r="G12" s="2">
        <f ca="1">A12*E12</f>
        <v>0.29475584298510005</v>
      </c>
      <c r="H12" s="2">
        <f ca="1">A12*F12</f>
        <v>0.95557259955805718</v>
      </c>
      <c r="I12" s="2">
        <f ca="1">E12*E12</f>
        <v>8.688100697385695E-2</v>
      </c>
      <c r="J12" s="2">
        <f ca="1">F12*F12</f>
        <v>0.91311899302614308</v>
      </c>
      <c r="K12" s="2">
        <f ca="1">E12*F12</f>
        <v>0.28166060711619856</v>
      </c>
      <c r="L12" s="2">
        <f>A12*B12</f>
        <v>1131</v>
      </c>
      <c r="M12" s="2">
        <f ca="1">B12*E12</f>
        <v>333.36885841614816</v>
      </c>
      <c r="N12" s="2">
        <f ca="1">B12*F12</f>
        <v>1080.7526101001627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 ca="1">$T$20*V12</f>
        <v>0.64233412316013705</v>
      </c>
      <c r="X12" s="2">
        <f ca="1">$T$27*E12</f>
        <v>-0.85270840258948488</v>
      </c>
      <c r="Y12" s="2">
        <f ca="1">$T$34*H12</f>
        <v>5.7800783355648573</v>
      </c>
      <c r="Z12" s="2">
        <f ca="1">$T$13</f>
        <v>1146.5538761593148</v>
      </c>
      <c r="AA12">
        <f>V12</f>
        <v>1</v>
      </c>
      <c r="AB12">
        <f ca="1">AE12-$AB$1</f>
        <v>1152.1235802154504</v>
      </c>
      <c r="AC12" s="2">
        <f>B12</f>
        <v>1131</v>
      </c>
      <c r="AD12" s="2">
        <f ca="1">(AB12-AC12)^2</f>
        <v>446.20564111856646</v>
      </c>
      <c r="AE12" s="2">
        <f t="shared" ref="AE12:AE47" ca="1" si="4">SUM(W12:Z12)</f>
        <v>1152.1235802154504</v>
      </c>
      <c r="AF12" s="2"/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7" si="5">A13*A13</f>
        <v>4</v>
      </c>
      <c r="D13">
        <f t="shared" ca="1" si="3"/>
        <v>0.59840000000000004</v>
      </c>
      <c r="E13" s="2">
        <f t="shared" ref="E13:E47" ca="1" si="6">SIN(D13)</f>
        <v>0.56332121423239723</v>
      </c>
      <c r="F13" s="2">
        <f t="shared" ref="F13:F47" ca="1" si="7">COS(D13)</f>
        <v>0.82623798605228604</v>
      </c>
      <c r="G13" s="2">
        <f t="shared" ref="G13:G47" ca="1" si="8">A13*E13</f>
        <v>1.1266424284647945</v>
      </c>
      <c r="H13" s="2">
        <f t="shared" ref="H13:H47" ca="1" si="9">A13*F13</f>
        <v>1.6524759721045721</v>
      </c>
      <c r="I13" s="2">
        <f t="shared" ref="I13:J46" ca="1" si="10">E13*E13</f>
        <v>0.31733079040426238</v>
      </c>
      <c r="J13" s="2">
        <f t="shared" ca="1" si="10"/>
        <v>0.68266920959573762</v>
      </c>
      <c r="K13" s="2">
        <f t="shared" ref="K13:K47" ca="1" si="11">E13*F13</f>
        <v>0.46543738554790426</v>
      </c>
      <c r="L13" s="2">
        <f t="shared" ref="L13:L47" si="12">A13*B13</f>
        <v>2284</v>
      </c>
      <c r="M13" s="2">
        <f t="shared" ref="M13:M47" ca="1" si="13">B13*E13</f>
        <v>643.31282665339768</v>
      </c>
      <c r="N13" s="2">
        <f t="shared" ref="N13:N47" ca="1" si="14">B13*F13</f>
        <v>943.56378007171065</v>
      </c>
      <c r="O13" s="2"/>
      <c r="P13" s="2"/>
      <c r="Q13" s="2"/>
      <c r="R13" s="2"/>
      <c r="S13" s="2">
        <f ca="1">MDETERM(P8:S11)</f>
        <v>37266387983.627113</v>
      </c>
      <c r="T13" s="8">
        <f ca="1">S13/T6</f>
        <v>1146.5538761593148</v>
      </c>
      <c r="U13" s="2" t="s">
        <v>39</v>
      </c>
      <c r="V13" s="2">
        <v>2</v>
      </c>
      <c r="W13" s="2">
        <f t="shared" ref="W13:W47" ca="1" si="15">$T$20*V13</f>
        <v>1.2846682463202741</v>
      </c>
      <c r="X13" s="2">
        <f t="shared" ref="X13:X47" ca="1" si="16">$T$27*E13</f>
        <v>-1.6296495698548652</v>
      </c>
      <c r="Y13" s="2">
        <f t="shared" ref="Y13:Y47" ca="1" si="17">$T$34*H13</f>
        <v>9.9955153285271692</v>
      </c>
      <c r="Z13" s="2">
        <f t="shared" ref="Z13:Z47" ca="1" si="18">$T$13</f>
        <v>1146.5538761593148</v>
      </c>
      <c r="AA13">
        <f t="shared" ref="AA13:AA46" si="19">V13</f>
        <v>2</v>
      </c>
      <c r="AB13">
        <f t="shared" ref="AB13:AB46" ca="1" si="20">AE13-$AB$1</f>
        <v>1156.2044101643073</v>
      </c>
      <c r="AC13" s="2">
        <f t="shared" ref="AC13:AC46" si="21">B13</f>
        <v>1142</v>
      </c>
      <c r="AD13" s="2">
        <f t="shared" ref="AD13:AD46" ca="1" si="22">(AB13-AC13)^2</f>
        <v>201.76526811587709</v>
      </c>
      <c r="AE13" s="2">
        <f t="shared" ca="1" si="4"/>
        <v>1156.2044101643073</v>
      </c>
      <c r="AF13" s="2"/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5"/>
        <v>9</v>
      </c>
      <c r="D14">
        <f t="shared" ca="1" si="3"/>
        <v>0.89760000000000006</v>
      </c>
      <c r="E14" s="2">
        <f t="shared" ca="1" si="6"/>
        <v>0.78183279115540594</v>
      </c>
      <c r="F14" s="2">
        <f t="shared" ca="1" si="7"/>
        <v>0.62348816081313641</v>
      </c>
      <c r="G14" s="2">
        <f t="shared" ca="1" si="8"/>
        <v>2.345498373466218</v>
      </c>
      <c r="H14" s="2">
        <f t="shared" ca="1" si="9"/>
        <v>1.8704644824394092</v>
      </c>
      <c r="I14" s="2">
        <f t="shared" ca="1" si="10"/>
        <v>0.61126251332585257</v>
      </c>
      <c r="J14" s="2">
        <f t="shared" ca="1" si="10"/>
        <v>0.38873748667414743</v>
      </c>
      <c r="K14" s="2">
        <f t="shared" ca="1" si="11"/>
        <v>0.48746348902088504</v>
      </c>
      <c r="L14" s="2">
        <f t="shared" si="12"/>
        <v>3432</v>
      </c>
      <c r="M14" s="2">
        <f t="shared" ca="1" si="13"/>
        <v>894.41671308178434</v>
      </c>
      <c r="N14" s="2">
        <f t="shared" ca="1" si="14"/>
        <v>713.270455970228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ca="1" si="15"/>
        <v>1.927002369480411</v>
      </c>
      <c r="X14" s="2">
        <f t="shared" ca="1" si="16"/>
        <v>-2.2617885490802809</v>
      </c>
      <c r="Y14" s="2">
        <f t="shared" ca="1" si="17"/>
        <v>11.314086692514774</v>
      </c>
      <c r="Z14" s="2">
        <f t="shared" ca="1" si="18"/>
        <v>1146.5538761593148</v>
      </c>
      <c r="AA14">
        <f t="shared" si="19"/>
        <v>3</v>
      </c>
      <c r="AB14">
        <f t="shared" ca="1" si="20"/>
        <v>1157.5331766722297</v>
      </c>
      <c r="AC14" s="2">
        <f t="shared" si="21"/>
        <v>1144</v>
      </c>
      <c r="AD14" s="2">
        <f t="shared" ca="1" si="22"/>
        <v>183.14687084178291</v>
      </c>
      <c r="AE14" s="2">
        <f t="shared" ca="1" si="4"/>
        <v>1157.5331766722297</v>
      </c>
      <c r="AF14" s="2"/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5"/>
        <v>16</v>
      </c>
      <c r="D15">
        <f t="shared" ca="1" si="3"/>
        <v>1.1968000000000001</v>
      </c>
      <c r="E15" s="2">
        <f t="shared" ca="1" si="6"/>
        <v>0.93087477109580852</v>
      </c>
      <c r="F15" s="2">
        <f t="shared" ca="1" si="7"/>
        <v>0.36533841919147536</v>
      </c>
      <c r="G15" s="2">
        <f t="shared" ca="1" si="8"/>
        <v>3.7234990843832341</v>
      </c>
      <c r="H15" s="2">
        <f t="shared" ca="1" si="9"/>
        <v>1.4613536767659014</v>
      </c>
      <c r="I15" s="2">
        <f t="shared" ca="1" si="10"/>
        <v>0.86652783946267387</v>
      </c>
      <c r="J15" s="2">
        <f t="shared" ca="1" si="10"/>
        <v>0.13347216053732616</v>
      </c>
      <c r="K15" s="2">
        <f t="shared" ca="1" si="11"/>
        <v>0.34008431733736916</v>
      </c>
      <c r="L15" s="2">
        <f t="shared" si="12"/>
        <v>4596</v>
      </c>
      <c r="M15" s="2">
        <f t="shared" ca="1" si="13"/>
        <v>1069.575111989084</v>
      </c>
      <c r="N15" s="2">
        <f t="shared" ca="1" si="14"/>
        <v>419.77384365100517</v>
      </c>
      <c r="O15" s="2"/>
      <c r="P15" s="2">
        <f>P1</f>
        <v>35</v>
      </c>
      <c r="Q15" s="2">
        <f>T1</f>
        <v>40499</v>
      </c>
      <c r="R15" s="2">
        <f t="shared" ref="R15:S15" ca="1" si="23">R1</f>
        <v>4.5428238889662786</v>
      </c>
      <c r="S15" s="2">
        <f t="shared" ca="1" si="23"/>
        <v>-3.6228747589173205</v>
      </c>
      <c r="T15" s="2"/>
      <c r="U15" s="2" t="s">
        <v>39</v>
      </c>
      <c r="V15" s="2">
        <v>4</v>
      </c>
      <c r="W15" s="2">
        <f t="shared" ca="1" si="15"/>
        <v>2.5693364926405482</v>
      </c>
      <c r="X15" s="2">
        <f t="shared" ca="1" si="16"/>
        <v>-2.692956757135716</v>
      </c>
      <c r="Y15" s="2">
        <f t="shared" ca="1" si="17"/>
        <v>8.8394526293231603</v>
      </c>
      <c r="Z15" s="2">
        <f t="shared" ca="1" si="18"/>
        <v>1146.5538761593148</v>
      </c>
      <c r="AA15">
        <f t="shared" si="19"/>
        <v>4</v>
      </c>
      <c r="AB15">
        <f t="shared" ca="1" si="20"/>
        <v>1155.2697085241427</v>
      </c>
      <c r="AC15" s="2">
        <f t="shared" si="21"/>
        <v>1149</v>
      </c>
      <c r="AD15" s="2">
        <f t="shared" ca="1" si="22"/>
        <v>39.309244977708175</v>
      </c>
      <c r="AE15" s="2">
        <f t="shared" ca="1" si="4"/>
        <v>1155.2697085241427</v>
      </c>
      <c r="AF15" s="2"/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5"/>
        <v>25</v>
      </c>
      <c r="D16">
        <f t="shared" ca="1" si="3"/>
        <v>1.496</v>
      </c>
      <c r="E16" s="2">
        <f t="shared" ca="1" si="6"/>
        <v>0.99720405860266026</v>
      </c>
      <c r="F16" s="2">
        <f t="shared" ca="1" si="7"/>
        <v>7.4726605077322303E-2</v>
      </c>
      <c r="G16" s="2">
        <f t="shared" ca="1" si="8"/>
        <v>4.9860202930133015</v>
      </c>
      <c r="H16" s="2">
        <f t="shared" ca="1" si="9"/>
        <v>0.37363302538661153</v>
      </c>
      <c r="I16" s="2">
        <f t="shared" ca="1" si="10"/>
        <v>0.99441593449361787</v>
      </c>
      <c r="J16" s="2">
        <f t="shared" ca="1" si="10"/>
        <v>5.5840655063820917E-3</v>
      </c>
      <c r="K16" s="2">
        <f t="shared" ca="1" si="11"/>
        <v>7.4517673868703962E-2</v>
      </c>
      <c r="L16" s="2">
        <f t="shared" si="12"/>
        <v>5705</v>
      </c>
      <c r="M16" s="2">
        <f t="shared" ca="1" si="13"/>
        <v>1137.8098308656354</v>
      </c>
      <c r="N16" s="2">
        <f t="shared" ca="1" si="14"/>
        <v>85.263056393224744</v>
      </c>
      <c r="O16" s="2"/>
      <c r="P16" s="2">
        <f t="shared" ref="P16:S18" si="24">P2</f>
        <v>630</v>
      </c>
      <c r="Q16" s="2">
        <f t="shared" ref="Q16:Q18" si="25">T2</f>
        <v>731047</v>
      </c>
      <c r="R16" s="2">
        <f t="shared" ca="1" si="24"/>
        <v>33.147536681688642</v>
      </c>
      <c r="S16" s="2">
        <f t="shared" ca="1" si="24"/>
        <v>-126.18185176458766</v>
      </c>
      <c r="T16" s="2"/>
      <c r="U16" s="2" t="s">
        <v>39</v>
      </c>
      <c r="V16" s="2">
        <v>5</v>
      </c>
      <c r="W16" s="2">
        <f t="shared" ca="1" si="15"/>
        <v>3.2116706158006854</v>
      </c>
      <c r="X16" s="2">
        <f t="shared" ca="1" si="16"/>
        <v>-2.8848428287469421</v>
      </c>
      <c r="Y16" s="2">
        <f t="shared" ca="1" si="17"/>
        <v>2.2600356649903044</v>
      </c>
      <c r="Z16" s="2">
        <f t="shared" ca="1" si="18"/>
        <v>1146.5538761593148</v>
      </c>
      <c r="AA16">
        <f t="shared" si="19"/>
        <v>5</v>
      </c>
      <c r="AB16">
        <f t="shared" ca="1" si="20"/>
        <v>1149.1407396113589</v>
      </c>
      <c r="AC16" s="2">
        <f t="shared" si="21"/>
        <v>1141</v>
      </c>
      <c r="AD16" s="2">
        <f t="shared" ca="1" si="22"/>
        <v>66.271641419947329</v>
      </c>
      <c r="AE16" s="2">
        <f t="shared" ca="1" si="4"/>
        <v>1149.1407396113589</v>
      </c>
      <c r="AF16" s="2"/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5"/>
        <v>36</v>
      </c>
      <c r="D17">
        <f t="shared" ca="1" si="3"/>
        <v>1.7952000000000001</v>
      </c>
      <c r="E17" s="2">
        <f t="shared" ca="1" si="6"/>
        <v>0.97492697804176998</v>
      </c>
      <c r="F17" s="2">
        <f t="shared" ca="1" si="7"/>
        <v>-0.22252502665170518</v>
      </c>
      <c r="G17" s="2">
        <f t="shared" ca="1" si="8"/>
        <v>5.8495618682506194</v>
      </c>
      <c r="H17" s="2">
        <f t="shared" ca="1" si="9"/>
        <v>-1.3351501599102311</v>
      </c>
      <c r="I17" s="2">
        <f t="shared" ca="1" si="10"/>
        <v>0.95048261251365784</v>
      </c>
      <c r="J17" s="2">
        <f t="shared" ca="1" si="10"/>
        <v>4.9517387486342102E-2</v>
      </c>
      <c r="K17" s="2">
        <f t="shared" ca="1" si="11"/>
        <v>-0.21694565177221126</v>
      </c>
      <c r="L17" s="2">
        <f t="shared" si="12"/>
        <v>6888</v>
      </c>
      <c r="M17" s="2">
        <f t="shared" ca="1" si="13"/>
        <v>1119.216170791952</v>
      </c>
      <c r="N17" s="2">
        <f t="shared" ca="1" si="14"/>
        <v>-255.45873059615755</v>
      </c>
      <c r="O17" s="2"/>
      <c r="P17" s="2">
        <f t="shared" ca="1" si="24"/>
        <v>4.5428238889662786</v>
      </c>
      <c r="Q17" s="2">
        <f t="shared" ca="1" si="25"/>
        <v>5188.8668508097971</v>
      </c>
      <c r="R17" s="2">
        <f t="shared" ca="1" si="24"/>
        <v>17.17313584426379</v>
      </c>
      <c r="S17" s="2">
        <f t="shared" ca="1" si="24"/>
        <v>1.432251725238427</v>
      </c>
      <c r="T17" s="2"/>
      <c r="U17" s="2" t="s">
        <v>39</v>
      </c>
      <c r="V17" s="2">
        <v>6</v>
      </c>
      <c r="W17" s="2">
        <f t="shared" ca="1" si="15"/>
        <v>3.8540047389608221</v>
      </c>
      <c r="X17" s="2">
        <f t="shared" ca="1" si="16"/>
        <v>-2.8203967652285531</v>
      </c>
      <c r="Y17" s="2">
        <f t="shared" ca="1" si="17"/>
        <v>-8.0760713708118512</v>
      </c>
      <c r="Z17" s="2">
        <f t="shared" ca="1" si="18"/>
        <v>1146.5538761593148</v>
      </c>
      <c r="AA17">
        <f t="shared" si="19"/>
        <v>6</v>
      </c>
      <c r="AB17">
        <f t="shared" ca="1" si="20"/>
        <v>1139.5114127622353</v>
      </c>
      <c r="AC17" s="2">
        <f t="shared" si="21"/>
        <v>1148</v>
      </c>
      <c r="AD17" s="2">
        <f t="shared" ca="1" si="22"/>
        <v>72.05611329314182</v>
      </c>
      <c r="AE17" s="2">
        <f t="shared" ca="1" si="4"/>
        <v>1139.5114127622353</v>
      </c>
      <c r="AF17" s="2"/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5"/>
        <v>49</v>
      </c>
      <c r="D18">
        <f t="shared" ca="1" si="3"/>
        <v>2.0944000000000003</v>
      </c>
      <c r="E18" s="2">
        <f t="shared" ca="1" si="6"/>
        <v>0.86602295497064974</v>
      </c>
      <c r="F18" s="2">
        <f t="shared" ca="1" si="7"/>
        <v>-0.50000424144591404</v>
      </c>
      <c r="G18" s="2">
        <f t="shared" ca="1" si="8"/>
        <v>6.0621606847945486</v>
      </c>
      <c r="H18" s="2">
        <f t="shared" ca="1" si="9"/>
        <v>-3.5000296901213983</v>
      </c>
      <c r="I18" s="2">
        <f t="shared" ca="1" si="10"/>
        <v>0.74999575853609601</v>
      </c>
      <c r="J18" s="2">
        <f t="shared" ca="1" si="10"/>
        <v>0.25000424146390393</v>
      </c>
      <c r="K18" s="2">
        <f t="shared" ca="1" si="11"/>
        <v>-0.43301515067484869</v>
      </c>
      <c r="L18" s="2">
        <f t="shared" si="12"/>
        <v>7973</v>
      </c>
      <c r="M18" s="2">
        <f t="shared" ca="1" si="13"/>
        <v>986.40014571157008</v>
      </c>
      <c r="N18" s="2">
        <f t="shared" ca="1" si="14"/>
        <v>-569.5048310068961</v>
      </c>
      <c r="O18" s="2"/>
      <c r="P18" s="2">
        <f t="shared" ca="1" si="24"/>
        <v>-3.6228747589173205</v>
      </c>
      <c r="Q18" s="2">
        <f t="shared" ca="1" si="25"/>
        <v>-4131.1840753267024</v>
      </c>
      <c r="R18" s="2">
        <f t="shared" ca="1" si="24"/>
        <v>1.432251725238427</v>
      </c>
      <c r="S18" s="2">
        <f t="shared" ca="1" si="24"/>
        <v>17.82686415573621</v>
      </c>
      <c r="T18" s="2"/>
      <c r="U18" s="2" t="s">
        <v>39</v>
      </c>
      <c r="V18" s="2">
        <v>7</v>
      </c>
      <c r="W18" s="2">
        <f t="shared" ca="1" si="15"/>
        <v>4.4963388621209592</v>
      </c>
      <c r="X18" s="2">
        <f t="shared" ca="1" si="16"/>
        <v>-2.5053449087222255</v>
      </c>
      <c r="Y18" s="2">
        <f t="shared" ca="1" si="17"/>
        <v>-21.171019130373619</v>
      </c>
      <c r="Z18" s="2">
        <f t="shared" ca="1" si="18"/>
        <v>1146.5538761593148</v>
      </c>
      <c r="AA18">
        <f t="shared" si="19"/>
        <v>7</v>
      </c>
      <c r="AB18">
        <f t="shared" ca="1" si="20"/>
        <v>1127.3738509823399</v>
      </c>
      <c r="AC18" s="2">
        <f t="shared" si="21"/>
        <v>1139</v>
      </c>
      <c r="AD18" s="2">
        <f t="shared" ca="1" si="22"/>
        <v>135.16734098083785</v>
      </c>
      <c r="AE18" s="2">
        <f t="shared" ca="1" si="4"/>
        <v>1127.3738509823399</v>
      </c>
      <c r="AF18" s="2"/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5"/>
        <v>64</v>
      </c>
      <c r="D19">
        <f t="shared" ca="1" si="3"/>
        <v>2.3936000000000002</v>
      </c>
      <c r="E19" s="2">
        <f t="shared" ca="1" si="6"/>
        <v>0.68016863467473831</v>
      </c>
      <c r="F19" s="2">
        <f t="shared" ca="1" si="7"/>
        <v>-0.73305567892534773</v>
      </c>
      <c r="G19" s="2">
        <f t="shared" ca="1" si="8"/>
        <v>5.4413490773979065</v>
      </c>
      <c r="H19" s="2">
        <f t="shared" ca="1" si="9"/>
        <v>-5.8644454314027818</v>
      </c>
      <c r="I19" s="2">
        <f t="shared" ca="1" si="10"/>
        <v>0.46262937159529766</v>
      </c>
      <c r="J19" s="2">
        <f t="shared" ca="1" si="10"/>
        <v>0.53737062840470251</v>
      </c>
      <c r="K19" s="2">
        <f t="shared" ca="1" si="11"/>
        <v>-0.49860148027521711</v>
      </c>
      <c r="L19" s="2">
        <f t="shared" si="12"/>
        <v>9128</v>
      </c>
      <c r="M19" s="2">
        <f t="shared" ca="1" si="13"/>
        <v>776.07241216387638</v>
      </c>
      <c r="N19" s="2">
        <f t="shared" ca="1" si="14"/>
        <v>-836.41652965382173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ca="1" si="15"/>
        <v>5.1386729852810964</v>
      </c>
      <c r="X19" s="2">
        <f t="shared" ca="1" si="16"/>
        <v>-1.9676811292059286</v>
      </c>
      <c r="Y19" s="2">
        <f t="shared" ca="1" si="17"/>
        <v>-35.472923777670616</v>
      </c>
      <c r="Z19" s="2">
        <f t="shared" ca="1" si="18"/>
        <v>1146.5538761593148</v>
      </c>
      <c r="AA19">
        <f t="shared" si="19"/>
        <v>8</v>
      </c>
      <c r="AB19">
        <f t="shared" ca="1" si="20"/>
        <v>1114.2519442377193</v>
      </c>
      <c r="AC19" s="2">
        <f t="shared" si="21"/>
        <v>1141</v>
      </c>
      <c r="AD19" s="2">
        <f t="shared" ca="1" si="22"/>
        <v>715.45848706207926</v>
      </c>
      <c r="AE19" s="2">
        <f t="shared" ca="1" si="4"/>
        <v>1114.2519442377193</v>
      </c>
      <c r="AF19" s="2"/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5"/>
        <v>81</v>
      </c>
      <c r="D20">
        <f t="shared" ca="1" si="3"/>
        <v>2.6928000000000001</v>
      </c>
      <c r="E20" s="2">
        <f t="shared" ca="1" si="6"/>
        <v>0.43387806577733851</v>
      </c>
      <c r="F20" s="2">
        <f t="shared" ca="1" si="7"/>
        <v>-0.900971600017068</v>
      </c>
      <c r="G20" s="2">
        <f t="shared" ca="1" si="8"/>
        <v>3.9049025919960467</v>
      </c>
      <c r="H20" s="2">
        <f t="shared" ca="1" si="9"/>
        <v>-8.1087444001536113</v>
      </c>
      <c r="I20" s="2">
        <f t="shared" ca="1" si="10"/>
        <v>0.18825017596268448</v>
      </c>
      <c r="J20" s="2">
        <f t="shared" ca="1" si="10"/>
        <v>0.81174982403731555</v>
      </c>
      <c r="K20" s="2">
        <f t="shared" ca="1" si="11"/>
        <v>-0.39091181513571932</v>
      </c>
      <c r="L20" s="2">
        <f t="shared" si="12"/>
        <v>10278</v>
      </c>
      <c r="M20" s="2">
        <f t="shared" ca="1" si="13"/>
        <v>495.4887511177206</v>
      </c>
      <c r="N20" s="2">
        <f t="shared" ca="1" si="14"/>
        <v>-1028.9095672194917</v>
      </c>
      <c r="O20" s="2"/>
      <c r="P20" s="2"/>
      <c r="Q20" s="2"/>
      <c r="R20" s="2"/>
      <c r="S20" s="2">
        <f ca="1">MDETERM(P15:S18)</f>
        <v>20877756.507172152</v>
      </c>
      <c r="T20" s="8">
        <f ca="1">S20/T6</f>
        <v>0.64233412316013705</v>
      </c>
      <c r="U20" s="2" t="s">
        <v>39</v>
      </c>
      <c r="V20" s="2">
        <v>9</v>
      </c>
      <c r="W20" s="2">
        <f t="shared" ca="1" si="15"/>
        <v>5.7810071084412336</v>
      </c>
      <c r="X20" s="2">
        <f t="shared" ca="1" si="16"/>
        <v>-1.255179434751059</v>
      </c>
      <c r="Y20" s="2">
        <f t="shared" ca="1" si="17"/>
        <v>-49.048264734293632</v>
      </c>
      <c r="Z20" s="2">
        <f t="shared" ca="1" si="18"/>
        <v>1146.5538761593148</v>
      </c>
      <c r="AA20">
        <f t="shared" si="19"/>
        <v>9</v>
      </c>
      <c r="AB20">
        <f t="shared" ca="1" si="20"/>
        <v>1102.0314390987114</v>
      </c>
      <c r="AC20" s="2">
        <f t="shared" si="21"/>
        <v>1142</v>
      </c>
      <c r="AD20" s="2">
        <f t="shared" ca="1" si="22"/>
        <v>1597.4858605200145</v>
      </c>
      <c r="AE20" s="2">
        <f t="shared" ca="1" si="4"/>
        <v>1102.0314390987114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5"/>
        <v>100</v>
      </c>
      <c r="D21">
        <f t="shared" ca="1" si="3"/>
        <v>2.992</v>
      </c>
      <c r="E21" s="2">
        <f t="shared" ca="1" si="6"/>
        <v>0.14903534773740792</v>
      </c>
      <c r="F21" s="2">
        <f t="shared" ca="1" si="7"/>
        <v>-0.98883186898723585</v>
      </c>
      <c r="G21" s="2">
        <f t="shared" ca="1" si="8"/>
        <v>1.4903534773740792</v>
      </c>
      <c r="H21" s="2">
        <f t="shared" ca="1" si="9"/>
        <v>-9.8883186898723583</v>
      </c>
      <c r="I21" s="2">
        <f t="shared" ca="1" si="10"/>
        <v>2.22115348752101E-2</v>
      </c>
      <c r="J21" s="2">
        <f t="shared" ca="1" si="10"/>
        <v>0.97778846512479001</v>
      </c>
      <c r="K21" s="2">
        <f t="shared" ca="1" si="11"/>
        <v>-0.14737090144834369</v>
      </c>
      <c r="L21" s="2">
        <f t="shared" si="12"/>
        <v>11470</v>
      </c>
      <c r="M21" s="2">
        <f t="shared" ca="1" si="13"/>
        <v>170.94354385480688</v>
      </c>
      <c r="N21" s="2">
        <f t="shared" ca="1" si="14"/>
        <v>-1134.1901537283595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ca="1" si="15"/>
        <v>6.4233412316013707</v>
      </c>
      <c r="X21" s="2">
        <f t="shared" ca="1" si="16"/>
        <v>-0.43114902154783619</v>
      </c>
      <c r="Y21" s="2">
        <f t="shared" ca="1" si="17"/>
        <v>-59.812573802268957</v>
      </c>
      <c r="Z21" s="2">
        <f t="shared" ca="1" si="18"/>
        <v>1146.5538761593148</v>
      </c>
      <c r="AA21">
        <f t="shared" si="19"/>
        <v>10</v>
      </c>
      <c r="AB21">
        <f t="shared" ca="1" si="20"/>
        <v>1092.7334945670993</v>
      </c>
      <c r="AC21" s="2">
        <f t="shared" si="21"/>
        <v>1147</v>
      </c>
      <c r="AD21" s="2">
        <f t="shared" ca="1" si="22"/>
        <v>2944.8536118990364</v>
      </c>
      <c r="AE21" s="2">
        <f t="shared" ca="1" si="4"/>
        <v>1092.7334945670993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5"/>
        <v>121</v>
      </c>
      <c r="D22">
        <f t="shared" ca="1" si="3"/>
        <v>3.2912000000000003</v>
      </c>
      <c r="E22" s="2">
        <f t="shared" ca="1" si="6"/>
        <v>-0.14904987645039114</v>
      </c>
      <c r="F22" s="2">
        <f t="shared" ca="1" si="7"/>
        <v>-0.98882967913090225</v>
      </c>
      <c r="G22" s="2">
        <f t="shared" ca="1" si="8"/>
        <v>-1.6395486409543025</v>
      </c>
      <c r="H22" s="2">
        <f t="shared" ca="1" si="9"/>
        <v>-10.877126470439924</v>
      </c>
      <c r="I22" s="2">
        <f t="shared" ca="1" si="10"/>
        <v>2.2215865669876864E-2</v>
      </c>
      <c r="J22" s="2">
        <f t="shared" ca="1" si="10"/>
        <v>0.97778413433012312</v>
      </c>
      <c r="K22" s="2">
        <f t="shared" ca="1" si="11"/>
        <v>0.14738494150494089</v>
      </c>
      <c r="L22" s="2">
        <f t="shared" si="12"/>
        <v>12661</v>
      </c>
      <c r="M22" s="2">
        <f t="shared" ca="1" si="13"/>
        <v>-171.5564077944002</v>
      </c>
      <c r="N22" s="2">
        <f t="shared" ca="1" si="14"/>
        <v>-1138.1429606796685</v>
      </c>
      <c r="O22" s="2"/>
      <c r="P22" s="2">
        <f>P1</f>
        <v>35</v>
      </c>
      <c r="Q22" s="2">
        <f t="shared" ref="Q22:S22" si="26">Q1</f>
        <v>630</v>
      </c>
      <c r="R22" s="2">
        <f>T1</f>
        <v>40499</v>
      </c>
      <c r="S22" s="2">
        <f t="shared" ca="1" si="26"/>
        <v>-3.6228747589173205</v>
      </c>
      <c r="T22" s="2"/>
      <c r="U22" s="2" t="s">
        <v>39</v>
      </c>
      <c r="V22" s="2">
        <v>11</v>
      </c>
      <c r="W22" s="2">
        <f t="shared" ca="1" si="15"/>
        <v>7.0656753547615079</v>
      </c>
      <c r="X22" s="2">
        <f t="shared" ca="1" si="16"/>
        <v>0.43119105211630304</v>
      </c>
      <c r="Y22" s="2">
        <f t="shared" ca="1" si="17"/>
        <v>-65.793685476190817</v>
      </c>
      <c r="Z22" s="2">
        <f t="shared" ca="1" si="18"/>
        <v>1146.5538761593148</v>
      </c>
      <c r="AA22">
        <f t="shared" si="19"/>
        <v>11</v>
      </c>
      <c r="AB22">
        <f t="shared" ca="1" si="20"/>
        <v>1088.2570570900018</v>
      </c>
      <c r="AC22" s="2">
        <f t="shared" si="21"/>
        <v>1151</v>
      </c>
      <c r="AD22" s="2">
        <f t="shared" ca="1" si="22"/>
        <v>3936.6768850072922</v>
      </c>
      <c r="AE22" s="2">
        <f t="shared" ca="1" si="4"/>
        <v>1088.2570570900018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5"/>
        <v>144</v>
      </c>
      <c r="D23">
        <f t="shared" ca="1" si="3"/>
        <v>3.5904000000000003</v>
      </c>
      <c r="E23" s="2">
        <f t="shared" ca="1" si="6"/>
        <v>-0.43389130354442251</v>
      </c>
      <c r="F23" s="2">
        <f t="shared" ca="1" si="7"/>
        <v>-0.9009652250273158</v>
      </c>
      <c r="G23" s="2">
        <f t="shared" ca="1" si="8"/>
        <v>-5.2066956425330702</v>
      </c>
      <c r="H23" s="2">
        <f t="shared" ca="1" si="9"/>
        <v>-10.81158270032779</v>
      </c>
      <c r="I23" s="2">
        <f t="shared" ca="1" si="10"/>
        <v>0.1882616632914782</v>
      </c>
      <c r="J23" s="2">
        <f t="shared" ca="1" si="10"/>
        <v>0.8117383367085218</v>
      </c>
      <c r="K23" s="2">
        <f t="shared" ca="1" si="11"/>
        <v>0.39092097593529601</v>
      </c>
      <c r="L23" s="2">
        <f t="shared" si="12"/>
        <v>13944</v>
      </c>
      <c r="M23" s="2">
        <f t="shared" ca="1" si="13"/>
        <v>-504.18169471861899</v>
      </c>
      <c r="N23" s="2">
        <f t="shared" ca="1" si="14"/>
        <v>-1046.921591481741</v>
      </c>
      <c r="O23" s="2"/>
      <c r="P23" s="2">
        <f t="shared" ref="P23:S25" si="27">P2</f>
        <v>630</v>
      </c>
      <c r="Q23" s="2">
        <f t="shared" si="27"/>
        <v>14910</v>
      </c>
      <c r="R23" s="2">
        <f t="shared" ref="R23:R25" si="28">T2</f>
        <v>731047</v>
      </c>
      <c r="S23" s="2">
        <f t="shared" ca="1" si="27"/>
        <v>-126.18185176458766</v>
      </c>
      <c r="T23" s="2"/>
      <c r="U23" s="2" t="s">
        <v>39</v>
      </c>
      <c r="V23" s="2">
        <v>12</v>
      </c>
      <c r="W23" s="2">
        <f t="shared" ca="1" si="15"/>
        <v>7.7080094779216441</v>
      </c>
      <c r="X23" s="2">
        <f t="shared" ca="1" si="16"/>
        <v>1.2552177307017338</v>
      </c>
      <c r="Y23" s="2">
        <f t="shared" ca="1" si="17"/>
        <v>-65.397223579071124</v>
      </c>
      <c r="Z23" s="2">
        <f t="shared" ca="1" si="18"/>
        <v>1146.5538761593148</v>
      </c>
      <c r="AA23">
        <f t="shared" si="19"/>
        <v>12</v>
      </c>
      <c r="AB23">
        <f t="shared" ca="1" si="20"/>
        <v>1090.1198797888669</v>
      </c>
      <c r="AC23" s="2">
        <f t="shared" si="21"/>
        <v>1162</v>
      </c>
      <c r="AD23" s="2">
        <f t="shared" ca="1" si="22"/>
        <v>5166.7516815669433</v>
      </c>
      <c r="AE23" s="2">
        <f t="shared" ca="1" si="4"/>
        <v>1090.1198797888669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5"/>
        <v>169</v>
      </c>
      <c r="D24">
        <f t="shared" ca="1" si="3"/>
        <v>3.8896000000000002</v>
      </c>
      <c r="E24" s="2">
        <f t="shared" ca="1" si="6"/>
        <v>-0.68017940525676468</v>
      </c>
      <c r="F24" s="2">
        <f t="shared" ca="1" si="7"/>
        <v>-0.73304568525062197</v>
      </c>
      <c r="G24" s="2">
        <f t="shared" ca="1" si="8"/>
        <v>-8.8423322683379411</v>
      </c>
      <c r="H24" s="2">
        <f t="shared" ca="1" si="9"/>
        <v>-9.5295939082580858</v>
      </c>
      <c r="I24" s="2">
        <f t="shared" ca="1" si="10"/>
        <v>0.46264402333544613</v>
      </c>
      <c r="J24" s="2">
        <f t="shared" ca="1" si="10"/>
        <v>0.53735597666455392</v>
      </c>
      <c r="K24" s="2">
        <f t="shared" ca="1" si="11"/>
        <v>0.49860257821980558</v>
      </c>
      <c r="L24" s="2">
        <f t="shared" si="12"/>
        <v>15145</v>
      </c>
      <c r="M24" s="2">
        <f t="shared" ca="1" si="13"/>
        <v>-792.40900712413088</v>
      </c>
      <c r="N24" s="2">
        <f t="shared" ca="1" si="14"/>
        <v>-853.99822331697465</v>
      </c>
      <c r="O24" s="2"/>
      <c r="P24" s="2">
        <f t="shared" ca="1" si="27"/>
        <v>4.5428238889662786</v>
      </c>
      <c r="Q24" s="2">
        <f t="shared" ca="1" si="27"/>
        <v>33.147536681688642</v>
      </c>
      <c r="R24" s="2">
        <f t="shared" ca="1" si="28"/>
        <v>5188.8668508097971</v>
      </c>
      <c r="S24" s="2">
        <f t="shared" ca="1" si="27"/>
        <v>1.432251725238427</v>
      </c>
      <c r="T24" s="2"/>
      <c r="U24" s="2" t="s">
        <v>39</v>
      </c>
      <c r="V24" s="2">
        <v>13</v>
      </c>
      <c r="W24" s="2">
        <f t="shared" ca="1" si="15"/>
        <v>8.3503436010817822</v>
      </c>
      <c r="X24" s="2">
        <f t="shared" ca="1" si="16"/>
        <v>1.9677122877597393</v>
      </c>
      <c r="Y24" s="2">
        <f t="shared" ca="1" si="17"/>
        <v>-57.642715290631173</v>
      </c>
      <c r="Z24" s="2">
        <f t="shared" ca="1" si="18"/>
        <v>1146.5538761593148</v>
      </c>
      <c r="AA24">
        <f t="shared" si="19"/>
        <v>13</v>
      </c>
      <c r="AB24">
        <f t="shared" ca="1" si="20"/>
        <v>1099.2292167575251</v>
      </c>
      <c r="AC24" s="2">
        <f t="shared" si="21"/>
        <v>1165</v>
      </c>
      <c r="AD24" s="2">
        <f t="shared" ca="1" si="22"/>
        <v>4325.7959283286127</v>
      </c>
      <c r="AE24" s="2">
        <f t="shared" ca="1" si="4"/>
        <v>1099.2292167575251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5"/>
        <v>196</v>
      </c>
      <c r="D25">
        <f t="shared" ca="1" si="3"/>
        <v>4.1888000000000005</v>
      </c>
      <c r="E25" s="2">
        <f t="shared" ca="1" si="6"/>
        <v>-0.86603030134969738</v>
      </c>
      <c r="F25" s="2">
        <f t="shared" ca="1" si="7"/>
        <v>-0.49999151707219225</v>
      </c>
      <c r="G25" s="2">
        <f t="shared" ca="1" si="8"/>
        <v>-12.124424218895763</v>
      </c>
      <c r="H25" s="2">
        <f t="shared" ca="1" si="9"/>
        <v>-6.9998812390106915</v>
      </c>
      <c r="I25" s="2">
        <f t="shared" ca="1" si="10"/>
        <v>0.75000848285584765</v>
      </c>
      <c r="J25" s="2">
        <f t="shared" ca="1" si="10"/>
        <v>0.24999151714415233</v>
      </c>
      <c r="K25" s="2">
        <f t="shared" ca="1" si="11"/>
        <v>0.43300780420232304</v>
      </c>
      <c r="L25" s="2">
        <f t="shared" si="12"/>
        <v>16352</v>
      </c>
      <c r="M25" s="2">
        <f t="shared" ca="1" si="13"/>
        <v>-1011.5233919764465</v>
      </c>
      <c r="N25" s="2">
        <f t="shared" ca="1" si="14"/>
        <v>-583.99009194032055</v>
      </c>
      <c r="O25" s="2"/>
      <c r="P25" s="2">
        <f t="shared" ca="1" si="27"/>
        <v>-3.6228747589173205</v>
      </c>
      <c r="Q25" s="2">
        <f t="shared" ca="1" si="27"/>
        <v>-126.18185176458766</v>
      </c>
      <c r="R25" s="2">
        <f t="shared" ca="1" si="28"/>
        <v>-4131.1840753267024</v>
      </c>
      <c r="S25" s="2">
        <f t="shared" ca="1" si="27"/>
        <v>17.82686415573621</v>
      </c>
      <c r="T25" s="2"/>
      <c r="U25" s="2"/>
      <c r="V25" s="2">
        <v>14</v>
      </c>
      <c r="W25" s="2">
        <f t="shared" ca="1" si="15"/>
        <v>8.9926777242419185</v>
      </c>
      <c r="X25" s="2">
        <f t="shared" ca="1" si="16"/>
        <v>2.5053661612920783</v>
      </c>
      <c r="Y25" s="2">
        <f t="shared" ca="1" si="17"/>
        <v>-42.340960718049971</v>
      </c>
      <c r="Z25" s="2">
        <f t="shared" ca="1" si="18"/>
        <v>1146.5538761593148</v>
      </c>
      <c r="AA25">
        <f t="shared" si="19"/>
        <v>14</v>
      </c>
      <c r="AB25">
        <f t="shared" ca="1" si="20"/>
        <v>1115.7109593267987</v>
      </c>
      <c r="AC25" s="2">
        <f t="shared" si="21"/>
        <v>1168</v>
      </c>
      <c r="AD25" s="2">
        <f t="shared" ca="1" si="22"/>
        <v>2734.1437745236967</v>
      </c>
      <c r="AE25" s="2">
        <f t="shared" ca="1" si="4"/>
        <v>1115.7109593267987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5"/>
        <v>225</v>
      </c>
      <c r="D26">
        <f t="shared" ca="1" si="3"/>
        <v>4.4880000000000004</v>
      </c>
      <c r="E26" s="2">
        <f t="shared" ca="1" si="6"/>
        <v>-0.97493024745679102</v>
      </c>
      <c r="F26" s="2">
        <f t="shared" ca="1" si="7"/>
        <v>-0.22251070220068125</v>
      </c>
      <c r="G26" s="2">
        <f t="shared" ca="1" si="8"/>
        <v>-14.623953711851865</v>
      </c>
      <c r="H26" s="2">
        <f t="shared" ca="1" si="9"/>
        <v>-3.3376605330102187</v>
      </c>
      <c r="I26" s="2">
        <f t="shared" ca="1" si="10"/>
        <v>0.95048898740615972</v>
      </c>
      <c r="J26" s="2">
        <f t="shared" ca="1" si="10"/>
        <v>4.9511012593840255E-2</v>
      </c>
      <c r="K26" s="2">
        <f t="shared" ca="1" si="11"/>
        <v>0.21693241395829452</v>
      </c>
      <c r="L26" s="2">
        <f t="shared" si="12"/>
        <v>17520</v>
      </c>
      <c r="M26" s="2">
        <f t="shared" ca="1" si="13"/>
        <v>-1138.718529029532</v>
      </c>
      <c r="N26" s="2">
        <f t="shared" ca="1" si="14"/>
        <v>-259.89250017039569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ca="1" si="15"/>
        <v>9.6350118474020565</v>
      </c>
      <c r="X26" s="2">
        <f t="shared" ca="1" si="16"/>
        <v>2.8204062234215841</v>
      </c>
      <c r="Y26" s="2">
        <f t="shared" ca="1" si="17"/>
        <v>-20.188878738511914</v>
      </c>
      <c r="Z26" s="2">
        <f t="shared" ca="1" si="18"/>
        <v>1146.5538761593148</v>
      </c>
      <c r="AA26">
        <f t="shared" si="19"/>
        <v>15</v>
      </c>
      <c r="AB26">
        <f t="shared" ca="1" si="20"/>
        <v>1138.8204154916266</v>
      </c>
      <c r="AC26" s="2">
        <f t="shared" si="21"/>
        <v>1168</v>
      </c>
      <c r="AD26" s="2">
        <f t="shared" ca="1" si="22"/>
        <v>851.44815208130547</v>
      </c>
      <c r="AE26" s="2">
        <f t="shared" ca="1" si="4"/>
        <v>1138.8204154916266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5"/>
        <v>256</v>
      </c>
      <c r="D27">
        <f t="shared" ca="1" si="3"/>
        <v>4.7872000000000003</v>
      </c>
      <c r="E27" s="2">
        <f t="shared" ca="1" si="6"/>
        <v>-0.99720296055043411</v>
      </c>
      <c r="F27" s="2">
        <f t="shared" ca="1" si="7"/>
        <v>7.4741256809404855E-2</v>
      </c>
      <c r="G27" s="2">
        <f t="shared" ca="1" si="8"/>
        <v>-15.955247368806946</v>
      </c>
      <c r="H27" s="2">
        <f t="shared" ca="1" si="9"/>
        <v>1.1958601089504777</v>
      </c>
      <c r="I27" s="2">
        <f t="shared" ca="1" si="10"/>
        <v>0.99441374453055065</v>
      </c>
      <c r="J27" s="2">
        <f t="shared" ca="1" si="10"/>
        <v>5.5862554694494073E-3</v>
      </c>
      <c r="K27" s="2">
        <f t="shared" ca="1" si="11"/>
        <v>-7.453220256559881E-2</v>
      </c>
      <c r="L27" s="2">
        <f t="shared" si="12"/>
        <v>18656</v>
      </c>
      <c r="M27" s="2">
        <f t="shared" ca="1" si="13"/>
        <v>-1162.7386520018063</v>
      </c>
      <c r="N27" s="2">
        <f t="shared" ca="1" si="14"/>
        <v>87.148305439766062</v>
      </c>
      <c r="O27" s="2"/>
      <c r="P27" s="2"/>
      <c r="Q27" s="2"/>
      <c r="R27" s="2"/>
      <c r="S27" s="2">
        <f ca="1">MDETERM(P22:S25)</f>
        <v>-94028813.033063129</v>
      </c>
      <c r="T27" s="8">
        <f ca="1">S27/T6</f>
        <v>-2.8929312951146127</v>
      </c>
      <c r="U27" s="2"/>
      <c r="V27" s="2">
        <v>16</v>
      </c>
      <c r="W27" s="2">
        <f t="shared" ca="1" si="15"/>
        <v>10.277345970562193</v>
      </c>
      <c r="X27" s="2">
        <f t="shared" ca="1" si="16"/>
        <v>2.8848396521572934</v>
      </c>
      <c r="Y27" s="2">
        <f t="shared" ca="1" si="17"/>
        <v>7.2335321369697017</v>
      </c>
      <c r="Z27" s="2">
        <f t="shared" ca="1" si="18"/>
        <v>1146.5538761593148</v>
      </c>
      <c r="AA27">
        <f t="shared" si="19"/>
        <v>16</v>
      </c>
      <c r="AB27">
        <f t="shared" ca="1" si="20"/>
        <v>1166.949593919004</v>
      </c>
      <c r="AC27" s="2">
        <f t="shared" si="21"/>
        <v>1166</v>
      </c>
      <c r="AD27" s="2">
        <f t="shared" ca="1" si="22"/>
        <v>0.901728611009325</v>
      </c>
      <c r="AE27" s="2">
        <f t="shared" ca="1" si="4"/>
        <v>1166.949593919004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5"/>
        <v>289</v>
      </c>
      <c r="D28">
        <f t="shared" ca="1" si="3"/>
        <v>5.0864000000000003</v>
      </c>
      <c r="E28" s="2">
        <f t="shared" ca="1" si="6"/>
        <v>-0.93086940314354705</v>
      </c>
      <c r="F28" s="2">
        <f t="shared" ca="1" si="7"/>
        <v>0.3653520963278799</v>
      </c>
      <c r="G28" s="2">
        <f t="shared" ca="1" si="8"/>
        <v>-15.824779853440299</v>
      </c>
      <c r="H28" s="2">
        <f t="shared" ca="1" si="9"/>
        <v>6.2109856375739581</v>
      </c>
      <c r="I28" s="2">
        <f t="shared" ca="1" si="10"/>
        <v>0.86651784570882351</v>
      </c>
      <c r="J28" s="2">
        <f t="shared" ca="1" si="10"/>
        <v>0.13348215429117644</v>
      </c>
      <c r="K28" s="2">
        <f t="shared" ca="1" si="11"/>
        <v>-0.34009508784597725</v>
      </c>
      <c r="L28" s="2">
        <f t="shared" si="12"/>
        <v>19822</v>
      </c>
      <c r="M28" s="2">
        <f t="shared" ca="1" si="13"/>
        <v>-1085.3937240653759</v>
      </c>
      <c r="N28" s="2">
        <f t="shared" ca="1" si="14"/>
        <v>426.00054431830796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ca="1" si="15"/>
        <v>10.919680093722329</v>
      </c>
      <c r="X28" s="2">
        <f t="shared" ca="1" si="16"/>
        <v>2.6929412280186282</v>
      </c>
      <c r="Y28" s="2">
        <f t="shared" ca="1" si="17"/>
        <v>37.569080091715797</v>
      </c>
      <c r="Z28" s="2">
        <f t="shared" ca="1" si="18"/>
        <v>1146.5538761593148</v>
      </c>
      <c r="AA28">
        <f t="shared" si="19"/>
        <v>17</v>
      </c>
      <c r="AB28">
        <f t="shared" ca="1" si="20"/>
        <v>1197.7355775727715</v>
      </c>
      <c r="AC28" s="2">
        <f t="shared" si="21"/>
        <v>1166</v>
      </c>
      <c r="AD28" s="2">
        <f t="shared" ca="1" si="22"/>
        <v>1007.1468838773968</v>
      </c>
      <c r="AE28" s="2">
        <f t="shared" ca="1" si="4"/>
        <v>1197.7355775727715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5"/>
        <v>324</v>
      </c>
      <c r="D29">
        <f t="shared" ca="1" si="3"/>
        <v>5.3856000000000002</v>
      </c>
      <c r="E29" s="2">
        <f t="shared" ca="1" si="6"/>
        <v>-0.78182363027143875</v>
      </c>
      <c r="F29" s="2">
        <f t="shared" ca="1" si="7"/>
        <v>0.62349964807463099</v>
      </c>
      <c r="G29" s="2">
        <f t="shared" ca="1" si="8"/>
        <v>-14.072825344885898</v>
      </c>
      <c r="H29" s="2">
        <f t="shared" ca="1" si="9"/>
        <v>11.222993665343358</v>
      </c>
      <c r="I29" s="2">
        <f t="shared" ca="1" si="10"/>
        <v>0.61124818885081134</v>
      </c>
      <c r="J29" s="2">
        <f t="shared" ca="1" si="10"/>
        <v>0.38875181114918866</v>
      </c>
      <c r="K29" s="2">
        <f t="shared" ca="1" si="11"/>
        <v>-0.48746675833067249</v>
      </c>
      <c r="L29" s="2">
        <f t="shared" si="12"/>
        <v>20934</v>
      </c>
      <c r="M29" s="2">
        <f t="shared" ca="1" si="13"/>
        <v>-909.26088200568324</v>
      </c>
      <c r="N29" s="2">
        <f t="shared" ca="1" si="14"/>
        <v>725.1300907107958</v>
      </c>
      <c r="O29" s="2"/>
      <c r="P29" s="2">
        <f>P1</f>
        <v>35</v>
      </c>
      <c r="Q29" s="2">
        <f t="shared" ref="Q29:R29" si="29">Q1</f>
        <v>630</v>
      </c>
      <c r="R29" s="2">
        <f t="shared" ca="1" si="29"/>
        <v>4.5428238889662786</v>
      </c>
      <c r="S29" s="2">
        <f>T1</f>
        <v>40499</v>
      </c>
      <c r="T29" s="2"/>
      <c r="U29" s="2"/>
      <c r="V29" s="2">
        <v>18</v>
      </c>
      <c r="W29" s="2">
        <f t="shared" ca="1" si="15"/>
        <v>11.562014216882467</v>
      </c>
      <c r="X29" s="2">
        <f t="shared" ca="1" si="16"/>
        <v>2.2617620472723612</v>
      </c>
      <c r="Y29" s="2">
        <f t="shared" ca="1" si="17"/>
        <v>67.885770872076492</v>
      </c>
      <c r="Z29" s="2">
        <f t="shared" ca="1" si="18"/>
        <v>1146.5538761593148</v>
      </c>
      <c r="AA29">
        <f t="shared" si="19"/>
        <v>18</v>
      </c>
      <c r="AB29">
        <f t="shared" ca="1" si="20"/>
        <v>1228.2634232955461</v>
      </c>
      <c r="AC29" s="2">
        <f t="shared" si="21"/>
        <v>1163</v>
      </c>
      <c r="AD29" s="2">
        <f t="shared" ca="1" si="22"/>
        <v>4259.3144202536278</v>
      </c>
      <c r="AE29" s="2">
        <f t="shared" ca="1" si="4"/>
        <v>1228.2634232955461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5"/>
        <v>361</v>
      </c>
      <c r="D30">
        <f t="shared" ca="1" si="3"/>
        <v>5.6848000000000001</v>
      </c>
      <c r="E30" s="2">
        <f t="shared" ca="1" si="6"/>
        <v>-0.56330907440524502</v>
      </c>
      <c r="F30" s="2">
        <f t="shared" ca="1" si="7"/>
        <v>0.82624626274053803</v>
      </c>
      <c r="G30" s="2">
        <f t="shared" ca="1" si="8"/>
        <v>-10.702872413699655</v>
      </c>
      <c r="H30" s="2">
        <f t="shared" ca="1" si="9"/>
        <v>15.698678992070223</v>
      </c>
      <c r="I30" s="2">
        <f t="shared" ca="1" si="10"/>
        <v>0.3173171133072939</v>
      </c>
      <c r="J30" s="2">
        <f t="shared" ca="1" si="10"/>
        <v>0.68268288669270616</v>
      </c>
      <c r="K30" s="2">
        <f t="shared" ca="1" si="11"/>
        <v>-0.46543201749516538</v>
      </c>
      <c r="L30" s="2">
        <f t="shared" si="12"/>
        <v>22135</v>
      </c>
      <c r="M30" s="2">
        <f t="shared" ca="1" si="13"/>
        <v>-656.2550716821105</v>
      </c>
      <c r="N30" s="2">
        <f t="shared" ca="1" si="14"/>
        <v>962.57689609272677</v>
      </c>
      <c r="O30" s="2"/>
      <c r="P30" s="2">
        <f t="shared" ref="P30:R32" si="30">P2</f>
        <v>630</v>
      </c>
      <c r="Q30" s="2">
        <f t="shared" si="30"/>
        <v>14910</v>
      </c>
      <c r="R30" s="2">
        <f t="shared" ca="1" si="30"/>
        <v>33.147536681688642</v>
      </c>
      <c r="S30" s="2">
        <f t="shared" ref="S30:S32" si="31">T2</f>
        <v>731047</v>
      </c>
      <c r="T30" s="2"/>
      <c r="U30" s="2"/>
      <c r="V30" s="2">
        <v>19</v>
      </c>
      <c r="W30" s="2">
        <f t="shared" ca="1" si="15"/>
        <v>12.204348340042603</v>
      </c>
      <c r="X30" s="2">
        <f t="shared" ca="1" si="16"/>
        <v>1.6296144501689791</v>
      </c>
      <c r="Y30" s="2">
        <f t="shared" ca="1" si="17"/>
        <v>94.958346839390757</v>
      </c>
      <c r="Z30" s="2">
        <f t="shared" ca="1" si="18"/>
        <v>1146.5538761593148</v>
      </c>
      <c r="AA30">
        <f t="shared" si="19"/>
        <v>19</v>
      </c>
      <c r="AB30">
        <f t="shared" ca="1" si="20"/>
        <v>1255.3461857889172</v>
      </c>
      <c r="AC30" s="2">
        <f t="shared" si="21"/>
        <v>1165</v>
      </c>
      <c r="AD30" s="2">
        <f t="shared" ca="1" si="22"/>
        <v>8162.4332866055411</v>
      </c>
      <c r="AE30" s="2">
        <f t="shared" ca="1" si="4"/>
        <v>1255.3461857889172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5"/>
        <v>400</v>
      </c>
      <c r="D31">
        <f t="shared" ca="1" si="3"/>
        <v>5.984</v>
      </c>
      <c r="E31" s="2">
        <f t="shared" ca="1" si="6"/>
        <v>-0.29474180289668739</v>
      </c>
      <c r="F31" s="2">
        <f t="shared" ca="1" si="7"/>
        <v>0.95557693024957979</v>
      </c>
      <c r="G31" s="2">
        <f t="shared" ca="1" si="8"/>
        <v>-5.8948360579337482</v>
      </c>
      <c r="H31" s="2">
        <f t="shared" ca="1" si="9"/>
        <v>19.111538604991594</v>
      </c>
      <c r="I31" s="2">
        <f t="shared" ca="1" si="10"/>
        <v>8.6872730374789722E-2</v>
      </c>
      <c r="J31" s="2">
        <f t="shared" ca="1" si="10"/>
        <v>0.91312726962521029</v>
      </c>
      <c r="K31" s="2">
        <f t="shared" ca="1" si="11"/>
        <v>-0.28164846722824322</v>
      </c>
      <c r="L31" s="2">
        <f t="shared" si="12"/>
        <v>23340</v>
      </c>
      <c r="M31" s="2">
        <f t="shared" ca="1" si="13"/>
        <v>-343.96368398043415</v>
      </c>
      <c r="N31" s="2">
        <f t="shared" ca="1" si="14"/>
        <v>1115.1582776012597</v>
      </c>
      <c r="O31" s="2"/>
      <c r="P31" s="2">
        <f t="shared" ca="1" si="30"/>
        <v>4.5428238889662786</v>
      </c>
      <c r="Q31" s="2">
        <f t="shared" ca="1" si="30"/>
        <v>33.147536681688642</v>
      </c>
      <c r="R31" s="2">
        <f t="shared" ca="1" si="30"/>
        <v>17.17313584426379</v>
      </c>
      <c r="S31" s="2">
        <f t="shared" ca="1" si="31"/>
        <v>5188.8668508097971</v>
      </c>
      <c r="T31" s="2"/>
      <c r="U31" s="2"/>
      <c r="V31" s="2">
        <v>20</v>
      </c>
      <c r="W31" s="2">
        <f t="shared" ca="1" si="15"/>
        <v>12.846682463202741</v>
      </c>
      <c r="X31" s="2">
        <f t="shared" ca="1" si="16"/>
        <v>0.85266778557832978</v>
      </c>
      <c r="Y31" s="2">
        <f t="shared" ca="1" si="17"/>
        <v>115.60209062201328</v>
      </c>
      <c r="Z31" s="2">
        <f t="shared" ca="1" si="18"/>
        <v>1146.5538761593148</v>
      </c>
      <c r="AA31">
        <f t="shared" si="19"/>
        <v>20</v>
      </c>
      <c r="AB31">
        <f t="shared" ca="1" si="20"/>
        <v>1275.8553170301091</v>
      </c>
      <c r="AC31" s="2">
        <f t="shared" si="21"/>
        <v>1167</v>
      </c>
      <c r="AD31" s="2">
        <f t="shared" ca="1" si="22"/>
        <v>11849.480045725551</v>
      </c>
      <c r="AE31" s="2">
        <f t="shared" ca="1" si="4"/>
        <v>1275.8553170301091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5"/>
        <v>441</v>
      </c>
      <c r="D32">
        <f t="shared" ca="1" si="3"/>
        <v>6.2832000000000008</v>
      </c>
      <c r="E32" s="2">
        <f t="shared" ca="1" si="6"/>
        <v>1.4692820413778768E-5</v>
      </c>
      <c r="F32" s="2">
        <f t="shared" ca="1" si="7"/>
        <v>0.99999999989206056</v>
      </c>
      <c r="G32" s="2">
        <f t="shared" ca="1" si="8"/>
        <v>3.0854922868935416E-4</v>
      </c>
      <c r="H32" s="2">
        <f t="shared" ca="1" si="9"/>
        <v>20.999999997733273</v>
      </c>
      <c r="I32" s="2">
        <f t="shared" ca="1" si="10"/>
        <v>2.1587897171155409E-10</v>
      </c>
      <c r="J32" s="2">
        <f t="shared" ca="1" si="10"/>
        <v>0.99999999978412113</v>
      </c>
      <c r="K32" s="2">
        <f t="shared" ca="1" si="11"/>
        <v>1.4692820412192833E-5</v>
      </c>
      <c r="L32" s="2">
        <f t="shared" si="12"/>
        <v>24528</v>
      </c>
      <c r="M32" s="2">
        <f t="shared" ca="1" si="13"/>
        <v>1.7161214243293602E-2</v>
      </c>
      <c r="N32" s="2">
        <f t="shared" ca="1" si="14"/>
        <v>1167.9999998739268</v>
      </c>
      <c r="O32" s="2"/>
      <c r="P32" s="2">
        <f t="shared" ca="1" si="30"/>
        <v>-3.6228747589173205</v>
      </c>
      <c r="Q32" s="2">
        <f t="shared" ca="1" si="30"/>
        <v>-126.18185176458766</v>
      </c>
      <c r="R32" s="2">
        <f t="shared" ca="1" si="30"/>
        <v>1.432251725238427</v>
      </c>
      <c r="S32" s="2">
        <f t="shared" ca="1" si="31"/>
        <v>-4131.1840753267024</v>
      </c>
      <c r="T32" s="2"/>
      <c r="U32" s="2"/>
      <c r="V32" s="2">
        <v>21</v>
      </c>
      <c r="W32" s="2">
        <f t="shared" ca="1" si="15"/>
        <v>13.489016586362878</v>
      </c>
      <c r="X32" s="2">
        <f t="shared" ca="1" si="16"/>
        <v>-4.2505319988519433E-5</v>
      </c>
      <c r="Y32" s="2">
        <f t="shared" ca="1" si="17"/>
        <v>127.02503722888031</v>
      </c>
      <c r="Z32" s="2">
        <f t="shared" ca="1" si="18"/>
        <v>1146.5538761593148</v>
      </c>
      <c r="AA32">
        <f t="shared" si="19"/>
        <v>21</v>
      </c>
      <c r="AB32">
        <f t="shared" ca="1" si="20"/>
        <v>1287.067887469238</v>
      </c>
      <c r="AC32" s="2">
        <f t="shared" si="21"/>
        <v>1168</v>
      </c>
      <c r="AD32" s="2">
        <f t="shared" ca="1" si="22"/>
        <v>14177.161826387131</v>
      </c>
      <c r="AE32" s="2">
        <f t="shared" ca="1" si="4"/>
        <v>1287.067887469238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5"/>
        <v>484</v>
      </c>
      <c r="D33">
        <f t="shared" ca="1" si="3"/>
        <v>6.5824000000000007</v>
      </c>
      <c r="E33" s="2">
        <f t="shared" ca="1" si="6"/>
        <v>0.29476988300988183</v>
      </c>
      <c r="F33" s="2">
        <f t="shared" ca="1" si="7"/>
        <v>0.95556826866024625</v>
      </c>
      <c r="G33" s="2">
        <f t="shared" ca="1" si="8"/>
        <v>6.4849374262174004</v>
      </c>
      <c r="H33" s="2">
        <f t="shared" ca="1" si="9"/>
        <v>21.022501910525417</v>
      </c>
      <c r="I33" s="2">
        <f t="shared" ca="1" si="10"/>
        <v>8.6889283929659417E-2</v>
      </c>
      <c r="J33" s="2">
        <f t="shared" ca="1" si="10"/>
        <v>0.91311071607034056</v>
      </c>
      <c r="K33" s="2">
        <f t="shared" ca="1" si="11"/>
        <v>0.28167274676093612</v>
      </c>
      <c r="L33" s="2">
        <f t="shared" si="12"/>
        <v>25762</v>
      </c>
      <c r="M33" s="2">
        <f t="shared" ca="1" si="13"/>
        <v>345.17553300457161</v>
      </c>
      <c r="N33" s="2">
        <f t="shared" ca="1" si="14"/>
        <v>1118.9704426011483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ca="1" si="15"/>
        <v>14.131350709523016</v>
      </c>
      <c r="X33" s="2">
        <f t="shared" ca="1" si="16"/>
        <v>-0.85274901941656034</v>
      </c>
      <c r="Y33" s="2">
        <f t="shared" ca="1" si="17"/>
        <v>127.16114705318753</v>
      </c>
      <c r="Z33" s="2">
        <f t="shared" ca="1" si="18"/>
        <v>1146.5538761593148</v>
      </c>
      <c r="AA33">
        <f t="shared" si="19"/>
        <v>22</v>
      </c>
      <c r="AB33">
        <f t="shared" ca="1" si="20"/>
        <v>1286.9936249026086</v>
      </c>
      <c r="AC33" s="2">
        <f t="shared" si="21"/>
        <v>1171</v>
      </c>
      <c r="AD33" s="2">
        <f t="shared" ca="1" si="22"/>
        <v>13454.521018047073</v>
      </c>
      <c r="AE33" s="2">
        <f t="shared" ca="1" si="4"/>
        <v>1286.9936249026086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5"/>
        <v>529</v>
      </c>
      <c r="D34">
        <f t="shared" ca="1" si="3"/>
        <v>6.8816000000000006</v>
      </c>
      <c r="E34" s="2">
        <f t="shared" ca="1" si="6"/>
        <v>0.56333335393794048</v>
      </c>
      <c r="F34" s="2">
        <f t="shared" ca="1" si="7"/>
        <v>0.82622970918566652</v>
      </c>
      <c r="G34" s="2">
        <f t="shared" ca="1" si="8"/>
        <v>12.95666714057263</v>
      </c>
      <c r="H34" s="2">
        <f t="shared" ca="1" si="9"/>
        <v>19.00328331127033</v>
      </c>
      <c r="I34" s="2">
        <f t="shared" ca="1" si="10"/>
        <v>0.3173444676589689</v>
      </c>
      <c r="J34" s="2">
        <f t="shared" ca="1" si="10"/>
        <v>0.68265553234103105</v>
      </c>
      <c r="K34" s="2">
        <f t="shared" ca="1" si="11"/>
        <v>0.46544275319873069</v>
      </c>
      <c r="L34" s="2">
        <f t="shared" si="12"/>
        <v>27048</v>
      </c>
      <c r="M34" s="2">
        <f t="shared" ca="1" si="13"/>
        <v>662.48002423101798</v>
      </c>
      <c r="N34" s="2">
        <f t="shared" ca="1" si="14"/>
        <v>971.64613800234383</v>
      </c>
      <c r="O34" s="2"/>
      <c r="P34" s="2"/>
      <c r="Q34" s="2"/>
      <c r="R34" s="2"/>
      <c r="S34" s="2">
        <f ca="1">MDETERM(P29:S32)</f>
        <v>196604235.81556064</v>
      </c>
      <c r="T34" s="8">
        <f ca="1">S34/T6</f>
        <v>6.0488112972662531</v>
      </c>
      <c r="U34" s="2"/>
      <c r="V34" s="2">
        <v>23</v>
      </c>
      <c r="W34" s="2">
        <f t="shared" ca="1" si="15"/>
        <v>14.773684832683152</v>
      </c>
      <c r="X34" s="2">
        <f t="shared" ca="1" si="16"/>
        <v>-1.6296846891889447</v>
      </c>
      <c r="Y34" s="2">
        <f t="shared" ca="1" si="17"/>
        <v>114.94727477836322</v>
      </c>
      <c r="Z34" s="2">
        <f t="shared" ca="1" si="18"/>
        <v>1146.5538761593148</v>
      </c>
      <c r="AA34">
        <f t="shared" si="19"/>
        <v>23</v>
      </c>
      <c r="AB34">
        <f t="shared" ca="1" si="20"/>
        <v>1274.6451510811721</v>
      </c>
      <c r="AC34" s="2">
        <f t="shared" si="21"/>
        <v>1176</v>
      </c>
      <c r="AD34" s="2">
        <f t="shared" ca="1" si="22"/>
        <v>9730.8658318272719</v>
      </c>
      <c r="AE34" s="2">
        <f t="shared" ca="1" si="4"/>
        <v>1274.6451510811721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5"/>
        <v>576</v>
      </c>
      <c r="D35">
        <f t="shared" ca="1" si="3"/>
        <v>7.1808000000000005</v>
      </c>
      <c r="E35" s="2">
        <f t="shared" ca="1" si="6"/>
        <v>0.78184195187059202</v>
      </c>
      <c r="F35" s="2">
        <f t="shared" ca="1" si="7"/>
        <v>0.6234766734170436</v>
      </c>
      <c r="G35" s="2">
        <f t="shared" ca="1" si="8"/>
        <v>18.764206844894208</v>
      </c>
      <c r="H35" s="2">
        <f t="shared" ca="1" si="9"/>
        <v>14.963440162009046</v>
      </c>
      <c r="I35" s="2">
        <f t="shared" ca="1" si="10"/>
        <v>0.61127683770481711</v>
      </c>
      <c r="J35" s="2">
        <f t="shared" ca="1" si="10"/>
        <v>0.38872316229518283</v>
      </c>
      <c r="K35" s="2">
        <f t="shared" ca="1" si="11"/>
        <v>0.48746021929016503</v>
      </c>
      <c r="L35" s="2">
        <f t="shared" si="12"/>
        <v>28128</v>
      </c>
      <c r="M35" s="2">
        <f t="shared" ca="1" si="13"/>
        <v>916.31876759233387</v>
      </c>
      <c r="N35" s="2">
        <f t="shared" ca="1" si="14"/>
        <v>730.71466124477513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ca="1" si="15"/>
        <v>15.416018955843288</v>
      </c>
      <c r="X35" s="2">
        <f t="shared" ca="1" si="16"/>
        <v>-2.2618150503999286</v>
      </c>
      <c r="Y35" s="2">
        <f t="shared" ca="1" si="17"/>
        <v>90.511025897927894</v>
      </c>
      <c r="Z35" s="2">
        <f t="shared" ca="1" si="18"/>
        <v>1146.5538761593148</v>
      </c>
      <c r="AA35">
        <f t="shared" si="19"/>
        <v>24</v>
      </c>
      <c r="AB35">
        <f t="shared" ca="1" si="20"/>
        <v>1250.2191059626859</v>
      </c>
      <c r="AC35" s="2">
        <f t="shared" si="21"/>
        <v>1172</v>
      </c>
      <c r="AD35" s="2">
        <f t="shared" ca="1" si="22"/>
        <v>6118.2285376018917</v>
      </c>
      <c r="AE35" s="2">
        <f t="shared" ca="1" si="4"/>
        <v>1250.2191059626859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5"/>
        <v>625</v>
      </c>
      <c r="D36">
        <f t="shared" ca="1" si="3"/>
        <v>7.48</v>
      </c>
      <c r="E36" s="2">
        <f t="shared" ca="1" si="6"/>
        <v>0.93088013884711363</v>
      </c>
      <c r="F36" s="2">
        <f t="shared" ca="1" si="7"/>
        <v>0.36532474197620191</v>
      </c>
      <c r="G36" s="2">
        <f t="shared" ca="1" si="8"/>
        <v>23.27200347117784</v>
      </c>
      <c r="H36" s="2">
        <f t="shared" ca="1" si="9"/>
        <v>9.1331185494050473</v>
      </c>
      <c r="I36" s="2">
        <f t="shared" ca="1" si="10"/>
        <v>0.86653783290002151</v>
      </c>
      <c r="J36" s="2">
        <f t="shared" ca="1" si="10"/>
        <v>0.13346216709997849</v>
      </c>
      <c r="K36" s="2">
        <f t="shared" ca="1" si="11"/>
        <v>0.34007354653509281</v>
      </c>
      <c r="L36" s="2">
        <f t="shared" si="12"/>
        <v>29050</v>
      </c>
      <c r="M36" s="2">
        <f t="shared" ca="1" si="13"/>
        <v>1081.682721340346</v>
      </c>
      <c r="N36" s="2">
        <f t="shared" ca="1" si="14"/>
        <v>424.50735017634662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ca="1" si="15"/>
        <v>16.058353079003425</v>
      </c>
      <c r="X36" s="2">
        <f t="shared" ca="1" si="16"/>
        <v>-2.6929722856714511</v>
      </c>
      <c r="Y36" s="2">
        <f t="shared" ca="1" si="17"/>
        <v>55.244510660913221</v>
      </c>
      <c r="Z36" s="2">
        <f t="shared" ca="1" si="18"/>
        <v>1146.5538761593148</v>
      </c>
      <c r="AA36">
        <f t="shared" si="19"/>
        <v>25</v>
      </c>
      <c r="AB36">
        <f t="shared" ca="1" si="20"/>
        <v>1215.1637676135599</v>
      </c>
      <c r="AC36" s="2">
        <f t="shared" si="21"/>
        <v>1162</v>
      </c>
      <c r="AD36" s="2">
        <f t="shared" ca="1" si="22"/>
        <v>2826.3861868686017</v>
      </c>
      <c r="AE36" s="2">
        <f t="shared" ca="1" si="4"/>
        <v>1215.1637676135599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5"/>
        <v>676</v>
      </c>
      <c r="D37">
        <f t="shared" ca="1" si="3"/>
        <v>7.7792000000000003</v>
      </c>
      <c r="E37" s="2">
        <f t="shared" ca="1" si="6"/>
        <v>0.99720515643961105</v>
      </c>
      <c r="F37" s="2">
        <f t="shared" ca="1" si="7"/>
        <v>7.4711953329107864E-2</v>
      </c>
      <c r="G37" s="2">
        <f t="shared" ca="1" si="8"/>
        <v>25.927334067429886</v>
      </c>
      <c r="H37" s="2">
        <f t="shared" ca="1" si="9"/>
        <v>1.9425107865568045</v>
      </c>
      <c r="I37" s="2">
        <f t="shared" ca="1" si="10"/>
        <v>0.99441812402974916</v>
      </c>
      <c r="J37" s="2">
        <f t="shared" ca="1" si="10"/>
        <v>5.5818759702507912E-3</v>
      </c>
      <c r="K37" s="2">
        <f t="shared" ca="1" si="11"/>
        <v>7.4503145107461921E-2</v>
      </c>
      <c r="L37" s="2">
        <f t="shared" si="12"/>
        <v>30368</v>
      </c>
      <c r="M37" s="2">
        <f t="shared" ca="1" si="13"/>
        <v>1164.7356227214657</v>
      </c>
      <c r="N37" s="2">
        <f t="shared" ca="1" si="14"/>
        <v>87.263561488397983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ca="1" si="15"/>
        <v>16.700687202163564</v>
      </c>
      <c r="X37" s="2">
        <f t="shared" ca="1" si="16"/>
        <v>-2.8848460047138138</v>
      </c>
      <c r="Y37" s="2">
        <f t="shared" ca="1" si="17"/>
        <v>11.749881190786354</v>
      </c>
      <c r="Z37" s="2">
        <f t="shared" ca="1" si="18"/>
        <v>1146.5538761593148</v>
      </c>
      <c r="AA37">
        <f t="shared" si="19"/>
        <v>26</v>
      </c>
      <c r="AB37">
        <f t="shared" ca="1" si="20"/>
        <v>1172.1195985475508</v>
      </c>
      <c r="AC37" s="2">
        <f t="shared" si="21"/>
        <v>1168</v>
      </c>
      <c r="AD37" s="2">
        <f t="shared" ca="1" si="22"/>
        <v>16.971092192982844</v>
      </c>
      <c r="AE37" s="2">
        <f t="shared" ca="1" si="4"/>
        <v>1172.1195985475508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5"/>
        <v>729</v>
      </c>
      <c r="D38">
        <f t="shared" ca="1" si="3"/>
        <v>8.0784000000000002</v>
      </c>
      <c r="E38" s="2">
        <f t="shared" ca="1" si="6"/>
        <v>0.97492370841628284</v>
      </c>
      <c r="F38" s="2">
        <f t="shared" ca="1" si="7"/>
        <v>-0.22253935105469019</v>
      </c>
      <c r="G38" s="2">
        <f t="shared" ca="1" si="8"/>
        <v>26.322940127239637</v>
      </c>
      <c r="H38" s="2">
        <f t="shared" ca="1" si="9"/>
        <v>-6.0085624784766356</v>
      </c>
      <c r="I38" s="2">
        <f t="shared" ca="1" si="10"/>
        <v>0.95047623723215724</v>
      </c>
      <c r="J38" s="2">
        <f t="shared" ca="1" si="10"/>
        <v>4.9523762767842643E-2</v>
      </c>
      <c r="K38" s="2">
        <f t="shared" ca="1" si="11"/>
        <v>-0.2169588893987916</v>
      </c>
      <c r="L38" s="2">
        <f t="shared" si="12"/>
        <v>31455</v>
      </c>
      <c r="M38" s="2">
        <f t="shared" ca="1" si="13"/>
        <v>1135.7861203049695</v>
      </c>
      <c r="N38" s="2">
        <f t="shared" ca="1" si="14"/>
        <v>-259.25834397871409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ca="1" si="15"/>
        <v>17.343021325323701</v>
      </c>
      <c r="X38" s="2">
        <f t="shared" ca="1" si="16"/>
        <v>-2.820387306426658</v>
      </c>
      <c r="Y38" s="2">
        <f t="shared" ca="1" si="17"/>
        <v>-36.344660600139591</v>
      </c>
      <c r="Z38" s="2">
        <f t="shared" ca="1" si="18"/>
        <v>1146.5538761593148</v>
      </c>
      <c r="AA38">
        <f t="shared" si="19"/>
        <v>27</v>
      </c>
      <c r="AB38">
        <f t="shared" ca="1" si="20"/>
        <v>1124.7318495780721</v>
      </c>
      <c r="AC38" s="2">
        <f t="shared" si="21"/>
        <v>1165</v>
      </c>
      <c r="AD38" s="2">
        <f t="shared" ca="1" si="22"/>
        <v>1621.5239384030108</v>
      </c>
      <c r="AE38" s="2">
        <f t="shared" ca="1" si="4"/>
        <v>1124.7318495780721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5"/>
        <v>784</v>
      </c>
      <c r="D39">
        <f t="shared" ca="1" si="3"/>
        <v>8.377600000000001</v>
      </c>
      <c r="E39" s="2">
        <f t="shared" ca="1" si="6"/>
        <v>0.86601560840464598</v>
      </c>
      <c r="F39" s="2">
        <f t="shared" ca="1" si="7"/>
        <v>-0.5000169657116954</v>
      </c>
      <c r="G39" s="2">
        <f t="shared" ca="1" si="8"/>
        <v>24.248437035330088</v>
      </c>
      <c r="H39" s="2">
        <f t="shared" ca="1" si="9"/>
        <v>-14.000475039927471</v>
      </c>
      <c r="I39" s="2">
        <f t="shared" ca="1" si="10"/>
        <v>0.74998303400046917</v>
      </c>
      <c r="J39" s="2">
        <f t="shared" ca="1" si="10"/>
        <v>0.25001696599953077</v>
      </c>
      <c r="K39" s="2">
        <f t="shared" ca="1" si="11"/>
        <v>-0.43302249677345889</v>
      </c>
      <c r="L39" s="2">
        <f t="shared" si="12"/>
        <v>32620</v>
      </c>
      <c r="M39" s="2">
        <f t="shared" ca="1" si="13"/>
        <v>1008.9081837914125</v>
      </c>
      <c r="N39" s="2">
        <f t="shared" ca="1" si="14"/>
        <v>-582.51976505412517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ca="1" si="15"/>
        <v>17.985355448483837</v>
      </c>
      <c r="X39" s="2">
        <f t="shared" ca="1" si="16"/>
        <v>-2.5053236556115217</v>
      </c>
      <c r="Y39" s="2">
        <f t="shared" ca="1" si="17"/>
        <v>-84.686231588607484</v>
      </c>
      <c r="Z39" s="2">
        <f t="shared" ca="1" si="18"/>
        <v>1146.5538761593148</v>
      </c>
      <c r="AA39">
        <f t="shared" si="19"/>
        <v>28</v>
      </c>
      <c r="AB39">
        <f t="shared" ca="1" si="20"/>
        <v>1077.3476763635797</v>
      </c>
      <c r="AC39" s="2">
        <f t="shared" si="21"/>
        <v>1165</v>
      </c>
      <c r="AD39" s="2">
        <f t="shared" ca="1" si="22"/>
        <v>7682.9298388637662</v>
      </c>
      <c r="AE39" s="2">
        <f t="shared" ca="1" si="4"/>
        <v>1077.3476763635797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5"/>
        <v>841</v>
      </c>
      <c r="D40">
        <f t="shared" ca="1" si="3"/>
        <v>8.6768000000000001</v>
      </c>
      <c r="E40" s="2">
        <f t="shared" ca="1" si="6"/>
        <v>0.68015786394587807</v>
      </c>
      <c r="F40" s="2">
        <f t="shared" ca="1" si="7"/>
        <v>-0.73306567244182175</v>
      </c>
      <c r="G40" s="2">
        <f t="shared" ca="1" si="8"/>
        <v>19.724578054430463</v>
      </c>
      <c r="H40" s="2">
        <f t="shared" ca="1" si="9"/>
        <v>-21.258904500812832</v>
      </c>
      <c r="I40" s="2">
        <f t="shared" ca="1" si="10"/>
        <v>0.46261471988741959</v>
      </c>
      <c r="J40" s="2">
        <f t="shared" ca="1" si="10"/>
        <v>0.53738528011258024</v>
      </c>
      <c r="K40" s="2">
        <f t="shared" ca="1" si="11"/>
        <v>-0.49860038190007822</v>
      </c>
      <c r="L40" s="2">
        <f t="shared" si="12"/>
        <v>33785</v>
      </c>
      <c r="M40" s="2">
        <f t="shared" ca="1" si="13"/>
        <v>792.38391149694792</v>
      </c>
      <c r="N40" s="2">
        <f t="shared" ca="1" si="14"/>
        <v>-854.02150839472233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ca="1" si="15"/>
        <v>18.627689571643973</v>
      </c>
      <c r="X40" s="2">
        <f t="shared" ca="1" si="16"/>
        <v>-1.9676499702273376</v>
      </c>
      <c r="Y40" s="2">
        <f t="shared" ca="1" si="17"/>
        <v>-128.59110171202104</v>
      </c>
      <c r="Z40" s="2">
        <f t="shared" ca="1" si="18"/>
        <v>1146.5538761593148</v>
      </c>
      <c r="AA40">
        <f t="shared" si="19"/>
        <v>29</v>
      </c>
      <c r="AB40">
        <f t="shared" ca="1" si="20"/>
        <v>1034.6228140487103</v>
      </c>
      <c r="AC40" s="2">
        <f t="shared" si="21"/>
        <v>1165</v>
      </c>
      <c r="AD40" s="2">
        <f t="shared" ca="1" si="22"/>
        <v>16998.210616577166</v>
      </c>
      <c r="AE40" s="2">
        <f t="shared" ca="1" si="4"/>
        <v>1034.6228140487103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5"/>
        <v>900</v>
      </c>
      <c r="D41">
        <f t="shared" ca="1" si="3"/>
        <v>8.9760000000000009</v>
      </c>
      <c r="E41" s="2">
        <f t="shared" ca="1" si="6"/>
        <v>0.43386482791658898</v>
      </c>
      <c r="F41" s="2">
        <f t="shared" ca="1" si="7"/>
        <v>-0.90097797481231945</v>
      </c>
      <c r="G41" s="2">
        <f t="shared" ca="1" si="8"/>
        <v>13.015944837497669</v>
      </c>
      <c r="H41" s="2">
        <f t="shared" ca="1" si="9"/>
        <v>-27.029339244369584</v>
      </c>
      <c r="I41" s="2">
        <f t="shared" ca="1" si="10"/>
        <v>0.18823868890309137</v>
      </c>
      <c r="J41" s="2">
        <f t="shared" ca="1" si="10"/>
        <v>0.81176131109690852</v>
      </c>
      <c r="K41" s="2">
        <f t="shared" ca="1" si="11"/>
        <v>-0.39090265399858382</v>
      </c>
      <c r="L41" s="2">
        <f t="shared" si="12"/>
        <v>34830</v>
      </c>
      <c r="M41" s="2">
        <f t="shared" ca="1" si="13"/>
        <v>503.71706521115982</v>
      </c>
      <c r="N41" s="2">
        <f t="shared" ca="1" si="14"/>
        <v>-1046.0354287571029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ca="1" si="15"/>
        <v>19.270023694804113</v>
      </c>
      <c r="X41" s="2">
        <f t="shared" ca="1" si="16"/>
        <v>-1.2551411385294162</v>
      </c>
      <c r="Y41" s="2">
        <f t="shared" ca="1" si="17"/>
        <v>-163.49537257898484</v>
      </c>
      <c r="Z41" s="2">
        <f t="shared" ca="1" si="18"/>
        <v>1146.5538761593148</v>
      </c>
      <c r="AA41">
        <f t="shared" si="19"/>
        <v>30</v>
      </c>
      <c r="AB41">
        <f t="shared" ca="1" si="20"/>
        <v>1001.0733861366047</v>
      </c>
      <c r="AC41" s="2">
        <f t="shared" si="21"/>
        <v>1161</v>
      </c>
      <c r="AD41" s="2">
        <f t="shared" ca="1" si="22"/>
        <v>25576.521821811555</v>
      </c>
      <c r="AE41" s="2">
        <f t="shared" ca="1" si="4"/>
        <v>1001.0733861366047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5"/>
        <v>961</v>
      </c>
      <c r="D42">
        <f t="shared" ca="1" si="3"/>
        <v>9.2751999999999999</v>
      </c>
      <c r="E42" s="2">
        <f t="shared" ca="1" si="6"/>
        <v>0.14902081899225156</v>
      </c>
      <c r="F42" s="2">
        <f t="shared" ca="1" si="7"/>
        <v>-0.98883405863010132</v>
      </c>
      <c r="G42" s="2">
        <f t="shared" ca="1" si="8"/>
        <v>4.6196453887597979</v>
      </c>
      <c r="H42" s="2">
        <f t="shared" ca="1" si="9"/>
        <v>-30.653855817533142</v>
      </c>
      <c r="I42" s="2">
        <f t="shared" ca="1" si="10"/>
        <v>2.2207204493121403E-2</v>
      </c>
      <c r="J42" s="2">
        <f t="shared" ca="1" si="10"/>
        <v>0.9777927955068787</v>
      </c>
      <c r="K42" s="2">
        <f t="shared" ca="1" si="11"/>
        <v>-0.1473568612644898</v>
      </c>
      <c r="L42" s="2">
        <f t="shared" si="12"/>
        <v>35929</v>
      </c>
      <c r="M42" s="2">
        <f t="shared" ca="1" si="13"/>
        <v>172.71512921201955</v>
      </c>
      <c r="N42" s="2">
        <f t="shared" ca="1" si="14"/>
        <v>-1146.0586739522873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ca="1" si="15"/>
        <v>19.912357817964249</v>
      </c>
      <c r="X42" s="2">
        <f t="shared" ca="1" si="16"/>
        <v>-0.43110699088629456</v>
      </c>
      <c r="Y42" s="2">
        <f t="shared" ca="1" si="17"/>
        <v>-185.41938937386533</v>
      </c>
      <c r="Z42" s="2">
        <f t="shared" ca="1" si="18"/>
        <v>1146.5538761593148</v>
      </c>
      <c r="AA42">
        <f t="shared" si="19"/>
        <v>31</v>
      </c>
      <c r="AB42">
        <f t="shared" ca="1" si="20"/>
        <v>980.61573761252737</v>
      </c>
      <c r="AC42" s="2">
        <f t="shared" si="21"/>
        <v>1159</v>
      </c>
      <c r="AD42" s="2">
        <f t="shared" ca="1" si="22"/>
        <v>31820.945067522684</v>
      </c>
      <c r="AE42" s="2">
        <f t="shared" ca="1" si="4"/>
        <v>980.61573761252737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5"/>
        <v>1024</v>
      </c>
      <c r="D43">
        <f t="shared" ca="1" si="3"/>
        <v>9.5744000000000007</v>
      </c>
      <c r="E43" s="2">
        <f t="shared" ca="1" si="6"/>
        <v>-0.14906440513119762</v>
      </c>
      <c r="F43" s="2">
        <f t="shared" ca="1" si="7"/>
        <v>-0.98882748906110118</v>
      </c>
      <c r="G43" s="2">
        <f t="shared" ca="1" si="8"/>
        <v>-4.7700609641983238</v>
      </c>
      <c r="H43" s="2">
        <f t="shared" ca="1" si="9"/>
        <v>-31.642479649955238</v>
      </c>
      <c r="I43" s="2">
        <f t="shared" ca="1" si="10"/>
        <v>2.2220196877117813E-2</v>
      </c>
      <c r="J43" s="2">
        <f t="shared" ca="1" si="10"/>
        <v>0.97777980312288215</v>
      </c>
      <c r="K43" s="2">
        <f t="shared" ca="1" si="11"/>
        <v>0.14739898143426886</v>
      </c>
      <c r="L43" s="2">
        <f t="shared" si="12"/>
        <v>37024</v>
      </c>
      <c r="M43" s="2">
        <f t="shared" ca="1" si="13"/>
        <v>-172.46751673679566</v>
      </c>
      <c r="N43" s="2">
        <f t="shared" ca="1" si="14"/>
        <v>-1144.0734048436941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ca="1" si="15"/>
        <v>20.554691941124386</v>
      </c>
      <c r="X43" s="2">
        <f t="shared" ca="1" si="16"/>
        <v>0.43123308259168486</v>
      </c>
      <c r="Y43" s="2">
        <f t="shared" ca="1" si="17"/>
        <v>-191.39938838016676</v>
      </c>
      <c r="Z43" s="2">
        <f t="shared" ca="1" si="18"/>
        <v>1146.5538761593148</v>
      </c>
      <c r="AA43">
        <f t="shared" si="19"/>
        <v>32</v>
      </c>
      <c r="AB43">
        <f t="shared" ca="1" si="20"/>
        <v>976.14041280286415</v>
      </c>
      <c r="AC43" s="2">
        <f t="shared" si="21"/>
        <v>1157</v>
      </c>
      <c r="AD43" s="2">
        <f t="shared" ca="1" si="22"/>
        <v>32710.190281118386</v>
      </c>
      <c r="AE43" s="2">
        <f t="shared" ca="1" si="4"/>
        <v>976.14041280286415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5"/>
        <v>1089</v>
      </c>
      <c r="D44">
        <f t="shared" ca="1" si="3"/>
        <v>9.8736000000000015</v>
      </c>
      <c r="E44" s="2">
        <f t="shared" ca="1" si="6"/>
        <v>-0.43390454121783928</v>
      </c>
      <c r="F44" s="2">
        <f t="shared" ca="1" si="7"/>
        <v>-0.90095884984306385</v>
      </c>
      <c r="G44" s="2">
        <f t="shared" ca="1" si="8"/>
        <v>-14.318849860188696</v>
      </c>
      <c r="H44" s="2">
        <f t="shared" ca="1" si="9"/>
        <v>-29.731642044821108</v>
      </c>
      <c r="I44" s="2">
        <f t="shared" ca="1" si="10"/>
        <v>0.18827315088946359</v>
      </c>
      <c r="J44" s="2">
        <f t="shared" ca="1" si="10"/>
        <v>0.8117268491105365</v>
      </c>
      <c r="K44" s="2">
        <f t="shared" ca="1" si="11"/>
        <v>0.39093013639730678</v>
      </c>
      <c r="L44" s="2">
        <f t="shared" si="12"/>
        <v>37851</v>
      </c>
      <c r="M44" s="2">
        <f t="shared" ca="1" si="13"/>
        <v>-497.68850877686168</v>
      </c>
      <c r="N44" s="2">
        <f t="shared" ca="1" si="14"/>
        <v>-1033.3998007699943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ca="1" si="15"/>
        <v>21.197026064284522</v>
      </c>
      <c r="X44" s="2">
        <f t="shared" ca="1" si="16"/>
        <v>1.2552560263814356</v>
      </c>
      <c r="Y44" s="2">
        <f t="shared" ca="1" si="17"/>
        <v>-179.84109228699023</v>
      </c>
      <c r="Z44" s="2">
        <f t="shared" ca="1" si="18"/>
        <v>1146.5538761593148</v>
      </c>
      <c r="AA44">
        <f t="shared" si="19"/>
        <v>33</v>
      </c>
      <c r="AB44">
        <f t="shared" ca="1" si="20"/>
        <v>989.16506596299052</v>
      </c>
      <c r="AC44" s="2">
        <f t="shared" si="21"/>
        <v>1147</v>
      </c>
      <c r="AD44" s="2">
        <f t="shared" ca="1" si="22"/>
        <v>24911.866402467131</v>
      </c>
      <c r="AE44" s="2">
        <f t="shared" ca="1" si="4"/>
        <v>989.16506596299052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5"/>
        <v>1156</v>
      </c>
      <c r="D45">
        <f t="shared" ca="1" si="3"/>
        <v>10.172800000000001</v>
      </c>
      <c r="E45" s="2">
        <f t="shared" ca="1" si="6"/>
        <v>-0.68019017569195461</v>
      </c>
      <c r="F45" s="2">
        <f t="shared" ca="1" si="7"/>
        <v>-0.73303569141764713</v>
      </c>
      <c r="G45" s="2">
        <f t="shared" ca="1" si="8"/>
        <v>-23.126465973526457</v>
      </c>
      <c r="H45" s="2">
        <f t="shared" ca="1" si="9"/>
        <v>-24.923213508200003</v>
      </c>
      <c r="I45" s="2">
        <f t="shared" ca="1" si="10"/>
        <v>0.46265867510785208</v>
      </c>
      <c r="J45" s="2">
        <f t="shared" ca="1" si="10"/>
        <v>0.53734132489214803</v>
      </c>
      <c r="K45" s="2">
        <f t="shared" ca="1" si="11"/>
        <v>0.49860367573384284</v>
      </c>
      <c r="L45" s="2">
        <f t="shared" si="12"/>
        <v>39270</v>
      </c>
      <c r="M45" s="2">
        <f t="shared" ca="1" si="13"/>
        <v>-785.61965292420757</v>
      </c>
      <c r="N45" s="2">
        <f t="shared" ca="1" si="14"/>
        <v>-846.65622358738244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ca="1" si="15"/>
        <v>21.839360187444658</v>
      </c>
      <c r="X45" s="2">
        <f t="shared" ca="1" si="16"/>
        <v>1.9677434458887622</v>
      </c>
      <c r="Y45" s="2">
        <f t="shared" ca="1" si="17"/>
        <v>-150.75581543257906</v>
      </c>
      <c r="Z45" s="2">
        <f t="shared" ca="1" si="18"/>
        <v>1146.5538761593148</v>
      </c>
      <c r="AA45">
        <f t="shared" si="19"/>
        <v>34</v>
      </c>
      <c r="AB45">
        <f t="shared" ca="1" si="20"/>
        <v>1019.6051643600691</v>
      </c>
      <c r="AC45" s="2">
        <f t="shared" si="21"/>
        <v>1155</v>
      </c>
      <c r="AD45" s="2">
        <f t="shared" ca="1" si="22"/>
        <v>18331.761517963896</v>
      </c>
      <c r="AE45" s="2">
        <f t="shared" ca="1" si="4"/>
        <v>1019.6051643600691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5"/>
        <v>1225</v>
      </c>
      <c r="D46">
        <f t="shared" ca="1" si="3"/>
        <v>10.472000000000001</v>
      </c>
      <c r="E46" s="2">
        <f t="shared" ca="1" si="6"/>
        <v>-0.86603764754178725</v>
      </c>
      <c r="F46" s="2">
        <f t="shared" ca="1" si="7"/>
        <v>-0.49997879259053279</v>
      </c>
      <c r="G46" s="2">
        <f t="shared" ca="1" si="8"/>
        <v>-30.311317663962555</v>
      </c>
      <c r="H46" s="2">
        <f t="shared" ca="1" si="9"/>
        <v>-17.499257740668646</v>
      </c>
      <c r="I46" s="2">
        <f t="shared" ca="1" si="10"/>
        <v>0.75002120695971286</v>
      </c>
      <c r="J46" s="2">
        <f t="shared" ca="1" si="10"/>
        <v>0.249978793040287</v>
      </c>
      <c r="K46" s="2">
        <f t="shared" ca="1" si="11"/>
        <v>0.43300045735588821</v>
      </c>
      <c r="L46" s="2">
        <f t="shared" si="12"/>
        <v>40005</v>
      </c>
      <c r="M46" s="2">
        <f t="shared" ca="1" si="13"/>
        <v>-989.88103114026285</v>
      </c>
      <c r="N46" s="2">
        <f t="shared" ca="1" si="14"/>
        <v>-571.47575993097894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ca="1" si="15"/>
        <v>22.481694310604798</v>
      </c>
      <c r="X46" s="2">
        <f t="shared" ca="1" si="16"/>
        <v>2.505387413321075</v>
      </c>
      <c r="Y46" s="2">
        <f t="shared" ca="1" si="17"/>
        <v>-105.84970791553043</v>
      </c>
      <c r="Z46" s="2">
        <f t="shared" ca="1" si="18"/>
        <v>1146.5538761593148</v>
      </c>
      <c r="AA46">
        <f t="shared" si="19"/>
        <v>35</v>
      </c>
      <c r="AB46">
        <f t="shared" ca="1" si="20"/>
        <v>1065.6912499677103</v>
      </c>
      <c r="AC46" s="2">
        <f t="shared" si="21"/>
        <v>1143</v>
      </c>
      <c r="AD46" s="2">
        <f t="shared" ca="1" si="22"/>
        <v>5976.6428315550538</v>
      </c>
      <c r="AE46" s="2">
        <f t="shared" ca="1" si="4"/>
        <v>1065.6912499677103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si="5"/>
        <v>1296</v>
      </c>
      <c r="D47">
        <f t="shared" ca="1" si="3"/>
        <v>10.7712</v>
      </c>
      <c r="E47" s="2">
        <f t="shared" ca="1" si="6"/>
        <v>-0.97493351666134487</v>
      </c>
      <c r="F47" s="2">
        <f t="shared" ca="1" si="7"/>
        <v>-0.22249637770162256</v>
      </c>
      <c r="G47" s="2">
        <f t="shared" ca="1" si="8"/>
        <v>-35.097606599808415</v>
      </c>
      <c r="H47" s="2">
        <f t="shared" ca="1" si="9"/>
        <v>-8.0098695972584117</v>
      </c>
      <c r="I47" s="2">
        <f t="shared" ref="I47:J47" ca="1" si="32">E47*E47</f>
        <v>0.95049536190965678</v>
      </c>
      <c r="J47" s="2">
        <f t="shared" ca="1" si="32"/>
        <v>4.9504638090343084E-2</v>
      </c>
      <c r="K47" s="2">
        <f t="shared" ca="1" si="11"/>
        <v>0.21691917595705371</v>
      </c>
      <c r="L47" s="2">
        <f t="shared" si="12"/>
        <v>0</v>
      </c>
      <c r="M47" s="2">
        <f t="shared" ca="1" si="13"/>
        <v>0</v>
      </c>
      <c r="N47" s="2">
        <f t="shared" ca="1" si="14"/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ca="1" si="15"/>
        <v>23.124028433764934</v>
      </c>
      <c r="X47" s="2">
        <f t="shared" ca="1" si="16"/>
        <v>2.8204156810057484</v>
      </c>
      <c r="Y47" s="2">
        <f t="shared" ca="1" si="17"/>
        <v>-48.450189709526171</v>
      </c>
      <c r="Z47" s="2">
        <f t="shared" ca="1" si="18"/>
        <v>1146.5538761593148</v>
      </c>
      <c r="AA47" s="2"/>
      <c r="AB47" s="2"/>
      <c r="AC47" s="2"/>
      <c r="AD47" s="2"/>
      <c r="AE47" s="9">
        <f t="shared" ca="1" si="4"/>
        <v>1124.0481305645592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valori</vt:lpstr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2021-10-23T11:40:29Z</dcterms:modified>
</cp:coreProperties>
</file>