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F:\INCERTRANS\Arges\Lucrare\Actualizare_februarie_2023\Studiu trafic final_februarie 2023\Anexa 15 - Grafice de circulatie\"/>
    </mc:Choice>
  </mc:AlternateContent>
  <xr:revisionPtr revIDLastSave="0" documentId="13_ncr:1_{14D83F56-AAD4-46C0-BACD-66AC945A5C62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MSbPjjK/1Xp0/LNVq/5vsxDP91Q=="/>
    </ext>
  </extLst>
</workbook>
</file>

<file path=xl/calcChain.xml><?xml version="1.0" encoding="utf-8"?>
<calcChain xmlns="http://schemas.openxmlformats.org/spreadsheetml/2006/main">
  <c r="O17" i="1" l="1"/>
  <c r="R17" i="1" s="1"/>
  <c r="C17" i="1" l="1"/>
  <c r="S17" i="1"/>
  <c r="A17" i="1"/>
  <c r="A18" i="1" s="1"/>
  <c r="D17" i="1"/>
  <c r="D18" i="1" s="1"/>
  <c r="O18" i="1"/>
  <c r="B17" i="1"/>
  <c r="B18" i="1" s="1"/>
  <c r="S18" i="1" l="1"/>
  <c r="R18" i="1"/>
  <c r="O19" i="1"/>
  <c r="C18" i="1"/>
  <c r="C19" i="1" s="1"/>
  <c r="O20" i="1" l="1"/>
  <c r="S19" i="1"/>
  <c r="R19" i="1"/>
  <c r="D19" i="1"/>
  <c r="D20" i="1" s="1"/>
  <c r="C20" i="1"/>
  <c r="B19" i="1"/>
  <c r="B20" i="1" s="1"/>
  <c r="A19" i="1"/>
  <c r="A20" i="1" s="1"/>
  <c r="S20" i="1" l="1"/>
  <c r="R20" i="1"/>
  <c r="O21" i="1"/>
  <c r="C21" i="1" s="1"/>
  <c r="R21" i="1" l="1"/>
  <c r="O22" i="1"/>
  <c r="S21" i="1"/>
  <c r="B21" i="1"/>
  <c r="B22" i="1" s="1"/>
  <c r="A21" i="1"/>
  <c r="A22" i="1" s="1"/>
  <c r="D21" i="1"/>
  <c r="D22" i="1" s="1"/>
  <c r="S22" i="1" l="1"/>
  <c r="O23" i="1"/>
  <c r="R22" i="1"/>
  <c r="B23" i="1"/>
  <c r="C22" i="1"/>
  <c r="C23" i="1" s="1"/>
  <c r="O24" i="1" l="1"/>
  <c r="R23" i="1"/>
  <c r="S23" i="1"/>
  <c r="A23" i="1"/>
  <c r="A24" i="1" s="1"/>
  <c r="D23" i="1"/>
  <c r="D24" i="1" s="1"/>
  <c r="S24" i="1" l="1"/>
  <c r="R24" i="1"/>
  <c r="O25" i="1"/>
  <c r="A25" i="1" s="1"/>
  <c r="B24" i="1"/>
  <c r="B25" i="1" s="1"/>
  <c r="C24" i="1"/>
  <c r="C25" i="1" s="1"/>
  <c r="O26" i="1" l="1"/>
  <c r="B26" i="1" s="1"/>
  <c r="R25" i="1"/>
  <c r="S25" i="1"/>
  <c r="D25" i="1"/>
  <c r="D26" i="1" s="1"/>
  <c r="J25" i="1" l="1"/>
  <c r="J24" i="1" s="1"/>
  <c r="J23" i="1" s="1"/>
  <c r="J22" i="1" s="1"/>
  <c r="J21" i="1" s="1"/>
  <c r="J20" i="1" s="1"/>
  <c r="J19" i="1" s="1"/>
  <c r="J18" i="1" s="1"/>
  <c r="J17" i="1" s="1"/>
  <c r="J16" i="1" s="1"/>
  <c r="S26" i="1"/>
  <c r="O27" i="1"/>
  <c r="R26" i="1"/>
  <c r="K25" i="1"/>
  <c r="K24" i="1" s="1"/>
  <c r="K23" i="1" s="1"/>
  <c r="K22" i="1" s="1"/>
  <c r="K21" i="1" s="1"/>
  <c r="K20" i="1" s="1"/>
  <c r="K19" i="1" s="1"/>
  <c r="K18" i="1" s="1"/>
  <c r="K17" i="1" s="1"/>
  <c r="K16" i="1" s="1"/>
  <c r="D27" i="1"/>
  <c r="A26" i="1"/>
  <c r="A27" i="1" s="1"/>
  <c r="C26" i="1"/>
  <c r="R27" i="1" l="1"/>
  <c r="O28" i="1"/>
  <c r="D28" i="1" s="1"/>
  <c r="S27" i="1"/>
  <c r="A28" i="1" l="1"/>
  <c r="S28" i="1"/>
  <c r="O29" i="1"/>
  <c r="R28" i="1"/>
  <c r="S29" i="1" l="1"/>
  <c r="O30" i="1"/>
  <c r="R29" i="1"/>
  <c r="D29" i="1"/>
  <c r="A29" i="1"/>
  <c r="S30" i="1" l="1"/>
  <c r="L29" i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30" i="1"/>
  <c r="A30" i="1"/>
  <c r="D30" i="1"/>
</calcChain>
</file>

<file path=xl/sharedStrings.xml><?xml version="1.0" encoding="utf-8"?>
<sst xmlns="http://schemas.openxmlformats.org/spreadsheetml/2006/main" count="118" uniqueCount="69">
  <si>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</si>
  <si>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</si>
  <si>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</si>
  <si>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</si>
  <si>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</si>
  <si>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</si>
  <si>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</si>
  <si>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</si>
  <si>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</si>
  <si>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</si>
  <si>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</si>
  <si>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</si>
  <si>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</si>
  <si>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</si>
  <si>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</si>
  <si>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</si>
  <si>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</si>
  <si>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</si>
  <si>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</si>
  <si>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</si>
  <si>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</si>
  <si>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</si>
  <si>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</si>
  <si>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</si>
  <si>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</si>
  <si>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</si>
  <si>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</si>
  <si>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Satic</t>
  </si>
  <si>
    <t xml:space="preserve">     Cod traseu: </t>
  </si>
  <si>
    <t>002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</si>
  <si>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</si>
  <si>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</si>
  <si>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</si>
  <si>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</si>
  <si>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</si>
  <si>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</si>
  <si>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</si>
  <si>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</si>
  <si>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</si>
  <si>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</si>
  <si>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</si>
  <si>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</si>
  <si>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</si>
  <si>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</si>
  <si>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</si>
  <si>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</si>
  <si>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Campulung - Autogara Savas</t>
  </si>
  <si>
    <t>S</t>
  </si>
  <si>
    <t>Campulung Bloc Turn</t>
  </si>
  <si>
    <t>Valea Mare Canton</t>
  </si>
  <si>
    <t>Valea Mare Scoala</t>
  </si>
  <si>
    <t>Valea Mare Primarie</t>
  </si>
  <si>
    <t>1</t>
  </si>
  <si>
    <t>Valea Mare Cositita</t>
  </si>
  <si>
    <t>Dragoslavele Pod Stadion</t>
  </si>
  <si>
    <t>Dragoslavele Centru</t>
  </si>
  <si>
    <t>Dragoslavele Santier</t>
  </si>
  <si>
    <t>Rucar Centru</t>
  </si>
  <si>
    <t>Rucar Lunca</t>
  </si>
  <si>
    <t>Satic Ramificatie</t>
  </si>
  <si>
    <t>Saticu de Jos</t>
  </si>
  <si>
    <t>Saticu de Sus</t>
  </si>
  <si>
    <t>1=5</t>
  </si>
  <si>
    <t>1=7*</t>
  </si>
  <si>
    <t>1=5*</t>
  </si>
  <si>
    <t>1=7</t>
  </si>
  <si>
    <t>* Circula pana la Rucar</t>
  </si>
  <si>
    <t>EMITENT,</t>
  </si>
  <si>
    <t>Campulung -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</si>
</sst>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sz val="10"/>
      <color theme="1"/>
      <name val="Calibri"/>
    </font>
    <font>
      <b/>
      <sz val="12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20" fontId="2" fillId="0" borderId="18" xfId="0" applyNumberFormat="1" applyFont="1" applyBorder="1" applyAlignment="1">
      <alignment horizontal="center"/>
    </xf>
    <xf numFmtId="0" fontId="1" fillId="3" borderId="18" xfId="0" applyFont="1" applyFill="1" applyBorder="1" applyAlignment="1">
      <alignment horizontal="left"/>
    </xf>
    <xf numFmtId="0" fontId="0" fillId="3" borderId="18" xfId="0" applyFill="1" applyBorder="1" applyAlignment="1">
      <alignment horizontal="left"/>
    </xf>
    <xf numFmtId="0" fontId="8" fillId="0" borderId="18" xfId="0" applyFont="1" applyBorder="1"/>
    <xf numFmtId="0" fontId="1" fillId="0" borderId="18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5"/>
  <sheetViews>
    <sheetView tabSelected="1" workbookViewId="0">
      <selection activeCell="I1" sqref="I1:L1048576"/>
    </sheetView>
  </sheetViews>
  <sheetFormatPr defaultColWidth="14.44140625" defaultRowHeight="15" customHeight="1" x14ac:dyDescent="0.25"/>
  <cols>
    <col min="1" max="4" width="6" customWidth="1"/>
    <col min="5" max="5" width="5.33203125" customWidth="1"/>
    <col min="6" max="6" width="4.6640625" customWidth="1"/>
    <col min="7" max="7" width="6.6640625" customWidth="1"/>
    <col min="8" max="8" width="28.6640625" customWidth="1"/>
    <col min="9" max="12" width="6.21875" customWidth="1"/>
    <col min="13" max="13" width="5.332031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3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3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3">
      <c r="A9" s="64"/>
      <c r="B9" s="62"/>
      <c r="C9" s="62"/>
      <c r="D9" s="62"/>
      <c r="E9" s="62"/>
      <c r="F9" s="62"/>
      <c r="G9" s="62"/>
      <c r="H9" s="62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2.75" customHeight="1" x14ac:dyDescent="0.3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2.75" customHeight="1" x14ac:dyDescent="0.3">
      <c r="A11" s="11" t="s">
        <v>28</v>
      </c>
      <c r="B11" s="11"/>
      <c r="C11" s="11"/>
      <c r="D11" s="11"/>
      <c r="E11" s="13" t="s">
        <v>29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65" t="s">
        <v>30</v>
      </c>
      <c r="B12" s="66"/>
      <c r="C12" s="66"/>
      <c r="D12" s="66"/>
      <c r="E12" s="66"/>
      <c r="F12" s="14" t="s">
        <v>31</v>
      </c>
      <c r="G12" s="15" t="s">
        <v>32</v>
      </c>
      <c r="H12" s="15" t="s">
        <v>33</v>
      </c>
      <c r="I12" s="58" t="s">
        <v>34</v>
      </c>
      <c r="J12" s="59"/>
      <c r="K12" s="59"/>
      <c r="L12" s="59"/>
      <c r="M12" s="60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58" t="s">
        <v>35</v>
      </c>
      <c r="B13" s="59"/>
      <c r="C13" s="59"/>
      <c r="D13" s="59"/>
      <c r="E13" s="60"/>
      <c r="F13" s="17"/>
      <c r="G13" s="18" t="s">
        <v>36</v>
      </c>
      <c r="H13" s="19" t="s">
        <v>37</v>
      </c>
      <c r="I13" s="58" t="s">
        <v>35</v>
      </c>
      <c r="J13" s="59"/>
      <c r="K13" s="59"/>
      <c r="L13" s="59"/>
      <c r="M13" s="60"/>
      <c r="N13" s="16"/>
      <c r="O13" s="16"/>
      <c r="P13" s="16"/>
      <c r="Q13" s="16"/>
      <c r="R13" s="16" t="s">
        <v>38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39</v>
      </c>
      <c r="B14" s="21" t="s">
        <v>40</v>
      </c>
      <c r="C14" s="21" t="s">
        <v>41</v>
      </c>
      <c r="D14" s="21" t="s">
        <v>42</v>
      </c>
      <c r="E14" s="21"/>
      <c r="F14" s="22"/>
      <c r="G14" s="22"/>
      <c r="H14" s="21"/>
      <c r="I14" s="21" t="s">
        <v>39</v>
      </c>
      <c r="J14" s="21" t="s">
        <v>40</v>
      </c>
      <c r="K14" s="21" t="s">
        <v>41</v>
      </c>
      <c r="L14" s="21" t="s">
        <v>42</v>
      </c>
      <c r="M14" s="23"/>
      <c r="N14" s="16"/>
      <c r="O14" s="16" t="s">
        <v>43</v>
      </c>
      <c r="P14" s="16" t="s">
        <v>6</v>
      </c>
      <c r="Q14" s="16" t="s">
        <v>2</v>
      </c>
      <c r="R14" s="24" t="s">
        <v>44</v>
      </c>
      <c r="S14" s="24" t="s">
        <v>45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20</v>
      </c>
      <c r="B15" s="26" t="s">
        <v>20</v>
      </c>
      <c r="C15" s="26" t="s">
        <v>20</v>
      </c>
      <c r="D15" s="26" t="s">
        <v>20</v>
      </c>
      <c r="E15" s="26"/>
      <c r="F15" s="27"/>
      <c r="G15" s="27"/>
      <c r="H15" s="28"/>
      <c r="I15" s="26" t="s">
        <v>20</v>
      </c>
      <c r="J15" s="26" t="s">
        <v>20</v>
      </c>
      <c r="K15" s="26" t="s">
        <v>20</v>
      </c>
      <c r="L15" s="26" t="s">
        <v>20</v>
      </c>
      <c r="M15" s="29"/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5">
      <c r="A16" s="30">
        <v>0.75</v>
      </c>
      <c r="B16" s="31">
        <v>0.33333333333333331</v>
      </c>
      <c r="C16" s="31">
        <v>0.47916666666666669</v>
      </c>
      <c r="D16" s="31">
        <v>0.59722222222222221</v>
      </c>
      <c r="E16" s="32"/>
      <c r="F16" s="33">
        <v>0</v>
      </c>
      <c r="G16" s="33">
        <v>0</v>
      </c>
      <c r="H16" s="34" t="s">
        <v>46</v>
      </c>
      <c r="I16" s="32">
        <f t="shared" ref="I16:L16" si="0">I17+TIME(0,0,(3600*($O17-$O16)/(INDEX($T$5:$AB$6,MATCH(I$15,$S$5:$S$6,0),MATCH(CONCATENATE($P17,$Q17),$T$4:$AB$4,0)))+$T$8))</f>
        <v>0.31939814814814821</v>
      </c>
      <c r="J16" s="32">
        <f t="shared" si="0"/>
        <v>0.45719907407407412</v>
      </c>
      <c r="K16" s="32">
        <f t="shared" si="0"/>
        <v>0.56483796296296296</v>
      </c>
      <c r="L16" s="32">
        <f t="shared" si="0"/>
        <v>0.7430092592592592</v>
      </c>
      <c r="M16" s="35"/>
      <c r="N16" s="1"/>
      <c r="O16" s="1">
        <v>0</v>
      </c>
      <c r="P16" s="36"/>
      <c r="Q16" s="36"/>
      <c r="R16" s="37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5">
      <c r="A17" s="38">
        <f t="shared" ref="A17:D17" si="1">A16+TIME(0,0,(3600*($O17-$O16)/(INDEX($T$5:$AB$6,MATCH(A$15,$S$5:$S$6,0),MATCH(CONCATENATE($P17,$Q17),$T$4:$AB$4,0)))+$T$8))</f>
        <v>0.7517476851851852</v>
      </c>
      <c r="B17" s="39">
        <f t="shared" si="1"/>
        <v>0.33508101851851851</v>
      </c>
      <c r="C17" s="39">
        <f t="shared" si="1"/>
        <v>0.48091435185185188</v>
      </c>
      <c r="D17" s="39">
        <f t="shared" si="1"/>
        <v>0.59896990740740741</v>
      </c>
      <c r="E17" s="39"/>
      <c r="F17" s="40">
        <v>1.3</v>
      </c>
      <c r="G17" s="40">
        <v>1</v>
      </c>
      <c r="H17" s="41" t="s">
        <v>68</v>
      </c>
      <c r="I17" s="39">
        <f t="shared" ref="I17:L17" si="2">I18+TIME(0,0,(3600*($O18-$O17)/(INDEX($T$5:$AB$6,MATCH(I$15,$S$5:$S$6,0),MATCH(CONCATENATE($P18,$Q18),$T$4:$AB$4,0)))+$T$8))</f>
        <v>0.31765046296296301</v>
      </c>
      <c r="J17" s="39">
        <f t="shared" si="2"/>
        <v>0.45545138888888892</v>
      </c>
      <c r="K17" s="39">
        <f t="shared" si="2"/>
        <v>0.56309027777777776</v>
      </c>
      <c r="L17" s="39">
        <f t="shared" si="2"/>
        <v>0.741261574074074</v>
      </c>
      <c r="M17" s="42"/>
      <c r="N17" s="1"/>
      <c r="O17" s="1">
        <f t="shared" ref="O17:O30" si="3">O16+F17</f>
        <v>1.3</v>
      </c>
      <c r="P17" s="7">
        <v>1</v>
      </c>
      <c r="Q17" s="43" t="s">
        <v>47</v>
      </c>
      <c r="R17" s="44">
        <f t="shared" ref="R17:S17" si="4">TIME(0,0,(3600*($O17-$O16)/(INDEX($T$5:$AB$6,MATCH(R$15,$S$5:$S$6,0),MATCH((CONCATENATE($P17,$Q17)),$T$4:$AB$4,0)))))</f>
        <v>1.0763888888888889E-3</v>
      </c>
      <c r="S17" s="44">
        <f t="shared" si="4"/>
        <v>1.3541666666666667E-3</v>
      </c>
      <c r="T17" s="1"/>
      <c r="U17" s="45"/>
      <c r="V17" s="1"/>
      <c r="W17" s="1"/>
      <c r="X17" s="1"/>
      <c r="Y17" s="1"/>
      <c r="Z17" s="1"/>
      <c r="AA17" s="1"/>
      <c r="AB17" s="1"/>
    </row>
    <row r="18" spans="1:28" ht="13.5" customHeight="1" x14ac:dyDescent="0.25">
      <c r="A18" s="38">
        <f t="shared" ref="A18:D18" si="5">A17+TIME(0,0,(3600*($O18-$O17)/(INDEX($T$5:$AB$6,MATCH(A$15,$S$5:$S$6,0),MATCH(CONCATENATE($P18,$Q18),$T$4:$AB$4,0)))+$T$8))</f>
        <v>0.75297453703703709</v>
      </c>
      <c r="B18" s="39">
        <f t="shared" si="5"/>
        <v>0.33630787037037035</v>
      </c>
      <c r="C18" s="39">
        <f t="shared" si="5"/>
        <v>0.48214120370370372</v>
      </c>
      <c r="D18" s="39">
        <f t="shared" si="5"/>
        <v>0.6001967592592593</v>
      </c>
      <c r="E18" s="39"/>
      <c r="F18" s="40">
        <v>0.8</v>
      </c>
      <c r="G18" s="40">
        <v>2</v>
      </c>
      <c r="H18" s="41" t="s">
        <v>48</v>
      </c>
      <c r="I18" s="39">
        <f t="shared" ref="I18:L18" si="6">I19+TIME(0,0,(3600*($O19-$O18)/(INDEX($T$5:$AB$6,MATCH(I$15,$S$5:$S$6,0),MATCH(CONCATENATE($P19,$Q19),$T$4:$AB$4,0)))+$T$8))</f>
        <v>0.31642361111111117</v>
      </c>
      <c r="J18" s="39">
        <f t="shared" si="6"/>
        <v>0.45422453703703708</v>
      </c>
      <c r="K18" s="39">
        <f t="shared" si="6"/>
        <v>0.56186342592592586</v>
      </c>
      <c r="L18" s="39">
        <f t="shared" si="6"/>
        <v>0.74003472222222211</v>
      </c>
      <c r="M18" s="42"/>
      <c r="N18" s="1"/>
      <c r="O18" s="1">
        <f t="shared" si="3"/>
        <v>2.1</v>
      </c>
      <c r="P18" s="7">
        <v>1</v>
      </c>
      <c r="Q18" s="43" t="s">
        <v>47</v>
      </c>
      <c r="R18" s="44">
        <f t="shared" ref="R18:S18" si="7">TIME(0,0,(3600*($O18-$O17)/(INDEX($T$5:$AB$6,MATCH(R$15,$S$5:$S$6,0),MATCH((CONCATENATE($P18,$Q18)),$T$4:$AB$4,0)))))</f>
        <v>6.5972222222222213E-4</v>
      </c>
      <c r="S18" s="44">
        <f t="shared" si="7"/>
        <v>8.3333333333333339E-4</v>
      </c>
      <c r="T18" s="1"/>
      <c r="U18" s="45"/>
      <c r="V18" s="1"/>
      <c r="W18" s="1"/>
      <c r="X18" s="1"/>
      <c r="Y18" s="1"/>
      <c r="Z18" s="1"/>
      <c r="AA18" s="1"/>
      <c r="AB18" s="1"/>
    </row>
    <row r="19" spans="1:28" ht="13.5" customHeight="1" x14ac:dyDescent="0.25">
      <c r="A19" s="38">
        <f t="shared" ref="A19:D19" si="8">A18+TIME(0,0,(3600*($O19-$O18)/(INDEX($T$5:$AB$6,MATCH(A$15,$S$5:$S$6,0),MATCH(CONCATENATE($P19,$Q19),$T$4:$AB$4,0)))+$T$8))</f>
        <v>0.75711805555555567</v>
      </c>
      <c r="B19" s="39">
        <f t="shared" si="8"/>
        <v>0.34045138888888887</v>
      </c>
      <c r="C19" s="39">
        <f t="shared" si="8"/>
        <v>0.48628472222222224</v>
      </c>
      <c r="D19" s="39">
        <f t="shared" si="8"/>
        <v>0.60434027777777777</v>
      </c>
      <c r="E19" s="39"/>
      <c r="F19" s="40">
        <v>3.6</v>
      </c>
      <c r="G19" s="40">
        <v>3</v>
      </c>
      <c r="H19" s="41" t="s">
        <v>49</v>
      </c>
      <c r="I19" s="39">
        <f t="shared" ref="I19:L19" si="9">I20+TIME(0,0,(3600*($O20-$O19)/(INDEX($T$5:$AB$6,MATCH(I$15,$S$5:$S$6,0),MATCH(CONCATENATE($P20,$Q20),$T$4:$AB$4,0)))+$T$8))</f>
        <v>0.31228009259259265</v>
      </c>
      <c r="J19" s="39">
        <f t="shared" si="9"/>
        <v>0.45008101851851856</v>
      </c>
      <c r="K19" s="39">
        <f t="shared" si="9"/>
        <v>0.55771990740740729</v>
      </c>
      <c r="L19" s="39">
        <f t="shared" si="9"/>
        <v>0.73589120370370353</v>
      </c>
      <c r="M19" s="42"/>
      <c r="N19" s="1"/>
      <c r="O19" s="1">
        <f t="shared" si="3"/>
        <v>5.7</v>
      </c>
      <c r="P19" s="7">
        <v>1</v>
      </c>
      <c r="Q19" s="43" t="s">
        <v>47</v>
      </c>
      <c r="R19" s="44">
        <f t="shared" ref="R19:S19" si="10">TIME(0,0,(3600*($O19-$O18)/(INDEX($T$5:$AB$6,MATCH(R$15,$S$5:$S$6,0),MATCH((CONCATENATE($P19,$Q19)),$T$4:$AB$4,0)))))</f>
        <v>2.9976851851851848E-3</v>
      </c>
      <c r="S19" s="44">
        <f t="shared" si="10"/>
        <v>3.7500000000000003E-3</v>
      </c>
      <c r="T19" s="1"/>
      <c r="U19" s="45"/>
      <c r="V19" s="1"/>
      <c r="W19" s="1"/>
      <c r="X19" s="1"/>
      <c r="Y19" s="1"/>
      <c r="Z19" s="1"/>
      <c r="AA19" s="1"/>
      <c r="AB19" s="1"/>
    </row>
    <row r="20" spans="1:28" ht="13.5" customHeight="1" x14ac:dyDescent="0.25">
      <c r="A20" s="38">
        <f t="shared" ref="A20:D20" si="11">A19+TIME(0,0,(3600*($O20-$O19)/(INDEX($T$5:$AB$6,MATCH(A$15,$S$5:$S$6,0),MATCH(CONCATENATE($P20,$Q20),$T$4:$AB$4,0)))+$T$8))</f>
        <v>0.75782407407407415</v>
      </c>
      <c r="B20" s="39">
        <f t="shared" si="11"/>
        <v>0.34115740740740741</v>
      </c>
      <c r="C20" s="39">
        <f t="shared" si="11"/>
        <v>0.48699074074074078</v>
      </c>
      <c r="D20" s="39">
        <f t="shared" si="11"/>
        <v>0.60504629629629625</v>
      </c>
      <c r="E20" s="39"/>
      <c r="F20" s="40">
        <v>0.3</v>
      </c>
      <c r="G20" s="40">
        <v>4</v>
      </c>
      <c r="H20" s="41" t="s">
        <v>50</v>
      </c>
      <c r="I20" s="39">
        <f t="shared" ref="I20:L20" si="12">I21+TIME(0,0,(3600*($O21-$O20)/(INDEX($T$5:$AB$6,MATCH(I$15,$S$5:$S$6,0),MATCH(CONCATENATE($P21,$Q21),$T$4:$AB$4,0)))+$T$8))</f>
        <v>0.31157407407407411</v>
      </c>
      <c r="J20" s="39">
        <f t="shared" si="12"/>
        <v>0.44937500000000002</v>
      </c>
      <c r="K20" s="39">
        <f t="shared" si="12"/>
        <v>0.55701388888888881</v>
      </c>
      <c r="L20" s="39">
        <f t="shared" si="12"/>
        <v>0.73518518518518505</v>
      </c>
      <c r="M20" s="42"/>
      <c r="N20" s="1"/>
      <c r="O20" s="1">
        <f t="shared" si="3"/>
        <v>6</v>
      </c>
      <c r="P20" s="7">
        <v>1</v>
      </c>
      <c r="Q20" s="43" t="s">
        <v>47</v>
      </c>
      <c r="R20" s="44">
        <f t="shared" ref="R20:S20" si="13">TIME(0,0,(3600*($O20-$O19)/(INDEX($T$5:$AB$6,MATCH(R$15,$S$5:$S$6,0),MATCH((CONCATENATE($P20,$Q20)),$T$4:$AB$4,0)))))</f>
        <v>2.4305555555555552E-4</v>
      </c>
      <c r="S20" s="44">
        <f t="shared" si="13"/>
        <v>3.1250000000000001E-4</v>
      </c>
      <c r="T20" s="1"/>
      <c r="U20" s="45"/>
      <c r="V20" s="1"/>
      <c r="W20" s="1"/>
      <c r="X20" s="1"/>
      <c r="Y20" s="1"/>
      <c r="Z20" s="1"/>
      <c r="AA20" s="1"/>
      <c r="AB20" s="1"/>
    </row>
    <row r="21" spans="1:28" ht="13.5" customHeight="1" x14ac:dyDescent="0.25">
      <c r="A21" s="38">
        <f t="shared" ref="A21:D21" si="14">A20+TIME(0,0,(3600*($O21-$O20)/(INDEX($T$5:$AB$6,MATCH(A$15,$S$5:$S$6,0),MATCH(CONCATENATE($P21,$Q21),$T$4:$AB$4,0)))+$T$8))</f>
        <v>0.75842592592592595</v>
      </c>
      <c r="B21" s="39">
        <f t="shared" si="14"/>
        <v>0.34175925925925926</v>
      </c>
      <c r="C21" s="39">
        <f t="shared" si="14"/>
        <v>0.48759259259259263</v>
      </c>
      <c r="D21" s="39">
        <f t="shared" si="14"/>
        <v>0.60564814814814805</v>
      </c>
      <c r="E21" s="39"/>
      <c r="F21" s="40">
        <v>0.2</v>
      </c>
      <c r="G21" s="40">
        <v>5</v>
      </c>
      <c r="H21" s="41" t="s">
        <v>51</v>
      </c>
      <c r="I21" s="39">
        <f t="shared" ref="I21:L21" si="15">I22+TIME(0,0,(3600*($O22-$O21)/(INDEX($T$5:$AB$6,MATCH(I$15,$S$5:$S$6,0),MATCH(CONCATENATE($P22,$Q22),$T$4:$AB$4,0)))+$T$8))</f>
        <v>0.31097222222222226</v>
      </c>
      <c r="J21" s="39">
        <f t="shared" si="15"/>
        <v>0.44877314814814817</v>
      </c>
      <c r="K21" s="39">
        <f t="shared" si="15"/>
        <v>0.55641203703703701</v>
      </c>
      <c r="L21" s="39">
        <f t="shared" si="15"/>
        <v>0.73458333333333325</v>
      </c>
      <c r="M21" s="42"/>
      <c r="N21" s="1"/>
      <c r="O21" s="1">
        <f t="shared" si="3"/>
        <v>6.2</v>
      </c>
      <c r="P21" s="43" t="s">
        <v>52</v>
      </c>
      <c r="Q21" s="43" t="s">
        <v>47</v>
      </c>
      <c r="R21" s="44">
        <f t="shared" ref="R21:S21" si="16">TIME(0,0,(3600*($O21-$O20)/(INDEX($T$5:$AB$6,MATCH(R$15,$S$5:$S$6,0),MATCH((CONCATENATE($P21,$Q21)),$T$4:$AB$4,0)))))</f>
        <v>1.6203703703703703E-4</v>
      </c>
      <c r="S21" s="44">
        <f t="shared" si="16"/>
        <v>2.0833333333333335E-4</v>
      </c>
      <c r="T21" s="1"/>
      <c r="U21" s="45"/>
      <c r="V21" s="1"/>
      <c r="W21" s="1"/>
      <c r="X21" s="1"/>
      <c r="Y21" s="1"/>
      <c r="Z21" s="1"/>
      <c r="AA21" s="1"/>
      <c r="AB21" s="1"/>
    </row>
    <row r="22" spans="1:28" ht="13.5" customHeight="1" x14ac:dyDescent="0.25">
      <c r="A22" s="38">
        <f t="shared" ref="A22:D22" si="17">A21+TIME(0,0,(3600*($O22-$O21)/(INDEX($T$5:$AB$6,MATCH(A$15,$S$5:$S$6,0),MATCH(CONCATENATE($P22,$Q22),$T$4:$AB$4,0)))+$T$8))</f>
        <v>0.7598611111111111</v>
      </c>
      <c r="B22" s="39">
        <f t="shared" si="17"/>
        <v>0.34319444444444447</v>
      </c>
      <c r="C22" s="39">
        <f t="shared" si="17"/>
        <v>0.48902777777777784</v>
      </c>
      <c r="D22" s="39">
        <f t="shared" si="17"/>
        <v>0.6070833333333332</v>
      </c>
      <c r="E22" s="39"/>
      <c r="F22" s="40">
        <v>1</v>
      </c>
      <c r="G22" s="40">
        <v>6</v>
      </c>
      <c r="H22" s="41" t="s">
        <v>53</v>
      </c>
      <c r="I22" s="39">
        <f t="shared" ref="I22:L22" si="18">I23+TIME(0,0,(3600*($O23-$O22)/(INDEX($T$5:$AB$6,MATCH(I$15,$S$5:$S$6,0),MATCH(CONCATENATE($P23,$Q23),$T$4:$AB$4,0)))+$T$8))</f>
        <v>0.30953703703703705</v>
      </c>
      <c r="J22" s="39">
        <f t="shared" si="18"/>
        <v>0.44733796296296297</v>
      </c>
      <c r="K22" s="39">
        <f t="shared" si="18"/>
        <v>0.55497685185185186</v>
      </c>
      <c r="L22" s="39">
        <f t="shared" si="18"/>
        <v>0.7331481481481481</v>
      </c>
      <c r="M22" s="42"/>
      <c r="N22" s="1"/>
      <c r="O22" s="1">
        <f t="shared" si="3"/>
        <v>7.2</v>
      </c>
      <c r="P22" s="43" t="s">
        <v>52</v>
      </c>
      <c r="Q22" s="43" t="s">
        <v>47</v>
      </c>
      <c r="R22" s="44">
        <f t="shared" ref="R22:S22" si="19">TIME(0,0,(3600*($O22-$O21)/(INDEX($T$5:$AB$6,MATCH(R$15,$S$5:$S$6,0),MATCH((CONCATENATE($P22,$Q22)),$T$4:$AB$4,0)))))</f>
        <v>8.3333333333333339E-4</v>
      </c>
      <c r="S22" s="44">
        <f t="shared" si="19"/>
        <v>1.0416666666666667E-3</v>
      </c>
      <c r="T22" s="1"/>
      <c r="U22" s="45"/>
      <c r="V22" s="1"/>
      <c r="W22" s="1"/>
      <c r="X22" s="1"/>
      <c r="Y22" s="1"/>
      <c r="Z22" s="1"/>
      <c r="AA22" s="1"/>
      <c r="AB22" s="1"/>
    </row>
    <row r="23" spans="1:28" ht="13.5" customHeight="1" x14ac:dyDescent="0.25">
      <c r="A23" s="38">
        <f t="shared" ref="A23:D23" si="20">A22+TIME(0,0,(3600*($O23-$O22)/(INDEX($T$5:$AB$6,MATCH(A$15,$S$5:$S$6,0),MATCH(CONCATENATE($P23,$Q23),$T$4:$AB$4,0)))+$T$8))</f>
        <v>0.77226851851851852</v>
      </c>
      <c r="B23" s="39">
        <f t="shared" si="20"/>
        <v>0.35560185185185189</v>
      </c>
      <c r="C23" s="39">
        <f t="shared" si="20"/>
        <v>0.50143518518518526</v>
      </c>
      <c r="D23" s="39">
        <f t="shared" si="20"/>
        <v>0.61949074074074062</v>
      </c>
      <c r="E23" s="39"/>
      <c r="F23" s="40">
        <v>10.1</v>
      </c>
      <c r="G23" s="40">
        <v>7</v>
      </c>
      <c r="H23" s="41" t="s">
        <v>54</v>
      </c>
      <c r="I23" s="39">
        <f t="shared" ref="I23:L23" si="21">I24+TIME(0,0,(3600*($O24-$O23)/(INDEX($T$5:$AB$6,MATCH(I$15,$S$5:$S$6,0),MATCH(CONCATENATE($P24,$Q24),$T$4:$AB$4,0)))+$T$8))</f>
        <v>0.29712962962962963</v>
      </c>
      <c r="J23" s="39">
        <f t="shared" si="21"/>
        <v>0.43493055555555554</v>
      </c>
      <c r="K23" s="39">
        <f t="shared" si="21"/>
        <v>0.54256944444444444</v>
      </c>
      <c r="L23" s="39">
        <f t="shared" si="21"/>
        <v>0.72074074074074068</v>
      </c>
      <c r="M23" s="42"/>
      <c r="N23" s="1"/>
      <c r="O23" s="1">
        <f t="shared" si="3"/>
        <v>17.3</v>
      </c>
      <c r="P23" s="43" t="s">
        <v>52</v>
      </c>
      <c r="Q23" s="43" t="s">
        <v>23</v>
      </c>
      <c r="R23" s="44">
        <f t="shared" ref="R23:S23" si="22">TIME(0,0,(3600*($O23-$O22)/(INDEX($T$5:$AB$6,MATCH(R$15,$S$5:$S$6,0),MATCH((CONCATENATE($P23,$Q23)),$T$4:$AB$4,0)))))</f>
        <v>9.3518518518518525E-3</v>
      </c>
      <c r="S23" s="44">
        <f t="shared" si="22"/>
        <v>1.2013888888888888E-2</v>
      </c>
      <c r="T23" s="1"/>
      <c r="U23" s="45"/>
      <c r="V23" s="1"/>
      <c r="W23" s="1"/>
      <c r="X23" s="1"/>
      <c r="Y23" s="1"/>
      <c r="Z23" s="1"/>
      <c r="AA23" s="1"/>
      <c r="AB23" s="1"/>
    </row>
    <row r="24" spans="1:28" ht="13.5" customHeight="1" x14ac:dyDescent="0.25">
      <c r="A24" s="38">
        <f t="shared" ref="A24:D24" si="23">A23+TIME(0,0,(3600*($O24-$O23)/(INDEX($T$5:$AB$6,MATCH(A$15,$S$5:$S$6,0),MATCH(CONCATENATE($P24,$Q24),$T$4:$AB$4,0)))+$T$8))</f>
        <v>0.77349537037037042</v>
      </c>
      <c r="B24" s="39">
        <f t="shared" si="23"/>
        <v>0.35682870370370373</v>
      </c>
      <c r="C24" s="39">
        <f t="shared" si="23"/>
        <v>0.50266203703703716</v>
      </c>
      <c r="D24" s="39">
        <f t="shared" si="23"/>
        <v>0.62071759259259252</v>
      </c>
      <c r="E24" s="39"/>
      <c r="F24" s="40">
        <v>0.7</v>
      </c>
      <c r="G24" s="40">
        <v>8</v>
      </c>
      <c r="H24" s="41" t="s">
        <v>55</v>
      </c>
      <c r="I24" s="39">
        <f t="shared" ref="I24:L24" si="24">I25+TIME(0,0,(3600*($O25-$O24)/(INDEX($T$5:$AB$6,MATCH(I$15,$S$5:$S$6,0),MATCH(CONCATENATE($P25,$Q25),$T$4:$AB$4,0)))+$T$8))</f>
        <v>0.29590277777777779</v>
      </c>
      <c r="J24" s="39">
        <f t="shared" si="24"/>
        <v>0.4337037037037037</v>
      </c>
      <c r="K24" s="39">
        <f t="shared" si="24"/>
        <v>0.54134259259259254</v>
      </c>
      <c r="L24" s="39">
        <f t="shared" si="24"/>
        <v>0.71951388888888879</v>
      </c>
      <c r="M24" s="42"/>
      <c r="N24" s="1"/>
      <c r="O24" s="1">
        <f t="shared" si="3"/>
        <v>18</v>
      </c>
      <c r="P24" s="43" t="s">
        <v>52</v>
      </c>
      <c r="Q24" s="43" t="s">
        <v>23</v>
      </c>
      <c r="R24" s="44">
        <f t="shared" ref="R24:S24" si="25">TIME(0,0,(3600*($O24-$O23)/(INDEX($T$5:$AB$6,MATCH(R$15,$S$5:$S$6,0),MATCH((CONCATENATE($P24,$Q24)),$T$4:$AB$4,0)))))</f>
        <v>6.4814814814814813E-4</v>
      </c>
      <c r="S24" s="44">
        <f t="shared" si="25"/>
        <v>8.3333333333333339E-4</v>
      </c>
      <c r="T24" s="1"/>
      <c r="U24" s="45"/>
      <c r="V24" s="1"/>
      <c r="W24" s="1"/>
      <c r="X24" s="1"/>
      <c r="Y24" s="1"/>
      <c r="Z24" s="1"/>
      <c r="AA24" s="1"/>
      <c r="AB24" s="1"/>
    </row>
    <row r="25" spans="1:28" ht="13.5" customHeight="1" x14ac:dyDescent="0.25">
      <c r="A25" s="38">
        <f t="shared" ref="A25:D25" si="26">A24+TIME(0,0,(3600*($O25-$O24)/(INDEX($T$5:$AB$6,MATCH(A$15,$S$5:$S$6,0),MATCH(CONCATENATE($P25,$Q25),$T$4:$AB$4,0)))+$T$8))</f>
        <v>0.77555555555555555</v>
      </c>
      <c r="B25" s="39">
        <f t="shared" si="26"/>
        <v>0.35888888888888892</v>
      </c>
      <c r="C25" s="39">
        <f t="shared" si="26"/>
        <v>0.50472222222222229</v>
      </c>
      <c r="D25" s="39">
        <f t="shared" si="26"/>
        <v>0.62277777777777765</v>
      </c>
      <c r="E25" s="39"/>
      <c r="F25" s="40">
        <v>1.4</v>
      </c>
      <c r="G25" s="40">
        <v>9</v>
      </c>
      <c r="H25" s="41" t="s">
        <v>56</v>
      </c>
      <c r="I25" s="39">
        <f t="shared" ref="I25:L25" si="27">I26+TIME(0,0,(3600*($O26-$O25)/(INDEX($T$5:$AB$6,MATCH(I$15,$S$5:$S$6,0),MATCH(CONCATENATE($P26,$Q26),$T$4:$AB$4,0)))+$T$8))</f>
        <v>0.2938425925925926</v>
      </c>
      <c r="J25" s="39">
        <f t="shared" si="27"/>
        <v>0.43164351851851851</v>
      </c>
      <c r="K25" s="39">
        <f t="shared" si="27"/>
        <v>0.5392824074074074</v>
      </c>
      <c r="L25" s="39">
        <f t="shared" si="27"/>
        <v>0.71745370370370365</v>
      </c>
      <c r="M25" s="42"/>
      <c r="N25" s="1"/>
      <c r="O25" s="1">
        <f t="shared" si="3"/>
        <v>19.399999999999999</v>
      </c>
      <c r="P25" s="43" t="s">
        <v>52</v>
      </c>
      <c r="Q25" s="43" t="s">
        <v>23</v>
      </c>
      <c r="R25" s="44">
        <f t="shared" ref="R25:S25" si="28">TIME(0,0,(3600*($O25-$O24)/(INDEX($T$5:$AB$6,MATCH(R$15,$S$5:$S$6,0),MATCH((CONCATENATE($P25,$Q25)),$T$4:$AB$4,0)))))</f>
        <v>1.2962962962962963E-3</v>
      </c>
      <c r="S25" s="44">
        <f t="shared" si="28"/>
        <v>1.6666666666666668E-3</v>
      </c>
      <c r="T25" s="1"/>
      <c r="U25" s="45"/>
      <c r="V25" s="1"/>
      <c r="W25" s="1"/>
      <c r="X25" s="1"/>
      <c r="Y25" s="1"/>
      <c r="Z25" s="1"/>
      <c r="AA25" s="1"/>
      <c r="AB25" s="1"/>
    </row>
    <row r="26" spans="1:28" ht="13.5" customHeight="1" x14ac:dyDescent="0.25">
      <c r="A26" s="38">
        <f t="shared" ref="A26:D26" si="29">A25+TIME(0,0,(3600*($O26-$O25)/(INDEX($T$5:$AB$6,MATCH(A$15,$S$5:$S$6,0),MATCH(CONCATENATE($P26,$Q26),$T$4:$AB$4,0)))+$T$8))</f>
        <v>0.78011574074074075</v>
      </c>
      <c r="B26" s="39">
        <f t="shared" si="29"/>
        <v>0.36344907407407412</v>
      </c>
      <c r="C26" s="39">
        <f t="shared" si="29"/>
        <v>0.50928240740740749</v>
      </c>
      <c r="D26" s="39">
        <f t="shared" si="29"/>
        <v>0.62733796296296285</v>
      </c>
      <c r="E26" s="39"/>
      <c r="F26" s="40">
        <v>3.5</v>
      </c>
      <c r="G26" s="40">
        <v>10</v>
      </c>
      <c r="H26" s="41" t="s">
        <v>57</v>
      </c>
      <c r="I26" s="39">
        <f t="shared" ref="I26:I29" si="30">I27+TIME(0,0,(3600*($O27-$O26)/(INDEX($T$5:$AB$6,MATCH(I$15,$S$5:$S$6,0),MATCH(CONCATENATE($P27,$Q27),$T$4:$AB$4,0)))+$T$8))</f>
        <v>0.2892824074074074</v>
      </c>
      <c r="J26" s="46">
        <v>0.42708333333333331</v>
      </c>
      <c r="K26" s="46">
        <v>0.53472222222222221</v>
      </c>
      <c r="L26" s="39">
        <f t="shared" ref="L26:L29" si="31">L27+TIME(0,0,(3600*($O27-$O26)/(INDEX($T$5:$AB$6,MATCH(L$15,$S$5:$S$6,0),MATCH(CONCATENATE($P27,$Q27),$T$4:$AB$4,0)))+$T$8))</f>
        <v>0.71289351851851845</v>
      </c>
      <c r="M26" s="42"/>
      <c r="N26" s="1"/>
      <c r="O26" s="1">
        <f t="shared" si="3"/>
        <v>22.9</v>
      </c>
      <c r="P26" s="43" t="s">
        <v>52</v>
      </c>
      <c r="Q26" s="43" t="s">
        <v>23</v>
      </c>
      <c r="R26" s="44">
        <f t="shared" ref="R26:S26" si="32">TIME(0,0,(3600*($O26-$O25)/(INDEX($T$5:$AB$6,MATCH(R$15,$S$5:$S$6,0),MATCH((CONCATENATE($P26,$Q26)),$T$4:$AB$4,0)))))</f>
        <v>3.2407407407407406E-3</v>
      </c>
      <c r="S26" s="44">
        <f t="shared" si="32"/>
        <v>4.1666666666666666E-3</v>
      </c>
      <c r="T26" s="1"/>
      <c r="U26" s="45"/>
      <c r="V26" s="1"/>
      <c r="W26" s="1"/>
      <c r="X26" s="1"/>
      <c r="Y26" s="1"/>
      <c r="Z26" s="1"/>
      <c r="AA26" s="1"/>
      <c r="AB26" s="1"/>
    </row>
    <row r="27" spans="1:28" ht="13.5" customHeight="1" x14ac:dyDescent="0.25">
      <c r="A27" s="38">
        <f t="shared" ref="A27:A30" si="33">A26+TIME(0,0,(3600*($O27-$O26)/(INDEX($T$5:$AB$6,MATCH(A$15,$S$5:$S$6,0),MATCH(CONCATENATE($P27,$Q27),$T$4:$AB$4,0)))+$T$8))</f>
        <v>0.78252314814814816</v>
      </c>
      <c r="B27" s="39"/>
      <c r="C27" s="39"/>
      <c r="D27" s="39">
        <f t="shared" ref="D27:D30" si="34">D26+TIME(0,0,(3600*($O27-$O26)/(INDEX($T$5:$AB$6,MATCH(D$15,$S$5:$S$6,0),MATCH(CONCATENATE($P27,$Q27),$T$4:$AB$4,0)))+$T$8))</f>
        <v>0.62974537037037026</v>
      </c>
      <c r="E27" s="39"/>
      <c r="F27" s="40">
        <v>1.7</v>
      </c>
      <c r="G27" s="40">
        <v>11</v>
      </c>
      <c r="H27" s="47" t="s">
        <v>58</v>
      </c>
      <c r="I27" s="39">
        <f t="shared" si="30"/>
        <v>0.28687499999999999</v>
      </c>
      <c r="J27" s="39"/>
      <c r="K27" s="39"/>
      <c r="L27" s="39">
        <f t="shared" si="31"/>
        <v>0.71048611111111104</v>
      </c>
      <c r="M27" s="42"/>
      <c r="N27" s="1"/>
      <c r="O27" s="1">
        <f t="shared" si="3"/>
        <v>24.599999999999998</v>
      </c>
      <c r="P27" s="43" t="s">
        <v>52</v>
      </c>
      <c r="Q27" s="43" t="s">
        <v>23</v>
      </c>
      <c r="R27" s="44">
        <f t="shared" ref="R27:S27" si="35">TIME(0,0,(3600*($O27-$O26)/(INDEX($T$5:$AB$6,MATCH(R$15,$S$5:$S$6,0),MATCH((CONCATENATE($P27,$Q27)),$T$4:$AB$4,0)))))</f>
        <v>1.5740740740740741E-3</v>
      </c>
      <c r="S27" s="44">
        <f t="shared" si="35"/>
        <v>2.0138888888888888E-3</v>
      </c>
      <c r="T27" s="1"/>
      <c r="U27" s="45"/>
      <c r="V27" s="1"/>
      <c r="W27" s="1"/>
      <c r="X27" s="1"/>
      <c r="Y27" s="1"/>
      <c r="Z27" s="1"/>
      <c r="AA27" s="1"/>
      <c r="AB27" s="1"/>
    </row>
    <row r="28" spans="1:28" ht="13.5" customHeight="1" x14ac:dyDescent="0.25">
      <c r="A28" s="38">
        <f t="shared" si="33"/>
        <v>0.78743055555555552</v>
      </c>
      <c r="B28" s="39"/>
      <c r="C28" s="39"/>
      <c r="D28" s="39">
        <f t="shared" si="34"/>
        <v>0.63465277777777762</v>
      </c>
      <c r="E28" s="39"/>
      <c r="F28" s="40">
        <v>3.8</v>
      </c>
      <c r="G28" s="40">
        <v>12</v>
      </c>
      <c r="H28" s="47" t="s">
        <v>59</v>
      </c>
      <c r="I28" s="39">
        <f t="shared" si="30"/>
        <v>0.28196759259259258</v>
      </c>
      <c r="J28" s="39"/>
      <c r="K28" s="39"/>
      <c r="L28" s="39">
        <f t="shared" si="31"/>
        <v>0.70557870370370368</v>
      </c>
      <c r="M28" s="42"/>
      <c r="N28" s="1"/>
      <c r="O28" s="1">
        <f t="shared" si="3"/>
        <v>28.4</v>
      </c>
      <c r="P28" s="43" t="s">
        <v>52</v>
      </c>
      <c r="Q28" s="43" t="s">
        <v>23</v>
      </c>
      <c r="R28" s="44">
        <f t="shared" ref="R28:S28" si="36">TIME(0,0,(3600*($O28-$O27)/(INDEX($T$5:$AB$6,MATCH(R$15,$S$5:$S$6,0),MATCH((CONCATENATE($P28,$Q28)),$T$4:$AB$4,0)))))</f>
        <v>3.5185185185185185E-3</v>
      </c>
      <c r="S28" s="44">
        <f t="shared" si="36"/>
        <v>4.5138888888888893E-3</v>
      </c>
      <c r="T28" s="1"/>
      <c r="U28" s="45"/>
      <c r="V28" s="1"/>
      <c r="W28" s="1"/>
      <c r="X28" s="1"/>
      <c r="Y28" s="1"/>
      <c r="Z28" s="1"/>
      <c r="AA28" s="1"/>
      <c r="AB28" s="1"/>
    </row>
    <row r="29" spans="1:28" ht="13.5" customHeight="1" x14ac:dyDescent="0.25">
      <c r="A29" s="38">
        <f t="shared" si="33"/>
        <v>0.79377314814814814</v>
      </c>
      <c r="B29" s="39"/>
      <c r="C29" s="39"/>
      <c r="D29" s="39">
        <f t="shared" si="34"/>
        <v>0.64099537037037024</v>
      </c>
      <c r="E29" s="39"/>
      <c r="F29" s="40">
        <v>5</v>
      </c>
      <c r="G29" s="40">
        <v>13</v>
      </c>
      <c r="H29" s="48" t="s">
        <v>60</v>
      </c>
      <c r="I29" s="39">
        <f t="shared" si="30"/>
        <v>0.27562500000000001</v>
      </c>
      <c r="J29" s="39"/>
      <c r="K29" s="39"/>
      <c r="L29" s="39">
        <f t="shared" si="31"/>
        <v>0.69923611111111106</v>
      </c>
      <c r="M29" s="42"/>
      <c r="N29" s="1"/>
      <c r="O29" s="1">
        <f t="shared" si="3"/>
        <v>33.4</v>
      </c>
      <c r="P29" s="43" t="s">
        <v>52</v>
      </c>
      <c r="Q29" s="43" t="s">
        <v>23</v>
      </c>
      <c r="R29" s="44">
        <f t="shared" ref="R29:S29" si="37">TIME(0,0,(3600*($O29-$O28)/(INDEX($T$5:$AB$6,MATCH(R$15,$S$5:$S$6,0),MATCH((CONCATENATE($P29,$Q29)),$T$4:$AB$4,0)))))</f>
        <v>4.6296296296296302E-3</v>
      </c>
      <c r="S29" s="44">
        <f t="shared" si="37"/>
        <v>5.9490740740740745E-3</v>
      </c>
      <c r="T29" s="1"/>
      <c r="U29" s="45"/>
      <c r="V29" s="1"/>
      <c r="W29" s="1"/>
      <c r="X29" s="1"/>
      <c r="Y29" s="1"/>
      <c r="Z29" s="1"/>
      <c r="AA29" s="1"/>
      <c r="AB29" s="1"/>
    </row>
    <row r="30" spans="1:28" ht="13.5" customHeight="1" x14ac:dyDescent="0.3">
      <c r="A30" s="38">
        <f t="shared" si="33"/>
        <v>0.79856481481481478</v>
      </c>
      <c r="B30" s="39"/>
      <c r="C30" s="39"/>
      <c r="D30" s="39">
        <f t="shared" si="34"/>
        <v>0.64578703703703688</v>
      </c>
      <c r="E30" s="39"/>
      <c r="F30" s="40">
        <v>3.7</v>
      </c>
      <c r="G30" s="40">
        <v>14</v>
      </c>
      <c r="H30" s="41" t="s">
        <v>61</v>
      </c>
      <c r="I30" s="46">
        <v>0.27083333333333331</v>
      </c>
      <c r="J30" s="49"/>
      <c r="K30" s="49"/>
      <c r="L30" s="46">
        <v>0.69444444444444442</v>
      </c>
      <c r="M30" s="42"/>
      <c r="N30" s="1"/>
      <c r="O30" s="1">
        <f t="shared" si="3"/>
        <v>37.1</v>
      </c>
      <c r="P30" s="43" t="s">
        <v>52</v>
      </c>
      <c r="Q30" s="43" t="s">
        <v>23</v>
      </c>
      <c r="R30" s="44">
        <f t="shared" ref="R30:S30" si="38">TIME(0,0,(3600*($O30-$O29)/(INDEX($T$5:$AB$6,MATCH(R$15,$S$5:$S$6,0),MATCH((CONCATENATE($P30,$Q30)),$T$4:$AB$4,0)))))</f>
        <v>3.425925925925926E-3</v>
      </c>
      <c r="S30" s="44">
        <f t="shared" si="38"/>
        <v>4.3981481481481484E-3</v>
      </c>
      <c r="T30" s="1"/>
      <c r="U30" s="45"/>
      <c r="V30" s="1"/>
      <c r="W30" s="1"/>
      <c r="X30" s="1"/>
      <c r="Y30" s="1"/>
      <c r="Z30" s="1"/>
      <c r="AA30" s="1"/>
      <c r="AB30" s="1"/>
    </row>
    <row r="31" spans="1:28" ht="13.5" customHeight="1" x14ac:dyDescent="0.25">
      <c r="A31" s="38"/>
      <c r="B31" s="39"/>
      <c r="C31" s="39"/>
      <c r="D31" s="39"/>
      <c r="E31" s="39"/>
      <c r="F31" s="40"/>
      <c r="G31" s="40"/>
      <c r="H31" s="50"/>
      <c r="I31" s="39"/>
      <c r="J31" s="39"/>
      <c r="K31" s="39"/>
      <c r="L31" s="39"/>
      <c r="M31" s="42"/>
      <c r="N31" s="1"/>
      <c r="O31" s="1"/>
      <c r="P31" s="1"/>
      <c r="Q31" s="1"/>
      <c r="R31" s="44"/>
      <c r="S31" s="44"/>
      <c r="T31" s="1"/>
      <c r="U31" s="45"/>
      <c r="V31" s="1"/>
      <c r="W31" s="1"/>
      <c r="X31" s="1"/>
      <c r="Y31" s="1"/>
      <c r="Z31" s="1"/>
      <c r="AA31" s="1"/>
      <c r="AB31" s="1"/>
    </row>
    <row r="32" spans="1:28" ht="13.5" customHeight="1" x14ac:dyDescent="0.25">
      <c r="A32" s="51" t="s">
        <v>62</v>
      </c>
      <c r="B32" s="52" t="s">
        <v>63</v>
      </c>
      <c r="C32" s="52" t="s">
        <v>64</v>
      </c>
      <c r="D32" s="52" t="s">
        <v>65</v>
      </c>
      <c r="E32" s="53"/>
      <c r="F32" s="52"/>
      <c r="G32" s="52"/>
      <c r="H32" s="54"/>
      <c r="I32" s="53" t="s">
        <v>62</v>
      </c>
      <c r="J32" s="52" t="s">
        <v>63</v>
      </c>
      <c r="K32" s="52" t="s">
        <v>64</v>
      </c>
      <c r="L32" s="53" t="s">
        <v>65</v>
      </c>
      <c r="M32" s="55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5">
      <c r="A33" s="1"/>
      <c r="B33" s="1" t="s">
        <v>66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5">
      <c r="A34" s="1"/>
      <c r="B34" s="1"/>
      <c r="C34" s="1"/>
      <c r="D34" s="1"/>
      <c r="E34" s="1"/>
      <c r="F34" s="1"/>
      <c r="G34" s="1"/>
      <c r="H34" s="1"/>
      <c r="I34" s="1" t="s">
        <v>67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9.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3">
      <c r="A59" s="56"/>
      <c r="B59" s="56"/>
      <c r="C59" s="56"/>
      <c r="D59" s="56"/>
      <c r="E59" s="56"/>
      <c r="F59" s="56"/>
      <c r="G59" s="56"/>
      <c r="H59" s="56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5">
      <c r="A60" s="1"/>
      <c r="B60" s="57"/>
      <c r="C60" s="57"/>
      <c r="D60" s="57"/>
      <c r="E60" s="57"/>
      <c r="F60" s="57"/>
      <c r="G60" s="57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5">
      <c r="A61" s="1"/>
      <c r="B61" s="57"/>
      <c r="C61" s="57"/>
      <c r="D61" s="57"/>
      <c r="E61" s="57"/>
      <c r="F61" s="57"/>
      <c r="G61" s="57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5">
      <c r="A62" s="1"/>
      <c r="B62" s="57"/>
      <c r="C62" s="57"/>
      <c r="D62" s="57"/>
      <c r="E62" s="57"/>
      <c r="F62" s="57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5">
      <c r="A63" s="1"/>
      <c r="B63" s="57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5">
      <c r="A64" s="1"/>
      <c r="B64" s="57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x14ac:dyDescent="0.25">
      <c r="A65" s="1"/>
      <c r="B65" s="57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2.75" customHeight="1" x14ac:dyDescent="0.25">
      <c r="A66" s="1"/>
      <c r="B66" s="57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2.75" customHeight="1" x14ac:dyDescent="0.3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2.75" customHeight="1" x14ac:dyDescent="0.3">
      <c r="A68" s="56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6.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6.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6.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6.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6.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2023-02-10T08:52:56Z</dcterms:modified>
</cp:coreProperties>
</file>