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F474CC15-452C-49BB-9321-B5BB902795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GVNworu+oEJm3Bt1APAnzb3QC4w=="/>
    </ext>
  </extLst>
</workbook>
</file>

<file path=xl/calcChain.xml><?xml version="1.0" encoding="utf-8"?>
<calcChain xmlns="http://schemas.openxmlformats.org/spreadsheetml/2006/main">
  <c r="O17" i="1" l="1"/>
  <c r="A45" i="1" s="1"/>
  <c r="B17" i="1" l="1"/>
  <c r="D31" i="1"/>
  <c r="A31" i="1"/>
  <c r="E31" i="1"/>
  <c r="C45" i="1"/>
  <c r="B45" i="1"/>
  <c r="C17" i="1"/>
  <c r="C18" i="1" s="1"/>
  <c r="D17" i="1"/>
  <c r="D18" i="1" s="1"/>
  <c r="R17" i="1"/>
  <c r="O18" i="1"/>
  <c r="B31" i="1"/>
  <c r="B32" i="1" s="1"/>
  <c r="A17" i="1"/>
  <c r="A18" i="1" s="1"/>
  <c r="E17" i="1"/>
  <c r="E18" i="1" s="1"/>
  <c r="S17" i="1"/>
  <c r="C31" i="1"/>
  <c r="C32" i="1" s="1"/>
  <c r="A32" i="1" l="1"/>
  <c r="O19" i="1"/>
  <c r="R18" i="1"/>
  <c r="S18" i="1"/>
  <c r="B46" i="1"/>
  <c r="D32" i="1"/>
  <c r="C46" i="1"/>
  <c r="A46" i="1"/>
  <c r="E32" i="1"/>
  <c r="E33" i="1" s="1"/>
  <c r="B18" i="1"/>
  <c r="B19" i="1" s="1"/>
  <c r="D33" i="1" l="1"/>
  <c r="D34" i="1" s="1"/>
  <c r="A47" i="1"/>
  <c r="A48" i="1" s="1"/>
  <c r="C47" i="1"/>
  <c r="C48" i="1" s="1"/>
  <c r="O20" i="1"/>
  <c r="S19" i="1"/>
  <c r="R19" i="1"/>
  <c r="B47" i="1"/>
  <c r="B48" i="1" s="1"/>
  <c r="A33" i="1"/>
  <c r="A34" i="1" s="1"/>
  <c r="B20" i="1"/>
  <c r="D19" i="1"/>
  <c r="D20" i="1" s="1"/>
  <c r="E19" i="1"/>
  <c r="E20" i="1" s="1"/>
  <c r="C19" i="1"/>
  <c r="C20" i="1" s="1"/>
  <c r="E34" i="1"/>
  <c r="A19" i="1"/>
  <c r="A20" i="1" s="1"/>
  <c r="B33" i="1"/>
  <c r="B34" i="1" s="1"/>
  <c r="C33" i="1"/>
  <c r="C34" i="1" s="1"/>
  <c r="S20" i="1" l="1"/>
  <c r="O21" i="1"/>
  <c r="A21" i="1" s="1"/>
  <c r="R20" i="1"/>
  <c r="D35" i="1"/>
  <c r="A49" i="1"/>
  <c r="S21" i="1" l="1"/>
  <c r="R21" i="1"/>
  <c r="O22" i="1"/>
  <c r="D36" i="1" s="1"/>
  <c r="B35" i="1"/>
  <c r="B36" i="1" s="1"/>
  <c r="C49" i="1"/>
  <c r="C50" i="1" s="1"/>
  <c r="B49" i="1"/>
  <c r="B50" i="1" s="1"/>
  <c r="A50" i="1"/>
  <c r="B21" i="1"/>
  <c r="B22" i="1" s="1"/>
  <c r="E35" i="1"/>
  <c r="E36" i="1" s="1"/>
  <c r="D21" i="1"/>
  <c r="D22" i="1" s="1"/>
  <c r="A35" i="1"/>
  <c r="A36" i="1" s="1"/>
  <c r="C21" i="1"/>
  <c r="C22" i="1" s="1"/>
  <c r="A22" i="1"/>
  <c r="E21" i="1"/>
  <c r="E22" i="1" s="1"/>
  <c r="C35" i="1"/>
  <c r="C36" i="1" s="1"/>
  <c r="J49" i="1" l="1"/>
  <c r="J48" i="1" s="1"/>
  <c r="J47" i="1" s="1"/>
  <c r="J46" i="1" s="1"/>
  <c r="J45" i="1" s="1"/>
  <c r="J44" i="1" s="1"/>
  <c r="J35" i="1"/>
  <c r="J34" i="1" s="1"/>
  <c r="J33" i="1" s="1"/>
  <c r="J32" i="1" s="1"/>
  <c r="J31" i="1" s="1"/>
  <c r="J30" i="1" s="1"/>
  <c r="S22" i="1"/>
  <c r="L21" i="1"/>
  <c r="L20" i="1" s="1"/>
  <c r="L19" i="1" s="1"/>
  <c r="L18" i="1" s="1"/>
  <c r="L17" i="1" s="1"/>
  <c r="L16" i="1" s="1"/>
  <c r="K35" i="1"/>
  <c r="K34" i="1" s="1"/>
  <c r="K33" i="1" s="1"/>
  <c r="K32" i="1" s="1"/>
  <c r="K31" i="1" s="1"/>
  <c r="K30" i="1" s="1"/>
  <c r="M21" i="1"/>
  <c r="M20" i="1" s="1"/>
  <c r="M19" i="1" s="1"/>
  <c r="M18" i="1" s="1"/>
  <c r="M17" i="1" s="1"/>
  <c r="M16" i="1" s="1"/>
  <c r="I49" i="1"/>
  <c r="I48" i="1" s="1"/>
  <c r="I47" i="1" s="1"/>
  <c r="I46" i="1" s="1"/>
  <c r="I45" i="1" s="1"/>
  <c r="I44" i="1" s="1"/>
  <c r="M35" i="1"/>
  <c r="M34" i="1" s="1"/>
  <c r="M33" i="1" s="1"/>
  <c r="M32" i="1" s="1"/>
  <c r="M31" i="1" s="1"/>
  <c r="M30" i="1" s="1"/>
  <c r="I35" i="1"/>
  <c r="I34" i="1" s="1"/>
  <c r="I33" i="1" s="1"/>
  <c r="I32" i="1" s="1"/>
  <c r="I31" i="1" s="1"/>
  <c r="I30" i="1" s="1"/>
  <c r="R22" i="1"/>
  <c r="K21" i="1"/>
  <c r="K20" i="1" s="1"/>
  <c r="K19" i="1" s="1"/>
  <c r="K18" i="1" s="1"/>
  <c r="K17" i="1" s="1"/>
  <c r="K16" i="1" s="1"/>
  <c r="K49" i="1"/>
  <c r="K48" i="1" s="1"/>
  <c r="K47" i="1" s="1"/>
  <c r="K46" i="1" s="1"/>
  <c r="K45" i="1" s="1"/>
  <c r="K44" i="1" s="1"/>
  <c r="L35" i="1"/>
  <c r="L34" i="1" s="1"/>
  <c r="L33" i="1" s="1"/>
  <c r="L32" i="1" s="1"/>
  <c r="L31" i="1" s="1"/>
  <c r="L30" i="1" s="1"/>
  <c r="J21" i="1"/>
  <c r="J20" i="1" s="1"/>
  <c r="J19" i="1" s="1"/>
  <c r="J18" i="1" s="1"/>
  <c r="J17" i="1" s="1"/>
  <c r="J16" i="1" s="1"/>
  <c r="I21" i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<sst xmlns="http://schemas.openxmlformats.org/spreadsheetml/2006/main" count="180" uniqueCount="67">
  <si>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</si>
  <si>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</si>
  <si>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</si>
  <si>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</si>
  <si>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</si>
  <si>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</si>
  <si>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</si>
  <si>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</si>
  <si>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</si>
  <si>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</si>
  <si>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</si>
  <si>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</si>
  <si>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</si>
  <si>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</si>
  <si>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</si>
  <si>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</si>
  <si>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</si>
  <si>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</si>
  <si>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</si>
  <si>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</si>
  <si>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</si>
  <si>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</si>
  <si>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</si>
  <si>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</si>
  <si>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</si>
  <si>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</si>
  <si>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</si>
  <si>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Topoloveni - Priboieni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</si>
  <si>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</si>
  <si>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</si>
  <si>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</si>
  <si>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</si>
  <si>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</si>
  <si>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</si>
  <si>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</si>
  <si>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</si>
  <si>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</si>
  <si>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</si>
  <si>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</si>
  <si>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</si>
  <si>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</si>
  <si>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</si>
  <si>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</si>
  <si>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</si>
  <si>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</si>
  <si>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</si>
  <si>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Topoloveni</t>
  </si>
  <si>
    <t>S</t>
  </si>
  <si>
    <t>Tiganesti</t>
  </si>
  <si>
    <t>Botarcani</t>
  </si>
  <si>
    <t>Goranesti1</t>
  </si>
  <si>
    <t>Goranesti2</t>
  </si>
  <si>
    <t>Valea Popii</t>
  </si>
  <si>
    <t>1</t>
  </si>
  <si>
    <t>Priboieni Primarie</t>
  </si>
  <si>
    <t>1=7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</si>
  <si>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</si>
  <si>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</si>
  <si>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</si>
  <si>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</si>
  <si>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</si>
  <si>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</si>
  <si>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</si>
  <si>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</si>
  <si>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</si>
  <si>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EMITENT,</t>
  </si>
  <si>
    <t>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</si>
</sst>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20" fontId="1" fillId="0" borderId="14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14" xfId="0" applyFont="1" applyBorder="1"/>
    <xf numFmtId="0" fontId="1" fillId="0" borderId="14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3" fillId="0" borderId="14" xfId="0" applyNumberFormat="1" applyFont="1" applyBorder="1" applyAlignment="1">
      <alignment horizontal="center"/>
    </xf>
    <xf numFmtId="20" fontId="1" fillId="0" borderId="15" xfId="0" applyNumberFormat="1" applyFont="1" applyBorder="1"/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0" fontId="6" fillId="0" borderId="16" xfId="0" applyFont="1" applyBorder="1"/>
    <xf numFmtId="0" fontId="6" fillId="0" borderId="16" xfId="0" applyFont="1" applyBorder="1" applyAlignment="1">
      <alignment horizontal="center"/>
    </xf>
    <xf numFmtId="0" fontId="2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" fillId="0" borderId="19" xfId="0" applyFont="1" applyBorder="1"/>
    <xf numFmtId="0" fontId="6" fillId="0" borderId="20" xfId="0" applyFont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2" fillId="2" borderId="22" xfId="0" applyFont="1" applyFill="1" applyBorder="1"/>
    <xf numFmtId="0" fontId="2" fillId="2" borderId="8" xfId="0" applyFont="1" applyFill="1" applyBorder="1"/>
    <xf numFmtId="20" fontId="9" fillId="0" borderId="13" xfId="0" applyNumberFormat="1" applyFont="1" applyBorder="1" applyAlignment="1">
      <alignment horizontal="right"/>
    </xf>
    <xf numFmtId="20" fontId="9" fillId="0" borderId="19" xfId="0" applyNumberFormat="1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wrapText="1"/>
    </xf>
    <xf numFmtId="20" fontId="2" fillId="0" borderId="19" xfId="0" applyNumberFormat="1" applyFont="1" applyBorder="1" applyAlignment="1">
      <alignment horizontal="center"/>
    </xf>
    <xf numFmtId="20" fontId="2" fillId="0" borderId="19" xfId="0" applyNumberFormat="1" applyFont="1" applyBorder="1"/>
    <xf numFmtId="20" fontId="2" fillId="0" borderId="20" xfId="0" applyNumberFormat="1" applyFont="1" applyBorder="1"/>
    <xf numFmtId="20" fontId="9" fillId="0" borderId="19" xfId="0" applyNumberFormat="1" applyFont="1" applyBorder="1" applyAlignment="1">
      <alignment horizontal="center"/>
    </xf>
    <xf numFmtId="20" fontId="9" fillId="0" borderId="20" xfId="0" applyNumberFormat="1" applyFont="1" applyBorder="1" applyAlignment="1">
      <alignment horizontal="center"/>
    </xf>
    <xf numFmtId="20" fontId="2" fillId="0" borderId="13" xfId="0" applyNumberFormat="1" applyFont="1" applyBorder="1"/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/>
    <xf numFmtId="0" fontId="2" fillId="0" borderId="22" xfId="0" applyFont="1" applyBorder="1"/>
    <xf numFmtId="20" fontId="2" fillId="0" borderId="8" xfId="0" applyNumberFormat="1" applyFont="1" applyBorder="1"/>
    <xf numFmtId="0" fontId="2" fillId="0" borderId="23" xfId="0" applyFont="1" applyBorder="1"/>
    <xf numFmtId="0" fontId="10" fillId="0" borderId="0" xfId="0" applyFont="1"/>
    <xf numFmtId="0" fontId="11" fillId="0" borderId="0" xfId="0" applyFont="1"/>
    <xf numFmtId="20" fontId="1" fillId="0" borderId="25" xfId="0" applyNumberFormat="1" applyFont="1" applyBorder="1"/>
    <xf numFmtId="20" fontId="1" fillId="0" borderId="26" xfId="0" applyNumberFormat="1" applyFont="1" applyBorder="1"/>
    <xf numFmtId="20" fontId="1" fillId="0" borderId="24" xfId="0" applyNumberFormat="1" applyFont="1" applyBorder="1"/>
    <xf numFmtId="0" fontId="6" fillId="2" borderId="27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0" borderId="26" xfId="0" applyFont="1" applyBorder="1"/>
    <xf numFmtId="0" fontId="6" fillId="0" borderId="26" xfId="0" applyFont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20" fontId="3" fillId="0" borderId="29" xfId="0" applyNumberFormat="1" applyFont="1" applyBorder="1"/>
    <xf numFmtId="20" fontId="3" fillId="0" borderId="30" xfId="0" applyNumberFormat="1" applyFont="1" applyBorder="1"/>
    <xf numFmtId="20" fontId="3" fillId="0" borderId="31" xfId="0" applyNumberFormat="1" applyFont="1" applyBorder="1"/>
    <xf numFmtId="0" fontId="1" fillId="0" borderId="31" xfId="0" applyFont="1" applyBorder="1"/>
    <xf numFmtId="0" fontId="1" fillId="0" borderId="31" xfId="0" applyFont="1" applyBorder="1" applyAlignment="1">
      <alignment horizontal="center"/>
    </xf>
    <xf numFmtId="0" fontId="1" fillId="0" borderId="31" xfId="0" applyFont="1" applyBorder="1" applyAlignment="1">
      <alignment wrapText="1"/>
    </xf>
    <xf numFmtId="20" fontId="1" fillId="0" borderId="31" xfId="0" applyNumberFormat="1" applyFont="1" applyBorder="1"/>
    <xf numFmtId="20" fontId="1" fillId="0" borderId="32" xfId="0" applyNumberFormat="1" applyFont="1" applyBorder="1"/>
    <xf numFmtId="20" fontId="1" fillId="0" borderId="33" xfId="0" applyNumberFormat="1" applyFont="1" applyBorder="1"/>
    <xf numFmtId="20" fontId="1" fillId="0" borderId="34" xfId="0" applyNumberFormat="1" applyFont="1" applyBorder="1"/>
    <xf numFmtId="20" fontId="3" fillId="0" borderId="34" xfId="0" applyNumberFormat="1" applyFont="1" applyBorder="1" applyAlignment="1">
      <alignment horizontal="center"/>
    </xf>
    <xf numFmtId="20" fontId="1" fillId="0" borderId="35" xfId="0" applyNumberFormat="1" applyFont="1" applyBorder="1"/>
    <xf numFmtId="20" fontId="1" fillId="0" borderId="36" xfId="0" applyNumberFormat="1" applyFont="1" applyBorder="1"/>
    <xf numFmtId="20" fontId="1" fillId="0" borderId="37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20" fontId="1" fillId="0" borderId="38" xfId="0" applyNumberFormat="1" applyFont="1" applyBorder="1" applyAlignment="1">
      <alignment horizontal="center"/>
    </xf>
    <xf numFmtId="0" fontId="1" fillId="0" borderId="38" xfId="0" applyFont="1" applyBorder="1"/>
    <xf numFmtId="20" fontId="1" fillId="0" borderId="39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33" xfId="0" applyNumberFormat="1" applyFont="1" applyBorder="1" applyAlignment="1">
      <alignment horizontal="center"/>
    </xf>
    <xf numFmtId="20" fontId="1" fillId="0" borderId="40" xfId="0" applyNumberFormat="1" applyFont="1" applyBorder="1" applyAlignment="1">
      <alignment horizontal="center"/>
    </xf>
    <xf numFmtId="20" fontId="2" fillId="0" borderId="41" xfId="0" applyNumberFormat="1" applyFont="1" applyBorder="1" applyAlignment="1">
      <alignment horizontal="center"/>
    </xf>
    <xf numFmtId="20" fontId="9" fillId="0" borderId="42" xfId="0" applyNumberFormat="1" applyFont="1" applyBorder="1" applyAlignment="1">
      <alignment horizontal="right"/>
    </xf>
    <xf numFmtId="20" fontId="2" fillId="0" borderId="2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7" fillId="0" borderId="18" xfId="0" applyFont="1" applyBorder="1"/>
    <xf numFmtId="0" fontId="7" fillId="0" borderId="8" xfId="0" applyFont="1" applyBorder="1"/>
    <xf numFmtId="0" fontId="6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7"/>
  <sheetViews>
    <sheetView tabSelected="1" topLeftCell="A2" workbookViewId="0">
      <selection activeCell="P30" sqref="P29:P30"/>
    </sheetView>
  </sheetViews>
  <sheetFormatPr defaultColWidth="14.42578125" defaultRowHeight="15" customHeight="1" x14ac:dyDescent="0.2"/>
  <cols>
    <col min="1" max="5" width="6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3" t="s">
        <v>1</v>
      </c>
      <c r="U1" s="2"/>
      <c r="V1" s="2"/>
      <c r="W1" s="2"/>
      <c r="X1" s="2"/>
      <c r="Y1" s="2"/>
      <c r="Z1" s="2"/>
      <c r="AA1" s="2"/>
      <c r="AB1" s="2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4" t="s">
        <v>2</v>
      </c>
      <c r="S2" s="2"/>
      <c r="T2" s="5" t="s">
        <v>3</v>
      </c>
      <c r="U2" s="5"/>
      <c r="V2" s="5"/>
      <c r="W2" s="5" t="s">
        <v>4</v>
      </c>
      <c r="X2" s="5"/>
      <c r="Y2" s="5"/>
      <c r="Z2" s="5" t="s">
        <v>5</v>
      </c>
      <c r="AA2" s="5"/>
      <c r="AB2" s="5"/>
    </row>
    <row r="3" spans="1:28" ht="12.75" customHeight="1" x14ac:dyDescent="0.2">
      <c r="A3" s="2"/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2"/>
      <c r="O3" s="2"/>
      <c r="P3" s="2"/>
      <c r="Q3" s="2"/>
      <c r="R3" s="4" t="s">
        <v>6</v>
      </c>
      <c r="S3" s="2"/>
      <c r="T3" s="5" t="s">
        <v>7</v>
      </c>
      <c r="U3" s="5" t="s">
        <v>8</v>
      </c>
      <c r="V3" s="5" t="s">
        <v>9</v>
      </c>
      <c r="W3" s="5" t="s">
        <v>7</v>
      </c>
      <c r="X3" s="5" t="s">
        <v>8</v>
      </c>
      <c r="Y3" s="5" t="s">
        <v>9</v>
      </c>
      <c r="Z3" s="5" t="s">
        <v>7</v>
      </c>
      <c r="AA3" s="5" t="s">
        <v>8</v>
      </c>
      <c r="AB3" s="5" t="s">
        <v>9</v>
      </c>
    </row>
    <row r="4" spans="1:28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1"/>
      <c r="K4" s="1"/>
      <c r="L4" s="1"/>
      <c r="M4" s="1"/>
      <c r="N4" s="2"/>
      <c r="O4" s="2"/>
      <c r="P4" s="2"/>
      <c r="Q4" s="2"/>
      <c r="R4" s="2"/>
      <c r="S4" s="2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A5" s="2"/>
      <c r="B5" s="2"/>
      <c r="C5" s="2"/>
      <c r="D5" s="2"/>
      <c r="E5" s="2"/>
      <c r="F5" s="2"/>
      <c r="G5" s="2"/>
      <c r="H5" s="1"/>
      <c r="I5" s="1"/>
      <c r="J5" s="1"/>
      <c r="K5" s="1"/>
      <c r="L5" s="1"/>
      <c r="M5" s="1"/>
      <c r="N5" s="2"/>
      <c r="O5" s="2"/>
      <c r="P5" s="2"/>
      <c r="Q5" s="2"/>
      <c r="R5" s="3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102" t="s">
        <v>21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2"/>
      <c r="O6" s="2"/>
      <c r="P6" s="2"/>
      <c r="Q6" s="2"/>
      <c r="R6" s="3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04" t="s">
        <v>24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2"/>
      <c r="O8" s="2"/>
      <c r="P8" s="2"/>
      <c r="Q8" s="2"/>
      <c r="R8" s="3" t="s">
        <v>26</v>
      </c>
      <c r="S8" s="2"/>
      <c r="T8" s="11">
        <v>34</v>
      </c>
      <c r="U8" s="2"/>
      <c r="V8" s="2"/>
      <c r="W8" s="2"/>
      <c r="X8" s="2"/>
      <c r="Y8" s="2"/>
      <c r="Z8" s="2"/>
      <c r="AA8" s="2"/>
      <c r="AB8" s="2"/>
    </row>
    <row r="9" spans="1:28" ht="15.75" customHeight="1" x14ac:dyDescent="0.25">
      <c r="A9" s="105"/>
      <c r="B9" s="103"/>
      <c r="C9" s="103"/>
      <c r="D9" s="103"/>
      <c r="E9" s="103"/>
      <c r="F9" s="103"/>
      <c r="G9" s="103"/>
      <c r="H9" s="103"/>
      <c r="I9" s="12"/>
      <c r="J9" s="12"/>
      <c r="K9" s="13"/>
      <c r="L9" s="13"/>
      <c r="M9" s="1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16.5" customHeight="1" x14ac:dyDescent="0.25">
      <c r="A10" s="105" t="s">
        <v>27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6.5" customHeight="1" x14ac:dyDescent="0.25">
      <c r="A11" s="12" t="s">
        <v>28</v>
      </c>
      <c r="B11" s="12"/>
      <c r="C11" s="12"/>
      <c r="D11" s="12"/>
      <c r="E11" s="14" t="s">
        <v>66</v>
      </c>
      <c r="F11" s="12"/>
      <c r="G11" s="12"/>
      <c r="H11" s="12"/>
      <c r="I11" s="12"/>
      <c r="J11" s="12"/>
      <c r="K11" s="12"/>
      <c r="L11" s="12"/>
      <c r="M11" s="1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2.75" customHeight="1" x14ac:dyDescent="0.25">
      <c r="A12" s="106" t="s">
        <v>29</v>
      </c>
      <c r="B12" s="107"/>
      <c r="C12" s="107"/>
      <c r="D12" s="107"/>
      <c r="E12" s="107"/>
      <c r="F12" s="15" t="s">
        <v>30</v>
      </c>
      <c r="G12" s="16" t="s">
        <v>31</v>
      </c>
      <c r="H12" s="16" t="s">
        <v>32</v>
      </c>
      <c r="I12" s="108" t="s">
        <v>33</v>
      </c>
      <c r="J12" s="109"/>
      <c r="K12" s="109"/>
      <c r="L12" s="109"/>
      <c r="M12" s="11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108" t="s">
        <v>34</v>
      </c>
      <c r="B13" s="109"/>
      <c r="C13" s="109"/>
      <c r="D13" s="109"/>
      <c r="E13" s="110"/>
      <c r="F13" s="18"/>
      <c r="G13" s="19" t="s">
        <v>35</v>
      </c>
      <c r="H13" s="20" t="s">
        <v>36</v>
      </c>
      <c r="I13" s="108" t="s">
        <v>34</v>
      </c>
      <c r="J13" s="109"/>
      <c r="K13" s="109"/>
      <c r="L13" s="109"/>
      <c r="M13" s="11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72" t="s">
        <v>23</v>
      </c>
      <c r="B15" s="73" t="s">
        <v>23</v>
      </c>
      <c r="C15" s="73" t="s">
        <v>23</v>
      </c>
      <c r="D15" s="73" t="s">
        <v>23</v>
      </c>
      <c r="E15" s="73" t="s">
        <v>23</v>
      </c>
      <c r="F15" s="74"/>
      <c r="G15" s="74"/>
      <c r="H15" s="75"/>
      <c r="I15" s="73" t="s">
        <v>23</v>
      </c>
      <c r="J15" s="73" t="s">
        <v>23</v>
      </c>
      <c r="K15" s="73" t="s">
        <v>23</v>
      </c>
      <c r="L15" s="73" t="s">
        <v>23</v>
      </c>
      <c r="M15" s="76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77">
        <v>0.3125</v>
      </c>
      <c r="B16" s="78">
        <v>0.35416666666666669</v>
      </c>
      <c r="C16" s="78">
        <v>0.39583333333333331</v>
      </c>
      <c r="D16" s="78">
        <v>0.4375</v>
      </c>
      <c r="E16" s="79">
        <v>0.47916666666666669</v>
      </c>
      <c r="F16" s="80">
        <v>0</v>
      </c>
      <c r="G16" s="81">
        <v>0</v>
      </c>
      <c r="H16" s="82" t="s">
        <v>46</v>
      </c>
      <c r="I16" s="83">
        <f t="shared" ref="I16:M16" si="0">I17+TIME(0,0,(3600*($O17-$O16)/(INDEX($T$5:$AB$6,MATCH(I$15,$S$5:$S$6,0),MATCH(CONCATENATE($P17,$Q17),$T$4:$AB$4,0)))+$T$8))</f>
        <v>0.34190972222222221</v>
      </c>
      <c r="J16" s="83">
        <f t="shared" si="0"/>
        <v>0.3835763888888889</v>
      </c>
      <c r="K16" s="83">
        <f t="shared" si="0"/>
        <v>0.42524305555555558</v>
      </c>
      <c r="L16" s="83">
        <f t="shared" si="0"/>
        <v>0.46690972222222221</v>
      </c>
      <c r="M16" s="84">
        <f t="shared" si="0"/>
        <v>0.5085763888888889</v>
      </c>
      <c r="N16" s="2"/>
      <c r="O16" s="2">
        <v>0</v>
      </c>
      <c r="P16" s="27"/>
      <c r="Q16" s="27" t="s">
        <v>47</v>
      </c>
      <c r="R16" s="28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3.5" customHeight="1" x14ac:dyDescent="0.2">
      <c r="A17" s="85">
        <f t="shared" ref="A17:E17" si="1">A16+TIME(0,0,(3600*($O17-$O16)/(INDEX($T$5:$AB$6,MATCH(A$15,$S$5:$S$6,0),MATCH(CONCATENATE($P17,$Q17),$T$4:$AB$4,0)))+$T$8))</f>
        <v>0.31456018518518519</v>
      </c>
      <c r="B17" s="71">
        <f t="shared" si="1"/>
        <v>0.35622685185185188</v>
      </c>
      <c r="C17" s="71">
        <f t="shared" si="1"/>
        <v>0.39789351851851851</v>
      </c>
      <c r="D17" s="71">
        <f t="shared" si="1"/>
        <v>0.43956018518518519</v>
      </c>
      <c r="E17" s="69">
        <f t="shared" si="1"/>
        <v>0.48122685185185188</v>
      </c>
      <c r="F17" s="29">
        <v>2</v>
      </c>
      <c r="G17" s="30">
        <v>1</v>
      </c>
      <c r="H17" s="29" t="s">
        <v>48</v>
      </c>
      <c r="I17" s="26">
        <f t="shared" ref="I17:M17" si="2">I18+TIME(0,0,(3600*($O18-$O17)/(INDEX($T$5:$AB$6,MATCH(I$15,$S$5:$S$6,0),MATCH(CONCATENATE($P18,$Q18),$T$4:$AB$4,0)))+$T$8))</f>
        <v>0.33984953703703702</v>
      </c>
      <c r="J17" s="26">
        <f t="shared" si="2"/>
        <v>0.3815162037037037</v>
      </c>
      <c r="K17" s="26">
        <f t="shared" si="2"/>
        <v>0.42318287037037039</v>
      </c>
      <c r="L17" s="26">
        <f t="shared" si="2"/>
        <v>0.46484953703703702</v>
      </c>
      <c r="M17" s="86">
        <f t="shared" si="2"/>
        <v>0.50651620370370376</v>
      </c>
      <c r="N17" s="2"/>
      <c r="O17" s="2">
        <f t="shared" ref="O17:O22" si="3">O16+F17</f>
        <v>2</v>
      </c>
      <c r="P17" s="8">
        <v>1</v>
      </c>
      <c r="Q17" s="31" t="s">
        <v>47</v>
      </c>
      <c r="R17" s="32">
        <f t="shared" ref="R17:S17" si="4">TIME(0,0,(3600*($O17-$O16)/(INDEX($T$5:$AB$6,MATCH(R$15,$S$5:$S$6,0),MATCH((CONCATENATE($P17,$Q17)),$T$4:$AB$4,0)))))</f>
        <v>1.6666666666666668E-3</v>
      </c>
      <c r="S17" s="32">
        <f t="shared" si="4"/>
        <v>2.0833333333333333E-3</v>
      </c>
      <c r="T17" s="1"/>
      <c r="U17" s="33"/>
      <c r="V17" s="1"/>
      <c r="W17" s="1"/>
      <c r="X17" s="2"/>
      <c r="Y17" s="2"/>
      <c r="Z17" s="2"/>
      <c r="AA17" s="2"/>
      <c r="AB17" s="2"/>
    </row>
    <row r="18" spans="1:28" ht="13.5" customHeight="1" x14ac:dyDescent="0.2">
      <c r="A18" s="85">
        <f t="shared" ref="A18:E18" si="5">A17+TIME(0,0,(3600*($O18-$O17)/(INDEX($T$5:$AB$6,MATCH(A$15,$S$5:$S$6,0),MATCH(CONCATENATE($P18,$Q18),$T$4:$AB$4,0)))+$T$8))</f>
        <v>0.31644675925925925</v>
      </c>
      <c r="B18" s="71">
        <f t="shared" si="5"/>
        <v>0.35811342592592593</v>
      </c>
      <c r="C18" s="71">
        <f t="shared" si="5"/>
        <v>0.39978009259259256</v>
      </c>
      <c r="D18" s="71">
        <f t="shared" si="5"/>
        <v>0.44144675925925925</v>
      </c>
      <c r="E18" s="69">
        <f t="shared" si="5"/>
        <v>0.48311342592592593</v>
      </c>
      <c r="F18" s="29">
        <v>1.8</v>
      </c>
      <c r="G18" s="30">
        <v>2</v>
      </c>
      <c r="H18" s="29" t="s">
        <v>49</v>
      </c>
      <c r="I18" s="26">
        <f t="shared" ref="I18:M18" si="6">I19+TIME(0,0,(3600*($O19-$O18)/(INDEX($T$5:$AB$6,MATCH(I$15,$S$5:$S$6,0),MATCH(CONCATENATE($P19,$Q19),$T$4:$AB$4,0)))+$T$8))</f>
        <v>0.33796296296296297</v>
      </c>
      <c r="J18" s="26">
        <f t="shared" si="6"/>
        <v>0.37962962962962965</v>
      </c>
      <c r="K18" s="26">
        <f t="shared" si="6"/>
        <v>0.42129629629629634</v>
      </c>
      <c r="L18" s="26">
        <f t="shared" si="6"/>
        <v>0.46296296296296297</v>
      </c>
      <c r="M18" s="86">
        <f t="shared" si="6"/>
        <v>0.50462962962962965</v>
      </c>
      <c r="N18" s="2"/>
      <c r="O18" s="2">
        <f t="shared" si="3"/>
        <v>3.8</v>
      </c>
      <c r="P18" s="8">
        <v>1</v>
      </c>
      <c r="Q18" s="31" t="s">
        <v>47</v>
      </c>
      <c r="R18" s="32">
        <f t="shared" ref="R18:S18" si="7">TIME(0,0,(3600*($O18-$O17)/(INDEX($T$5:$AB$6,MATCH(R$15,$S$5:$S$6,0),MATCH((CONCATENATE($P18,$Q18)),$T$4:$AB$4,0)))))</f>
        <v>1.4930555555555556E-3</v>
      </c>
      <c r="S18" s="32">
        <f t="shared" si="7"/>
        <v>1.8750000000000001E-3</v>
      </c>
      <c r="T18" s="1"/>
      <c r="U18" s="33"/>
      <c r="V18" s="1"/>
      <c r="W18" s="1"/>
      <c r="X18" s="2"/>
      <c r="Y18" s="2"/>
      <c r="Z18" s="2"/>
      <c r="AA18" s="2"/>
      <c r="AB18" s="2"/>
    </row>
    <row r="19" spans="1:28" ht="13.5" customHeight="1" x14ac:dyDescent="0.2">
      <c r="A19" s="85">
        <f t="shared" ref="A19:E19" si="8">A18+TIME(0,0,(3600*($O19-$O18)/(INDEX($T$5:$AB$6,MATCH(A$15,$S$5:$S$6,0),MATCH(CONCATENATE($P19,$Q19),$T$4:$AB$4,0)))+$T$8))</f>
        <v>0.31741898148148145</v>
      </c>
      <c r="B19" s="71">
        <f t="shared" si="8"/>
        <v>0.35908564814814814</v>
      </c>
      <c r="C19" s="71">
        <f t="shared" si="8"/>
        <v>0.40075231481481477</v>
      </c>
      <c r="D19" s="71">
        <f t="shared" si="8"/>
        <v>0.44241898148148145</v>
      </c>
      <c r="E19" s="69">
        <f t="shared" si="8"/>
        <v>0.48408564814814814</v>
      </c>
      <c r="F19" s="29">
        <v>0.7</v>
      </c>
      <c r="G19" s="30">
        <v>3</v>
      </c>
      <c r="H19" s="29" t="s">
        <v>50</v>
      </c>
      <c r="I19" s="26">
        <f t="shared" ref="I19:M19" si="9">I20+TIME(0,0,(3600*($O20-$O19)/(INDEX($T$5:$AB$6,MATCH(I$15,$S$5:$S$6,0),MATCH(CONCATENATE($P20,$Q20),$T$4:$AB$4,0)))+$T$8))</f>
        <v>0.33699074074074076</v>
      </c>
      <c r="J19" s="26">
        <f t="shared" si="9"/>
        <v>0.37865740740740744</v>
      </c>
      <c r="K19" s="26">
        <f t="shared" si="9"/>
        <v>0.42032407407407413</v>
      </c>
      <c r="L19" s="26">
        <f t="shared" si="9"/>
        <v>0.46199074074074076</v>
      </c>
      <c r="M19" s="86">
        <f t="shared" si="9"/>
        <v>0.50365740740740739</v>
      </c>
      <c r="N19" s="2"/>
      <c r="O19" s="2">
        <f t="shared" si="3"/>
        <v>4.5</v>
      </c>
      <c r="P19" s="8">
        <v>1</v>
      </c>
      <c r="Q19" s="31" t="s">
        <v>47</v>
      </c>
      <c r="R19" s="32">
        <f t="shared" ref="R19:S19" si="10">TIME(0,0,(3600*($O19-$O18)/(INDEX($T$5:$AB$6,MATCH(R$15,$S$5:$S$6,0),MATCH((CONCATENATE($P19,$Q19)),$T$4:$AB$4,0)))))</f>
        <v>5.7870370370370378E-4</v>
      </c>
      <c r="S19" s="32">
        <f t="shared" si="10"/>
        <v>7.291666666666667E-4</v>
      </c>
      <c r="T19" s="1"/>
      <c r="U19" s="33"/>
      <c r="V19" s="1"/>
      <c r="W19" s="1"/>
      <c r="X19" s="2"/>
      <c r="Y19" s="2"/>
      <c r="Z19" s="2"/>
      <c r="AA19" s="2"/>
      <c r="AB19" s="2"/>
    </row>
    <row r="20" spans="1:28" ht="13.5" customHeight="1" x14ac:dyDescent="0.2">
      <c r="A20" s="85">
        <f t="shared" ref="A20:E20" si="11">A19+TIME(0,0,(3600*($O20-$O19)/(INDEX($T$5:$AB$6,MATCH(A$15,$S$5:$S$6,0),MATCH(CONCATENATE($P20,$Q20),$T$4:$AB$4,0)))+$T$8))</f>
        <v>0.31855324074074071</v>
      </c>
      <c r="B20" s="71">
        <f t="shared" si="11"/>
        <v>0.36021990740740739</v>
      </c>
      <c r="C20" s="71">
        <f t="shared" si="11"/>
        <v>0.40188657407407402</v>
      </c>
      <c r="D20" s="71">
        <f t="shared" si="11"/>
        <v>0.44355324074074071</v>
      </c>
      <c r="E20" s="69">
        <f t="shared" si="11"/>
        <v>0.48521990740740739</v>
      </c>
      <c r="F20" s="29">
        <v>0.9</v>
      </c>
      <c r="G20" s="30">
        <v>4</v>
      </c>
      <c r="H20" s="29" t="s">
        <v>51</v>
      </c>
      <c r="I20" s="26">
        <f t="shared" ref="I20:M20" si="12">I21+TIME(0,0,(3600*($O21-$O20)/(INDEX($T$5:$AB$6,MATCH(I$15,$S$5:$S$6,0),MATCH(CONCATENATE($P21,$Q21),$T$4:$AB$4,0)))+$T$8))</f>
        <v>0.33585648148148151</v>
      </c>
      <c r="J20" s="26">
        <f t="shared" si="12"/>
        <v>0.37752314814814819</v>
      </c>
      <c r="K20" s="26">
        <f t="shared" si="12"/>
        <v>0.41918981481481488</v>
      </c>
      <c r="L20" s="26">
        <f t="shared" si="12"/>
        <v>0.46085648148148151</v>
      </c>
      <c r="M20" s="86">
        <f t="shared" si="12"/>
        <v>0.50252314814814814</v>
      </c>
      <c r="N20" s="2"/>
      <c r="O20" s="2">
        <f t="shared" si="3"/>
        <v>5.4</v>
      </c>
      <c r="P20" s="8">
        <v>1</v>
      </c>
      <c r="Q20" s="31" t="s">
        <v>47</v>
      </c>
      <c r="R20" s="32">
        <f t="shared" ref="R20:S20" si="13">TIME(0,0,(3600*($O20-$O19)/(INDEX($T$5:$AB$6,MATCH(R$15,$S$5:$S$6,0),MATCH((CONCATENATE($P20,$Q20)),$T$4:$AB$4,0)))))</f>
        <v>7.407407407407407E-4</v>
      </c>
      <c r="S20" s="32">
        <f t="shared" si="13"/>
        <v>9.3750000000000007E-4</v>
      </c>
      <c r="T20" s="1"/>
      <c r="U20" s="33"/>
      <c r="V20" s="1"/>
      <c r="W20" s="1"/>
      <c r="X20" s="2"/>
      <c r="Y20" s="2"/>
      <c r="Z20" s="2"/>
      <c r="AA20" s="2"/>
      <c r="AB20" s="2"/>
    </row>
    <row r="21" spans="1:28" ht="13.5" customHeight="1" x14ac:dyDescent="0.2">
      <c r="A21" s="85">
        <f t="shared" ref="A21:E21" si="14">A20+TIME(0,0,(3600*($O21-$O20)/(INDEX($T$5:$AB$6,MATCH(A$15,$S$5:$S$6,0),MATCH(CONCATENATE($P21,$Q21),$T$4:$AB$4,0)))+$T$8))</f>
        <v>0.31960648148148146</v>
      </c>
      <c r="B21" s="71">
        <f t="shared" si="14"/>
        <v>0.36127314814814815</v>
      </c>
      <c r="C21" s="71">
        <f t="shared" si="14"/>
        <v>0.40293981481481478</v>
      </c>
      <c r="D21" s="71">
        <f t="shared" si="14"/>
        <v>0.44460648148148146</v>
      </c>
      <c r="E21" s="69">
        <f t="shared" si="14"/>
        <v>0.48627314814814815</v>
      </c>
      <c r="F21" s="29">
        <v>0.8</v>
      </c>
      <c r="G21" s="30">
        <v>5</v>
      </c>
      <c r="H21" s="29" t="s">
        <v>52</v>
      </c>
      <c r="I21" s="26">
        <f t="shared" ref="I21:M21" si="15">I22+TIME(0,0,(3600*($O22-$O21)/(INDEX($T$5:$AB$6,MATCH(I$15,$S$5:$S$6,0),MATCH(CONCATENATE($P22,$Q22),$T$4:$AB$4,0)))+$T$8))</f>
        <v>0.33480324074074075</v>
      </c>
      <c r="J21" s="26">
        <f t="shared" si="15"/>
        <v>0.37646990740740743</v>
      </c>
      <c r="K21" s="26">
        <f t="shared" si="15"/>
        <v>0.41813657407407412</v>
      </c>
      <c r="L21" s="26">
        <f t="shared" si="15"/>
        <v>0.45980324074074075</v>
      </c>
      <c r="M21" s="86">
        <f t="shared" si="15"/>
        <v>0.50146990740740738</v>
      </c>
      <c r="N21" s="2"/>
      <c r="O21" s="2">
        <f t="shared" si="3"/>
        <v>6.2</v>
      </c>
      <c r="P21" s="31" t="s">
        <v>53</v>
      </c>
      <c r="Q21" s="31" t="s">
        <v>47</v>
      </c>
      <c r="R21" s="32">
        <f t="shared" ref="R21:S21" si="16">TIME(0,0,(3600*($O21-$O20)/(INDEX($T$5:$AB$6,MATCH(R$15,$S$5:$S$6,0),MATCH((CONCATENATE($P21,$Q21)),$T$4:$AB$4,0)))))</f>
        <v>6.5972222222222213E-4</v>
      </c>
      <c r="S21" s="32">
        <f t="shared" si="16"/>
        <v>8.3333333333333339E-4</v>
      </c>
      <c r="T21" s="1"/>
      <c r="U21" s="33"/>
      <c r="V21" s="1"/>
      <c r="W21" s="1"/>
      <c r="X21" s="2"/>
      <c r="Y21" s="2"/>
      <c r="Z21" s="2"/>
      <c r="AA21" s="2"/>
      <c r="AB21" s="2"/>
    </row>
    <row r="22" spans="1:28" ht="13.5" customHeight="1" x14ac:dyDescent="0.2">
      <c r="A22" s="85">
        <f t="shared" ref="A22:E22" si="17">A21+TIME(0,0,(3600*($O22-$O21)/(INDEX($T$5:$AB$6,MATCH(A$15,$S$5:$S$6,0),MATCH(CONCATENATE($P22,$Q22),$T$4:$AB$4,0)))+$T$8))</f>
        <v>0.3210763888888889</v>
      </c>
      <c r="B22" s="71">
        <f t="shared" si="17"/>
        <v>0.36274305555555558</v>
      </c>
      <c r="C22" s="71">
        <f t="shared" si="17"/>
        <v>0.40440972222222221</v>
      </c>
      <c r="D22" s="71">
        <f t="shared" si="17"/>
        <v>0.4460763888888889</v>
      </c>
      <c r="E22" s="69">
        <f t="shared" si="17"/>
        <v>0.48774305555555558</v>
      </c>
      <c r="F22" s="29">
        <v>1.3</v>
      </c>
      <c r="G22" s="30">
        <v>6</v>
      </c>
      <c r="H22" s="29" t="s">
        <v>54</v>
      </c>
      <c r="I22" s="34">
        <v>0.33333333333333331</v>
      </c>
      <c r="J22" s="34">
        <v>0.375</v>
      </c>
      <c r="K22" s="34">
        <v>0.41666666666666669</v>
      </c>
      <c r="L22" s="34">
        <v>0.45833333333333331</v>
      </c>
      <c r="M22" s="87">
        <v>0.5</v>
      </c>
      <c r="N22" s="2"/>
      <c r="O22" s="2">
        <f t="shared" si="3"/>
        <v>7.5</v>
      </c>
      <c r="P22" s="31" t="s">
        <v>53</v>
      </c>
      <c r="Q22" s="31" t="s">
        <v>47</v>
      </c>
      <c r="R22" s="32">
        <f t="shared" ref="R22:S22" si="18">TIME(0,0,(3600*($O22-$O21)/(INDEX($T$5:$AB$6,MATCH(R$15,$S$5:$S$6,0),MATCH((CONCATENATE($P22,$Q22)),$T$4:$AB$4,0)))))</f>
        <v>1.0763888888888889E-3</v>
      </c>
      <c r="S22" s="32">
        <f t="shared" si="18"/>
        <v>1.3541666666666667E-3</v>
      </c>
      <c r="T22" s="1"/>
      <c r="U22" s="33"/>
      <c r="V22" s="1"/>
      <c r="W22" s="1"/>
      <c r="X22" s="2"/>
      <c r="Y22" s="2"/>
      <c r="Z22" s="2"/>
      <c r="AA22" s="2"/>
      <c r="AB22" s="2"/>
    </row>
    <row r="23" spans="1:28" ht="13.5" customHeight="1" x14ac:dyDescent="0.2">
      <c r="A23" s="88"/>
      <c r="B23" s="70"/>
      <c r="C23" s="70"/>
      <c r="D23" s="70"/>
      <c r="E23" s="35"/>
      <c r="F23" s="36"/>
      <c r="G23" s="37"/>
      <c r="H23" s="36"/>
      <c r="I23" s="35"/>
      <c r="J23" s="35"/>
      <c r="K23" s="35"/>
      <c r="L23" s="35"/>
      <c r="M23" s="89"/>
      <c r="N23" s="2"/>
      <c r="O23" s="2"/>
      <c r="P23" s="2"/>
      <c r="Q23" s="2"/>
      <c r="R23" s="32"/>
      <c r="S23" s="32"/>
      <c r="T23" s="1"/>
      <c r="U23" s="33"/>
      <c r="V23" s="1"/>
      <c r="W23" s="1"/>
      <c r="X23" s="2"/>
      <c r="Y23" s="2"/>
      <c r="Z23" s="2"/>
      <c r="AA23" s="2"/>
      <c r="AB23" s="2"/>
    </row>
    <row r="24" spans="1:28" ht="13.5" customHeight="1" thickBot="1" x14ac:dyDescent="0.25">
      <c r="A24" s="90" t="s">
        <v>55</v>
      </c>
      <c r="B24" s="91" t="s">
        <v>56</v>
      </c>
      <c r="C24" s="92" t="s">
        <v>55</v>
      </c>
      <c r="D24" s="92" t="s">
        <v>56</v>
      </c>
      <c r="E24" s="91" t="s">
        <v>56</v>
      </c>
      <c r="F24" s="93"/>
      <c r="G24" s="91"/>
      <c r="H24" s="93"/>
      <c r="I24" s="92" t="s">
        <v>55</v>
      </c>
      <c r="J24" s="92" t="s">
        <v>56</v>
      </c>
      <c r="K24" s="92" t="s">
        <v>55</v>
      </c>
      <c r="L24" s="92" t="s">
        <v>56</v>
      </c>
      <c r="M24" s="94" t="s">
        <v>56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3.5" customHeight="1" thickBo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3.5" customHeight="1" x14ac:dyDescent="0.25">
      <c r="A26" s="106" t="s">
        <v>29</v>
      </c>
      <c r="B26" s="107"/>
      <c r="C26" s="107"/>
      <c r="D26" s="107"/>
      <c r="E26" s="107"/>
      <c r="F26" s="15" t="s">
        <v>30</v>
      </c>
      <c r="G26" s="16" t="s">
        <v>31</v>
      </c>
      <c r="H26" s="16" t="s">
        <v>32</v>
      </c>
      <c r="I26" s="108" t="s">
        <v>33</v>
      </c>
      <c r="J26" s="109"/>
      <c r="K26" s="109"/>
      <c r="L26" s="109"/>
      <c r="M26" s="110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3.5" customHeight="1" x14ac:dyDescent="0.25">
      <c r="A27" s="108" t="s">
        <v>34</v>
      </c>
      <c r="B27" s="109"/>
      <c r="C27" s="109"/>
      <c r="D27" s="109"/>
      <c r="E27" s="110"/>
      <c r="F27" s="18"/>
      <c r="G27" s="19" t="s">
        <v>35</v>
      </c>
      <c r="H27" s="20" t="s">
        <v>36</v>
      </c>
      <c r="I27" s="108" t="s">
        <v>34</v>
      </c>
      <c r="J27" s="109"/>
      <c r="K27" s="109"/>
      <c r="L27" s="109"/>
      <c r="M27" s="110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3.5" customHeight="1" x14ac:dyDescent="0.25">
      <c r="A28" s="21" t="s">
        <v>57</v>
      </c>
      <c r="B28" s="22" t="s">
        <v>58</v>
      </c>
      <c r="C28" s="22" t="s">
        <v>59</v>
      </c>
      <c r="D28" s="22" t="s">
        <v>60</v>
      </c>
      <c r="E28" s="22" t="s">
        <v>61</v>
      </c>
      <c r="F28" s="23"/>
      <c r="G28" s="23"/>
      <c r="H28" s="22"/>
      <c r="I28" s="22" t="s">
        <v>57</v>
      </c>
      <c r="J28" s="22" t="s">
        <v>58</v>
      </c>
      <c r="K28" s="22" t="s">
        <v>59</v>
      </c>
      <c r="L28" s="22" t="s">
        <v>60</v>
      </c>
      <c r="M28" s="24" t="s">
        <v>61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3.5" customHeight="1" thickBot="1" x14ac:dyDescent="0.3">
      <c r="A29" s="72" t="s">
        <v>23</v>
      </c>
      <c r="B29" s="73" t="s">
        <v>23</v>
      </c>
      <c r="C29" s="73" t="s">
        <v>23</v>
      </c>
      <c r="D29" s="73" t="s">
        <v>23</v>
      </c>
      <c r="E29" s="73" t="s">
        <v>23</v>
      </c>
      <c r="F29" s="74"/>
      <c r="G29" s="74"/>
      <c r="H29" s="75"/>
      <c r="I29" s="73" t="s">
        <v>23</v>
      </c>
      <c r="J29" s="73" t="s">
        <v>23</v>
      </c>
      <c r="K29" s="73" t="s">
        <v>23</v>
      </c>
      <c r="L29" s="73" t="s">
        <v>23</v>
      </c>
      <c r="M29" s="76" t="s">
        <v>23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3.5" customHeight="1" x14ac:dyDescent="0.2">
      <c r="A30" s="77">
        <v>0.52083333333333337</v>
      </c>
      <c r="B30" s="78">
        <v>0.5625</v>
      </c>
      <c r="C30" s="78">
        <v>0.60416666666666663</v>
      </c>
      <c r="D30" s="78">
        <v>0.64583333333333337</v>
      </c>
      <c r="E30" s="79">
        <v>0.6875</v>
      </c>
      <c r="F30" s="80">
        <v>0</v>
      </c>
      <c r="G30" s="81">
        <v>0</v>
      </c>
      <c r="H30" s="82" t="s">
        <v>46</v>
      </c>
      <c r="I30" s="83">
        <f t="shared" ref="I30:M30" si="19">I31+TIME(0,0,(3600*($O17-$O16)/(INDEX($T$5:$AB$6,MATCH(I$29,$S$5:$S$6,0),MATCH(CONCATENATE($P17,$Q17),$T$4:$AB$4,0)))+$T$8))</f>
        <v>0.55024305555555553</v>
      </c>
      <c r="J30" s="83">
        <f t="shared" si="19"/>
        <v>0.59190972222222227</v>
      </c>
      <c r="K30" s="83">
        <f t="shared" si="19"/>
        <v>0.6335763888888889</v>
      </c>
      <c r="L30" s="83">
        <f t="shared" si="19"/>
        <v>0.67524305555555553</v>
      </c>
      <c r="M30" s="84">
        <f t="shared" si="19"/>
        <v>0.71690972222222227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3.5" customHeight="1" x14ac:dyDescent="0.2">
      <c r="A31" s="97">
        <f t="shared" ref="A31:E31" si="20">A30+TIME(0,0,(3600*($O17-$O16)/(INDEX($T$5:$AB$6,MATCH(A$29,$S$5:$S$6,0),MATCH(CONCATENATE($P17,$Q17),$T$4:$AB$4,0)))+$T$8))</f>
        <v>0.52289351851851851</v>
      </c>
      <c r="B31" s="96">
        <f t="shared" si="20"/>
        <v>0.56456018518518514</v>
      </c>
      <c r="C31" s="96">
        <f t="shared" si="20"/>
        <v>0.60622685185185177</v>
      </c>
      <c r="D31" s="96">
        <f t="shared" si="20"/>
        <v>0.64789351851851851</v>
      </c>
      <c r="E31" s="95">
        <f t="shared" si="20"/>
        <v>0.68956018518518514</v>
      </c>
      <c r="F31" s="29">
        <v>2</v>
      </c>
      <c r="G31" s="30">
        <v>1</v>
      </c>
      <c r="H31" s="29" t="s">
        <v>48</v>
      </c>
      <c r="I31" s="26">
        <f t="shared" ref="I31:M31" si="21">I32+TIME(0,0,(3600*($O18-$O17)/(INDEX($T$5:$AB$6,MATCH(I$29,$S$5:$S$6,0),MATCH(CONCATENATE($P18,$Q18),$T$4:$AB$4,0)))+$T$8))</f>
        <v>0.54818287037037039</v>
      </c>
      <c r="J31" s="26">
        <f t="shared" si="21"/>
        <v>0.58984953703703713</v>
      </c>
      <c r="K31" s="26">
        <f t="shared" si="21"/>
        <v>0.63151620370370376</v>
      </c>
      <c r="L31" s="26">
        <f t="shared" si="21"/>
        <v>0.67318287037037039</v>
      </c>
      <c r="M31" s="86">
        <f t="shared" si="21"/>
        <v>0.71484953703703713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3.5" customHeight="1" x14ac:dyDescent="0.2">
      <c r="A32" s="97">
        <f t="shared" ref="A32:E32" si="22">A31+TIME(0,0,(3600*($O18-$O17)/(INDEX($T$5:$AB$6,MATCH(A$29,$S$5:$S$6,0),MATCH(CONCATENATE($P18,$Q18),$T$4:$AB$4,0)))+$T$8))</f>
        <v>0.52478009259259262</v>
      </c>
      <c r="B32" s="96">
        <f t="shared" si="22"/>
        <v>0.56644675925925925</v>
      </c>
      <c r="C32" s="96">
        <f t="shared" si="22"/>
        <v>0.60811342592592588</v>
      </c>
      <c r="D32" s="96">
        <f t="shared" si="22"/>
        <v>0.64978009259259262</v>
      </c>
      <c r="E32" s="95">
        <f t="shared" si="22"/>
        <v>0.69144675925925925</v>
      </c>
      <c r="F32" s="29">
        <v>1.8</v>
      </c>
      <c r="G32" s="30">
        <v>2</v>
      </c>
      <c r="H32" s="29" t="s">
        <v>49</v>
      </c>
      <c r="I32" s="26">
        <f t="shared" ref="I32:M32" si="23">I33+TIME(0,0,(3600*($O19-$O18)/(INDEX($T$5:$AB$6,MATCH(I$29,$S$5:$S$6,0),MATCH(CONCATENATE($P19,$Q19),$T$4:$AB$4,0)))+$T$8))</f>
        <v>0.54629629629629628</v>
      </c>
      <c r="J32" s="26">
        <f t="shared" si="23"/>
        <v>0.58796296296296302</v>
      </c>
      <c r="K32" s="26">
        <f t="shared" si="23"/>
        <v>0.62962962962962965</v>
      </c>
      <c r="L32" s="26">
        <f t="shared" si="23"/>
        <v>0.67129629629629628</v>
      </c>
      <c r="M32" s="86">
        <f t="shared" si="23"/>
        <v>0.71296296296296302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3.5" customHeight="1" x14ac:dyDescent="0.2">
      <c r="A33" s="97">
        <f t="shared" ref="A33:E33" si="24">A32+TIME(0,0,(3600*($O19-$O18)/(INDEX($T$5:$AB$6,MATCH(A$29,$S$5:$S$6,0),MATCH(CONCATENATE($P19,$Q19),$T$4:$AB$4,0)))+$T$8))</f>
        <v>0.52575231481481488</v>
      </c>
      <c r="B33" s="96">
        <f t="shared" si="24"/>
        <v>0.56741898148148151</v>
      </c>
      <c r="C33" s="96">
        <f t="shared" si="24"/>
        <v>0.60908564814814814</v>
      </c>
      <c r="D33" s="96">
        <f t="shared" si="24"/>
        <v>0.65075231481481488</v>
      </c>
      <c r="E33" s="95">
        <f t="shared" si="24"/>
        <v>0.69241898148148151</v>
      </c>
      <c r="F33" s="29">
        <v>0.7</v>
      </c>
      <c r="G33" s="30">
        <v>3</v>
      </c>
      <c r="H33" s="29" t="s">
        <v>50</v>
      </c>
      <c r="I33" s="26">
        <f t="shared" ref="I33:M33" si="25">I34+TIME(0,0,(3600*($O20-$O19)/(INDEX($T$5:$AB$6,MATCH(I$29,$S$5:$S$6,0),MATCH(CONCATENATE($P20,$Q20),$T$4:$AB$4,0)))+$T$8))</f>
        <v>0.54532407407407402</v>
      </c>
      <c r="J33" s="26">
        <f t="shared" si="25"/>
        <v>0.58699074074074076</v>
      </c>
      <c r="K33" s="26">
        <f t="shared" si="25"/>
        <v>0.62865740740740739</v>
      </c>
      <c r="L33" s="26">
        <f t="shared" si="25"/>
        <v>0.67032407407407402</v>
      </c>
      <c r="M33" s="86">
        <f t="shared" si="25"/>
        <v>0.71199074074074076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3.5" customHeight="1" x14ac:dyDescent="0.2">
      <c r="A34" s="97">
        <f t="shared" ref="A34:E34" si="26">A33+TIME(0,0,(3600*($O20-$O19)/(INDEX($T$5:$AB$6,MATCH(A$29,$S$5:$S$6,0),MATCH(CONCATENATE($P20,$Q20),$T$4:$AB$4,0)))+$T$8))</f>
        <v>0.52688657407407413</v>
      </c>
      <c r="B34" s="96">
        <f t="shared" si="26"/>
        <v>0.56855324074074076</v>
      </c>
      <c r="C34" s="96">
        <f t="shared" si="26"/>
        <v>0.61021990740740739</v>
      </c>
      <c r="D34" s="96">
        <f t="shared" si="26"/>
        <v>0.65188657407407413</v>
      </c>
      <c r="E34" s="95">
        <f t="shared" si="26"/>
        <v>0.69355324074074076</v>
      </c>
      <c r="F34" s="29">
        <v>0.9</v>
      </c>
      <c r="G34" s="30">
        <v>4</v>
      </c>
      <c r="H34" s="29" t="s">
        <v>51</v>
      </c>
      <c r="I34" s="26">
        <f t="shared" ref="I34:M34" si="27">I35+TIME(0,0,(3600*($O21-$O20)/(INDEX($T$5:$AB$6,MATCH(I$29,$S$5:$S$6,0),MATCH(CONCATENATE($P21,$Q21),$T$4:$AB$4,0)))+$T$8))</f>
        <v>0.54418981481481477</v>
      </c>
      <c r="J34" s="26">
        <f t="shared" si="27"/>
        <v>0.58585648148148151</v>
      </c>
      <c r="K34" s="26">
        <f t="shared" si="27"/>
        <v>0.62752314814814814</v>
      </c>
      <c r="L34" s="26">
        <f t="shared" si="27"/>
        <v>0.66918981481481477</v>
      </c>
      <c r="M34" s="86">
        <f t="shared" si="27"/>
        <v>0.71085648148148151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3.5" customHeight="1" x14ac:dyDescent="0.2">
      <c r="A35" s="97">
        <f t="shared" ref="A35:E35" si="28">A34+TIME(0,0,(3600*($O21-$O20)/(INDEX($T$5:$AB$6,MATCH(A$29,$S$5:$S$6,0),MATCH(CONCATENATE($P21,$Q21),$T$4:$AB$4,0)))+$T$8))</f>
        <v>0.52793981481481489</v>
      </c>
      <c r="B35" s="96">
        <f t="shared" si="28"/>
        <v>0.56960648148148152</v>
      </c>
      <c r="C35" s="96">
        <f t="shared" si="28"/>
        <v>0.61127314814814815</v>
      </c>
      <c r="D35" s="96">
        <f t="shared" si="28"/>
        <v>0.65293981481481489</v>
      </c>
      <c r="E35" s="95">
        <f t="shared" si="28"/>
        <v>0.69460648148148152</v>
      </c>
      <c r="F35" s="29">
        <v>0.8</v>
      </c>
      <c r="G35" s="30">
        <v>5</v>
      </c>
      <c r="H35" s="29" t="s">
        <v>52</v>
      </c>
      <c r="I35" s="26">
        <f t="shared" ref="I35:M35" si="29">I36+TIME(0,0,(3600*($O22-$O21)/(INDEX($T$5:$AB$6,MATCH(I$29,$S$5:$S$6,0),MATCH(CONCATENATE($P22,$Q22),$T$4:$AB$4,0)))+$T$8))</f>
        <v>0.54313657407407401</v>
      </c>
      <c r="J35" s="26">
        <f t="shared" si="29"/>
        <v>0.58480324074074075</v>
      </c>
      <c r="K35" s="26">
        <f t="shared" si="29"/>
        <v>0.62646990740740738</v>
      </c>
      <c r="L35" s="26">
        <f t="shared" si="29"/>
        <v>0.66813657407407401</v>
      </c>
      <c r="M35" s="86">
        <f t="shared" si="29"/>
        <v>0.70980324074074075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3.5" customHeight="1" x14ac:dyDescent="0.2">
      <c r="A36" s="97">
        <f t="shared" ref="A36:E36" si="30">A35+TIME(0,0,(3600*($O22-$O21)/(INDEX($T$5:$AB$6,MATCH(A$29,$S$5:$S$6,0),MATCH(CONCATENATE($P22,$Q22),$T$4:$AB$4,0)))+$T$8))</f>
        <v>0.52940972222222227</v>
      </c>
      <c r="B36" s="96">
        <f t="shared" si="30"/>
        <v>0.5710763888888889</v>
      </c>
      <c r="C36" s="96">
        <f t="shared" si="30"/>
        <v>0.61274305555555553</v>
      </c>
      <c r="D36" s="96">
        <f t="shared" si="30"/>
        <v>0.65440972222222227</v>
      </c>
      <c r="E36" s="95">
        <f t="shared" si="30"/>
        <v>0.6960763888888889</v>
      </c>
      <c r="F36" s="29">
        <v>1.3</v>
      </c>
      <c r="G36" s="30">
        <v>6</v>
      </c>
      <c r="H36" s="29" t="s">
        <v>54</v>
      </c>
      <c r="I36" s="34">
        <v>0.54166666666666663</v>
      </c>
      <c r="J36" s="34">
        <v>0.58333333333333337</v>
      </c>
      <c r="K36" s="34">
        <v>0.625</v>
      </c>
      <c r="L36" s="34">
        <v>0.66666666666666663</v>
      </c>
      <c r="M36" s="87">
        <v>0.70833333333333337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3.5" customHeight="1" x14ac:dyDescent="0.2">
      <c r="A37" s="88"/>
      <c r="B37" s="70"/>
      <c r="C37" s="70"/>
      <c r="D37" s="70"/>
      <c r="E37" s="35"/>
      <c r="F37" s="36"/>
      <c r="G37" s="37"/>
      <c r="H37" s="36"/>
      <c r="I37" s="35"/>
      <c r="J37" s="35"/>
      <c r="K37" s="35"/>
      <c r="L37" s="35"/>
      <c r="M37" s="89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3.5" customHeight="1" thickBot="1" x14ac:dyDescent="0.25">
      <c r="A38" s="90" t="s">
        <v>56</v>
      </c>
      <c r="B38" s="92" t="s">
        <v>55</v>
      </c>
      <c r="C38" s="92" t="s">
        <v>56</v>
      </c>
      <c r="D38" s="92" t="s">
        <v>55</v>
      </c>
      <c r="E38" s="92" t="s">
        <v>56</v>
      </c>
      <c r="F38" s="93"/>
      <c r="G38" s="91"/>
      <c r="H38" s="93"/>
      <c r="I38" s="98" t="s">
        <v>56</v>
      </c>
      <c r="J38" s="92" t="s">
        <v>55</v>
      </c>
      <c r="K38" s="92" t="s">
        <v>56</v>
      </c>
      <c r="L38" s="92" t="s">
        <v>55</v>
      </c>
      <c r="M38" s="94" t="s">
        <v>56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3.5" customHeight="1" thickBo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3.5" customHeight="1" x14ac:dyDescent="0.25">
      <c r="A40" s="108" t="s">
        <v>29</v>
      </c>
      <c r="B40" s="109"/>
      <c r="C40" s="109"/>
      <c r="D40" s="109"/>
      <c r="E40" s="110"/>
      <c r="F40" s="38" t="s">
        <v>30</v>
      </c>
      <c r="G40" s="39" t="s">
        <v>31</v>
      </c>
      <c r="H40" s="39" t="s">
        <v>32</v>
      </c>
      <c r="I40" s="111" t="s">
        <v>33</v>
      </c>
      <c r="J40" s="109"/>
      <c r="K40" s="109"/>
      <c r="L40" s="109"/>
      <c r="M40" s="110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3.5" customHeight="1" x14ac:dyDescent="0.25">
      <c r="A41" s="115" t="s">
        <v>34</v>
      </c>
      <c r="B41" s="113"/>
      <c r="C41" s="113"/>
      <c r="D41" s="113"/>
      <c r="E41" s="114"/>
      <c r="F41" s="40"/>
      <c r="G41" s="18" t="s">
        <v>35</v>
      </c>
      <c r="H41" s="41" t="s">
        <v>36</v>
      </c>
      <c r="I41" s="112" t="s">
        <v>34</v>
      </c>
      <c r="J41" s="113"/>
      <c r="K41" s="113"/>
      <c r="L41" s="113"/>
      <c r="M41" s="114"/>
      <c r="N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42" t="s">
        <v>62</v>
      </c>
      <c r="B42" s="43" t="s">
        <v>63</v>
      </c>
      <c r="C42" s="43" t="s">
        <v>64</v>
      </c>
      <c r="D42" s="43"/>
      <c r="E42" s="43"/>
      <c r="F42" s="44"/>
      <c r="G42" s="44"/>
      <c r="H42" s="43"/>
      <c r="I42" s="43" t="s">
        <v>62</v>
      </c>
      <c r="J42" s="43" t="s">
        <v>63</v>
      </c>
      <c r="K42" s="43" t="s">
        <v>64</v>
      </c>
      <c r="L42" s="43"/>
      <c r="M42" s="45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3.5" customHeight="1" x14ac:dyDescent="0.25">
      <c r="A43" s="46" t="s">
        <v>23</v>
      </c>
      <c r="B43" s="47" t="s">
        <v>23</v>
      </c>
      <c r="C43" s="47" t="s">
        <v>23</v>
      </c>
      <c r="D43" s="47"/>
      <c r="E43" s="47"/>
      <c r="F43" s="48"/>
      <c r="G43" s="48"/>
      <c r="H43" s="48"/>
      <c r="I43" s="47" t="s">
        <v>23</v>
      </c>
      <c r="J43" s="47" t="s">
        <v>23</v>
      </c>
      <c r="K43" s="47" t="s">
        <v>23</v>
      </c>
      <c r="L43" s="49"/>
      <c r="M43" s="50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3.5" customHeight="1" x14ac:dyDescent="0.2">
      <c r="A44" s="51">
        <v>0.72916666666666663</v>
      </c>
      <c r="B44" s="100">
        <v>0.77083333333333337</v>
      </c>
      <c r="C44" s="100">
        <v>0.8125</v>
      </c>
      <c r="D44" s="52"/>
      <c r="E44" s="52"/>
      <c r="F44" s="53">
        <v>0</v>
      </c>
      <c r="G44" s="54">
        <v>0</v>
      </c>
      <c r="H44" s="55" t="s">
        <v>46</v>
      </c>
      <c r="I44" s="56">
        <f t="shared" ref="I44:K44" si="31">I45+TIME(0,0,(3600*($O17-$O16)/(INDEX($T$5:$AB$6,MATCH(I$43,$S$5:$S$6,0),MATCH(CONCATENATE($P17,$Q17),$T$4:$AB$4,0)))+$T$8))</f>
        <v>0.7585763888888889</v>
      </c>
      <c r="J44" s="56">
        <f t="shared" si="31"/>
        <v>0.80024305555555553</v>
      </c>
      <c r="K44" s="56">
        <f t="shared" si="31"/>
        <v>0.84190972222222227</v>
      </c>
      <c r="L44" s="57"/>
      <c r="M44" s="58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3.5" customHeight="1" x14ac:dyDescent="0.2">
      <c r="A45" s="99">
        <f t="shared" ref="A45:C45" si="32">A44+TIME(0,0,(3600*($O17-$O16)/(INDEX($T$5:$AB$6,MATCH(A$43,$S$5:$S$6,0),MATCH(CONCATENATE($P17,$Q17),$T$4:$AB$4,0)))+$T$8))</f>
        <v>0.73122685185185177</v>
      </c>
      <c r="B45" s="101">
        <f t="shared" si="32"/>
        <v>0.77289351851851851</v>
      </c>
      <c r="C45" s="101">
        <f t="shared" si="32"/>
        <v>0.81456018518518514</v>
      </c>
      <c r="D45" s="57"/>
      <c r="E45" s="57"/>
      <c r="F45" s="53">
        <v>2</v>
      </c>
      <c r="G45" s="54">
        <v>1</v>
      </c>
      <c r="H45" s="44" t="s">
        <v>48</v>
      </c>
      <c r="I45" s="56">
        <f t="shared" ref="I45:K45" si="33">I46+TIME(0,0,(3600*($O18-$O17)/(INDEX($T$5:$AB$6,MATCH(I$43,$S$5:$S$6,0),MATCH(CONCATENATE($P18,$Q18),$T$4:$AB$4,0)))+$T$8))</f>
        <v>0.75651620370370376</v>
      </c>
      <c r="J45" s="56">
        <f t="shared" si="33"/>
        <v>0.79818287037037039</v>
      </c>
      <c r="K45" s="56">
        <f t="shared" si="33"/>
        <v>0.83984953703703713</v>
      </c>
      <c r="L45" s="57"/>
      <c r="M45" s="58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3.5" customHeight="1" x14ac:dyDescent="0.2">
      <c r="A46" s="99">
        <f t="shared" ref="A46:C46" si="34">A45+TIME(0,0,(3600*($O18-$O17)/(INDEX($T$5:$AB$6,MATCH(A$43,$S$5:$S$6,0),MATCH(CONCATENATE($P18,$Q18),$T$4:$AB$4,0)))+$T$8))</f>
        <v>0.73311342592592588</v>
      </c>
      <c r="B46" s="101">
        <f t="shared" si="34"/>
        <v>0.77478009259259262</v>
      </c>
      <c r="C46" s="101">
        <f t="shared" si="34"/>
        <v>0.81644675925925925</v>
      </c>
      <c r="D46" s="57"/>
      <c r="E46" s="57"/>
      <c r="F46" s="53">
        <v>1.8</v>
      </c>
      <c r="G46" s="54">
        <v>2</v>
      </c>
      <c r="H46" s="44" t="s">
        <v>49</v>
      </c>
      <c r="I46" s="56">
        <f t="shared" ref="I46:K46" si="35">I47+TIME(0,0,(3600*($O19-$O18)/(INDEX($T$5:$AB$6,MATCH(I$43,$S$5:$S$6,0),MATCH(CONCATENATE($P19,$Q19),$T$4:$AB$4,0)))+$T$8))</f>
        <v>0.75462962962962965</v>
      </c>
      <c r="J46" s="56">
        <f t="shared" si="35"/>
        <v>0.79629629629629628</v>
      </c>
      <c r="K46" s="56">
        <f t="shared" si="35"/>
        <v>0.83796296296296302</v>
      </c>
      <c r="L46" s="57"/>
      <c r="M46" s="58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2.75" x14ac:dyDescent="0.2">
      <c r="A47" s="99">
        <f t="shared" ref="A47:C47" si="36">A46+TIME(0,0,(3600*($O19-$O18)/(INDEX($T$5:$AB$6,MATCH(A$43,$S$5:$S$6,0),MATCH(CONCATENATE($P19,$Q19),$T$4:$AB$4,0)))+$T$8))</f>
        <v>0.73408564814814814</v>
      </c>
      <c r="B47" s="101">
        <f t="shared" si="36"/>
        <v>0.77575231481481488</v>
      </c>
      <c r="C47" s="101">
        <f t="shared" si="36"/>
        <v>0.81741898148148151</v>
      </c>
      <c r="D47" s="57"/>
      <c r="E47" s="57"/>
      <c r="F47" s="53">
        <v>0.7</v>
      </c>
      <c r="G47" s="54">
        <v>3</v>
      </c>
      <c r="H47" s="44" t="s">
        <v>50</v>
      </c>
      <c r="I47" s="56">
        <f t="shared" ref="I47:K47" si="37">I48+TIME(0,0,(3600*($O20-$O19)/(INDEX($T$5:$AB$6,MATCH(I$43,$S$5:$S$6,0),MATCH(CONCATENATE($P20,$Q20),$T$4:$AB$4,0)))+$T$8))</f>
        <v>0.75365740740740739</v>
      </c>
      <c r="J47" s="56">
        <f t="shared" si="37"/>
        <v>0.79532407407407402</v>
      </c>
      <c r="K47" s="56">
        <f t="shared" si="37"/>
        <v>0.83699074074074076</v>
      </c>
      <c r="L47" s="57"/>
      <c r="M47" s="58"/>
      <c r="N47" s="1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2.75" customHeight="1" x14ac:dyDescent="0.2">
      <c r="A48" s="99">
        <f t="shared" ref="A48:C48" si="38">A47+TIME(0,0,(3600*($O20-$O19)/(INDEX($T$5:$AB$6,MATCH(A$43,$S$5:$S$6,0),MATCH(CONCATENATE($P20,$Q20),$T$4:$AB$4,0)))+$T$8))</f>
        <v>0.73521990740740739</v>
      </c>
      <c r="B48" s="101">
        <f t="shared" si="38"/>
        <v>0.77688657407407413</v>
      </c>
      <c r="C48" s="101">
        <f t="shared" si="38"/>
        <v>0.81855324074074076</v>
      </c>
      <c r="D48" s="57"/>
      <c r="E48" s="57"/>
      <c r="F48" s="53">
        <v>0.9</v>
      </c>
      <c r="G48" s="54">
        <v>4</v>
      </c>
      <c r="H48" s="44" t="s">
        <v>51</v>
      </c>
      <c r="I48" s="56">
        <f t="shared" ref="I48:K48" si="39">I49+TIME(0,0,(3600*($O21-$O20)/(INDEX($T$5:$AB$6,MATCH(I$43,$S$5:$S$6,0),MATCH(CONCATENATE($P21,$Q21),$T$4:$AB$4,0)))+$T$8))</f>
        <v>0.75252314814814814</v>
      </c>
      <c r="J48" s="56">
        <f t="shared" si="39"/>
        <v>0.79418981481481477</v>
      </c>
      <c r="K48" s="56">
        <f t="shared" si="39"/>
        <v>0.83585648148148151</v>
      </c>
      <c r="L48" s="57"/>
      <c r="M48" s="58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2.75" customHeight="1" x14ac:dyDescent="0.2">
      <c r="A49" s="99">
        <f t="shared" ref="A49:C49" si="40">A48+TIME(0,0,(3600*($O21-$O20)/(INDEX($T$5:$AB$6,MATCH(A$43,$S$5:$S$6,0),MATCH(CONCATENATE($P21,$Q21),$T$4:$AB$4,0)))+$T$8))</f>
        <v>0.73627314814814815</v>
      </c>
      <c r="B49" s="101">
        <f t="shared" si="40"/>
        <v>0.77793981481481489</v>
      </c>
      <c r="C49" s="101">
        <f t="shared" si="40"/>
        <v>0.81960648148148152</v>
      </c>
      <c r="D49" s="57"/>
      <c r="E49" s="57"/>
      <c r="F49" s="53">
        <v>0.8</v>
      </c>
      <c r="G49" s="54">
        <v>5</v>
      </c>
      <c r="H49" s="44" t="s">
        <v>52</v>
      </c>
      <c r="I49" s="56">
        <f t="shared" ref="I49:K49" si="41">I50+TIME(0,0,(3600*($O22-$O21)/(INDEX($T$5:$AB$6,MATCH(I$43,$S$5:$S$6,0),MATCH(CONCATENATE($P22,$Q22),$T$4:$AB$4,0)))+$T$8))</f>
        <v>0.75146990740740738</v>
      </c>
      <c r="J49" s="56">
        <f t="shared" si="41"/>
        <v>0.79313657407407401</v>
      </c>
      <c r="K49" s="56">
        <f t="shared" si="41"/>
        <v>0.83480324074074075</v>
      </c>
      <c r="L49" s="57"/>
      <c r="M49" s="58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2.75" customHeight="1" x14ac:dyDescent="0.2">
      <c r="A50" s="99">
        <f t="shared" ref="A50:C50" si="42">A49+TIME(0,0,(3600*($O22-$O21)/(INDEX($T$5:$AB$6,MATCH(A$43,$S$5:$S$6,0),MATCH(CONCATENATE($P22,$Q22),$T$4:$AB$4,0)))+$T$8))</f>
        <v>0.73774305555555553</v>
      </c>
      <c r="B50" s="101">
        <f t="shared" si="42"/>
        <v>0.77940972222222227</v>
      </c>
      <c r="C50" s="101">
        <f t="shared" si="42"/>
        <v>0.8210763888888889</v>
      </c>
      <c r="D50" s="57"/>
      <c r="E50" s="57"/>
      <c r="F50" s="53">
        <v>1.3</v>
      </c>
      <c r="G50" s="54">
        <v>6</v>
      </c>
      <c r="H50" s="44" t="s">
        <v>54</v>
      </c>
      <c r="I50" s="59">
        <v>0.75</v>
      </c>
      <c r="J50" s="59">
        <v>0.79166666666666663</v>
      </c>
      <c r="K50" s="59">
        <v>0.83333333333333337</v>
      </c>
      <c r="L50" s="59"/>
      <c r="M50" s="60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2.75" customHeight="1" x14ac:dyDescent="0.2">
      <c r="A51" s="61"/>
      <c r="B51" s="57"/>
      <c r="C51" s="57"/>
      <c r="D51" s="57"/>
      <c r="E51" s="57"/>
      <c r="F51" s="44"/>
      <c r="G51" s="44"/>
      <c r="H51" s="44"/>
      <c r="I51" s="57"/>
      <c r="J51" s="57"/>
      <c r="K51" s="57"/>
      <c r="L51" s="57"/>
      <c r="M51" s="58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2.75" customHeight="1" x14ac:dyDescent="0.2">
      <c r="A52" s="62" t="s">
        <v>55</v>
      </c>
      <c r="B52" s="63" t="s">
        <v>56</v>
      </c>
      <c r="C52" s="63" t="s">
        <v>56</v>
      </c>
      <c r="D52" s="63"/>
      <c r="E52" s="63"/>
      <c r="F52" s="64"/>
      <c r="G52" s="64"/>
      <c r="H52" s="64"/>
      <c r="I52" s="63" t="s">
        <v>55</v>
      </c>
      <c r="J52" s="63" t="s">
        <v>56</v>
      </c>
      <c r="K52" s="63" t="s">
        <v>56</v>
      </c>
      <c r="L52" s="63"/>
      <c r="M52" s="65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2.75" customHeight="1" x14ac:dyDescent="0.2">
      <c r="A54" s="2"/>
      <c r="B54" s="2"/>
      <c r="C54" s="2"/>
      <c r="D54" s="2"/>
      <c r="E54" s="2"/>
      <c r="F54" s="2"/>
      <c r="G54" s="2"/>
      <c r="H54" s="2"/>
      <c r="I54" s="66" t="s">
        <v>65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2.75" customHeight="1" x14ac:dyDescent="0.2">
      <c r="A55" s="2"/>
      <c r="B55" s="67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2.75" customHeight="1" x14ac:dyDescent="0.2">
      <c r="A56" s="2"/>
      <c r="B56" s="67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2.75" customHeight="1" x14ac:dyDescent="0.2">
      <c r="A57" s="2"/>
      <c r="B57" s="67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2.75" customHeight="1" x14ac:dyDescent="0.2">
      <c r="A58" s="2"/>
      <c r="B58" s="67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2.75" customHeight="1" x14ac:dyDescent="0.25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2.75" customHeight="1" x14ac:dyDescent="0.25">
      <c r="A60" s="68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6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6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6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6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6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</sheetData>
  <mergeCells count="16">
    <mergeCell ref="I13:M13"/>
    <mergeCell ref="I40:M40"/>
    <mergeCell ref="I41:M41"/>
    <mergeCell ref="A13:E13"/>
    <mergeCell ref="A26:E26"/>
    <mergeCell ref="I26:M26"/>
    <mergeCell ref="A27:E27"/>
    <mergeCell ref="I27:M27"/>
    <mergeCell ref="A40:E40"/>
    <mergeCell ref="A41:E41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2023-05-03T09:36:30Z</dcterms:modified>
</cp:coreProperties>
</file>