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/>
  <mc:AlternateContent xmlns:mc="http://schemas.openxmlformats.org/markup-compatibility/2006">
    <mc:Choice Requires="x15">
      <x15ac:absPath xmlns:x15ac="http://schemas.microsoft.com/office/spreadsheetml/2010/11/ac" url="F:\Arges\Lucrare\Actualizare_2022\Studiu trafic final_iunie 2022\Studiu trafic final_octombrie 2022\Anexa 15 - Grafice de circulatie\"/>
    </mc:Choice>
  </mc:AlternateContent>
  <xr:revisionPtr revIDLastSave="0" documentId="13_ncr:1_{A11AAC02-EF12-49E6-82C4-A055FE83075C}" xr6:coauthVersionLast="47" xr6:coauthVersionMax="47" xr10:uidLastSave="{00000000-0000-0000-0000-000000000000}"/>
  <bookViews>
    <workbookView xWindow="10812" yWindow="0" windowWidth="12228" windowHeight="12072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5" roundtripDataSignature="AMtx7miff8wYVgqjYAfcklpuKGy5GTxHIQ=="/>
    </ext>
  </extLst>
</workbook>
</file>

<file path=xl/calcChain.xml><?xml version="1.0" encoding="utf-8"?>
<calcChain xmlns="http://schemas.openxmlformats.org/spreadsheetml/2006/main">
  <c r="O17" i="1" l="1"/>
  <c r="O18" i="1" s="1"/>
  <c r="S18" i="1" s="1"/>
  <c r="A17" i="1" l="1"/>
  <c r="A18" i="1" s="1"/>
  <c r="A19" i="1" s="1"/>
  <c r="R17" i="1"/>
  <c r="S17" i="1"/>
  <c r="B17" i="1"/>
  <c r="B18" i="1" s="1"/>
  <c r="C17" i="1"/>
  <c r="C18" i="1" s="1"/>
  <c r="R18" i="1"/>
  <c r="O19" i="1"/>
  <c r="S19" i="1" l="1"/>
  <c r="O20" i="1"/>
  <c r="R19" i="1"/>
  <c r="B19" i="1"/>
  <c r="B20" i="1" s="1"/>
  <c r="A20" i="1"/>
  <c r="C19" i="1"/>
  <c r="C20" i="1" s="1"/>
  <c r="O21" i="1" l="1"/>
  <c r="R20" i="1"/>
  <c r="S20" i="1"/>
  <c r="S21" i="1" l="1"/>
  <c r="O22" i="1"/>
  <c r="R21" i="1"/>
  <c r="A21" i="1"/>
  <c r="A22" i="1" s="1"/>
  <c r="C21" i="1"/>
  <c r="C22" i="1" s="1"/>
  <c r="B21" i="1"/>
  <c r="B22" i="1" s="1"/>
  <c r="O23" i="1" l="1"/>
  <c r="S22" i="1"/>
  <c r="R22" i="1"/>
  <c r="R23" i="1" l="1"/>
  <c r="K22" i="1"/>
  <c r="K21" i="1" s="1"/>
  <c r="K20" i="1" s="1"/>
  <c r="K19" i="1" s="1"/>
  <c r="K18" i="1" s="1"/>
  <c r="K17" i="1" s="1"/>
  <c r="K16" i="1" s="1"/>
  <c r="J22" i="1"/>
  <c r="J21" i="1" s="1"/>
  <c r="J20" i="1" s="1"/>
  <c r="J19" i="1" s="1"/>
  <c r="J18" i="1" s="1"/>
  <c r="J17" i="1" s="1"/>
  <c r="J16" i="1" s="1"/>
  <c r="I22" i="1"/>
  <c r="I21" i="1" s="1"/>
  <c r="I20" i="1" s="1"/>
  <c r="I19" i="1" s="1"/>
  <c r="I18" i="1" s="1"/>
  <c r="I17" i="1" s="1"/>
  <c r="I16" i="1" s="1"/>
  <c r="S23" i="1"/>
  <c r="C23" i="1"/>
  <c r="B23" i="1"/>
  <c r="A23" i="1"/>
</calcChain>
</file>

<file path=xl/sharedStrings.xml><?xml version="1.0" encoding="utf-8"?>
<sst xmlns="http://schemas.openxmlformats.org/spreadsheetml/2006/main" count="95" uniqueCount="60">
  <si>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</si>
  <si>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</si>
  <si>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</si>
  <si>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</si>
  <si>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</si>
  <si>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</si>
  <si>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</si>
  <si>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</si>
  <si>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</si>
  <si>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</si>
  <si>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</si>
  <si>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</si>
  <si>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</si>
  <si>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</si>
  <si>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</si>
  <si>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</si>
  <si>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</si>
  <si>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</si>
  <si>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</si>
  <si>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</si>
  <si>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</si>
  <si>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</si>
  <si>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</si>
  <si>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</si>
  <si>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</si>
  <si>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</si>
  <si>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</si>
  <si>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Mioveni - Contesti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</si>
  <si>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</si>
  <si>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</si>
  <si>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</si>
  <si>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</si>
  <si>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</si>
  <si>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</si>
  <si>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</si>
  <si>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</si>
  <si>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</si>
  <si>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</si>
  <si>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</si>
  <si>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</si>
  <si>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</si>
  <si>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</si>
  <si>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</si>
  <si>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</si>
  <si>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</si>
  <si>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</si>
  <si>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Mioveni Autogara Vulturul</t>
  </si>
  <si>
    <t>S</t>
  </si>
  <si>
    <t>Mioveni Bulevardul Dacia (F)</t>
  </si>
  <si>
    <t>Mioveni Spital</t>
  </si>
  <si>
    <t>Racovita nr 152A</t>
  </si>
  <si>
    <t>D</t>
  </si>
  <si>
    <t>Racovita Moara nr 177</t>
  </si>
  <si>
    <t>Racovita nr 183</t>
  </si>
  <si>
    <t>1</t>
  </si>
  <si>
    <t>Olteanca</t>
  </si>
  <si>
    <t>Contesti</t>
  </si>
  <si>
    <t>1=5</t>
  </si>
  <si>
    <t>EMITENT,</t>
  </si>
  <si>
    <t>034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</si>
</sst>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Calibri"/>
    </font>
    <font>
      <b/>
      <sz val="12"/>
      <color theme="1"/>
      <name val="Arial"/>
    </font>
    <font>
      <sz val="12"/>
      <color theme="1"/>
      <name val="Arial"/>
    </font>
    <font>
      <b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20" fontId="1" fillId="0" borderId="11" xfId="0" applyNumberFormat="1" applyFont="1" applyBorder="1"/>
    <xf numFmtId="0" fontId="1" fillId="0" borderId="11" xfId="0" applyFont="1" applyBorder="1"/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wrapText="1"/>
    </xf>
    <xf numFmtId="20" fontId="1" fillId="0" borderId="11" xfId="0" applyNumberFormat="1" applyFont="1" applyBorder="1" applyAlignment="1">
      <alignment horizontal="center"/>
    </xf>
    <xf numFmtId="20" fontId="1" fillId="0" borderId="12" xfId="0" applyNumberFormat="1" applyFont="1" applyBorder="1"/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20" fontId="1" fillId="0" borderId="18" xfId="0" applyNumberFormat="1" applyFont="1" applyBorder="1"/>
    <xf numFmtId="0" fontId="1" fillId="0" borderId="18" xfId="0" applyFont="1" applyBorder="1"/>
    <xf numFmtId="0" fontId="1" fillId="0" borderId="18" xfId="0" applyFont="1" applyBorder="1" applyAlignment="1">
      <alignment horizontal="center"/>
    </xf>
    <xf numFmtId="20" fontId="1" fillId="0" borderId="19" xfId="0" applyNumberFormat="1" applyFont="1" applyBorder="1"/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20" fontId="1" fillId="0" borderId="17" xfId="0" applyNumberFormat="1" applyFont="1" applyBorder="1"/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0" fontId="1" fillId="0" borderId="21" xfId="0" applyFont="1" applyBorder="1"/>
    <xf numFmtId="20" fontId="1" fillId="0" borderId="22" xfId="0" applyNumberFormat="1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20" fontId="11" fillId="0" borderId="18" xfId="0" applyNumberFormat="1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4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68"/>
  <sheetViews>
    <sheetView tabSelected="1" workbookViewId="0">
      <selection activeCell="A12" sqref="A12:E12"/>
    </sheetView>
  </sheetViews>
  <sheetFormatPr defaultColWidth="14.44140625" defaultRowHeight="15" customHeight="1" x14ac:dyDescent="0.25"/>
  <cols>
    <col min="1" max="5" width="5.88671875" customWidth="1"/>
    <col min="6" max="6" width="4.6640625" customWidth="1"/>
    <col min="7" max="7" width="6.6640625" customWidth="1"/>
    <col min="8" max="8" width="28.6640625" customWidth="1"/>
    <col min="9" max="13" width="6.109375" customWidth="1"/>
    <col min="14" max="15" width="8.6640625" customWidth="1"/>
    <col min="16" max="17" width="15.44140625" customWidth="1"/>
    <col min="18" max="18" width="17" customWidth="1"/>
    <col min="19" max="19" width="16" customWidth="1"/>
    <col min="20" max="28" width="8.6640625" customWidth="1"/>
  </cols>
  <sheetData>
    <row r="1" spans="1:28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3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5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5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3">
      <c r="A6" s="62" t="s">
        <v>21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3">
      <c r="A7" s="64" t="s">
        <v>24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</row>
    <row r="8" spans="1:28" ht="15.75" customHeight="1" x14ac:dyDescent="0.3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3">
      <c r="A9" s="65"/>
      <c r="B9" s="63"/>
      <c r="C9" s="63"/>
      <c r="D9" s="63"/>
      <c r="E9" s="63"/>
      <c r="F9" s="63"/>
      <c r="G9" s="63"/>
      <c r="H9" s="63"/>
      <c r="I9" s="12"/>
      <c r="J9" s="12"/>
      <c r="K9" s="13"/>
      <c r="L9" s="13"/>
      <c r="M9" s="13"/>
    </row>
    <row r="10" spans="1:28" ht="17.399999999999999" x14ac:dyDescent="0.3">
      <c r="A10" s="65" t="s">
        <v>27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</row>
    <row r="11" spans="1:28" ht="17.399999999999999" x14ac:dyDescent="0.3">
      <c r="A11" s="12" t="s">
        <v>28</v>
      </c>
      <c r="B11" s="12"/>
      <c r="C11" s="12"/>
      <c r="D11" s="12"/>
      <c r="E11" s="14" t="s">
        <v>59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66" t="s">
        <v>29</v>
      </c>
      <c r="B12" s="67"/>
      <c r="C12" s="67"/>
      <c r="D12" s="67"/>
      <c r="E12" s="67"/>
      <c r="F12" s="15" t="s">
        <v>30</v>
      </c>
      <c r="G12" s="16" t="s">
        <v>31</v>
      </c>
      <c r="H12" s="16" t="s">
        <v>32</v>
      </c>
      <c r="I12" s="59" t="s">
        <v>33</v>
      </c>
      <c r="J12" s="60"/>
      <c r="K12" s="60"/>
      <c r="L12" s="60"/>
      <c r="M12" s="61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59" t="s">
        <v>34</v>
      </c>
      <c r="B13" s="60"/>
      <c r="C13" s="60"/>
      <c r="D13" s="60"/>
      <c r="E13" s="61"/>
      <c r="F13" s="18"/>
      <c r="G13" s="19" t="s">
        <v>35</v>
      </c>
      <c r="H13" s="20" t="s">
        <v>36</v>
      </c>
      <c r="I13" s="59" t="s">
        <v>34</v>
      </c>
      <c r="J13" s="60"/>
      <c r="K13" s="60"/>
      <c r="L13" s="60"/>
      <c r="M13" s="61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38</v>
      </c>
      <c r="B14" s="22" t="s">
        <v>39</v>
      </c>
      <c r="C14" s="22" t="s">
        <v>40</v>
      </c>
      <c r="D14" s="22" t="s">
        <v>41</v>
      </c>
      <c r="E14" s="22" t="s">
        <v>42</v>
      </c>
      <c r="F14" s="23"/>
      <c r="G14" s="23"/>
      <c r="H14" s="22"/>
      <c r="I14" s="22" t="s">
        <v>38</v>
      </c>
      <c r="J14" s="22" t="s">
        <v>39</v>
      </c>
      <c r="K14" s="22" t="s">
        <v>40</v>
      </c>
      <c r="L14" s="22" t="s">
        <v>41</v>
      </c>
      <c r="M14" s="24" t="s">
        <v>42</v>
      </c>
      <c r="N14" s="17"/>
      <c r="O14" s="17" t="s">
        <v>43</v>
      </c>
      <c r="P14" s="17" t="s">
        <v>6</v>
      </c>
      <c r="Q14" s="17" t="s">
        <v>2</v>
      </c>
      <c r="R14" s="25" t="s">
        <v>44</v>
      </c>
      <c r="S14" s="25" t="s">
        <v>45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23</v>
      </c>
      <c r="B15" s="27" t="s">
        <v>23</v>
      </c>
      <c r="C15" s="27" t="s">
        <v>23</v>
      </c>
      <c r="D15" s="27"/>
      <c r="E15" s="27"/>
      <c r="F15" s="28"/>
      <c r="G15" s="28"/>
      <c r="H15" s="29"/>
      <c r="I15" s="27" t="s">
        <v>23</v>
      </c>
      <c r="J15" s="27" t="s">
        <v>23</v>
      </c>
      <c r="K15" s="27" t="s">
        <v>23</v>
      </c>
      <c r="L15" s="27"/>
      <c r="M15" s="30"/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3">
      <c r="A16" s="31">
        <v>0.29166666666666669</v>
      </c>
      <c r="B16" s="32">
        <v>0.59375</v>
      </c>
      <c r="C16" s="32">
        <v>0.70833333333333337</v>
      </c>
      <c r="D16" s="33"/>
      <c r="E16" s="33"/>
      <c r="F16" s="34"/>
      <c r="G16" s="35">
        <v>0</v>
      </c>
      <c r="H16" s="36" t="s">
        <v>46</v>
      </c>
      <c r="I16" s="37">
        <f t="shared" ref="I16:K16" si="0">I17+TIME(0,0,(3600*($O17-$O16)/(INDEX($T$5:$AB$6,MATCH(I$15,$S$5:$S$6,0),MATCH(CONCATENATE($P17,$Q17),$T$4:$AB$4,0)))+$T$8))</f>
        <v>0.31377314814814811</v>
      </c>
      <c r="J16" s="37">
        <f t="shared" si="0"/>
        <v>0.62280092592592606</v>
      </c>
      <c r="K16" s="37">
        <f t="shared" si="0"/>
        <v>0.73738425925925932</v>
      </c>
      <c r="L16" s="33"/>
      <c r="M16" s="38"/>
      <c r="O16" s="5">
        <v>0</v>
      </c>
      <c r="P16" s="39"/>
      <c r="Q16" s="39" t="s">
        <v>47</v>
      </c>
      <c r="R16" s="40"/>
    </row>
    <row r="17" spans="1:23" ht="13.5" customHeight="1" x14ac:dyDescent="0.3">
      <c r="A17" s="41">
        <f t="shared" ref="A17:C17" si="1">A16+TIME(0,0,(3600*($O17-$O16)/(INDEX($T$5:$AB$6,MATCH(A$15,$S$5:$S$6,0),MATCH(CONCATENATE($P17,$Q17),$T$4:$AB$4,0)))+$T$8))</f>
        <v>0.29238425925925926</v>
      </c>
      <c r="B17" s="42">
        <f t="shared" si="1"/>
        <v>0.59446759259259263</v>
      </c>
      <c r="C17" s="42">
        <f t="shared" si="1"/>
        <v>0.709050925925926</v>
      </c>
      <c r="D17" s="43"/>
      <c r="E17" s="43"/>
      <c r="F17" s="44">
        <v>0.4</v>
      </c>
      <c r="G17" s="45">
        <v>1</v>
      </c>
      <c r="H17" s="44" t="s">
        <v>48</v>
      </c>
      <c r="I17" s="42">
        <f t="shared" ref="I17:K17" si="2">I18+TIME(0,0,(3600*($O18-$O17)/(INDEX($T$5:$AB$6,MATCH(I$15,$S$5:$S$6,0),MATCH(CONCATENATE($P18,$Q18),$T$4:$AB$4,0)))+$T$8))</f>
        <v>0.31305555555555553</v>
      </c>
      <c r="J17" s="42">
        <f t="shared" si="2"/>
        <v>0.62208333333333343</v>
      </c>
      <c r="K17" s="42">
        <f t="shared" si="2"/>
        <v>0.73666666666666669</v>
      </c>
      <c r="L17" s="43"/>
      <c r="M17" s="46"/>
      <c r="O17" s="5">
        <f t="shared" ref="O17:O23" si="3">O16+F17</f>
        <v>0.4</v>
      </c>
      <c r="P17" s="8">
        <v>1</v>
      </c>
      <c r="Q17" s="47" t="s">
        <v>47</v>
      </c>
      <c r="R17" s="48">
        <f t="shared" ref="R17:S17" si="4">TIME(0,0,(3600*($O17-$O16)/(INDEX($T$5:$AB$6,MATCH(R$15,$S$5:$S$6,0),MATCH((CONCATENATE($P17,$Q17)),$T$4:$AB$4,0)))))</f>
        <v>3.2407407407407406E-4</v>
      </c>
      <c r="S17" s="48">
        <f t="shared" si="4"/>
        <v>4.1666666666666669E-4</v>
      </c>
      <c r="T17" s="1"/>
      <c r="U17" s="49"/>
      <c r="V17" s="1"/>
      <c r="W17" s="1"/>
    </row>
    <row r="18" spans="1:23" ht="13.5" customHeight="1" x14ac:dyDescent="0.3">
      <c r="A18" s="41">
        <f t="shared" ref="A18:C18" si="5">A17+TIME(0,0,(3600*($O18-$O17)/(INDEX($T$5:$AB$6,MATCH(A$15,$S$5:$S$6,0),MATCH(CONCATENATE($P18,$Q18),$T$4:$AB$4,0)))+$T$8))</f>
        <v>0.29377314814814814</v>
      </c>
      <c r="B18" s="42">
        <f t="shared" si="5"/>
        <v>0.59585648148148151</v>
      </c>
      <c r="C18" s="42">
        <f t="shared" si="5"/>
        <v>0.71043981481481489</v>
      </c>
      <c r="D18" s="43"/>
      <c r="E18" s="43"/>
      <c r="F18" s="44">
        <v>1.2</v>
      </c>
      <c r="G18" s="45">
        <v>2</v>
      </c>
      <c r="H18" s="44" t="s">
        <v>49</v>
      </c>
      <c r="I18" s="42">
        <f t="shared" ref="I18:K18" si="6">I19+TIME(0,0,(3600*($O19-$O18)/(INDEX($T$5:$AB$6,MATCH(I$15,$S$5:$S$6,0),MATCH(CONCATENATE($P19,$Q19),$T$4:$AB$4,0)))+$T$8))</f>
        <v>0.31166666666666665</v>
      </c>
      <c r="J18" s="42">
        <f t="shared" si="6"/>
        <v>0.62069444444444455</v>
      </c>
      <c r="K18" s="42">
        <f t="shared" si="6"/>
        <v>0.73527777777777781</v>
      </c>
      <c r="L18" s="43"/>
      <c r="M18" s="46"/>
      <c r="O18" s="5">
        <f t="shared" si="3"/>
        <v>1.6</v>
      </c>
      <c r="P18" s="8">
        <v>1</v>
      </c>
      <c r="Q18" s="47" t="s">
        <v>47</v>
      </c>
      <c r="R18" s="48">
        <f t="shared" ref="R18:S18" si="7">TIME(0,0,(3600*($O18-$O17)/(INDEX($T$5:$AB$6,MATCH(R$15,$S$5:$S$6,0),MATCH((CONCATENATE($P18,$Q18)),$T$4:$AB$4,0)))))</f>
        <v>9.9537037037037042E-4</v>
      </c>
      <c r="S18" s="48">
        <f t="shared" si="7"/>
        <v>1.25E-3</v>
      </c>
      <c r="T18" s="1"/>
      <c r="U18" s="49"/>
      <c r="V18" s="1"/>
      <c r="W18" s="1"/>
    </row>
    <row r="19" spans="1:23" ht="13.5" customHeight="1" x14ac:dyDescent="0.3">
      <c r="A19" s="41">
        <f t="shared" ref="A19:C19" si="8">A18+TIME(0,0,(3600*($O19-$O18)/(INDEX($T$5:$AB$6,MATCH(A$15,$S$5:$S$6,0),MATCH(CONCATENATE($P19,$Q19),$T$4:$AB$4,0)))+$T$8))</f>
        <v>0.2949074074074074</v>
      </c>
      <c r="B19" s="42">
        <f t="shared" si="8"/>
        <v>0.59699074074074077</v>
      </c>
      <c r="C19" s="42">
        <f t="shared" si="8"/>
        <v>0.71157407407407414</v>
      </c>
      <c r="D19" s="43"/>
      <c r="E19" s="43"/>
      <c r="F19" s="44">
        <v>0.9</v>
      </c>
      <c r="G19" s="45">
        <v>3</v>
      </c>
      <c r="H19" s="44" t="s">
        <v>50</v>
      </c>
      <c r="I19" s="42">
        <f t="shared" ref="I19:K19" si="9">I20+TIME(0,0,(3600*($O20-$O19)/(INDEX($T$5:$AB$6,MATCH(I$15,$S$5:$S$6,0),MATCH(CONCATENATE($P20,$Q20),$T$4:$AB$4,0)))+$T$8))</f>
        <v>0.3105324074074074</v>
      </c>
      <c r="J19" s="42">
        <f t="shared" si="9"/>
        <v>0.6195601851851853</v>
      </c>
      <c r="K19" s="42">
        <f t="shared" si="9"/>
        <v>0.73414351851851856</v>
      </c>
      <c r="L19" s="43"/>
      <c r="M19" s="46"/>
      <c r="O19" s="5">
        <f t="shared" si="3"/>
        <v>2.5</v>
      </c>
      <c r="P19" s="8">
        <v>1</v>
      </c>
      <c r="Q19" s="47" t="s">
        <v>51</v>
      </c>
      <c r="R19" s="48">
        <f t="shared" ref="R19:S19" si="10">TIME(0,0,(3600*($O19-$O18)/(INDEX($T$5:$AB$6,MATCH(R$15,$S$5:$S$6,0),MATCH((CONCATENATE($P19,$Q19)),$T$4:$AB$4,0)))))</f>
        <v>7.407407407407407E-4</v>
      </c>
      <c r="S19" s="48">
        <f t="shared" si="10"/>
        <v>9.3750000000000007E-4</v>
      </c>
      <c r="T19" s="1"/>
      <c r="U19" s="49"/>
      <c r="V19" s="1"/>
      <c r="W19" s="1"/>
    </row>
    <row r="20" spans="1:23" ht="13.5" customHeight="1" x14ac:dyDescent="0.3">
      <c r="A20" s="41">
        <f t="shared" ref="A20:C20" si="11">A19+TIME(0,0,(3600*($O20-$O19)/(INDEX($T$5:$AB$6,MATCH(A$15,$S$5:$S$6,0),MATCH(CONCATENATE($P20,$Q20),$T$4:$AB$4,0)))+$T$8))</f>
        <v>0.29613425925925924</v>
      </c>
      <c r="B20" s="42">
        <f t="shared" si="11"/>
        <v>0.59821759259259266</v>
      </c>
      <c r="C20" s="42">
        <f t="shared" si="11"/>
        <v>0.71280092592592603</v>
      </c>
      <c r="D20" s="43"/>
      <c r="E20" s="43"/>
      <c r="F20" s="44">
        <v>1</v>
      </c>
      <c r="G20" s="45">
        <v>4</v>
      </c>
      <c r="H20" s="44" t="s">
        <v>52</v>
      </c>
      <c r="I20" s="42">
        <f t="shared" ref="I20:K20" si="12">I21+TIME(0,0,(3600*($O21-$O20)/(INDEX($T$5:$AB$6,MATCH(I$15,$S$5:$S$6,0),MATCH(CONCATENATE($P21,$Q21),$T$4:$AB$4,0)))+$T$8))</f>
        <v>0.30930555555555556</v>
      </c>
      <c r="J20" s="42">
        <f t="shared" si="12"/>
        <v>0.6183333333333334</v>
      </c>
      <c r="K20" s="42">
        <f t="shared" si="12"/>
        <v>0.73291666666666666</v>
      </c>
      <c r="L20" s="43"/>
      <c r="M20" s="46"/>
      <c r="O20" s="5">
        <f t="shared" si="3"/>
        <v>3.5</v>
      </c>
      <c r="P20" s="8">
        <v>1</v>
      </c>
      <c r="Q20" s="47" t="s">
        <v>51</v>
      </c>
      <c r="R20" s="48">
        <f t="shared" ref="R20:S20" si="13">TIME(0,0,(3600*($O20-$O19)/(INDEX($T$5:$AB$6,MATCH(R$15,$S$5:$S$6,0),MATCH((CONCATENATE($P20,$Q20)),$T$4:$AB$4,0)))))</f>
        <v>8.3333333333333339E-4</v>
      </c>
      <c r="S20" s="48">
        <f t="shared" si="13"/>
        <v>1.0416666666666667E-3</v>
      </c>
      <c r="T20" s="1"/>
      <c r="U20" s="49"/>
      <c r="V20" s="1"/>
      <c r="W20" s="1"/>
    </row>
    <row r="21" spans="1:23" ht="13.5" customHeight="1" x14ac:dyDescent="0.3">
      <c r="A21" s="41">
        <f t="shared" ref="A21:C21" si="14">A20+TIME(0,0,(3600*($O21-$O20)/(INDEX($T$5:$AB$6,MATCH(A$15,$S$5:$S$6,0),MATCH(CONCATENATE($P21,$Q21),$T$4:$AB$4,0)))+$T$8))</f>
        <v>0.29736111111111108</v>
      </c>
      <c r="B21" s="42">
        <f t="shared" si="14"/>
        <v>0.59944444444444456</v>
      </c>
      <c r="C21" s="42">
        <f t="shared" si="14"/>
        <v>0.71402777777777793</v>
      </c>
      <c r="D21" s="43"/>
      <c r="E21" s="43"/>
      <c r="F21" s="44">
        <v>1</v>
      </c>
      <c r="G21" s="45">
        <v>5</v>
      </c>
      <c r="H21" s="44" t="s">
        <v>53</v>
      </c>
      <c r="I21" s="42">
        <f t="shared" ref="I21:K21" si="15">I22+TIME(0,0,(3600*($O22-$O21)/(INDEX($T$5:$AB$6,MATCH(I$15,$S$5:$S$6,0),MATCH(CONCATENATE($P22,$Q22),$T$4:$AB$4,0)))+$T$8))</f>
        <v>0.30807870370370372</v>
      </c>
      <c r="J21" s="42">
        <f t="shared" si="15"/>
        <v>0.61710648148148151</v>
      </c>
      <c r="K21" s="42">
        <f t="shared" si="15"/>
        <v>0.73168981481481477</v>
      </c>
      <c r="L21" s="43"/>
      <c r="M21" s="46"/>
      <c r="O21" s="5">
        <f t="shared" si="3"/>
        <v>4.5</v>
      </c>
      <c r="P21" s="47" t="s">
        <v>54</v>
      </c>
      <c r="Q21" s="47" t="s">
        <v>51</v>
      </c>
      <c r="R21" s="48">
        <f t="shared" ref="R21:S21" si="16">TIME(0,0,(3600*($O21-$O20)/(INDEX($T$5:$AB$6,MATCH(R$15,$S$5:$S$6,0),MATCH((CONCATENATE($P21,$Q21)),$T$4:$AB$4,0)))))</f>
        <v>8.3333333333333339E-4</v>
      </c>
      <c r="S21" s="48">
        <f t="shared" si="16"/>
        <v>1.0416666666666667E-3</v>
      </c>
      <c r="T21" s="1"/>
      <c r="U21" s="49"/>
      <c r="V21" s="1"/>
      <c r="W21" s="1"/>
    </row>
    <row r="22" spans="1:23" ht="13.5" customHeight="1" x14ac:dyDescent="0.3">
      <c r="A22" s="41">
        <f t="shared" ref="A22:C22" si="17">A21+TIME(0,0,(3600*($O22-$O21)/(INDEX($T$5:$AB$6,MATCH(A$15,$S$5:$S$6,0),MATCH(CONCATENATE($P22,$Q22),$T$4:$AB$4,0)))+$T$8))</f>
        <v>0.29849537037037033</v>
      </c>
      <c r="B22" s="42">
        <f t="shared" si="17"/>
        <v>0.60057870370370381</v>
      </c>
      <c r="C22" s="42">
        <f t="shared" si="17"/>
        <v>0.71516203703703718</v>
      </c>
      <c r="D22" s="43"/>
      <c r="E22" s="43"/>
      <c r="F22" s="44">
        <v>0.9</v>
      </c>
      <c r="G22" s="45">
        <v>6</v>
      </c>
      <c r="H22" s="44" t="s">
        <v>55</v>
      </c>
      <c r="I22" s="42">
        <f t="shared" ref="I22:K22" si="18">I23+TIME(0,0,(3600*($O23-$O22)/(INDEX($T$5:$AB$6,MATCH(I$15,$S$5:$S$6,0),MATCH(CONCATENATE($P23,$Q23),$T$4:$AB$4,0)))+$T$8))</f>
        <v>0.30694444444444446</v>
      </c>
      <c r="J22" s="42">
        <f t="shared" si="18"/>
        <v>0.61597222222222225</v>
      </c>
      <c r="K22" s="42">
        <f t="shared" si="18"/>
        <v>0.73055555555555551</v>
      </c>
      <c r="L22" s="43"/>
      <c r="M22" s="46"/>
      <c r="O22" s="5">
        <f t="shared" si="3"/>
        <v>5.4</v>
      </c>
      <c r="P22" s="47" t="s">
        <v>54</v>
      </c>
      <c r="Q22" s="47" t="s">
        <v>51</v>
      </c>
      <c r="R22" s="48">
        <f t="shared" ref="R22:S22" si="19">TIME(0,0,(3600*($O22-$O21)/(INDEX($T$5:$AB$6,MATCH(R$15,$S$5:$S$6,0),MATCH((CONCATENATE($P22,$Q22)),$T$4:$AB$4,0)))))</f>
        <v>7.407407407407407E-4</v>
      </c>
      <c r="S22" s="48">
        <f t="shared" si="19"/>
        <v>9.3750000000000007E-4</v>
      </c>
      <c r="T22" s="1"/>
      <c r="U22" s="49"/>
      <c r="V22" s="1"/>
      <c r="W22" s="1"/>
    </row>
    <row r="23" spans="1:23" ht="13.5" customHeight="1" x14ac:dyDescent="0.3">
      <c r="A23" s="41">
        <f t="shared" ref="A23:C23" si="20">A22+TIME(0,0,(3600*($O23-$O22)/(INDEX($T$5:$AB$6,MATCH(A$15,$S$5:$S$6,0),MATCH(CONCATENATE($P23,$Q23),$T$4:$AB$4,0)))+$T$8))</f>
        <v>0.29988425925925921</v>
      </c>
      <c r="B23" s="42">
        <f t="shared" si="20"/>
        <v>0.60196759259259269</v>
      </c>
      <c r="C23" s="42">
        <f t="shared" si="20"/>
        <v>0.71655092592592606</v>
      </c>
      <c r="D23" s="43"/>
      <c r="E23" s="43"/>
      <c r="F23" s="44">
        <v>1.2</v>
      </c>
      <c r="G23" s="45">
        <v>7</v>
      </c>
      <c r="H23" s="44" t="s">
        <v>56</v>
      </c>
      <c r="I23" s="58">
        <v>0.30555555555555558</v>
      </c>
      <c r="J23" s="58">
        <v>0.61458333333333337</v>
      </c>
      <c r="K23" s="58">
        <v>0.72916666666666663</v>
      </c>
      <c r="L23" s="43"/>
      <c r="M23" s="46"/>
      <c r="O23" s="5">
        <f t="shared" si="3"/>
        <v>6.6000000000000005</v>
      </c>
      <c r="P23" s="47" t="s">
        <v>54</v>
      </c>
      <c r="Q23" s="47" t="s">
        <v>51</v>
      </c>
      <c r="R23" s="48">
        <f t="shared" ref="R23:S23" si="21">TIME(0,0,(3600*($O23-$O22)/(INDEX($T$5:$AB$6,MATCH(R$15,$S$5:$S$6,0),MATCH((CONCATENATE($P23,$Q23)),$T$4:$AB$4,0)))))</f>
        <v>9.9537037037037042E-4</v>
      </c>
      <c r="S23" s="48">
        <f t="shared" si="21"/>
        <v>1.25E-3</v>
      </c>
      <c r="T23" s="1"/>
      <c r="U23" s="49"/>
      <c r="V23" s="1"/>
      <c r="W23" s="1"/>
    </row>
    <row r="24" spans="1:23" ht="13.5" customHeight="1" x14ac:dyDescent="0.3">
      <c r="A24" s="50"/>
      <c r="B24" s="43"/>
      <c r="C24" s="43"/>
      <c r="D24" s="43"/>
      <c r="E24" s="43"/>
      <c r="F24" s="44"/>
      <c r="G24" s="45"/>
      <c r="H24" s="44"/>
      <c r="I24" s="43"/>
      <c r="J24" s="43"/>
      <c r="K24" s="43"/>
      <c r="L24" s="43"/>
      <c r="M24" s="46"/>
      <c r="R24" s="48"/>
      <c r="S24" s="48"/>
      <c r="T24" s="1"/>
      <c r="U24" s="49"/>
      <c r="V24" s="1"/>
      <c r="W24" s="1"/>
    </row>
    <row r="25" spans="1:23" ht="13.5" customHeight="1" x14ac:dyDescent="0.25">
      <c r="A25" s="51" t="s">
        <v>57</v>
      </c>
      <c r="B25" s="52" t="s">
        <v>57</v>
      </c>
      <c r="C25" s="52" t="s">
        <v>57</v>
      </c>
      <c r="D25" s="53"/>
      <c r="E25" s="53"/>
      <c r="F25" s="54"/>
      <c r="G25" s="52"/>
      <c r="H25" s="54"/>
      <c r="I25" s="52" t="s">
        <v>57</v>
      </c>
      <c r="J25" s="52" t="s">
        <v>57</v>
      </c>
      <c r="K25" s="52" t="s">
        <v>57</v>
      </c>
      <c r="L25" s="53"/>
      <c r="M25" s="55"/>
    </row>
    <row r="26" spans="1:23" ht="13.5" customHeight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23" ht="13.5" customHeight="1" x14ac:dyDescent="0.3">
      <c r="I27" s="5" t="s">
        <v>58</v>
      </c>
    </row>
    <row r="28" spans="1:23" ht="13.5" customHeight="1" x14ac:dyDescent="0.25"/>
    <row r="29" spans="1:23" ht="13.5" customHeight="1" x14ac:dyDescent="0.25"/>
    <row r="30" spans="1:23" ht="13.5" customHeight="1" x14ac:dyDescent="0.25"/>
    <row r="31" spans="1:23" ht="13.5" customHeight="1" x14ac:dyDescent="0.25"/>
    <row r="32" spans="1:23" ht="13.5" customHeight="1" x14ac:dyDescent="0.25"/>
    <row r="33" spans="1:28" ht="13.5" customHeight="1" x14ac:dyDescent="0.25"/>
    <row r="34" spans="1:28" ht="13.5" customHeight="1" x14ac:dyDescent="0.25"/>
    <row r="35" spans="1:28" ht="13.5" customHeight="1" x14ac:dyDescent="0.25"/>
    <row r="36" spans="1:28" ht="13.5" customHeight="1" x14ac:dyDescent="0.25"/>
    <row r="37" spans="1:28" ht="13.5" customHeight="1" x14ac:dyDescent="0.25"/>
    <row r="38" spans="1:28" ht="13.5" customHeight="1" x14ac:dyDescent="0.25"/>
    <row r="39" spans="1:28" ht="13.5" customHeight="1" x14ac:dyDescent="0.25"/>
    <row r="40" spans="1:28" ht="13.5" customHeight="1" x14ac:dyDescent="0.25"/>
    <row r="41" spans="1:28" ht="13.5" customHeight="1" x14ac:dyDescent="0.25"/>
    <row r="42" spans="1:28" ht="13.5" customHeight="1" x14ac:dyDescent="0.25"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spans="1:28" ht="13.5" customHeight="1" x14ac:dyDescent="0.25"/>
    <row r="44" spans="1:28" ht="13.5" customHeight="1" x14ac:dyDescent="0.25"/>
    <row r="45" spans="1:28" ht="13.5" customHeight="1" x14ac:dyDescent="0.25"/>
    <row r="46" spans="1:28" ht="13.5" customHeight="1" x14ac:dyDescent="0.25"/>
    <row r="47" spans="1:28" ht="13.5" customHeight="1" x14ac:dyDescent="0.25"/>
    <row r="48" spans="1:28" ht="19.5" customHeight="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0" ht="12.75" customHeight="1" x14ac:dyDescent="0.25"/>
    <row r="50" spans="1:10" ht="12.75" customHeight="1" x14ac:dyDescent="0.25"/>
    <row r="51" spans="1:10" ht="12.75" customHeight="1" x14ac:dyDescent="0.25"/>
    <row r="52" spans="1:10" ht="12.75" customHeight="1" x14ac:dyDescent="0.3">
      <c r="A52" s="56"/>
      <c r="B52" s="56"/>
      <c r="C52" s="56"/>
      <c r="D52" s="56"/>
      <c r="E52" s="56"/>
      <c r="F52" s="56"/>
      <c r="G52" s="56"/>
      <c r="H52" s="56"/>
    </row>
    <row r="53" spans="1:10" ht="12.75" customHeight="1" x14ac:dyDescent="0.25">
      <c r="B53" s="57"/>
      <c r="C53" s="57"/>
      <c r="D53" s="57"/>
      <c r="E53" s="57"/>
      <c r="F53" s="57"/>
      <c r="G53" s="57"/>
    </row>
    <row r="54" spans="1:10" ht="12.75" customHeight="1" x14ac:dyDescent="0.25">
      <c r="B54" s="57"/>
      <c r="C54" s="57"/>
      <c r="D54" s="57"/>
      <c r="E54" s="57"/>
      <c r="F54" s="57"/>
      <c r="G54" s="57"/>
    </row>
    <row r="55" spans="1:10" ht="12.75" customHeight="1" x14ac:dyDescent="0.25">
      <c r="B55" s="57"/>
      <c r="C55" s="57"/>
      <c r="D55" s="57"/>
      <c r="E55" s="57"/>
      <c r="F55" s="57"/>
    </row>
    <row r="56" spans="1:10" ht="12.75" customHeight="1" x14ac:dyDescent="0.25">
      <c r="B56" s="57"/>
    </row>
    <row r="57" spans="1:10" ht="12.75" customHeight="1" x14ac:dyDescent="0.25">
      <c r="B57" s="57"/>
    </row>
    <row r="58" spans="1:10" ht="12.75" customHeight="1" x14ac:dyDescent="0.25">
      <c r="B58" s="57"/>
    </row>
    <row r="59" spans="1:10" ht="12.75" customHeight="1" x14ac:dyDescent="0.25">
      <c r="B59" s="57"/>
    </row>
    <row r="60" spans="1:10" ht="12.75" customHeight="1" x14ac:dyDescent="0.3">
      <c r="A60" s="56"/>
      <c r="B60" s="56"/>
      <c r="C60" s="56"/>
      <c r="D60" s="56"/>
      <c r="E60" s="56"/>
      <c r="F60" s="56"/>
      <c r="G60" s="56"/>
      <c r="H60" s="56"/>
      <c r="I60" s="56"/>
      <c r="J60" s="56"/>
    </row>
    <row r="61" spans="1:10" ht="12.75" customHeight="1" x14ac:dyDescent="0.3">
      <c r="A61" s="56"/>
    </row>
    <row r="62" spans="1:10" ht="16.5" customHeight="1" x14ac:dyDescent="0.25"/>
    <row r="63" spans="1:10" ht="16.5" customHeight="1" x14ac:dyDescent="0.25"/>
    <row r="64" spans="1:10" ht="16.5" customHeight="1" x14ac:dyDescent="0.25"/>
    <row r="65" ht="16.5" customHeight="1" x14ac:dyDescent="0.25"/>
    <row r="66" ht="16.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</cp:lastModifiedBy>
  <dcterms:created xsi:type="dcterms:W3CDTF">2002-03-26T19:23:05Z</dcterms:created>
  <dcterms:modified xsi:type="dcterms:W3CDTF">2022-10-21T16:57:31Z</dcterms:modified>
</cp:coreProperties>
</file>