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DFE1BEE3-1DF6-459E-BE3E-39665EFE5F36}" xr6:coauthVersionLast="47" xr6:coauthVersionMax="47" xr10:uidLastSave="{00000000-0000-0000-0000-000000000000}"/>
  <bookViews>
    <workbookView xWindow="0" yWindow="1536" windowWidth="23040" windowHeight="7872" xr2:uid="{00000000-000D-0000-FFFF-FFFF00000000}"/>
  </bookViews>
  <sheets>
    <sheet name="Modif 12.04.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B35" i="2" l="1"/>
  <c r="B36" i="2" s="1"/>
  <c r="B37" i="2" s="1"/>
  <c r="B38" i="2" s="1"/>
  <c r="O17" i="2"/>
  <c r="O18" i="2" s="1"/>
  <c r="O19" i="2" s="1"/>
  <c r="O20" i="2" s="1"/>
  <c r="O21" i="2" s="1"/>
  <c r="O22" i="2" s="1"/>
  <c r="O23" i="2" s="1"/>
  <c r="O24" i="2" s="1"/>
  <c r="O25" i="2" s="1"/>
  <c r="D17" i="2" l="1"/>
  <c r="D18" i="2" s="1"/>
  <c r="D19" i="2" s="1"/>
  <c r="R17" i="2"/>
  <c r="E17" i="2"/>
  <c r="E18" i="2" s="1"/>
  <c r="E19" i="2" s="1"/>
  <c r="B17" i="2"/>
  <c r="B18" i="2" s="1"/>
  <c r="B19" i="2" s="1"/>
  <c r="C17" i="2"/>
  <c r="C18" i="2" s="1"/>
  <c r="C19" i="2" s="1"/>
  <c r="S17" i="2"/>
  <c r="A17" i="2"/>
  <c r="A18" i="2" s="1"/>
  <c r="A19" i="2" s="1"/>
  <c r="A35" i="2"/>
  <c r="A36" i="2" s="1"/>
  <c r="A37" i="2" s="1"/>
  <c r="A38" i="2" s="1"/>
  <c r="G34" i="2"/>
  <c r="G35" i="2"/>
  <c r="G36" i="2"/>
  <c r="G37" i="2"/>
  <c r="G38" i="2"/>
  <c r="G39" i="2"/>
  <c r="G40" i="2"/>
  <c r="G41" i="2"/>
  <c r="G42" i="2"/>
  <c r="G43" i="2"/>
  <c r="G44" i="2"/>
  <c r="F34" i="2"/>
  <c r="F35" i="2"/>
  <c r="F36" i="2"/>
  <c r="F37" i="2"/>
  <c r="F38" i="2"/>
  <c r="F39" i="2"/>
  <c r="F40" i="2"/>
  <c r="F41" i="2"/>
  <c r="F42" i="2"/>
  <c r="F43" i="2"/>
  <c r="F44" i="2"/>
  <c r="H34" i="2"/>
  <c r="H35" i="2"/>
  <c r="H36" i="2"/>
  <c r="H37" i="2"/>
  <c r="H38" i="2"/>
  <c r="H39" i="2"/>
  <c r="H40" i="2"/>
  <c r="H41" i="2"/>
  <c r="H42" i="2"/>
  <c r="H43" i="2"/>
  <c r="H44" i="2"/>
  <c r="R18" i="2" l="1"/>
  <c r="S18" i="2"/>
  <c r="S19" i="2" l="1"/>
  <c r="R19" i="2"/>
  <c r="A20" i="2"/>
  <c r="C20" i="2" l="1"/>
  <c r="C21" i="2" s="1"/>
  <c r="E20" i="2"/>
  <c r="E21" i="2" s="1"/>
  <c r="B20" i="2"/>
  <c r="B21" i="2" s="1"/>
  <c r="S20" i="2"/>
  <c r="R20" i="2"/>
  <c r="A21" i="2"/>
  <c r="D20" i="2"/>
  <c r="D21" i="2" s="1"/>
  <c r="B39" i="2" l="1"/>
  <c r="E22" i="2"/>
  <c r="R21" i="2"/>
  <c r="S21" i="2"/>
  <c r="A39" i="2"/>
  <c r="A40" i="2" s="1"/>
  <c r="R22" i="2" l="1"/>
  <c r="S22" i="2"/>
  <c r="A22" i="2"/>
  <c r="A41" i="2"/>
  <c r="B22" i="2"/>
  <c r="C22" i="2"/>
  <c r="C23" i="2" s="1"/>
  <c r="D22" i="2"/>
  <c r="B40" i="2"/>
  <c r="B41" i="2" s="1"/>
  <c r="S23" i="2" l="1"/>
  <c r="R23" i="2"/>
  <c r="B23" i="2"/>
  <c r="A42" i="2"/>
  <c r="D23" i="2"/>
  <c r="D24" i="2" s="1"/>
  <c r="A23" i="2"/>
  <c r="A24" i="2" s="1"/>
  <c r="E23" i="2"/>
  <c r="S24" i="2" l="1"/>
  <c r="D25" i="2"/>
  <c r="R24" i="2"/>
  <c r="E24" i="2"/>
  <c r="B42" i="2"/>
  <c r="A25" i="2"/>
  <c r="B24" i="2"/>
  <c r="C24" i="2"/>
  <c r="C25" i="2" l="1"/>
  <c r="B43" i="2"/>
  <c r="R25" i="2"/>
  <c r="O26" i="2"/>
  <c r="A26" i="2" s="1"/>
  <c r="S25" i="2"/>
  <c r="B25" i="2"/>
  <c r="E25" i="2"/>
  <c r="A43" i="2"/>
  <c r="A44" i="2" s="1"/>
  <c r="E26" i="2" l="1"/>
  <c r="B44" i="2"/>
  <c r="B26" i="2"/>
  <c r="R26" i="2"/>
  <c r="K25" i="2"/>
  <c r="K24" i="2" s="1"/>
  <c r="K23" i="2" s="1"/>
  <c r="K22" i="2" s="1"/>
  <c r="K21" i="2" s="1"/>
  <c r="K20" i="2" s="1"/>
  <c r="K19" i="2" s="1"/>
  <c r="K18" i="2" s="1"/>
  <c r="K17" i="2" s="1"/>
  <c r="K16" i="2" s="1"/>
  <c r="J43" i="2"/>
  <c r="J42" i="2" s="1"/>
  <c r="J41" i="2" s="1"/>
  <c r="J40" i="2" s="1"/>
  <c r="J39" i="2" s="1"/>
  <c r="J38" i="2" s="1"/>
  <c r="J37" i="2" s="1"/>
  <c r="J36" i="2" s="1"/>
  <c r="J35" i="2" s="1"/>
  <c r="J34" i="2" s="1"/>
  <c r="J25" i="2"/>
  <c r="J24" i="2" s="1"/>
  <c r="J23" i="2" s="1"/>
  <c r="J22" i="2" s="1"/>
  <c r="J21" i="2" s="1"/>
  <c r="J20" i="2" s="1"/>
  <c r="J19" i="2" s="1"/>
  <c r="J18" i="2" s="1"/>
  <c r="J17" i="2" s="1"/>
  <c r="J16" i="2" s="1"/>
  <c r="S26" i="2"/>
  <c r="I43" i="2"/>
  <c r="I42" i="2" s="1"/>
  <c r="I41" i="2" s="1"/>
  <c r="I40" i="2" s="1"/>
  <c r="I39" i="2" s="1"/>
  <c r="I38" i="2" s="1"/>
  <c r="I37" i="2" s="1"/>
  <c r="I36" i="2" s="1"/>
  <c r="I35" i="2" s="1"/>
  <c r="I34" i="2" s="1"/>
  <c r="M25" i="2"/>
  <c r="M24" i="2" s="1"/>
  <c r="M23" i="2" s="1"/>
  <c r="M22" i="2" s="1"/>
  <c r="M21" i="2" s="1"/>
  <c r="M20" i="2" s="1"/>
  <c r="M19" i="2" s="1"/>
  <c r="M18" i="2" s="1"/>
  <c r="M17" i="2" s="1"/>
  <c r="M16" i="2" s="1"/>
  <c r="I25" i="2"/>
  <c r="I24" i="2" s="1"/>
  <c r="I23" i="2" s="1"/>
  <c r="I22" i="2" s="1"/>
  <c r="I21" i="2" s="1"/>
  <c r="I20" i="2" s="1"/>
  <c r="I19" i="2" s="1"/>
  <c r="I18" i="2" s="1"/>
  <c r="I17" i="2" s="1"/>
  <c r="I16" i="2" s="1"/>
  <c r="L25" i="2"/>
  <c r="L24" i="2" s="1"/>
  <c r="L23" i="2" s="1"/>
  <c r="L22" i="2" s="1"/>
  <c r="L21" i="2" s="1"/>
  <c r="L20" i="2" s="1"/>
  <c r="L19" i="2" s="1"/>
  <c r="L18" i="2" s="1"/>
  <c r="L17" i="2" s="1"/>
  <c r="L16" i="2" s="1"/>
  <c r="C26" i="2"/>
  <c r="D26" i="2"/>
</calcChain>
</file>

<file path=xl/sharedStrings.xml><?xml version="1.0" encoding="utf-8"?>
<sst xmlns="http://schemas.openxmlformats.org/spreadsheetml/2006/main" count="120" uniqueCount="60">
  <si>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</si>
  <si>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</si>
  <si>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</si>
  <si>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</si>
  <si>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</si>
  <si>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</si>
  <si>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</si>
  <si>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</si>
  <si>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</si>
  <si>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</si>
  <si>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</si>
  <si>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</si>
  <si>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</si>
  <si>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</si>
  <si>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</si>
  <si>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</si>
  <si>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</si>
  <si>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</si>
  <si>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</si>
  <si>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</si>
  <si>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</si>
  <si>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</si>
  <si>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</si>
  <si>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</si>
  <si>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</si>
  <si>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</si>
  <si>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</si>
  <si>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</si>
  <si>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</si>
  <si>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</si>
  <si>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</si>
  <si>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</si>
  <si>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</si>
  <si>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</si>
  <si>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</si>
  <si>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</si>
  <si>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</si>
  <si>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</si>
  <si>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</si>
  <si>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</si>
  <si>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</si>
  <si>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</si>
  <si>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</si>
  <si>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</si>
  <si>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</si>
  <si>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S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</si>
  <si>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</si>
  <si>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</si>
  <si>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</si>
  <si>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</si>
  <si>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</si>
  <si>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</si>
  <si>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</si>
  <si>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</si>
  <si>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</si>
  <si>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EMITENT,</t>
  </si>
  <si>
    <t>1=5</t>
  </si>
  <si>
    <t xml:space="preserve"> A. Denumirea traseului: Pitesti - Oarja - Negrasi</t>
  </si>
  <si>
    <t>Catanele - Ramificatie Oarja</t>
  </si>
  <si>
    <t>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</si>
</sst>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3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20" fontId="2" fillId="0" borderId="23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7" fillId="0" borderId="26" xfId="0" applyFont="1" applyBorder="1"/>
    <xf numFmtId="0" fontId="7" fillId="0" borderId="27" xfId="0" applyFont="1" applyBorder="1"/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0" fontId="7" fillId="0" borderId="30" xfId="0" applyFont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0" borderId="32" xfId="0" applyFont="1" applyBorder="1"/>
    <xf numFmtId="0" fontId="7" fillId="0" borderId="32" xfId="0" applyFont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17" xfId="0" applyFont="1" applyBorder="1" applyAlignment="1">
      <alignment horizontal="left"/>
    </xf>
    <xf numFmtId="20" fontId="2" fillId="0" borderId="19" xfId="0" applyNumberFormat="1" applyFont="1" applyBorder="1" applyAlignment="1">
      <alignment horizontal="center"/>
    </xf>
    <xf numFmtId="20" fontId="2" fillId="0" borderId="34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2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59"/>
  <sheetViews>
    <sheetView tabSelected="1" topLeftCell="A2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6.332031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74" t="s">
        <v>21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76" t="s">
        <v>24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68"/>
      <c r="J8" s="68"/>
      <c r="K8" s="68"/>
      <c r="L8" s="68"/>
      <c r="M8" s="68"/>
      <c r="R8" s="2" t="s">
        <v>26</v>
      </c>
      <c r="T8" s="10">
        <v>36</v>
      </c>
    </row>
    <row r="9" spans="1:28" ht="15.75" customHeight="1" x14ac:dyDescent="0.3">
      <c r="A9" s="77"/>
      <c r="B9" s="75"/>
      <c r="C9" s="75"/>
      <c r="D9" s="75"/>
      <c r="E9" s="75"/>
      <c r="F9" s="75"/>
      <c r="G9" s="75"/>
      <c r="H9" s="75"/>
      <c r="I9" s="69"/>
      <c r="J9" s="69"/>
      <c r="K9" s="11"/>
      <c r="L9" s="11"/>
      <c r="M9" s="11"/>
    </row>
    <row r="10" spans="1:28" ht="19.5" customHeight="1" x14ac:dyDescent="0.3">
      <c r="A10" s="77" t="s">
        <v>57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28" ht="20.25" customHeight="1" thickBot="1" x14ac:dyDescent="0.35">
      <c r="A11" s="69" t="s">
        <v>27</v>
      </c>
      <c r="B11" s="69"/>
      <c r="C11" s="69"/>
      <c r="D11" s="69"/>
      <c r="E11" s="12" t="s">
        <v>59</v>
      </c>
      <c r="F11" s="69"/>
      <c r="G11" s="69"/>
      <c r="H11" s="69"/>
      <c r="I11" s="69"/>
      <c r="J11" s="69"/>
      <c r="K11" s="69"/>
      <c r="L11" s="69"/>
      <c r="M11" s="69"/>
    </row>
    <row r="12" spans="1:28" ht="12.75" customHeight="1" thickBot="1" x14ac:dyDescent="0.3">
      <c r="A12" s="78" t="s">
        <v>28</v>
      </c>
      <c r="B12" s="79"/>
      <c r="C12" s="79"/>
      <c r="D12" s="79"/>
      <c r="E12" s="79"/>
      <c r="F12" s="13" t="s">
        <v>29</v>
      </c>
      <c r="G12" s="14" t="s">
        <v>30</v>
      </c>
      <c r="H12" s="14" t="s">
        <v>31</v>
      </c>
      <c r="I12" s="80" t="s">
        <v>32</v>
      </c>
      <c r="J12" s="81"/>
      <c r="K12" s="81"/>
      <c r="L12" s="81"/>
      <c r="M12" s="8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80" t="s">
        <v>33</v>
      </c>
      <c r="B13" s="81"/>
      <c r="C13" s="81"/>
      <c r="D13" s="81"/>
      <c r="E13" s="82"/>
      <c r="F13" s="16"/>
      <c r="G13" s="17" t="s">
        <v>34</v>
      </c>
      <c r="H13" s="18" t="s">
        <v>35</v>
      </c>
      <c r="I13" s="80" t="s">
        <v>33</v>
      </c>
      <c r="J13" s="81"/>
      <c r="K13" s="81"/>
      <c r="L13" s="81"/>
      <c r="M13" s="82"/>
      <c r="N13" s="15"/>
      <c r="O13" s="15"/>
      <c r="P13" s="15"/>
      <c r="Q13" s="15"/>
      <c r="R13" s="15" t="s">
        <v>36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37</v>
      </c>
      <c r="B14" s="20" t="s">
        <v>38</v>
      </c>
      <c r="C14" s="20" t="s">
        <v>39</v>
      </c>
      <c r="D14" s="20" t="s">
        <v>40</v>
      </c>
      <c r="E14" s="20" t="s">
        <v>37</v>
      </c>
      <c r="F14" s="21"/>
      <c r="G14" s="21"/>
      <c r="H14" s="20"/>
      <c r="I14" s="20" t="s">
        <v>37</v>
      </c>
      <c r="J14" s="20" t="s">
        <v>38</v>
      </c>
      <c r="K14" s="20" t="s">
        <v>39</v>
      </c>
      <c r="L14" s="20" t="s">
        <v>40</v>
      </c>
      <c r="M14" s="22" t="s">
        <v>37</v>
      </c>
      <c r="N14" s="15"/>
      <c r="O14" s="15" t="s">
        <v>41</v>
      </c>
      <c r="P14" s="15" t="s">
        <v>6</v>
      </c>
      <c r="Q14" s="15" t="s">
        <v>2</v>
      </c>
      <c r="R14" s="23" t="s">
        <v>42</v>
      </c>
      <c r="S14" s="23" t="s">
        <v>43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 t="s">
        <v>23</v>
      </c>
      <c r="C15" s="25" t="s">
        <v>23</v>
      </c>
      <c r="D15" s="25" t="s">
        <v>23</v>
      </c>
      <c r="E15" s="25" t="s">
        <v>23</v>
      </c>
      <c r="F15" s="26"/>
      <c r="G15" s="26"/>
      <c r="H15" s="27"/>
      <c r="I15" s="25" t="s">
        <v>23</v>
      </c>
      <c r="J15" s="25" t="s">
        <v>23</v>
      </c>
      <c r="K15" s="25" t="s">
        <v>23</v>
      </c>
      <c r="L15" s="25" t="s">
        <v>23</v>
      </c>
      <c r="M15" s="28" t="s">
        <v>23</v>
      </c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42">
        <v>0.28125</v>
      </c>
      <c r="B16" s="43">
        <v>0.5</v>
      </c>
      <c r="C16" s="43">
        <v>0.65277777777777779</v>
      </c>
      <c r="D16" s="43">
        <v>0.76388888888888884</v>
      </c>
      <c r="E16" s="43">
        <v>0.32291666666666669</v>
      </c>
      <c r="F16" s="44">
        <v>0</v>
      </c>
      <c r="G16" s="44">
        <v>0</v>
      </c>
      <c r="H16" s="45" t="s">
        <v>44</v>
      </c>
      <c r="I16" s="71">
        <f t="shared" ref="I16:M25" si="0">I17+TIME(0,0,(3600*($O17-$O16)/(INDEX($T$5:$AB$6,MATCH(I$15,$S$5:$S$6,0),MATCH(CONCATENATE($P17,$Q17),$T$4:$AB$4,0)))+$T$8))</f>
        <v>0.47994212962962962</v>
      </c>
      <c r="J16" s="71">
        <f t="shared" si="0"/>
        <v>0.63619212962962957</v>
      </c>
      <c r="K16" s="71">
        <f t="shared" si="0"/>
        <v>0.75077546296296294</v>
      </c>
      <c r="L16" s="71">
        <f t="shared" si="0"/>
        <v>0.26466435185185183</v>
      </c>
      <c r="M16" s="72">
        <f t="shared" si="0"/>
        <v>0.63619212962962957</v>
      </c>
      <c r="O16" s="5">
        <v>0</v>
      </c>
      <c r="P16" s="29"/>
      <c r="Q16" s="29"/>
      <c r="R16" s="30"/>
      <c r="U16" s="29"/>
      <c r="V16" s="29"/>
      <c r="W16" s="31"/>
    </row>
    <row r="17" spans="1:23" ht="13.5" customHeight="1" x14ac:dyDescent="0.3">
      <c r="A17" s="46">
        <f t="shared" ref="A17:E17" si="1">A16+TIME(0,0,(3600*($O17-$O16)/(INDEX($T$5:$AB$6,MATCH(A$15,$S$5:$S$6,0),MATCH(CONCATENATE($P17,$Q17),$T$4:$AB$4,0)))+$T$8))</f>
        <v>0.2923263888888889</v>
      </c>
      <c r="B17" s="39">
        <f t="shared" si="1"/>
        <v>0.51107638888888884</v>
      </c>
      <c r="C17" s="39">
        <f t="shared" si="1"/>
        <v>0.66385416666666663</v>
      </c>
      <c r="D17" s="39">
        <f t="shared" si="1"/>
        <v>0.77496527777777768</v>
      </c>
      <c r="E17" s="39">
        <f t="shared" si="1"/>
        <v>0.33399305555555558</v>
      </c>
      <c r="F17" s="38">
        <v>12.8</v>
      </c>
      <c r="G17" s="38">
        <v>1</v>
      </c>
      <c r="H17" s="70" t="s">
        <v>58</v>
      </c>
      <c r="I17" s="39">
        <f t="shared" si="0"/>
        <v>0.46886574074074072</v>
      </c>
      <c r="J17" s="39">
        <f t="shared" si="0"/>
        <v>0.62511574074074072</v>
      </c>
      <c r="K17" s="39">
        <f t="shared" si="0"/>
        <v>0.73969907407407409</v>
      </c>
      <c r="L17" s="39">
        <f t="shared" si="0"/>
        <v>0.25358796296296293</v>
      </c>
      <c r="M17" s="47">
        <f t="shared" si="0"/>
        <v>0.62511574074074072</v>
      </c>
      <c r="O17" s="5">
        <f t="shared" ref="O17:O26" si="2">O16+F17</f>
        <v>12.8</v>
      </c>
      <c r="P17" s="8">
        <v>1</v>
      </c>
      <c r="Q17" s="32" t="s">
        <v>45</v>
      </c>
      <c r="R17" s="33">
        <f t="shared" ref="R17:S26" si="3">TIME(0,0,(3600*($O17-$O16)/(INDEX($T$5:$AB$6,MATCH(R$15,$S$5:$S$6,0),MATCH((CONCATENATE($P17,$Q17)),$T$4:$AB$4,0)))))</f>
        <v>1.0659722222222221E-2</v>
      </c>
      <c r="S17" s="33">
        <f t="shared" si="3"/>
        <v>1.3333333333333334E-2</v>
      </c>
      <c r="T17" s="1"/>
      <c r="U17" s="29"/>
      <c r="V17" s="29"/>
      <c r="W17" s="1"/>
    </row>
    <row r="18" spans="1:23" ht="13.5" customHeight="1" x14ac:dyDescent="0.3">
      <c r="A18" s="46">
        <f t="shared" ref="A18:E18" si="4">A17+TIME(0,0,(3600*($O18-$O17)/(INDEX($T$5:$AB$6,MATCH(A$15,$S$5:$S$6,0),MATCH(CONCATENATE($P18,$Q18),$T$4:$AB$4,0)))+$T$8))</f>
        <v>0.29881944444444447</v>
      </c>
      <c r="B18" s="39">
        <f t="shared" si="4"/>
        <v>0.51756944444444442</v>
      </c>
      <c r="C18" s="39">
        <f t="shared" si="4"/>
        <v>0.67034722222222221</v>
      </c>
      <c r="D18" s="39">
        <f t="shared" si="4"/>
        <v>0.78145833333333325</v>
      </c>
      <c r="E18" s="39">
        <f t="shared" si="4"/>
        <v>0.34048611111111116</v>
      </c>
      <c r="F18" s="38">
        <v>7.3</v>
      </c>
      <c r="G18" s="38">
        <v>2</v>
      </c>
      <c r="H18" s="40" t="s">
        <v>46</v>
      </c>
      <c r="I18" s="39">
        <f t="shared" si="0"/>
        <v>0.46237268518518515</v>
      </c>
      <c r="J18" s="39">
        <f t="shared" si="0"/>
        <v>0.61862268518518515</v>
      </c>
      <c r="K18" s="39">
        <f t="shared" si="0"/>
        <v>0.73320601851851852</v>
      </c>
      <c r="L18" s="39">
        <f t="shared" si="0"/>
        <v>0.24709490740740736</v>
      </c>
      <c r="M18" s="47">
        <f t="shared" si="0"/>
        <v>0.61862268518518515</v>
      </c>
      <c r="O18" s="5">
        <f t="shared" si="2"/>
        <v>20.100000000000001</v>
      </c>
      <c r="P18" s="8">
        <v>1</v>
      </c>
      <c r="Q18" s="32" t="s">
        <v>45</v>
      </c>
      <c r="R18" s="33">
        <f t="shared" si="3"/>
        <v>6.076388888888889E-3</v>
      </c>
      <c r="S18" s="33">
        <f t="shared" si="3"/>
        <v>7.6041666666666662E-3</v>
      </c>
      <c r="T18" s="1"/>
      <c r="U18" s="34"/>
      <c r="V18" s="1"/>
      <c r="W18" s="1"/>
    </row>
    <row r="19" spans="1:23" ht="13.5" customHeight="1" x14ac:dyDescent="0.3">
      <c r="A19" s="46">
        <f t="shared" ref="A19:E19" si="5">A18+TIME(0,0,(3600*($O19-$O18)/(INDEX($T$5:$AB$6,MATCH(A$15,$S$5:$S$6,0),MATCH(CONCATENATE($P19,$Q19),$T$4:$AB$4,0)))+$T$8))</f>
        <v>0.30906250000000002</v>
      </c>
      <c r="B19" s="39">
        <f t="shared" si="5"/>
        <v>0.52781250000000002</v>
      </c>
      <c r="C19" s="39">
        <f t="shared" si="5"/>
        <v>0.68059027777777781</v>
      </c>
      <c r="D19" s="39">
        <f t="shared" si="5"/>
        <v>0.79170138888888886</v>
      </c>
      <c r="E19" s="39">
        <f t="shared" si="5"/>
        <v>0.3507291666666667</v>
      </c>
      <c r="F19" s="38">
        <v>11.8</v>
      </c>
      <c r="G19" s="38">
        <v>3</v>
      </c>
      <c r="H19" s="40" t="s">
        <v>47</v>
      </c>
      <c r="I19" s="39">
        <f t="shared" si="0"/>
        <v>0.4521296296296296</v>
      </c>
      <c r="J19" s="39">
        <f t="shared" si="0"/>
        <v>0.60837962962962955</v>
      </c>
      <c r="K19" s="39">
        <f t="shared" si="0"/>
        <v>0.72296296296296292</v>
      </c>
      <c r="L19" s="39">
        <f t="shared" si="0"/>
        <v>0.23685185185185181</v>
      </c>
      <c r="M19" s="47">
        <f t="shared" si="0"/>
        <v>0.60837962962962955</v>
      </c>
      <c r="O19" s="5">
        <f t="shared" si="2"/>
        <v>31.900000000000002</v>
      </c>
      <c r="P19" s="8">
        <v>1</v>
      </c>
      <c r="Q19" s="32" t="s">
        <v>45</v>
      </c>
      <c r="R19" s="33">
        <f t="shared" si="3"/>
        <v>9.8263888888888897E-3</v>
      </c>
      <c r="S19" s="33">
        <f t="shared" si="3"/>
        <v>1.2291666666666666E-2</v>
      </c>
      <c r="T19" s="1"/>
      <c r="U19" s="34"/>
      <c r="V19" s="1"/>
      <c r="W19" s="1"/>
    </row>
    <row r="20" spans="1:23" ht="13.5" customHeight="1" x14ac:dyDescent="0.3">
      <c r="A20" s="46">
        <f t="shared" ref="A20:E26" si="6">A19+TIME(0,0,(3600*($O20-$O19)/(INDEX($T$5:$AB$6,MATCH(A$15,$S$5:$S$6,0),MATCH(CONCATENATE($P20,$Q20),$T$4:$AB$4,0)))+$T$8))</f>
        <v>0.31063657407407408</v>
      </c>
      <c r="B20" s="39">
        <f t="shared" si="6"/>
        <v>0.52938657407407408</v>
      </c>
      <c r="C20" s="39">
        <f t="shared" si="6"/>
        <v>0.68216435185185187</v>
      </c>
      <c r="D20" s="39">
        <f t="shared" si="6"/>
        <v>0.79327546296296292</v>
      </c>
      <c r="E20" s="39">
        <f t="shared" si="6"/>
        <v>0.35230324074074076</v>
      </c>
      <c r="F20" s="38">
        <v>1.4</v>
      </c>
      <c r="G20" s="38">
        <v>4</v>
      </c>
      <c r="H20" s="40" t="s">
        <v>48</v>
      </c>
      <c r="I20" s="39">
        <f t="shared" si="0"/>
        <v>0.45055555555555554</v>
      </c>
      <c r="J20" s="39">
        <f t="shared" si="0"/>
        <v>0.60680555555555549</v>
      </c>
      <c r="K20" s="39">
        <f t="shared" si="0"/>
        <v>0.72138888888888886</v>
      </c>
      <c r="L20" s="39">
        <f t="shared" si="0"/>
        <v>0.23527777777777775</v>
      </c>
      <c r="M20" s="47">
        <f t="shared" si="0"/>
        <v>0.60680555555555549</v>
      </c>
      <c r="O20" s="5">
        <f t="shared" si="2"/>
        <v>33.300000000000004</v>
      </c>
      <c r="P20" s="8">
        <v>1</v>
      </c>
      <c r="Q20" s="32" t="s">
        <v>45</v>
      </c>
      <c r="R20" s="33">
        <f t="shared" si="3"/>
        <v>1.1574074074074076E-3</v>
      </c>
      <c r="S20" s="33">
        <f t="shared" si="3"/>
        <v>1.4583333333333334E-3</v>
      </c>
      <c r="T20" s="1"/>
      <c r="U20" s="34"/>
      <c r="V20" s="1"/>
      <c r="W20" s="1"/>
    </row>
    <row r="21" spans="1:23" ht="13.5" customHeight="1" x14ac:dyDescent="0.3">
      <c r="A21" s="46">
        <f t="shared" si="6"/>
        <v>0.31488425925925928</v>
      </c>
      <c r="B21" s="39">
        <f t="shared" si="6"/>
        <v>0.53363425925925922</v>
      </c>
      <c r="C21" s="39">
        <f t="shared" si="6"/>
        <v>0.68641203703703701</v>
      </c>
      <c r="D21" s="39">
        <f t="shared" si="6"/>
        <v>0.79752314814814806</v>
      </c>
      <c r="E21" s="39">
        <f t="shared" si="6"/>
        <v>0.35655092592592597</v>
      </c>
      <c r="F21" s="38">
        <v>4.5999999999999996</v>
      </c>
      <c r="G21" s="38">
        <v>5</v>
      </c>
      <c r="H21" s="40" t="s">
        <v>49</v>
      </c>
      <c r="I21" s="39">
        <f t="shared" si="0"/>
        <v>0.44630787037037034</v>
      </c>
      <c r="J21" s="39">
        <f t="shared" si="0"/>
        <v>0.60255787037037034</v>
      </c>
      <c r="K21" s="39">
        <f t="shared" si="0"/>
        <v>0.71714120370370371</v>
      </c>
      <c r="L21" s="39">
        <f t="shared" si="0"/>
        <v>0.23103009259259258</v>
      </c>
      <c r="M21" s="47">
        <f t="shared" si="0"/>
        <v>0.60255787037037034</v>
      </c>
      <c r="O21" s="5">
        <f t="shared" si="2"/>
        <v>37.900000000000006</v>
      </c>
      <c r="P21" s="8">
        <v>1</v>
      </c>
      <c r="Q21" s="32" t="s">
        <v>45</v>
      </c>
      <c r="R21" s="33">
        <f t="shared" si="3"/>
        <v>3.8310185185185183E-3</v>
      </c>
      <c r="S21" s="33">
        <f t="shared" si="3"/>
        <v>4.7916666666666672E-3</v>
      </c>
      <c r="T21" s="1"/>
      <c r="U21" s="34"/>
      <c r="V21" s="1"/>
      <c r="W21" s="1"/>
    </row>
    <row r="22" spans="1:23" ht="13.5" customHeight="1" x14ac:dyDescent="0.3">
      <c r="A22" s="46">
        <f t="shared" si="6"/>
        <v>0.31613425925925925</v>
      </c>
      <c r="B22" s="39">
        <f t="shared" si="6"/>
        <v>0.5348842592592592</v>
      </c>
      <c r="C22" s="39">
        <f t="shared" si="6"/>
        <v>0.68766203703703699</v>
      </c>
      <c r="D22" s="39">
        <f t="shared" si="6"/>
        <v>0.79877314814814804</v>
      </c>
      <c r="E22" s="39">
        <f t="shared" si="6"/>
        <v>0.35780092592592594</v>
      </c>
      <c r="F22" s="38">
        <v>1</v>
      </c>
      <c r="G22" s="38">
        <v>6</v>
      </c>
      <c r="H22" s="40" t="s">
        <v>50</v>
      </c>
      <c r="I22" s="39">
        <f t="shared" si="0"/>
        <v>0.44505787037037037</v>
      </c>
      <c r="J22" s="39">
        <f t="shared" si="0"/>
        <v>0.60130787037037037</v>
      </c>
      <c r="K22" s="39">
        <f t="shared" si="0"/>
        <v>0.71589120370370374</v>
      </c>
      <c r="L22" s="39">
        <f t="shared" si="0"/>
        <v>0.22978009259259258</v>
      </c>
      <c r="M22" s="47">
        <f t="shared" si="0"/>
        <v>0.60130787037037037</v>
      </c>
      <c r="O22" s="5">
        <f t="shared" si="2"/>
        <v>38.900000000000006</v>
      </c>
      <c r="P22" s="8">
        <v>1</v>
      </c>
      <c r="Q22" s="32" t="s">
        <v>45</v>
      </c>
      <c r="R22" s="33">
        <f t="shared" si="3"/>
        <v>8.3333333333333339E-4</v>
      </c>
      <c r="S22" s="33">
        <f t="shared" si="3"/>
        <v>1.0416666666666667E-3</v>
      </c>
      <c r="T22" s="1"/>
      <c r="U22" s="34"/>
      <c r="V22" s="1"/>
      <c r="W22" s="1"/>
    </row>
    <row r="23" spans="1:23" ht="13.5" customHeight="1" x14ac:dyDescent="0.3">
      <c r="A23" s="46">
        <f t="shared" si="6"/>
        <v>0.31721064814814814</v>
      </c>
      <c r="B23" s="39">
        <f t="shared" si="6"/>
        <v>0.53596064814814803</v>
      </c>
      <c r="C23" s="39">
        <f t="shared" si="6"/>
        <v>0.68873842592592582</v>
      </c>
      <c r="D23" s="39">
        <f t="shared" si="6"/>
        <v>0.79984953703703687</v>
      </c>
      <c r="E23" s="39">
        <f t="shared" si="6"/>
        <v>0.35887731481481483</v>
      </c>
      <c r="F23" s="38">
        <v>0.8</v>
      </c>
      <c r="G23" s="38">
        <v>7</v>
      </c>
      <c r="H23" s="40" t="s">
        <v>51</v>
      </c>
      <c r="I23" s="39">
        <f t="shared" si="0"/>
        <v>0.44398148148148148</v>
      </c>
      <c r="J23" s="39">
        <f t="shared" si="0"/>
        <v>0.60023148148148153</v>
      </c>
      <c r="K23" s="39">
        <f t="shared" si="0"/>
        <v>0.7148148148148149</v>
      </c>
      <c r="L23" s="39">
        <f t="shared" si="0"/>
        <v>0.22870370370370369</v>
      </c>
      <c r="M23" s="47">
        <f t="shared" si="0"/>
        <v>0.60023148148148153</v>
      </c>
      <c r="O23" s="5">
        <f t="shared" si="2"/>
        <v>39.700000000000003</v>
      </c>
      <c r="P23" s="8">
        <v>1</v>
      </c>
      <c r="Q23" s="32" t="s">
        <v>45</v>
      </c>
      <c r="R23" s="33">
        <f t="shared" si="3"/>
        <v>6.5972222222222213E-4</v>
      </c>
      <c r="S23" s="33">
        <f t="shared" si="3"/>
        <v>8.3333333333333339E-4</v>
      </c>
      <c r="T23" s="1"/>
      <c r="U23" s="34"/>
      <c r="V23" s="1"/>
      <c r="W23" s="1"/>
    </row>
    <row r="24" spans="1:23" ht="13.5" customHeight="1" x14ac:dyDescent="0.3">
      <c r="A24" s="46">
        <f t="shared" si="6"/>
        <v>0.32037037037037036</v>
      </c>
      <c r="B24" s="39">
        <f t="shared" si="6"/>
        <v>0.53912037037037031</v>
      </c>
      <c r="C24" s="39">
        <f t="shared" si="6"/>
        <v>0.6918981481481481</v>
      </c>
      <c r="D24" s="39">
        <f t="shared" si="6"/>
        <v>0.80300925925925914</v>
      </c>
      <c r="E24" s="39">
        <f t="shared" si="6"/>
        <v>0.36203703703703705</v>
      </c>
      <c r="F24" s="38">
        <v>3.3</v>
      </c>
      <c r="G24" s="38">
        <v>8</v>
      </c>
      <c r="H24" s="40" t="s">
        <v>52</v>
      </c>
      <c r="I24" s="39">
        <f t="shared" si="0"/>
        <v>0.44082175925925926</v>
      </c>
      <c r="J24" s="39">
        <f t="shared" si="0"/>
        <v>0.59707175925925926</v>
      </c>
      <c r="K24" s="39">
        <f t="shared" si="0"/>
        <v>0.71165509259259263</v>
      </c>
      <c r="L24" s="39">
        <f t="shared" si="0"/>
        <v>0.22554398148148147</v>
      </c>
      <c r="M24" s="47">
        <f t="shared" si="0"/>
        <v>0.59707175925925926</v>
      </c>
      <c r="O24" s="5">
        <f t="shared" si="2"/>
        <v>43</v>
      </c>
      <c r="P24" s="8">
        <v>1</v>
      </c>
      <c r="Q24" s="32" t="s">
        <v>45</v>
      </c>
      <c r="R24" s="33">
        <f t="shared" si="3"/>
        <v>2.7430555555555559E-3</v>
      </c>
      <c r="S24" s="33">
        <f t="shared" si="3"/>
        <v>3.4375E-3</v>
      </c>
      <c r="T24" s="1"/>
      <c r="U24" s="34"/>
      <c r="V24" s="1"/>
      <c r="W24" s="1"/>
    </row>
    <row r="25" spans="1:23" ht="13.5" customHeight="1" x14ac:dyDescent="0.3">
      <c r="A25" s="46">
        <f t="shared" si="6"/>
        <v>0.32219907407407405</v>
      </c>
      <c r="B25" s="39">
        <f t="shared" si="6"/>
        <v>0.540949074074074</v>
      </c>
      <c r="C25" s="39">
        <f t="shared" si="6"/>
        <v>0.69372685185185179</v>
      </c>
      <c r="D25" s="39">
        <f t="shared" si="6"/>
        <v>0.80483796296296284</v>
      </c>
      <c r="E25" s="39">
        <f t="shared" si="6"/>
        <v>0.36386574074074074</v>
      </c>
      <c r="F25" s="38">
        <v>1.7</v>
      </c>
      <c r="G25" s="38">
        <v>9</v>
      </c>
      <c r="H25" s="40" t="s">
        <v>53</v>
      </c>
      <c r="I25" s="39">
        <f t="shared" si="0"/>
        <v>0.43899305555555557</v>
      </c>
      <c r="J25" s="39">
        <f t="shared" si="0"/>
        <v>0.59524305555555557</v>
      </c>
      <c r="K25" s="39">
        <f t="shared" si="0"/>
        <v>0.70982638888888894</v>
      </c>
      <c r="L25" s="39">
        <f t="shared" si="0"/>
        <v>0.22371527777777778</v>
      </c>
      <c r="M25" s="47">
        <f t="shared" si="0"/>
        <v>0.59524305555555557</v>
      </c>
      <c r="O25" s="5">
        <f t="shared" si="2"/>
        <v>44.7</v>
      </c>
      <c r="P25" s="8">
        <v>1</v>
      </c>
      <c r="Q25" s="32" t="s">
        <v>45</v>
      </c>
      <c r="R25" s="33">
        <f t="shared" si="3"/>
        <v>1.4120370370370369E-3</v>
      </c>
      <c r="S25" s="33">
        <f t="shared" si="3"/>
        <v>1.7708333333333332E-3</v>
      </c>
      <c r="T25" s="1"/>
      <c r="U25" s="34"/>
      <c r="V25" s="1"/>
      <c r="W25" s="1"/>
    </row>
    <row r="26" spans="1:23" ht="13.5" customHeight="1" x14ac:dyDescent="0.3">
      <c r="A26" s="46">
        <f t="shared" si="6"/>
        <v>0.32369212962962962</v>
      </c>
      <c r="B26" s="39">
        <f t="shared" si="6"/>
        <v>0.54244212962962957</v>
      </c>
      <c r="C26" s="39">
        <f t="shared" si="6"/>
        <v>0.69521990740740736</v>
      </c>
      <c r="D26" s="39">
        <f t="shared" si="6"/>
        <v>0.80633101851851841</v>
      </c>
      <c r="E26" s="39">
        <f t="shared" si="6"/>
        <v>0.36535879629629631</v>
      </c>
      <c r="F26" s="38">
        <v>1.3</v>
      </c>
      <c r="G26" s="38">
        <v>10</v>
      </c>
      <c r="H26" s="40" t="s">
        <v>54</v>
      </c>
      <c r="I26" s="37">
        <v>0.4375</v>
      </c>
      <c r="J26" s="37">
        <v>0.59375</v>
      </c>
      <c r="K26" s="37">
        <v>0.70833333333333337</v>
      </c>
      <c r="L26" s="37">
        <v>0.22222222222222221</v>
      </c>
      <c r="M26" s="48">
        <v>0.59375</v>
      </c>
      <c r="O26" s="5">
        <f t="shared" si="2"/>
        <v>46</v>
      </c>
      <c r="P26" s="8">
        <v>1</v>
      </c>
      <c r="Q26" s="32" t="s">
        <v>45</v>
      </c>
      <c r="R26" s="33">
        <f t="shared" si="3"/>
        <v>1.0763888888888889E-3</v>
      </c>
      <c r="S26" s="33">
        <f t="shared" si="3"/>
        <v>1.3541666666666667E-3</v>
      </c>
      <c r="T26" s="1"/>
      <c r="U26" s="34"/>
      <c r="V26" s="1"/>
      <c r="W26" s="1"/>
    </row>
    <row r="27" spans="1:23" ht="13.5" customHeight="1" x14ac:dyDescent="0.3">
      <c r="A27" s="46"/>
      <c r="B27" s="39"/>
      <c r="C27" s="39"/>
      <c r="D27" s="39"/>
      <c r="E27" s="39"/>
      <c r="F27" s="38"/>
      <c r="G27" s="38"/>
      <c r="H27" s="41"/>
      <c r="I27" s="39"/>
      <c r="J27" s="39"/>
      <c r="K27" s="39"/>
      <c r="L27" s="39"/>
      <c r="M27" s="47"/>
      <c r="R27" s="33"/>
      <c r="S27" s="33"/>
      <c r="T27" s="1"/>
      <c r="U27" s="34"/>
      <c r="V27" s="1"/>
      <c r="W27" s="1"/>
    </row>
    <row r="28" spans="1:23" ht="13.5" customHeight="1" thickBot="1" x14ac:dyDescent="0.3">
      <c r="A28" s="49" t="s">
        <v>56</v>
      </c>
      <c r="B28" s="50" t="s">
        <v>56</v>
      </c>
      <c r="C28" s="50" t="s">
        <v>56</v>
      </c>
      <c r="D28" s="50" t="s">
        <v>56</v>
      </c>
      <c r="E28" s="51">
        <v>6</v>
      </c>
      <c r="F28" s="51"/>
      <c r="G28" s="51"/>
      <c r="H28" s="52"/>
      <c r="I28" s="53" t="s">
        <v>56</v>
      </c>
      <c r="J28" s="51" t="s">
        <v>56</v>
      </c>
      <c r="K28" s="51" t="s">
        <v>56</v>
      </c>
      <c r="L28" s="53" t="s">
        <v>56</v>
      </c>
      <c r="M28" s="54">
        <v>6</v>
      </c>
    </row>
    <row r="29" spans="1:23" ht="13.5" customHeight="1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thickBot="1" x14ac:dyDescent="0.3">
      <c r="A30" s="78" t="s">
        <v>28</v>
      </c>
      <c r="B30" s="79"/>
      <c r="C30" s="79"/>
      <c r="D30" s="79"/>
      <c r="E30" s="79"/>
      <c r="F30" s="13" t="s">
        <v>29</v>
      </c>
      <c r="G30" s="14" t="s">
        <v>30</v>
      </c>
      <c r="H30" s="14" t="s">
        <v>31</v>
      </c>
      <c r="I30" s="80" t="s">
        <v>32</v>
      </c>
      <c r="J30" s="81"/>
      <c r="K30" s="81"/>
      <c r="L30" s="81"/>
      <c r="M30" s="82"/>
    </row>
    <row r="31" spans="1:23" ht="13.5" customHeight="1" thickBot="1" x14ac:dyDescent="0.3">
      <c r="A31" s="78" t="s">
        <v>33</v>
      </c>
      <c r="B31" s="79"/>
      <c r="C31" s="79"/>
      <c r="D31" s="79"/>
      <c r="E31" s="83"/>
      <c r="F31" s="56"/>
      <c r="G31" s="57" t="s">
        <v>34</v>
      </c>
      <c r="H31" s="58" t="s">
        <v>35</v>
      </c>
      <c r="I31" s="78" t="s">
        <v>33</v>
      </c>
      <c r="J31" s="79"/>
      <c r="K31" s="79"/>
      <c r="L31" s="79"/>
      <c r="M31" s="83"/>
    </row>
    <row r="32" spans="1:23" ht="13.5" customHeight="1" x14ac:dyDescent="0.25">
      <c r="A32" s="59" t="s">
        <v>38</v>
      </c>
      <c r="B32" s="60" t="s">
        <v>37</v>
      </c>
      <c r="C32" s="60"/>
      <c r="D32" s="60"/>
      <c r="E32" s="60"/>
      <c r="F32" s="61"/>
      <c r="G32" s="61"/>
      <c r="H32" s="60"/>
      <c r="I32" s="60" t="s">
        <v>38</v>
      </c>
      <c r="J32" s="60" t="s">
        <v>37</v>
      </c>
      <c r="K32" s="60"/>
      <c r="L32" s="60"/>
      <c r="M32" s="62"/>
    </row>
    <row r="33" spans="1:28" ht="13.5" customHeight="1" thickBot="1" x14ac:dyDescent="0.3">
      <c r="A33" s="63" t="s">
        <v>23</v>
      </c>
      <c r="B33" s="64" t="s">
        <v>23</v>
      </c>
      <c r="C33" s="64"/>
      <c r="D33" s="64"/>
      <c r="E33" s="64"/>
      <c r="F33" s="65"/>
      <c r="G33" s="65"/>
      <c r="H33" s="66"/>
      <c r="I33" s="64" t="s">
        <v>23</v>
      </c>
      <c r="J33" s="64" t="s">
        <v>23</v>
      </c>
      <c r="K33" s="64"/>
      <c r="L33" s="64"/>
      <c r="M33" s="67"/>
    </row>
    <row r="34" spans="1:28" ht="13.5" customHeight="1" x14ac:dyDescent="0.25">
      <c r="A34" s="42">
        <v>0.66666666666666663</v>
      </c>
      <c r="B34" s="43">
        <v>0.65277777777777779</v>
      </c>
      <c r="C34" s="43"/>
      <c r="D34" s="43"/>
      <c r="E34" s="43"/>
      <c r="F34" s="44">
        <f>F16</f>
        <v>0</v>
      </c>
      <c r="G34" s="44">
        <f>G16</f>
        <v>0</v>
      </c>
      <c r="H34" s="73" t="str">
        <f>H16</f>
        <v>Pitesti-Autogara Astra Tours Dob</v>
      </c>
      <c r="I34" s="71">
        <f t="shared" ref="I34:I43" si="7">I35+TIME(0,0,(3600*($O17-$O16)/(INDEX($T$5:$AB$6,MATCH(I$15,$S$5:$S$6,0),MATCH(CONCATENATE($P17,$Q17),$T$4:$AB$4,0)))+$T$8))</f>
        <v>0.26466435185185183</v>
      </c>
      <c r="J34" s="71">
        <f t="shared" ref="J34:J43" si="8">J35+TIME(0,0,(3600*($O17-$O16)/(INDEX($T$5:$AB$6,MATCH(J$15,$S$5:$S$6,0),MATCH(CONCATENATE($P17,$Q17),$T$4:$AB$4,0)))+$T$8))</f>
        <v>0.59452546296296294</v>
      </c>
      <c r="K34" s="71"/>
      <c r="L34" s="71"/>
      <c r="M34" s="72"/>
    </row>
    <row r="35" spans="1:28" ht="13.5" customHeight="1" x14ac:dyDescent="0.25">
      <c r="A35" s="46">
        <f t="shared" ref="A35:B35" si="9">A34+TIME(0,0,(3600*($O17-$O16)/(INDEX($T$5:$AB$6,MATCH(A$15,$S$5:$S$6,0),MATCH(CONCATENATE($P17,$Q17),$T$4:$AB$4,0)))+$T$8))</f>
        <v>0.67774305555555547</v>
      </c>
      <c r="B35" s="39">
        <f t="shared" si="9"/>
        <v>0.66385416666666663</v>
      </c>
      <c r="C35" s="39"/>
      <c r="D35" s="39"/>
      <c r="E35" s="39"/>
      <c r="F35" s="38">
        <f t="shared" ref="F35:G43" si="10">F17</f>
        <v>12.8</v>
      </c>
      <c r="G35" s="38">
        <f t="shared" si="10"/>
        <v>1</v>
      </c>
      <c r="H35" s="40" t="str">
        <f t="shared" ref="H35:H43" si="11">H17</f>
        <v>Catanele - Ramificatie Oarja</v>
      </c>
      <c r="I35" s="39">
        <f t="shared" si="7"/>
        <v>0.25358796296296293</v>
      </c>
      <c r="J35" s="39">
        <f t="shared" si="8"/>
        <v>0.58344907407407409</v>
      </c>
      <c r="K35" s="39"/>
      <c r="L35" s="39"/>
      <c r="M35" s="47"/>
    </row>
    <row r="36" spans="1:28" ht="13.5" customHeight="1" x14ac:dyDescent="0.25">
      <c r="A36" s="46">
        <f t="shared" ref="A36:B36" si="12">A35+TIME(0,0,(3600*($O18-$O17)/(INDEX($T$5:$AB$6,MATCH(A$15,$S$5:$S$6,0),MATCH(CONCATENATE($P18,$Q18),$T$4:$AB$4,0)))+$T$8))</f>
        <v>0.68423611111111104</v>
      </c>
      <c r="B36" s="39">
        <f t="shared" si="12"/>
        <v>0.67034722222222221</v>
      </c>
      <c r="C36" s="39"/>
      <c r="D36" s="39"/>
      <c r="E36" s="39"/>
      <c r="F36" s="38">
        <f t="shared" si="10"/>
        <v>7.3</v>
      </c>
      <c r="G36" s="38">
        <f t="shared" si="10"/>
        <v>2</v>
      </c>
      <c r="H36" s="40" t="str">
        <f t="shared" si="11"/>
        <v>Oarja Monument</v>
      </c>
      <c r="I36" s="39">
        <f t="shared" si="7"/>
        <v>0.24709490740740736</v>
      </c>
      <c r="J36" s="39">
        <f t="shared" si="8"/>
        <v>0.57695601851851852</v>
      </c>
      <c r="K36" s="39"/>
      <c r="L36" s="39"/>
      <c r="M36" s="47"/>
    </row>
    <row r="37" spans="1:28" ht="13.5" customHeight="1" x14ac:dyDescent="0.25">
      <c r="A37" s="46">
        <f t="shared" ref="A37:B37" si="13">A36+TIME(0,0,(3600*($O19-$O18)/(INDEX($T$5:$AB$6,MATCH(A$15,$S$5:$S$6,0),MATCH(CONCATENATE($P19,$Q19),$T$4:$AB$4,0)))+$T$8))</f>
        <v>0.69447916666666665</v>
      </c>
      <c r="B37" s="39">
        <f t="shared" si="13"/>
        <v>0.68059027777777781</v>
      </c>
      <c r="C37" s="39"/>
      <c r="D37" s="39"/>
      <c r="E37" s="39"/>
      <c r="F37" s="38">
        <f t="shared" si="10"/>
        <v>11.8</v>
      </c>
      <c r="G37" s="38">
        <f t="shared" si="10"/>
        <v>3</v>
      </c>
      <c r="H37" s="40" t="str">
        <f t="shared" si="11"/>
        <v>Rociu</v>
      </c>
      <c r="I37" s="39">
        <f t="shared" si="7"/>
        <v>0.23685185185185181</v>
      </c>
      <c r="J37" s="39">
        <f t="shared" si="8"/>
        <v>0.56671296296296292</v>
      </c>
      <c r="K37" s="39"/>
      <c r="L37" s="39"/>
      <c r="M37" s="47"/>
    </row>
    <row r="38" spans="1:28" ht="13.5" customHeight="1" x14ac:dyDescent="0.25">
      <c r="A38" s="46">
        <f t="shared" ref="A38:B38" si="14">A37+TIME(0,0,(3600*($O20-$O19)/(INDEX($T$5:$AB$6,MATCH(A$15,$S$5:$S$6,0),MATCH(CONCATENATE($P20,$Q20),$T$4:$AB$4,0)))+$T$8))</f>
        <v>0.69605324074074071</v>
      </c>
      <c r="B38" s="39">
        <f t="shared" si="14"/>
        <v>0.68216435185185187</v>
      </c>
      <c r="C38" s="39"/>
      <c r="D38" s="39"/>
      <c r="E38" s="39"/>
      <c r="F38" s="38">
        <f t="shared" si="10"/>
        <v>1.4</v>
      </c>
      <c r="G38" s="38">
        <f t="shared" si="10"/>
        <v>4</v>
      </c>
      <c r="H38" s="40" t="str">
        <f t="shared" si="11"/>
        <v>Gliganu de Jos</v>
      </c>
      <c r="I38" s="39">
        <f t="shared" si="7"/>
        <v>0.23527777777777775</v>
      </c>
      <c r="J38" s="39">
        <f t="shared" si="8"/>
        <v>0.56513888888888886</v>
      </c>
      <c r="K38" s="39"/>
      <c r="L38" s="39"/>
      <c r="M38" s="47"/>
    </row>
    <row r="39" spans="1:28" ht="13.5" customHeight="1" x14ac:dyDescent="0.25">
      <c r="A39" s="46">
        <f t="shared" ref="A39:B44" si="15">A38+TIME(0,0,(3600*($O21-$O20)/(INDEX($T$5:$AB$6,MATCH(A$15,$S$5:$S$6,0),MATCH(CONCATENATE($P21,$Q21),$T$4:$AB$4,0)))+$T$8))</f>
        <v>0.70030092592592585</v>
      </c>
      <c r="B39" s="39">
        <f t="shared" si="15"/>
        <v>0.68641203703703701</v>
      </c>
      <c r="C39" s="39"/>
      <c r="D39" s="39"/>
      <c r="E39" s="39"/>
      <c r="F39" s="38">
        <f t="shared" si="10"/>
        <v>4.5999999999999996</v>
      </c>
      <c r="G39" s="38">
        <f t="shared" si="10"/>
        <v>5</v>
      </c>
      <c r="H39" s="40" t="str">
        <f t="shared" si="11"/>
        <v>Barlogu1</v>
      </c>
      <c r="I39" s="39">
        <f t="shared" si="7"/>
        <v>0.23103009259259258</v>
      </c>
      <c r="J39" s="39">
        <f t="shared" si="8"/>
        <v>0.56089120370370371</v>
      </c>
      <c r="K39" s="39"/>
      <c r="L39" s="39"/>
      <c r="M39" s="47"/>
    </row>
    <row r="40" spans="1:28" ht="13.5" customHeight="1" x14ac:dyDescent="0.25">
      <c r="A40" s="46">
        <f t="shared" si="15"/>
        <v>0.70155092592592583</v>
      </c>
      <c r="B40" s="39">
        <f t="shared" si="15"/>
        <v>0.68766203703703699</v>
      </c>
      <c r="C40" s="39"/>
      <c r="D40" s="39"/>
      <c r="E40" s="39"/>
      <c r="F40" s="38">
        <f t="shared" si="10"/>
        <v>1</v>
      </c>
      <c r="G40" s="38">
        <f t="shared" si="10"/>
        <v>6</v>
      </c>
      <c r="H40" s="40" t="str">
        <f t="shared" si="11"/>
        <v>Barlogu2</v>
      </c>
      <c r="I40" s="39">
        <f t="shared" si="7"/>
        <v>0.22978009259259258</v>
      </c>
      <c r="J40" s="39">
        <f t="shared" si="8"/>
        <v>0.55964120370370374</v>
      </c>
      <c r="K40" s="39"/>
      <c r="L40" s="39"/>
      <c r="M40" s="47"/>
    </row>
    <row r="41" spans="1:28" ht="13.5" customHeight="1" x14ac:dyDescent="0.25">
      <c r="A41" s="46">
        <f t="shared" si="15"/>
        <v>0.70262731481481466</v>
      </c>
      <c r="B41" s="39">
        <f t="shared" si="15"/>
        <v>0.68873842592592582</v>
      </c>
      <c r="C41" s="39"/>
      <c r="D41" s="39"/>
      <c r="E41" s="39"/>
      <c r="F41" s="38">
        <f t="shared" si="10"/>
        <v>0.8</v>
      </c>
      <c r="G41" s="38">
        <f t="shared" si="10"/>
        <v>7</v>
      </c>
      <c r="H41" s="40" t="str">
        <f t="shared" si="11"/>
        <v>Barlogu3</v>
      </c>
      <c r="I41" s="39">
        <f t="shared" si="7"/>
        <v>0.22870370370370369</v>
      </c>
      <c r="J41" s="39">
        <f t="shared" si="8"/>
        <v>0.5585648148148149</v>
      </c>
      <c r="K41" s="39"/>
      <c r="L41" s="39"/>
      <c r="M41" s="4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46">
        <f t="shared" si="15"/>
        <v>0.70578703703703694</v>
      </c>
      <c r="B42" s="39">
        <f t="shared" si="15"/>
        <v>0.6918981481481481</v>
      </c>
      <c r="C42" s="39"/>
      <c r="D42" s="39"/>
      <c r="E42" s="39"/>
      <c r="F42" s="38">
        <f t="shared" si="10"/>
        <v>3.3</v>
      </c>
      <c r="G42" s="38">
        <f t="shared" si="10"/>
        <v>8</v>
      </c>
      <c r="H42" s="40" t="str">
        <f t="shared" si="11"/>
        <v>Negrasi1</v>
      </c>
      <c r="I42" s="39">
        <f t="shared" si="7"/>
        <v>0.22554398148148147</v>
      </c>
      <c r="J42" s="39">
        <f t="shared" si="8"/>
        <v>0.55540509259259263</v>
      </c>
      <c r="K42" s="39"/>
      <c r="L42" s="39"/>
      <c r="M42" s="47"/>
    </row>
    <row r="43" spans="1:28" ht="13.5" customHeight="1" x14ac:dyDescent="0.25">
      <c r="A43" s="46">
        <f t="shared" si="15"/>
        <v>0.70761574074074063</v>
      </c>
      <c r="B43" s="39">
        <f t="shared" si="15"/>
        <v>0.69372685185185179</v>
      </c>
      <c r="C43" s="39"/>
      <c r="D43" s="39"/>
      <c r="E43" s="39"/>
      <c r="F43" s="38">
        <f t="shared" si="10"/>
        <v>1.7</v>
      </c>
      <c r="G43" s="38">
        <f t="shared" si="10"/>
        <v>9</v>
      </c>
      <c r="H43" s="40" t="str">
        <f t="shared" si="11"/>
        <v>Negrasi Primarie</v>
      </c>
      <c r="I43" s="39">
        <f t="shared" si="7"/>
        <v>0.22371527777777778</v>
      </c>
      <c r="J43" s="39">
        <f t="shared" si="8"/>
        <v>0.55357638888888894</v>
      </c>
      <c r="K43" s="39"/>
      <c r="L43" s="39"/>
      <c r="M43" s="47"/>
    </row>
    <row r="44" spans="1:28" ht="13.5" customHeight="1" x14ac:dyDescent="0.25">
      <c r="A44" s="46">
        <f t="shared" si="15"/>
        <v>0.7091087962962962</v>
      </c>
      <c r="B44" s="39">
        <f t="shared" si="15"/>
        <v>0.69521990740740736</v>
      </c>
      <c r="C44" s="39"/>
      <c r="D44" s="39"/>
      <c r="E44" s="39"/>
      <c r="F44" s="38">
        <f>F26</f>
        <v>1.3</v>
      </c>
      <c r="G44" s="38">
        <f>G26</f>
        <v>10</v>
      </c>
      <c r="H44" s="40" t="str">
        <f>H26</f>
        <v>Negrasi2</v>
      </c>
      <c r="I44" s="37">
        <v>0.22222222222222221</v>
      </c>
      <c r="J44" s="37">
        <v>0.55208333333333337</v>
      </c>
      <c r="K44" s="39"/>
      <c r="L44" s="39"/>
      <c r="M44" s="47"/>
    </row>
    <row r="45" spans="1:28" ht="12.75" customHeight="1" x14ac:dyDescent="0.25">
      <c r="A45" s="46"/>
      <c r="B45" s="39"/>
      <c r="C45" s="39"/>
      <c r="D45" s="39"/>
      <c r="E45" s="39"/>
      <c r="F45" s="38"/>
      <c r="G45" s="38"/>
      <c r="H45" s="41"/>
      <c r="I45" s="39"/>
      <c r="J45" s="39"/>
      <c r="K45" s="39"/>
      <c r="L45" s="39"/>
      <c r="M45" s="47"/>
    </row>
    <row r="46" spans="1:28" ht="12.75" customHeight="1" thickBot="1" x14ac:dyDescent="0.3">
      <c r="A46" s="55">
        <v>6</v>
      </c>
      <c r="B46" s="50">
        <v>7</v>
      </c>
      <c r="C46" s="50"/>
      <c r="D46" s="50"/>
      <c r="E46" s="51"/>
      <c r="F46" s="51"/>
      <c r="G46" s="51"/>
      <c r="H46" s="52"/>
      <c r="I46" s="51">
        <v>6</v>
      </c>
      <c r="J46" s="51">
        <v>7</v>
      </c>
      <c r="K46" s="51"/>
      <c r="L46" s="53"/>
      <c r="M46" s="54"/>
    </row>
    <row r="47" spans="1:28" ht="12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28" ht="12.75" customHeight="1" x14ac:dyDescent="0.3">
      <c r="I48" s="5" t="s">
        <v>55</v>
      </c>
    </row>
    <row r="49" spans="1:10" ht="12.75" customHeight="1" x14ac:dyDescent="0.25">
      <c r="B49" s="36"/>
    </row>
    <row r="50" spans="1:10" ht="12.75" customHeight="1" x14ac:dyDescent="0.25">
      <c r="B50" s="36"/>
    </row>
    <row r="51" spans="1:10" ht="12.75" customHeight="1" x14ac:dyDescent="0.3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ht="12.75" customHeight="1" x14ac:dyDescent="0.3">
      <c r="A52" s="35"/>
    </row>
    <row r="53" spans="1:10" ht="16.5" customHeight="1" x14ac:dyDescent="0.25"/>
    <row r="54" spans="1:10" ht="16.5" customHeight="1" x14ac:dyDescent="0.25"/>
    <row r="55" spans="1:10" ht="16.5" customHeight="1" x14ac:dyDescent="0.25"/>
    <row r="56" spans="1:10" ht="16.5" customHeight="1" x14ac:dyDescent="0.25"/>
    <row r="57" spans="1:10" ht="16.5" customHeight="1" x14ac:dyDescent="0.25"/>
    <row r="58" spans="1:10" ht="12.75" customHeight="1" x14ac:dyDescent="0.25"/>
    <row r="59" spans="1:10" ht="12.75" customHeight="1" x14ac:dyDescent="0.25"/>
    <row r="60" spans="1:10" ht="12.75" customHeight="1" x14ac:dyDescent="0.25"/>
    <row r="61" spans="1:10" ht="12.75" customHeight="1" x14ac:dyDescent="0.25"/>
    <row r="62" spans="1:10" ht="12.75" customHeight="1" x14ac:dyDescent="0.25"/>
    <row r="63" spans="1:10" ht="12.75" customHeight="1" x14ac:dyDescent="0.25"/>
    <row r="64" spans="1:10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</sheetData>
  <mergeCells count="12">
    <mergeCell ref="A13:E13"/>
    <mergeCell ref="I13:M13"/>
    <mergeCell ref="A30:E30"/>
    <mergeCell ref="I30:M30"/>
    <mergeCell ref="A31:E31"/>
    <mergeCell ref="I31:M3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Modif 12.04.2023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2023-05-19T11:55:32Z</dcterms:modified>
</cp:coreProperties>
</file>