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Modificari Arges 2023\Grafice_modificate_29.04\Modificate\"/>
    </mc:Choice>
  </mc:AlternateContent>
  <xr:revisionPtr revIDLastSave="0" documentId="13_ncr:1_{9A53A8E2-0A0B-4EE8-933F-230451F896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R1TBGFTEjQZWUgILWHvB58BhidA=="/>
    </ext>
  </extLst>
</workbook>
</file>

<file path=xl/calcChain.xml><?xml version="1.0" encoding="utf-8"?>
<calcChain xmlns="http://schemas.openxmlformats.org/spreadsheetml/2006/main">
  <c r="F53" i="1" l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3" i="1"/>
  <c r="F74" i="1"/>
  <c r="G74" i="1"/>
  <c r="F75" i="1"/>
  <c r="G75" i="1"/>
  <c r="F76" i="1"/>
  <c r="G76" i="1"/>
  <c r="F77" i="1"/>
  <c r="G77" i="1"/>
  <c r="G52" i="1"/>
  <c r="H52" i="1"/>
  <c r="F52" i="1"/>
  <c r="G51" i="1"/>
  <c r="H51" i="1"/>
  <c r="F51" i="1"/>
  <c r="H17" i="1"/>
  <c r="H18" i="1" s="1"/>
  <c r="H19" i="1" l="1"/>
  <c r="H53" i="1"/>
  <c r="Q41" i="1"/>
  <c r="J76" i="1" s="1"/>
  <c r="P17" i="1"/>
  <c r="U17" i="1" l="1"/>
  <c r="A52" i="1"/>
  <c r="E17" i="1"/>
  <c r="E18" i="1" s="1"/>
  <c r="D17" i="1"/>
  <c r="H20" i="1"/>
  <c r="H54" i="1"/>
  <c r="B17" i="1"/>
  <c r="C17" i="1"/>
  <c r="J41" i="1"/>
  <c r="J40" i="1" s="1"/>
  <c r="J39" i="1" s="1"/>
  <c r="J38" i="1" s="1"/>
  <c r="J36" i="1" s="1"/>
  <c r="J35" i="1" s="1"/>
  <c r="J34" i="1" s="1"/>
  <c r="J33" i="1" s="1"/>
  <c r="J32" i="1" s="1"/>
  <c r="J31" i="1" s="1"/>
  <c r="J30" i="1" s="1"/>
  <c r="J29" i="1" s="1"/>
  <c r="P18" i="1"/>
  <c r="T17" i="1"/>
  <c r="A17" i="1"/>
  <c r="A18" i="1" s="1"/>
  <c r="L41" i="1"/>
  <c r="Q40" i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l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N29" i="1"/>
  <c r="N28" i="1" s="1"/>
  <c r="N27" i="1" s="1"/>
  <c r="N26" i="1" s="1"/>
  <c r="N25" i="1" s="1"/>
  <c r="N24" i="1" s="1"/>
  <c r="N23" i="1" s="1"/>
  <c r="N22" i="1" s="1"/>
  <c r="N21" i="1" s="1"/>
  <c r="N20" i="1" s="1"/>
  <c r="N19" i="1" s="1"/>
  <c r="N18" i="1" s="1"/>
  <c r="N17" i="1" s="1"/>
  <c r="N16" i="1" s="1"/>
  <c r="L40" i="1"/>
  <c r="L39" i="1" s="1"/>
  <c r="L38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H21" i="1"/>
  <c r="H55" i="1"/>
  <c r="D18" i="1"/>
  <c r="A53" i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J75" i="1"/>
  <c r="J74" i="1" s="1"/>
  <c r="J73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B18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P19" i="1"/>
  <c r="E19" i="1" s="1"/>
  <c r="U18" i="1"/>
  <c r="T18" i="1"/>
  <c r="C18" i="1"/>
  <c r="D19" i="1" l="1"/>
  <c r="H22" i="1"/>
  <c r="H56" i="1"/>
  <c r="C19" i="1"/>
  <c r="C20" i="1" s="1"/>
  <c r="A54" i="1"/>
  <c r="A55" i="1" s="1"/>
  <c r="P20" i="1"/>
  <c r="E20" i="1" s="1"/>
  <c r="T19" i="1"/>
  <c r="U19" i="1"/>
  <c r="A19" i="1"/>
  <c r="A20" i="1" s="1"/>
  <c r="B19" i="1"/>
  <c r="B20" i="1" s="1"/>
  <c r="H23" i="1" l="1"/>
  <c r="H57" i="1"/>
  <c r="D20" i="1"/>
  <c r="D21" i="1" s="1"/>
  <c r="T20" i="1"/>
  <c r="P21" i="1"/>
  <c r="C21" i="1" s="1"/>
  <c r="U20" i="1"/>
  <c r="A56" i="1" l="1"/>
  <c r="A57" i="1" s="1"/>
  <c r="H24" i="1"/>
  <c r="H58" i="1"/>
  <c r="E21" i="1"/>
  <c r="E22" i="1" s="1"/>
  <c r="A21" i="1"/>
  <c r="P22" i="1"/>
  <c r="D22" i="1" s="1"/>
  <c r="T21" i="1"/>
  <c r="U21" i="1"/>
  <c r="B21" i="1"/>
  <c r="H25" i="1" l="1"/>
  <c r="H59" i="1"/>
  <c r="U22" i="1"/>
  <c r="T22" i="1"/>
  <c r="P23" i="1"/>
  <c r="D23" i="1" s="1"/>
  <c r="B22" i="1"/>
  <c r="B23" i="1" s="1"/>
  <c r="A22" i="1"/>
  <c r="A23" i="1" s="1"/>
  <c r="C22" i="1"/>
  <c r="D24" i="1" l="1"/>
  <c r="A58" i="1"/>
  <c r="A59" i="1" s="1"/>
  <c r="H26" i="1"/>
  <c r="H60" i="1"/>
  <c r="E23" i="1"/>
  <c r="E24" i="1" s="1"/>
  <c r="P24" i="1"/>
  <c r="T23" i="1"/>
  <c r="U23" i="1"/>
  <c r="C23" i="1"/>
  <c r="D25" i="1" l="1"/>
  <c r="E25" i="1"/>
  <c r="H27" i="1"/>
  <c r="H61" i="1"/>
  <c r="P25" i="1"/>
  <c r="A60" i="1" s="1"/>
  <c r="U24" i="1"/>
  <c r="T24" i="1"/>
  <c r="C24" i="1"/>
  <c r="C25" i="1" s="1"/>
  <c r="A24" i="1"/>
  <c r="A25" i="1" s="1"/>
  <c r="B24" i="1"/>
  <c r="B25" i="1" s="1"/>
  <c r="A61" i="1" l="1"/>
  <c r="E26" i="1"/>
  <c r="H28" i="1"/>
  <c r="H62" i="1"/>
  <c r="P26" i="1"/>
  <c r="C26" i="1" s="1"/>
  <c r="T25" i="1"/>
  <c r="U25" i="1"/>
  <c r="H29" i="1" l="1"/>
  <c r="H63" i="1"/>
  <c r="D26" i="1"/>
  <c r="D27" i="1" s="1"/>
  <c r="B26" i="1"/>
  <c r="B27" i="1" s="1"/>
  <c r="P27" i="1"/>
  <c r="C27" i="1" s="1"/>
  <c r="U26" i="1"/>
  <c r="T26" i="1"/>
  <c r="A26" i="1"/>
  <c r="A27" i="1" s="1"/>
  <c r="D28" i="1" l="1"/>
  <c r="H30" i="1"/>
  <c r="H64" i="1"/>
  <c r="E27" i="1"/>
  <c r="A62" i="1"/>
  <c r="A63" i="1" s="1"/>
  <c r="P28" i="1"/>
  <c r="A28" i="1" s="1"/>
  <c r="T27" i="1"/>
  <c r="U27" i="1"/>
  <c r="C28" i="1"/>
  <c r="B28" i="1"/>
  <c r="H31" i="1" l="1"/>
  <c r="H65" i="1"/>
  <c r="E28" i="1"/>
  <c r="E29" i="1" s="1"/>
  <c r="T28" i="1"/>
  <c r="U28" i="1"/>
  <c r="P29" i="1"/>
  <c r="B29" i="1" s="1"/>
  <c r="H32" i="1" l="1"/>
  <c r="H66" i="1"/>
  <c r="A64" i="1"/>
  <c r="A65" i="1" s="1"/>
  <c r="D29" i="1"/>
  <c r="D30" i="1" s="1"/>
  <c r="C29" i="1"/>
  <c r="C30" i="1" s="1"/>
  <c r="P30" i="1"/>
  <c r="B30" i="1" s="1"/>
  <c r="T29" i="1"/>
  <c r="U29" i="1"/>
  <c r="A29" i="1"/>
  <c r="A30" i="1" s="1"/>
  <c r="H33" i="1" l="1"/>
  <c r="H67" i="1"/>
  <c r="E30" i="1"/>
  <c r="U30" i="1"/>
  <c r="T30" i="1"/>
  <c r="P31" i="1"/>
  <c r="A66" i="1" s="1"/>
  <c r="A67" i="1" l="1"/>
  <c r="H34" i="1"/>
  <c r="H68" i="1"/>
  <c r="P32" i="1"/>
  <c r="T31" i="1"/>
  <c r="U31" i="1"/>
  <c r="A31" i="1"/>
  <c r="A32" i="1" s="1"/>
  <c r="C31" i="1"/>
  <c r="C32" i="1" s="1"/>
  <c r="H35" i="1" l="1"/>
  <c r="H69" i="1"/>
  <c r="P33" i="1"/>
  <c r="A33" i="1" s="1"/>
  <c r="U32" i="1"/>
  <c r="T32" i="1"/>
  <c r="A68" i="1" l="1"/>
  <c r="A69" i="1" s="1"/>
  <c r="H36" i="1"/>
  <c r="H70" i="1"/>
  <c r="P34" i="1"/>
  <c r="T33" i="1"/>
  <c r="U33" i="1"/>
  <c r="C33" i="1"/>
  <c r="C34" i="1" s="1"/>
  <c r="A34" i="1"/>
  <c r="H37" i="1" l="1"/>
  <c r="H71" i="1"/>
  <c r="U34" i="1"/>
  <c r="P35" i="1"/>
  <c r="A35" i="1" s="1"/>
  <c r="T34" i="1"/>
  <c r="A70" i="1" l="1"/>
  <c r="A71" i="1" s="1"/>
  <c r="H38" i="1"/>
  <c r="H72" i="1"/>
  <c r="C35" i="1"/>
  <c r="P36" i="1"/>
  <c r="T35" i="1"/>
  <c r="U35" i="1"/>
  <c r="H39" i="1" l="1"/>
  <c r="H73" i="1"/>
  <c r="P37" i="1"/>
  <c r="A72" i="1" s="1"/>
  <c r="U36" i="1"/>
  <c r="T36" i="1"/>
  <c r="C36" i="1"/>
  <c r="C37" i="1" s="1"/>
  <c r="A36" i="1"/>
  <c r="A37" i="1" s="1"/>
  <c r="H40" i="1" l="1"/>
  <c r="H74" i="1"/>
  <c r="U37" i="1"/>
  <c r="T37" i="1"/>
  <c r="P38" i="1"/>
  <c r="H41" i="1" l="1"/>
  <c r="H75" i="1"/>
  <c r="P39" i="1"/>
  <c r="T38" i="1"/>
  <c r="U38" i="1"/>
  <c r="A74" i="1" l="1"/>
  <c r="A75" i="1" s="1"/>
  <c r="A39" i="1"/>
  <c r="A40" i="1" s="1"/>
  <c r="H42" i="1"/>
  <c r="H77" i="1" s="1"/>
  <c r="H76" i="1"/>
  <c r="U39" i="1"/>
  <c r="P40" i="1"/>
  <c r="T39" i="1"/>
  <c r="C39" i="1"/>
  <c r="C40" i="1" s="1"/>
  <c r="P41" i="1" l="1"/>
  <c r="A76" i="1" s="1"/>
  <c r="T40" i="1"/>
  <c r="U40" i="1"/>
  <c r="P42" i="1" l="1"/>
  <c r="A77" i="1" s="1"/>
  <c r="U41" i="1"/>
  <c r="T41" i="1"/>
  <c r="A41" i="1"/>
  <c r="A42" i="1" s="1"/>
  <c r="C41" i="1"/>
  <c r="C42" i="1" s="1"/>
  <c r="T42" i="1" l="1"/>
  <c r="U42" i="1"/>
</calcChain>
</file>

<file path=xl/sharedStrings.xml><?xml version="1.0" encoding="utf-8"?>
<sst xmlns="http://schemas.openxmlformats.org/spreadsheetml/2006/main" count="191" uniqueCount="87">
  <si>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</si>
  <si>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</si>
  <si>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</si>
  <si>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</si>
  <si>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</si>
  <si>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</si>
  <si>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</si>
  <si>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</si>
  <si>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</si>
  <si>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</si>
  <si>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</si>
  <si>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</si>
  <si>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</si>
  <si>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</si>
  <si>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</si>
  <si>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</si>
  <si>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</si>
  <si>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</si>
  <si>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</si>
  <si>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</si>
  <si>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</si>
  <si>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</si>
  <si>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</si>
  <si>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</si>
  <si>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</si>
  <si>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</si>
  <si>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</si>
  <si>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Beculesti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</si>
  <si>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</si>
  <si>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</si>
  <si>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</si>
  <si>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</si>
  <si>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</si>
  <si>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</si>
  <si>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</si>
  <si>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</si>
  <si>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</si>
  <si>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</si>
  <si>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</si>
  <si>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</si>
  <si>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</si>
  <si>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INT</t>
  </si>
  <si>
    <t>Km</t>
  </si>
  <si>
    <t>Microbuz</t>
  </si>
  <si>
    <t>Autobuz</t>
  </si>
  <si>
    <t>Dus</t>
  </si>
  <si>
    <t>Intors</t>
  </si>
  <si>
    <t>Pitesti Atg Girexim</t>
  </si>
  <si>
    <t>Prislopu Mare</t>
  </si>
  <si>
    <t>S</t>
  </si>
  <si>
    <t>Draganu-Olteni1</t>
  </si>
  <si>
    <t>Draganu-Olteni2</t>
  </si>
  <si>
    <t>Draganu-Olteni3</t>
  </si>
  <si>
    <t>Draganu-Olteni4</t>
  </si>
  <si>
    <t>Draganu-Olteni5</t>
  </si>
  <si>
    <t>Draganu-Olteni6</t>
  </si>
  <si>
    <t>Dumbravesti1</t>
  </si>
  <si>
    <t>Dumbravesti2</t>
  </si>
  <si>
    <t>Dumbravesti3</t>
  </si>
  <si>
    <t>Zamfiresti</t>
  </si>
  <si>
    <t>D</t>
  </si>
  <si>
    <t>Lintesti Ramificatie</t>
  </si>
  <si>
    <t>Cotmeana Ramificatie</t>
  </si>
  <si>
    <t>Moraresti</t>
  </si>
  <si>
    <t>Sinesti</t>
  </si>
  <si>
    <t>Cuca</t>
  </si>
  <si>
    <t>Baltata</t>
  </si>
  <si>
    <t>Teodoresti</t>
  </si>
  <si>
    <t>Uda Ramificatie</t>
  </si>
  <si>
    <t>Giuclani Ramificatie</t>
  </si>
  <si>
    <t>Dogari</t>
  </si>
  <si>
    <t>Radutesti</t>
  </si>
  <si>
    <t>Fedelesoiu2</t>
  </si>
  <si>
    <t>Fedelesoiu3</t>
  </si>
  <si>
    <t>3</t>
  </si>
  <si>
    <t>Ciomagesti</t>
  </si>
  <si>
    <t>Beculesti</t>
  </si>
  <si>
    <t>0</t>
  </si>
  <si>
    <t>1=6</t>
  </si>
  <si>
    <t>1=7</t>
  </si>
  <si>
    <t>1=5</t>
  </si>
  <si>
    <t>* Pe sensul Pitesti - Beculesti trece prin Dogari, iar la intoarcere prin Radutesti</t>
  </si>
  <si>
    <t>EMITENT,</t>
  </si>
  <si>
    <t>C4</t>
  </si>
  <si>
    <t>C5</t>
  </si>
  <si>
    <t>C6</t>
  </si>
  <si>
    <t>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</si>
</sst>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B7B7B7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B7B7B7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9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9" xfId="0" applyFont="1" applyBorder="1"/>
    <xf numFmtId="20" fontId="2" fillId="0" borderId="9" xfId="0" applyNumberFormat="1" applyFont="1" applyBorder="1"/>
    <xf numFmtId="0" fontId="1" fillId="3" borderId="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20" fontId="1" fillId="3" borderId="9" xfId="0" applyNumberFormat="1" applyFont="1" applyFill="1" applyBorder="1"/>
    <xf numFmtId="20" fontId="1" fillId="5" borderId="9" xfId="0" applyNumberFormat="1" applyFont="1" applyFill="1" applyBorder="1"/>
    <xf numFmtId="20" fontId="9" fillId="0" borderId="9" xfId="0" applyNumberFormat="1" applyFont="1" applyBorder="1"/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/>
    <xf numFmtId="20" fontId="1" fillId="0" borderId="13" xfId="0" applyNumberFormat="1" applyFont="1" applyBorder="1"/>
    <xf numFmtId="20" fontId="1" fillId="0" borderId="14" xfId="0" applyNumberFormat="1" applyFont="1" applyBorder="1"/>
    <xf numFmtId="20" fontId="1" fillId="4" borderId="13" xfId="0" applyNumberFormat="1" applyFont="1" applyFill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1" fillId="0" borderId="16" xfId="0" applyFont="1" applyBorder="1"/>
    <xf numFmtId="20" fontId="1" fillId="0" borderId="17" xfId="0" applyNumberFormat="1" applyFont="1" applyBorder="1" applyAlignment="1">
      <alignment horizontal="center"/>
    </xf>
    <xf numFmtId="0" fontId="6" fillId="0" borderId="20" xfId="0" applyFont="1" applyBorder="1"/>
    <xf numFmtId="0" fontId="6" fillId="0" borderId="2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10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0" borderId="22" xfId="0" applyFont="1" applyBorder="1"/>
    <xf numFmtId="0" fontId="6" fillId="0" borderId="22" xfId="0" applyFont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20" fontId="9" fillId="0" borderId="10" xfId="0" applyNumberFormat="1" applyFont="1" applyBorder="1"/>
    <xf numFmtId="20" fontId="9" fillId="0" borderId="11" xfId="0" applyNumberFormat="1" applyFont="1" applyBorder="1"/>
    <xf numFmtId="20" fontId="9" fillId="0" borderId="14" xfId="0" applyNumberFormat="1" applyFont="1" applyBorder="1"/>
    <xf numFmtId="20" fontId="1" fillId="3" borderId="13" xfId="0" applyNumberFormat="1" applyFont="1" applyFill="1" applyBorder="1"/>
    <xf numFmtId="0" fontId="6" fillId="0" borderId="1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18" xfId="0" applyFont="1" applyBorder="1"/>
    <xf numFmtId="0" fontId="7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987"/>
  <sheetViews>
    <sheetView tabSelected="1" topLeftCell="A58" workbookViewId="0">
      <selection activeCell="AB24" sqref="AB24"/>
    </sheetView>
  </sheetViews>
  <sheetFormatPr defaultColWidth="14.42578125" defaultRowHeight="15" customHeight="1" x14ac:dyDescent="0.2"/>
  <cols>
    <col min="1" max="5" width="5.85546875" customWidth="1"/>
    <col min="6" max="6" width="6.140625" customWidth="1"/>
    <col min="7" max="7" width="6.42578125" customWidth="1"/>
    <col min="8" max="8" width="6.7109375" customWidth="1"/>
    <col min="9" max="9" width="28.7109375" customWidth="1"/>
    <col min="10" max="14" width="6" customWidth="1"/>
    <col min="15" max="16" width="8.7109375" customWidth="1"/>
    <col min="17" max="17" width="7.140625" customWidth="1"/>
    <col min="18" max="19" width="15.42578125" customWidth="1"/>
    <col min="20" max="20" width="17" customWidth="1"/>
    <col min="21" max="21" width="16" customWidth="1"/>
    <col min="22" max="30" width="8.7109375" customWidth="1"/>
  </cols>
  <sheetData>
    <row r="1" spans="1:30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U1" s="2" t="s">
        <v>0</v>
      </c>
      <c r="V1" s="2" t="s">
        <v>1</v>
      </c>
    </row>
    <row r="2" spans="1:30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T2" s="3" t="s">
        <v>2</v>
      </c>
      <c r="V2" s="4" t="s">
        <v>3</v>
      </c>
      <c r="W2" s="4"/>
      <c r="X2" s="4"/>
      <c r="Y2" s="4" t="s">
        <v>4</v>
      </c>
      <c r="Z2" s="4"/>
      <c r="AA2" s="4"/>
      <c r="AB2" s="4" t="s">
        <v>5</v>
      </c>
      <c r="AC2" s="4"/>
      <c r="AD2" s="4"/>
    </row>
    <row r="3" spans="1:30" ht="12.75" customHeight="1" x14ac:dyDescent="0.2">
      <c r="A3" s="5"/>
      <c r="I3" s="1"/>
      <c r="J3" s="1"/>
      <c r="K3" s="1"/>
      <c r="L3" s="1"/>
      <c r="M3" s="1"/>
      <c r="N3" s="1"/>
      <c r="T3" s="3" t="s">
        <v>6</v>
      </c>
      <c r="V3" s="4" t="s">
        <v>7</v>
      </c>
      <c r="W3" s="4" t="s">
        <v>8</v>
      </c>
      <c r="X3" s="4" t="s">
        <v>9</v>
      </c>
      <c r="Y3" s="4" t="s">
        <v>7</v>
      </c>
      <c r="Z3" s="4" t="s">
        <v>8</v>
      </c>
      <c r="AA3" s="4" t="s">
        <v>9</v>
      </c>
      <c r="AB3" s="4" t="s">
        <v>7</v>
      </c>
      <c r="AC3" s="4" t="s">
        <v>8</v>
      </c>
      <c r="AD3" s="4" t="s">
        <v>9</v>
      </c>
    </row>
    <row r="4" spans="1:30" ht="12.75" customHeight="1" x14ac:dyDescent="0.2">
      <c r="K4" s="1"/>
      <c r="L4" s="1"/>
      <c r="M4" s="1"/>
      <c r="N4" s="1"/>
      <c r="V4" s="6" t="s">
        <v>10</v>
      </c>
      <c r="W4" s="6" t="s">
        <v>11</v>
      </c>
      <c r="X4" s="6" t="s">
        <v>12</v>
      </c>
      <c r="Y4" s="6" t="s">
        <v>13</v>
      </c>
      <c r="Z4" s="6" t="s">
        <v>14</v>
      </c>
      <c r="AA4" s="6" t="s">
        <v>15</v>
      </c>
      <c r="AB4" s="6" t="s">
        <v>16</v>
      </c>
      <c r="AC4" s="6" t="s">
        <v>17</v>
      </c>
      <c r="AD4" s="6" t="s">
        <v>18</v>
      </c>
    </row>
    <row r="5" spans="1:30" ht="12.75" customHeight="1" x14ac:dyDescent="0.2">
      <c r="I5" s="1"/>
      <c r="J5" s="1"/>
      <c r="K5" s="1"/>
      <c r="L5" s="1"/>
      <c r="M5" s="1"/>
      <c r="N5" s="1"/>
      <c r="T5" s="2" t="s">
        <v>19</v>
      </c>
      <c r="U5" s="7" t="s">
        <v>20</v>
      </c>
      <c r="V5" s="8">
        <v>35</v>
      </c>
      <c r="W5" s="8">
        <v>30</v>
      </c>
      <c r="X5" s="8">
        <v>15</v>
      </c>
      <c r="Y5" s="8">
        <v>40</v>
      </c>
      <c r="Z5" s="8">
        <v>35</v>
      </c>
      <c r="AA5" s="8">
        <v>15</v>
      </c>
      <c r="AB5" s="8">
        <v>40</v>
      </c>
      <c r="AC5" s="8">
        <v>35</v>
      </c>
      <c r="AD5" s="8">
        <v>15</v>
      </c>
    </row>
    <row r="6" spans="1:30" ht="15.75" customHeight="1" x14ac:dyDescent="0.25">
      <c r="A6" s="73" t="s">
        <v>21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T6" s="2" t="s">
        <v>22</v>
      </c>
      <c r="U6" s="7" t="s">
        <v>23</v>
      </c>
      <c r="V6" s="8">
        <v>45</v>
      </c>
      <c r="W6" s="8">
        <v>40</v>
      </c>
      <c r="X6" s="8">
        <v>20</v>
      </c>
      <c r="Y6" s="8">
        <v>50</v>
      </c>
      <c r="Z6" s="8">
        <v>45</v>
      </c>
      <c r="AA6" s="8">
        <v>20</v>
      </c>
      <c r="AB6" s="8">
        <v>50</v>
      </c>
      <c r="AC6" s="8">
        <v>45</v>
      </c>
      <c r="AD6" s="8">
        <v>20</v>
      </c>
    </row>
    <row r="7" spans="1:30" ht="15.75" customHeight="1" x14ac:dyDescent="0.25">
      <c r="A7" s="75" t="s">
        <v>24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30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10"/>
      <c r="J8" s="9"/>
      <c r="K8" s="9"/>
      <c r="L8" s="9"/>
      <c r="M8" s="9"/>
      <c r="N8" s="9"/>
      <c r="T8" s="2" t="s">
        <v>26</v>
      </c>
      <c r="V8" s="11">
        <v>34</v>
      </c>
    </row>
    <row r="9" spans="1:30" ht="15.75" customHeight="1" x14ac:dyDescent="0.25">
      <c r="A9" s="76"/>
      <c r="B9" s="74"/>
      <c r="C9" s="74"/>
      <c r="D9" s="74"/>
      <c r="E9" s="74"/>
      <c r="F9" s="74"/>
      <c r="G9" s="74"/>
      <c r="H9" s="74"/>
      <c r="I9" s="74"/>
      <c r="J9" s="12"/>
      <c r="K9" s="12"/>
      <c r="L9" s="13"/>
      <c r="M9" s="13"/>
      <c r="N9" s="13"/>
    </row>
    <row r="10" spans="1:30" ht="18" x14ac:dyDescent="0.25">
      <c r="A10" s="76" t="s">
        <v>27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30" ht="18" x14ac:dyDescent="0.25">
      <c r="A11" s="12" t="s">
        <v>28</v>
      </c>
      <c r="B11" s="12"/>
      <c r="C11" s="12"/>
      <c r="D11" s="12"/>
      <c r="E11" s="14" t="s">
        <v>86</v>
      </c>
      <c r="F11" s="12"/>
      <c r="G11" s="12"/>
      <c r="H11" s="12"/>
      <c r="I11" s="12"/>
      <c r="J11" s="12"/>
      <c r="K11" s="12"/>
      <c r="L11" s="12"/>
      <c r="M11" s="12"/>
      <c r="N11" s="12"/>
    </row>
    <row r="12" spans="1:30" ht="12.75" customHeight="1" thickBot="1" x14ac:dyDescent="0.3">
      <c r="A12" s="70" t="s">
        <v>29</v>
      </c>
      <c r="B12" s="71"/>
      <c r="C12" s="71"/>
      <c r="D12" s="71"/>
      <c r="E12" s="71"/>
      <c r="F12" s="70" t="s">
        <v>30</v>
      </c>
      <c r="G12" s="72"/>
      <c r="H12" s="15" t="s">
        <v>31</v>
      </c>
      <c r="I12" s="15" t="s">
        <v>32</v>
      </c>
      <c r="J12" s="67" t="s">
        <v>33</v>
      </c>
      <c r="K12" s="68"/>
      <c r="L12" s="68"/>
      <c r="M12" s="68"/>
      <c r="N12" s="69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12.75" customHeight="1" thickBot="1" x14ac:dyDescent="0.3">
      <c r="A13" s="70" t="s">
        <v>34</v>
      </c>
      <c r="B13" s="71"/>
      <c r="C13" s="71"/>
      <c r="D13" s="71"/>
      <c r="E13" s="72"/>
      <c r="F13" s="77"/>
      <c r="G13" s="78"/>
      <c r="H13" s="47" t="s">
        <v>35</v>
      </c>
      <c r="I13" s="48" t="s">
        <v>36</v>
      </c>
      <c r="J13" s="70" t="s">
        <v>34</v>
      </c>
      <c r="K13" s="71"/>
      <c r="L13" s="71"/>
      <c r="M13" s="71"/>
      <c r="N13" s="72"/>
      <c r="O13" s="16"/>
      <c r="P13" s="16"/>
      <c r="Q13" s="16"/>
      <c r="R13" s="16"/>
      <c r="S13" s="16"/>
      <c r="T13" s="16" t="s">
        <v>37</v>
      </c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12.75" customHeight="1" x14ac:dyDescent="0.25">
      <c r="A14" s="63" t="s">
        <v>38</v>
      </c>
      <c r="B14" s="50" t="s">
        <v>39</v>
      </c>
      <c r="C14" s="50" t="s">
        <v>40</v>
      </c>
      <c r="D14" s="52" t="s">
        <v>83</v>
      </c>
      <c r="E14" s="52" t="s">
        <v>84</v>
      </c>
      <c r="F14" s="50" t="s">
        <v>29</v>
      </c>
      <c r="G14" s="50" t="s">
        <v>41</v>
      </c>
      <c r="H14" s="51"/>
      <c r="I14" s="50"/>
      <c r="J14" s="50" t="s">
        <v>38</v>
      </c>
      <c r="K14" s="50" t="s">
        <v>39</v>
      </c>
      <c r="L14" s="50" t="s">
        <v>40</v>
      </c>
      <c r="M14" s="52" t="s">
        <v>83</v>
      </c>
      <c r="N14" s="64" t="s">
        <v>84</v>
      </c>
      <c r="O14" s="16"/>
      <c r="P14" s="16" t="s">
        <v>42</v>
      </c>
      <c r="Q14" s="16"/>
      <c r="R14" s="16" t="s">
        <v>6</v>
      </c>
      <c r="S14" s="16" t="s">
        <v>2</v>
      </c>
      <c r="T14" s="17" t="s">
        <v>43</v>
      </c>
      <c r="U14" s="17" t="s">
        <v>44</v>
      </c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12.75" customHeight="1" thickBot="1" x14ac:dyDescent="0.3">
      <c r="A15" s="54" t="s">
        <v>23</v>
      </c>
      <c r="B15" s="55" t="s">
        <v>23</v>
      </c>
      <c r="C15" s="55" t="s">
        <v>23</v>
      </c>
      <c r="D15" s="55" t="s">
        <v>23</v>
      </c>
      <c r="E15" s="55" t="s">
        <v>23</v>
      </c>
      <c r="F15" s="56"/>
      <c r="G15" s="56"/>
      <c r="H15" s="56"/>
      <c r="I15" s="57"/>
      <c r="J15" s="55" t="s">
        <v>23</v>
      </c>
      <c r="K15" s="55" t="s">
        <v>23</v>
      </c>
      <c r="L15" s="55" t="s">
        <v>23</v>
      </c>
      <c r="M15" s="65" t="s">
        <v>23</v>
      </c>
      <c r="N15" s="66" t="s">
        <v>23</v>
      </c>
      <c r="O15" s="16"/>
      <c r="P15" s="16" t="s">
        <v>45</v>
      </c>
      <c r="Q15" s="16" t="s">
        <v>46</v>
      </c>
      <c r="R15" s="16"/>
      <c r="S15" s="16"/>
      <c r="T15" s="17" t="s">
        <v>23</v>
      </c>
      <c r="U15" s="17" t="s">
        <v>20</v>
      </c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x14ac:dyDescent="0.2">
      <c r="A16" s="59">
        <v>0.8125</v>
      </c>
      <c r="B16" s="60">
        <v>0.23958333333333334</v>
      </c>
      <c r="C16" s="60">
        <v>0.3125</v>
      </c>
      <c r="D16" s="60">
        <v>0.47916666666666669</v>
      </c>
      <c r="E16" s="60">
        <v>0.5625</v>
      </c>
      <c r="F16" s="36">
        <v>0</v>
      </c>
      <c r="G16" s="36">
        <v>11.6</v>
      </c>
      <c r="H16" s="36">
        <v>0</v>
      </c>
      <c r="I16" s="37" t="s">
        <v>47</v>
      </c>
      <c r="J16" s="35">
        <f t="shared" ref="J16:N28" si="0">J17+TIME(0,0,(3600*($Q16-$Q17)/(INDEX($V$5:$AD$6,MATCH(J$15,$U$5:$U$6,0),MATCH(CONCATENATE($R17,$S17),$V$4:$AD$4,0)))+$V$8))</f>
        <v>0.23469907407407412</v>
      </c>
      <c r="K16" s="35">
        <f t="shared" si="0"/>
        <v>0.30693287037037026</v>
      </c>
      <c r="L16" s="35">
        <f t="shared" si="0"/>
        <v>0.46386574074074066</v>
      </c>
      <c r="M16" s="35">
        <f t="shared" si="0"/>
        <v>0.55346064814814833</v>
      </c>
      <c r="N16" s="38">
        <f t="shared" si="0"/>
        <v>0.63679398148148159</v>
      </c>
      <c r="P16" s="1">
        <v>0</v>
      </c>
      <c r="Q16" s="6">
        <f t="shared" ref="Q16:Q41" si="1">Q17+G16</f>
        <v>62.300000000000011</v>
      </c>
      <c r="R16" s="18"/>
      <c r="S16" s="18"/>
      <c r="T16" s="19"/>
    </row>
    <row r="17" spans="1:25" ht="13.5" customHeight="1" x14ac:dyDescent="0.25">
      <c r="A17" s="39">
        <f t="shared" ref="A17:E17" si="2">A16+TIME(0,0,(3600*($P17-$P16)/(INDEX($V$5:$AD$6,MATCH(A$15,$U$5:$U$6,0),MATCH(CONCATENATE($R17,$S17),$V$4:$AD$4,0)))+$V$8))</f>
        <v>0.82255787037037043</v>
      </c>
      <c r="B17" s="20">
        <f t="shared" si="2"/>
        <v>0.24964120370370371</v>
      </c>
      <c r="C17" s="20">
        <f t="shared" si="2"/>
        <v>0.32255787037037037</v>
      </c>
      <c r="D17" s="20">
        <f t="shared" si="2"/>
        <v>0.48922453703703705</v>
      </c>
      <c r="E17" s="20">
        <f t="shared" si="2"/>
        <v>0.57255787037037043</v>
      </c>
      <c r="F17" s="21">
        <v>11.6</v>
      </c>
      <c r="G17" s="21">
        <v>1</v>
      </c>
      <c r="H17" s="21">
        <f>H16+1</f>
        <v>1</v>
      </c>
      <c r="I17" s="22" t="s">
        <v>48</v>
      </c>
      <c r="J17" s="20">
        <f t="shared" ref="J17:L17" si="3">J18+TIME(0,0,(3600*($Q17-$Q18)/(INDEX($V$5:$AD$6,MATCH(J$15,$U$5:$U$6,0),MATCH(CONCATENATE($R18,$S18),$V$4:$AD$4,0)))+$V$8))</f>
        <v>0.22464120370370375</v>
      </c>
      <c r="K17" s="20">
        <f t="shared" si="3"/>
        <v>0.29687499999999989</v>
      </c>
      <c r="L17" s="20">
        <f t="shared" si="3"/>
        <v>0.45380787037037029</v>
      </c>
      <c r="M17" s="20">
        <f t="shared" si="0"/>
        <v>0.5434027777777779</v>
      </c>
      <c r="N17" s="40">
        <f t="shared" si="0"/>
        <v>0.62673611111111116</v>
      </c>
      <c r="P17" s="1">
        <f t="shared" ref="P17:P42" si="4">P16+F17</f>
        <v>11.6</v>
      </c>
      <c r="Q17" s="6">
        <f t="shared" si="1"/>
        <v>50.70000000000001</v>
      </c>
      <c r="R17" s="8">
        <v>1</v>
      </c>
      <c r="S17" s="23" t="s">
        <v>49</v>
      </c>
      <c r="T17" s="24">
        <f t="shared" ref="T17:U17" si="5">TIME(0,0,(3600*($P17-$P16)/(INDEX($V$5:$AD$6,MATCH(T$15,$U$5:$U$6,0),MATCH((CONCATENATE($R17,$S17)),$V$4:$AD$4,0)))))</f>
        <v>9.6643518518518511E-3</v>
      </c>
      <c r="U17" s="24">
        <f t="shared" si="5"/>
        <v>1.2083333333333333E-2</v>
      </c>
      <c r="V17" s="1"/>
      <c r="W17" s="25"/>
      <c r="X17" s="1"/>
      <c r="Y17" s="1"/>
    </row>
    <row r="18" spans="1:25" ht="13.5" customHeight="1" x14ac:dyDescent="0.25">
      <c r="A18" s="39">
        <f t="shared" ref="A18:E18" si="6">A17+TIME(0,0,(3600*($P18-$P17)/(INDEX($V$5:$AD$6,MATCH(A$15,$U$5:$U$6,0),MATCH(CONCATENATE($R18,$S18),$V$4:$AD$4,0)))+$V$8))</f>
        <v>0.82378472222222232</v>
      </c>
      <c r="B18" s="20">
        <f t="shared" si="6"/>
        <v>0.25086805555555558</v>
      </c>
      <c r="C18" s="20">
        <f t="shared" si="6"/>
        <v>0.32378472222222221</v>
      </c>
      <c r="D18" s="20">
        <f t="shared" si="6"/>
        <v>0.4904513888888889</v>
      </c>
      <c r="E18" s="20">
        <f t="shared" si="6"/>
        <v>0.57378472222222232</v>
      </c>
      <c r="F18" s="21">
        <v>1</v>
      </c>
      <c r="G18" s="21">
        <v>0.6</v>
      </c>
      <c r="H18" s="21">
        <f t="shared" ref="H18:H42" si="7">H17+1</f>
        <v>2</v>
      </c>
      <c r="I18" s="22" t="s">
        <v>50</v>
      </c>
      <c r="J18" s="20">
        <f t="shared" ref="J18:L18" si="8">J19+TIME(0,0,(3600*($Q18-$Q19)/(INDEX($V$5:$AD$6,MATCH(J$15,$U$5:$U$6,0),MATCH(CONCATENATE($R19,$S19),$V$4:$AD$4,0)))+$V$8))</f>
        <v>0.22341435185185191</v>
      </c>
      <c r="K18" s="20">
        <f t="shared" si="8"/>
        <v>0.29564814814814805</v>
      </c>
      <c r="L18" s="20">
        <f t="shared" si="8"/>
        <v>0.45258101851851845</v>
      </c>
      <c r="M18" s="20">
        <f t="shared" si="0"/>
        <v>0.54217592592592601</v>
      </c>
      <c r="N18" s="40">
        <f t="shared" si="0"/>
        <v>0.62550925925925926</v>
      </c>
      <c r="P18" s="1">
        <f t="shared" si="4"/>
        <v>12.6</v>
      </c>
      <c r="Q18" s="6">
        <f t="shared" si="1"/>
        <v>49.70000000000001</v>
      </c>
      <c r="R18" s="8">
        <v>1</v>
      </c>
      <c r="S18" s="23" t="s">
        <v>49</v>
      </c>
      <c r="T18" s="24">
        <f t="shared" ref="T18:U18" si="9">TIME(0,0,(3600*($P18-$P17)/(INDEX($V$5:$AD$6,MATCH(T$15,$U$5:$U$6,0),MATCH((CONCATENATE($R18,$S18)),$V$4:$AD$4,0)))))</f>
        <v>8.3333333333333339E-4</v>
      </c>
      <c r="U18" s="24">
        <f t="shared" si="9"/>
        <v>1.0416666666666667E-3</v>
      </c>
      <c r="V18" s="1"/>
      <c r="W18" s="25"/>
      <c r="X18" s="1"/>
      <c r="Y18" s="1"/>
    </row>
    <row r="19" spans="1:25" ht="13.5" customHeight="1" x14ac:dyDescent="0.25">
      <c r="A19" s="39">
        <f t="shared" ref="A19:E19" si="10">A18+TIME(0,0,(3600*($P19-$P18)/(INDEX($V$5:$AD$6,MATCH(A$15,$U$5:$U$6,0),MATCH(CONCATENATE($R19,$S19),$V$4:$AD$4,0)))+$V$8))</f>
        <v>0.82467592592592598</v>
      </c>
      <c r="B19" s="20">
        <f t="shared" si="10"/>
        <v>0.25175925925925929</v>
      </c>
      <c r="C19" s="20">
        <f t="shared" si="10"/>
        <v>0.32467592592592592</v>
      </c>
      <c r="D19" s="20">
        <f t="shared" si="10"/>
        <v>0.49134259259259261</v>
      </c>
      <c r="E19" s="20">
        <f t="shared" si="10"/>
        <v>0.57467592592592598</v>
      </c>
      <c r="F19" s="21">
        <v>0.6</v>
      </c>
      <c r="G19" s="21">
        <v>0.6</v>
      </c>
      <c r="H19" s="21">
        <f t="shared" si="7"/>
        <v>3</v>
      </c>
      <c r="I19" s="22" t="s">
        <v>51</v>
      </c>
      <c r="J19" s="20">
        <f t="shared" ref="J19:L19" si="11">J20+TIME(0,0,(3600*($Q19-$Q20)/(INDEX($V$5:$AD$6,MATCH(J$15,$U$5:$U$6,0),MATCH(CONCATENATE($R20,$S20),$V$4:$AD$4,0)))+$V$8))</f>
        <v>0.22252314814814819</v>
      </c>
      <c r="K19" s="20">
        <f t="shared" si="11"/>
        <v>0.29475694444444434</v>
      </c>
      <c r="L19" s="20">
        <f t="shared" si="11"/>
        <v>0.45168981481481474</v>
      </c>
      <c r="M19" s="20">
        <f t="shared" si="0"/>
        <v>0.54128472222222235</v>
      </c>
      <c r="N19" s="40">
        <f t="shared" si="0"/>
        <v>0.62461805555555561</v>
      </c>
      <c r="P19" s="1">
        <f t="shared" si="4"/>
        <v>13.2</v>
      </c>
      <c r="Q19" s="6">
        <f t="shared" si="1"/>
        <v>49.100000000000009</v>
      </c>
      <c r="R19" s="8">
        <v>1</v>
      </c>
      <c r="S19" s="23" t="s">
        <v>49</v>
      </c>
      <c r="T19" s="24">
        <f t="shared" ref="T19:U19" si="12">TIME(0,0,(3600*($P19-$P18)/(INDEX($V$5:$AD$6,MATCH(T$15,$U$5:$U$6,0),MATCH((CONCATENATE($R19,$S19)),$V$4:$AD$4,0)))))</f>
        <v>4.9768518518518521E-4</v>
      </c>
      <c r="U19" s="24">
        <f t="shared" si="12"/>
        <v>6.2500000000000001E-4</v>
      </c>
      <c r="V19" s="1"/>
      <c r="W19" s="25"/>
      <c r="X19" s="1"/>
      <c r="Y19" s="1"/>
    </row>
    <row r="20" spans="1:25" ht="13.5" customHeight="1" x14ac:dyDescent="0.25">
      <c r="A20" s="39">
        <f t="shared" ref="A20:E20" si="13">A19+TIME(0,0,(3600*($P20-$P19)/(INDEX($V$5:$AD$6,MATCH(A$15,$U$5:$U$6,0),MATCH(CONCATENATE($R20,$S20),$V$4:$AD$4,0)))+$V$8))</f>
        <v>0.82556712962962964</v>
      </c>
      <c r="B20" s="20">
        <f t="shared" si="13"/>
        <v>0.25265046296296301</v>
      </c>
      <c r="C20" s="20">
        <f t="shared" si="13"/>
        <v>0.32556712962962964</v>
      </c>
      <c r="D20" s="20">
        <f t="shared" si="13"/>
        <v>0.49223379629629632</v>
      </c>
      <c r="E20" s="20">
        <f t="shared" si="13"/>
        <v>0.57556712962962964</v>
      </c>
      <c r="F20" s="21">
        <v>0.6</v>
      </c>
      <c r="G20" s="21">
        <v>1</v>
      </c>
      <c r="H20" s="21">
        <f t="shared" si="7"/>
        <v>4</v>
      </c>
      <c r="I20" s="22" t="s">
        <v>52</v>
      </c>
      <c r="J20" s="20">
        <f t="shared" ref="J20:L20" si="14">J21+TIME(0,0,(3600*($Q20-$Q21)/(INDEX($V$5:$AD$6,MATCH(J$15,$U$5:$U$6,0),MATCH(CONCATENATE($R21,$S21),$V$4:$AD$4,0)))+$V$8))</f>
        <v>0.22163194444444448</v>
      </c>
      <c r="K20" s="20">
        <f t="shared" si="14"/>
        <v>0.29386574074074062</v>
      </c>
      <c r="L20" s="20">
        <f t="shared" si="14"/>
        <v>0.45079861111111103</v>
      </c>
      <c r="M20" s="20">
        <f t="shared" si="0"/>
        <v>0.54039351851851869</v>
      </c>
      <c r="N20" s="40">
        <f t="shared" si="0"/>
        <v>0.62372685185185195</v>
      </c>
      <c r="P20" s="1">
        <f t="shared" si="4"/>
        <v>13.799999999999999</v>
      </c>
      <c r="Q20" s="6">
        <f t="shared" si="1"/>
        <v>48.500000000000007</v>
      </c>
      <c r="R20" s="8">
        <v>1</v>
      </c>
      <c r="S20" s="23" t="s">
        <v>49</v>
      </c>
      <c r="T20" s="24">
        <f t="shared" ref="T20:U20" si="15">TIME(0,0,(3600*($P20-$P19)/(INDEX($V$5:$AD$6,MATCH(T$15,$U$5:$U$6,0),MATCH((CONCATENATE($R20,$S20)),$V$4:$AD$4,0)))))</f>
        <v>4.9768518518518521E-4</v>
      </c>
      <c r="U20" s="24">
        <f t="shared" si="15"/>
        <v>6.2500000000000001E-4</v>
      </c>
      <c r="V20" s="1"/>
      <c r="W20" s="25"/>
      <c r="X20" s="1"/>
      <c r="Y20" s="1"/>
    </row>
    <row r="21" spans="1:25" ht="13.5" customHeight="1" x14ac:dyDescent="0.25">
      <c r="A21" s="39">
        <f t="shared" ref="A21:E21" si="16">A20+TIME(0,0,(3600*($P21-$P20)/(INDEX($V$5:$AD$6,MATCH(A$15,$U$5:$U$6,0),MATCH(CONCATENATE($R21,$S21),$V$4:$AD$4,0)))+$V$8))</f>
        <v>0.82679398148148153</v>
      </c>
      <c r="B21" s="20">
        <f t="shared" si="16"/>
        <v>0.25387731481481485</v>
      </c>
      <c r="C21" s="20">
        <f t="shared" si="16"/>
        <v>0.32679398148148148</v>
      </c>
      <c r="D21" s="20">
        <f t="shared" si="16"/>
        <v>0.49346064814814816</v>
      </c>
      <c r="E21" s="20">
        <f t="shared" si="16"/>
        <v>0.57679398148148153</v>
      </c>
      <c r="F21" s="21">
        <v>1</v>
      </c>
      <c r="G21" s="21">
        <v>0.6</v>
      </c>
      <c r="H21" s="21">
        <f t="shared" si="7"/>
        <v>5</v>
      </c>
      <c r="I21" s="22" t="s">
        <v>53</v>
      </c>
      <c r="J21" s="20">
        <f t="shared" ref="J21:L21" si="17">J22+TIME(0,0,(3600*($Q21-$Q22)/(INDEX($V$5:$AD$6,MATCH(J$15,$U$5:$U$6,0),MATCH(CONCATENATE($R22,$S22),$V$4:$AD$4,0)))+$V$8))</f>
        <v>0.22040509259259264</v>
      </c>
      <c r="K21" s="20">
        <f t="shared" si="17"/>
        <v>0.29263888888888878</v>
      </c>
      <c r="L21" s="20">
        <f t="shared" si="17"/>
        <v>0.44957175925925918</v>
      </c>
      <c r="M21" s="20">
        <f t="shared" si="0"/>
        <v>0.53916666666666679</v>
      </c>
      <c r="N21" s="40">
        <f t="shared" si="0"/>
        <v>0.62250000000000005</v>
      </c>
      <c r="P21" s="1">
        <f t="shared" si="4"/>
        <v>14.799999999999999</v>
      </c>
      <c r="Q21" s="6">
        <f t="shared" si="1"/>
        <v>47.500000000000007</v>
      </c>
      <c r="R21" s="8">
        <v>1</v>
      </c>
      <c r="S21" s="23" t="s">
        <v>49</v>
      </c>
      <c r="T21" s="24">
        <f t="shared" ref="T21:U21" si="18">TIME(0,0,(3600*($P21-$P20)/(INDEX($V$5:$AD$6,MATCH(T$15,$U$5:$U$6,0),MATCH((CONCATENATE($R21,$S21)),$V$4:$AD$4,0)))))</f>
        <v>8.3333333333333339E-4</v>
      </c>
      <c r="U21" s="24">
        <f t="shared" si="18"/>
        <v>1.0416666666666667E-3</v>
      </c>
      <c r="V21" s="1"/>
      <c r="W21" s="25"/>
      <c r="X21" s="1"/>
      <c r="Y21" s="1"/>
    </row>
    <row r="22" spans="1:25" ht="13.5" customHeight="1" x14ac:dyDescent="0.25">
      <c r="A22" s="39">
        <f t="shared" ref="A22:E22" si="19">A21+TIME(0,0,(3600*($P22-$P21)/(INDEX($V$5:$AD$6,MATCH(A$15,$U$5:$U$6,0),MATCH(CONCATENATE($R22,$S22),$V$4:$AD$4,0)))+$V$8))</f>
        <v>0.82768518518518519</v>
      </c>
      <c r="B22" s="20">
        <f t="shared" si="19"/>
        <v>0.25476851851851856</v>
      </c>
      <c r="C22" s="20">
        <f t="shared" si="19"/>
        <v>0.32768518518518519</v>
      </c>
      <c r="D22" s="20">
        <f t="shared" si="19"/>
        <v>0.49435185185185188</v>
      </c>
      <c r="E22" s="20">
        <f t="shared" si="19"/>
        <v>0.57768518518518519</v>
      </c>
      <c r="F22" s="21">
        <v>0.6</v>
      </c>
      <c r="G22" s="21">
        <v>0.4</v>
      </c>
      <c r="H22" s="21">
        <f t="shared" si="7"/>
        <v>6</v>
      </c>
      <c r="I22" s="22" t="s">
        <v>54</v>
      </c>
      <c r="J22" s="20">
        <f t="shared" ref="J22:L22" si="20">J23+TIME(0,0,(3600*($Q22-$Q23)/(INDEX($V$5:$AD$6,MATCH(J$15,$U$5:$U$6,0),MATCH(CONCATENATE($R23,$S23),$V$4:$AD$4,0)))+$V$8))</f>
        <v>0.21951388888888893</v>
      </c>
      <c r="K22" s="20">
        <f t="shared" si="20"/>
        <v>0.29174768518518507</v>
      </c>
      <c r="L22" s="20">
        <f t="shared" si="20"/>
        <v>0.44868055555555547</v>
      </c>
      <c r="M22" s="20">
        <f t="shared" si="0"/>
        <v>0.53827546296296314</v>
      </c>
      <c r="N22" s="40">
        <f t="shared" si="0"/>
        <v>0.6216087962962964</v>
      </c>
      <c r="P22" s="1">
        <f t="shared" si="4"/>
        <v>15.399999999999999</v>
      </c>
      <c r="Q22" s="6">
        <f t="shared" si="1"/>
        <v>46.900000000000006</v>
      </c>
      <c r="R22" s="8">
        <v>1</v>
      </c>
      <c r="S22" s="23" t="s">
        <v>49</v>
      </c>
      <c r="T22" s="24">
        <f t="shared" ref="T22:U22" si="21">TIME(0,0,(3600*($P22-$P21)/(INDEX($V$5:$AD$6,MATCH(T$15,$U$5:$U$6,0),MATCH((CONCATENATE($R22,$S22)),$V$4:$AD$4,0)))))</f>
        <v>4.9768518518518521E-4</v>
      </c>
      <c r="U22" s="24">
        <f t="shared" si="21"/>
        <v>6.2500000000000001E-4</v>
      </c>
      <c r="V22" s="1"/>
      <c r="W22" s="25"/>
      <c r="X22" s="1"/>
      <c r="Y22" s="1"/>
    </row>
    <row r="23" spans="1:25" ht="13.5" customHeight="1" x14ac:dyDescent="0.25">
      <c r="A23" s="39">
        <f t="shared" ref="A23:E23" si="22">A22+TIME(0,0,(3600*($P23-$P22)/(INDEX($V$5:$AD$6,MATCH(A$15,$U$5:$U$6,0),MATCH(CONCATENATE($R23,$S23),$V$4:$AD$4,0)))+$V$8))</f>
        <v>0.82840277777777782</v>
      </c>
      <c r="B23" s="20">
        <f t="shared" si="22"/>
        <v>0.25548611111111114</v>
      </c>
      <c r="C23" s="20">
        <f t="shared" si="22"/>
        <v>0.32840277777777777</v>
      </c>
      <c r="D23" s="20">
        <f t="shared" si="22"/>
        <v>0.49506944444444445</v>
      </c>
      <c r="E23" s="20">
        <f t="shared" si="22"/>
        <v>0.57840277777777782</v>
      </c>
      <c r="F23" s="21">
        <v>0.4</v>
      </c>
      <c r="G23" s="21">
        <v>1.6</v>
      </c>
      <c r="H23" s="21">
        <f t="shared" si="7"/>
        <v>7</v>
      </c>
      <c r="I23" s="22" t="s">
        <v>55</v>
      </c>
      <c r="J23" s="20">
        <f t="shared" ref="J23:L23" si="23">J24+TIME(0,0,(3600*($Q23-$Q24)/(INDEX($V$5:$AD$6,MATCH(J$15,$U$5:$U$6,0),MATCH(CONCATENATE($R24,$S24),$V$4:$AD$4,0)))+$V$8))</f>
        <v>0.21879629629629632</v>
      </c>
      <c r="K23" s="20">
        <f t="shared" si="23"/>
        <v>0.29103009259259249</v>
      </c>
      <c r="L23" s="20">
        <f t="shared" si="23"/>
        <v>0.4479629629629629</v>
      </c>
      <c r="M23" s="20">
        <f t="shared" si="0"/>
        <v>0.53755787037037051</v>
      </c>
      <c r="N23" s="40">
        <f t="shared" si="0"/>
        <v>0.62089120370370376</v>
      </c>
      <c r="P23" s="1">
        <f t="shared" si="4"/>
        <v>15.799999999999999</v>
      </c>
      <c r="Q23" s="6">
        <f t="shared" si="1"/>
        <v>46.500000000000007</v>
      </c>
      <c r="R23" s="8">
        <v>1</v>
      </c>
      <c r="S23" s="23" t="s">
        <v>49</v>
      </c>
      <c r="T23" s="24">
        <f t="shared" ref="T23:U23" si="24">TIME(0,0,(3600*($P23-$P22)/(INDEX($V$5:$AD$6,MATCH(T$15,$U$5:$U$6,0),MATCH((CONCATENATE($R23,$S23)),$V$4:$AD$4,0)))))</f>
        <v>3.2407407407407406E-4</v>
      </c>
      <c r="U23" s="24">
        <f t="shared" si="24"/>
        <v>4.1666666666666669E-4</v>
      </c>
      <c r="V23" s="1"/>
      <c r="W23" s="25"/>
      <c r="X23" s="1"/>
      <c r="Y23" s="1"/>
    </row>
    <row r="24" spans="1:25" ht="13.5" customHeight="1" x14ac:dyDescent="0.25">
      <c r="A24" s="39">
        <f t="shared" ref="A24:E24" si="25">A23+TIME(0,0,(3600*($P24-$P23)/(INDEX($V$5:$AD$6,MATCH(A$15,$U$5:$U$6,0),MATCH(CONCATENATE($R24,$S24),$V$4:$AD$4,0)))+$V$8))</f>
        <v>0.83012731481481483</v>
      </c>
      <c r="B24" s="20">
        <f t="shared" si="25"/>
        <v>0.25721064814814815</v>
      </c>
      <c r="C24" s="20">
        <f t="shared" si="25"/>
        <v>0.33012731481481478</v>
      </c>
      <c r="D24" s="20">
        <f t="shared" si="25"/>
        <v>0.49679398148148146</v>
      </c>
      <c r="E24" s="20">
        <f t="shared" si="25"/>
        <v>0.58012731481481483</v>
      </c>
      <c r="F24" s="21">
        <v>1.6</v>
      </c>
      <c r="G24" s="21">
        <v>1</v>
      </c>
      <c r="H24" s="21">
        <f t="shared" si="7"/>
        <v>8</v>
      </c>
      <c r="I24" s="22" t="s">
        <v>56</v>
      </c>
      <c r="J24" s="20">
        <f t="shared" ref="J24:L24" si="26">J25+TIME(0,0,(3600*($Q24-$Q25)/(INDEX($V$5:$AD$6,MATCH(J$15,$U$5:$U$6,0),MATCH(CONCATENATE($R25,$S25),$V$4:$AD$4,0)))+$V$8))</f>
        <v>0.21707175925925928</v>
      </c>
      <c r="K24" s="20">
        <f t="shared" si="26"/>
        <v>0.28930555555555548</v>
      </c>
      <c r="L24" s="20">
        <f t="shared" si="26"/>
        <v>0.44623842592592589</v>
      </c>
      <c r="M24" s="20">
        <f t="shared" si="0"/>
        <v>0.53583333333333349</v>
      </c>
      <c r="N24" s="40">
        <f t="shared" si="0"/>
        <v>0.61916666666666675</v>
      </c>
      <c r="P24" s="1">
        <f t="shared" si="4"/>
        <v>17.399999999999999</v>
      </c>
      <c r="Q24" s="6">
        <f t="shared" si="1"/>
        <v>44.900000000000006</v>
      </c>
      <c r="R24" s="8">
        <v>1</v>
      </c>
      <c r="S24" s="23" t="s">
        <v>49</v>
      </c>
      <c r="T24" s="24">
        <f t="shared" ref="T24:U24" si="27">TIME(0,0,(3600*($P24-$P23)/(INDEX($V$5:$AD$6,MATCH(T$15,$U$5:$U$6,0),MATCH((CONCATENATE($R24,$S24)),$V$4:$AD$4,0)))))</f>
        <v>1.3310185185185187E-3</v>
      </c>
      <c r="U24" s="24">
        <f t="shared" si="27"/>
        <v>1.6666666666666668E-3</v>
      </c>
      <c r="V24" s="1"/>
      <c r="W24" s="25"/>
      <c r="X24" s="1"/>
      <c r="Y24" s="1"/>
    </row>
    <row r="25" spans="1:25" ht="13.5" customHeight="1" x14ac:dyDescent="0.25">
      <c r="A25" s="39">
        <f t="shared" ref="A25:E25" si="28">A24+TIME(0,0,(3600*($P25-$P24)/(INDEX($V$5:$AD$6,MATCH(A$15,$U$5:$U$6,0),MATCH(CONCATENATE($R25,$S25),$V$4:$AD$4,0)))+$V$8))</f>
        <v>0.83135416666666673</v>
      </c>
      <c r="B25" s="20">
        <f t="shared" si="28"/>
        <v>0.25843749999999999</v>
      </c>
      <c r="C25" s="20">
        <f t="shared" si="28"/>
        <v>0.33135416666666662</v>
      </c>
      <c r="D25" s="20">
        <f t="shared" si="28"/>
        <v>0.4980208333333333</v>
      </c>
      <c r="E25" s="20">
        <f t="shared" si="28"/>
        <v>0.58135416666666673</v>
      </c>
      <c r="F25" s="21">
        <v>1</v>
      </c>
      <c r="G25" s="21">
        <v>0.4</v>
      </c>
      <c r="H25" s="21">
        <f t="shared" si="7"/>
        <v>9</v>
      </c>
      <c r="I25" s="22" t="s">
        <v>57</v>
      </c>
      <c r="J25" s="20">
        <f t="shared" ref="J25:L25" si="29">J26+TIME(0,0,(3600*($Q25-$Q26)/(INDEX($V$5:$AD$6,MATCH(J$15,$U$5:$U$6,0),MATCH(CONCATENATE($R26,$S26),$V$4:$AD$4,0)))+$V$8))</f>
        <v>0.21584490740740744</v>
      </c>
      <c r="K25" s="20">
        <f t="shared" si="29"/>
        <v>0.28807870370370364</v>
      </c>
      <c r="L25" s="20">
        <f t="shared" si="29"/>
        <v>0.44501157407407405</v>
      </c>
      <c r="M25" s="20">
        <f t="shared" si="0"/>
        <v>0.5346064814814816</v>
      </c>
      <c r="N25" s="40">
        <f t="shared" si="0"/>
        <v>0.61793981481481486</v>
      </c>
      <c r="P25" s="1">
        <f t="shared" si="4"/>
        <v>18.399999999999999</v>
      </c>
      <c r="Q25" s="6">
        <f t="shared" si="1"/>
        <v>43.900000000000006</v>
      </c>
      <c r="R25" s="8">
        <v>1</v>
      </c>
      <c r="S25" s="23" t="s">
        <v>49</v>
      </c>
      <c r="T25" s="24">
        <f t="shared" ref="T25:U25" si="30">TIME(0,0,(3600*($P25-$P24)/(INDEX($V$5:$AD$6,MATCH(T$15,$U$5:$U$6,0),MATCH((CONCATENATE($R25,$S25)),$V$4:$AD$4,0)))))</f>
        <v>8.3333333333333339E-4</v>
      </c>
      <c r="U25" s="24">
        <f t="shared" si="30"/>
        <v>1.0416666666666667E-3</v>
      </c>
      <c r="V25" s="1"/>
      <c r="W25" s="25"/>
      <c r="X25" s="1"/>
      <c r="Y25" s="1"/>
    </row>
    <row r="26" spans="1:25" ht="13.5" customHeight="1" x14ac:dyDescent="0.25">
      <c r="A26" s="39">
        <f t="shared" ref="A26:E26" si="31">A25+TIME(0,0,(3600*($P26-$P25)/(INDEX($V$5:$AD$6,MATCH(A$15,$U$5:$U$6,0),MATCH(CONCATENATE($R26,$S26),$V$4:$AD$4,0)))+$V$8))</f>
        <v>0.83207175925925936</v>
      </c>
      <c r="B26" s="20">
        <f t="shared" si="31"/>
        <v>0.25915509259259256</v>
      </c>
      <c r="C26" s="20">
        <f t="shared" si="31"/>
        <v>0.33207175925925919</v>
      </c>
      <c r="D26" s="20">
        <f t="shared" si="31"/>
        <v>0.49873842592592588</v>
      </c>
      <c r="E26" s="20">
        <f t="shared" si="31"/>
        <v>0.58207175925925936</v>
      </c>
      <c r="F26" s="21">
        <v>0.4</v>
      </c>
      <c r="G26" s="21">
        <v>3.6</v>
      </c>
      <c r="H26" s="21">
        <f t="shared" si="7"/>
        <v>10</v>
      </c>
      <c r="I26" s="22" t="s">
        <v>58</v>
      </c>
      <c r="J26" s="20">
        <f t="shared" ref="J26:L26" si="32">J27+TIME(0,0,(3600*($Q26-$Q27)/(INDEX($V$5:$AD$6,MATCH(J$15,$U$5:$U$6,0),MATCH(CONCATENATE($R27,$S27),$V$4:$AD$4,0)))+$V$8))</f>
        <v>0.21512731481481484</v>
      </c>
      <c r="K26" s="20">
        <f t="shared" si="32"/>
        <v>0.28736111111111107</v>
      </c>
      <c r="L26" s="20">
        <f t="shared" si="32"/>
        <v>0.44429398148148147</v>
      </c>
      <c r="M26" s="20">
        <f t="shared" si="0"/>
        <v>0.53388888888888897</v>
      </c>
      <c r="N26" s="40">
        <f t="shared" si="0"/>
        <v>0.61722222222222223</v>
      </c>
      <c r="P26" s="1">
        <f t="shared" si="4"/>
        <v>18.799999999999997</v>
      </c>
      <c r="Q26" s="6">
        <f t="shared" si="1"/>
        <v>43.500000000000007</v>
      </c>
      <c r="R26" s="8">
        <v>1</v>
      </c>
      <c r="S26" s="23" t="s">
        <v>49</v>
      </c>
      <c r="T26" s="24">
        <f t="shared" ref="T26:U26" si="33">TIME(0,0,(3600*($P26-$P25)/(INDEX($V$5:$AD$6,MATCH(T$15,$U$5:$U$6,0),MATCH((CONCATENATE($R26,$S26)),$V$4:$AD$4,0)))))</f>
        <v>3.2407407407407406E-4</v>
      </c>
      <c r="U26" s="24">
        <f t="shared" si="33"/>
        <v>4.1666666666666669E-4</v>
      </c>
      <c r="V26" s="1"/>
      <c r="W26" s="25"/>
      <c r="X26" s="1"/>
      <c r="Y26" s="1"/>
    </row>
    <row r="27" spans="1:25" ht="13.5" customHeight="1" x14ac:dyDescent="0.25">
      <c r="A27" s="39">
        <f t="shared" ref="A27:E27" si="34">A26+TIME(0,0,(3600*($P27-$P26)/(INDEX($V$5:$AD$6,MATCH(A$15,$U$5:$U$6,0),MATCH(CONCATENATE($R27,$S27),$V$4:$AD$4,0)))+$V$8))</f>
        <v>0.83546296296296307</v>
      </c>
      <c r="B27" s="20">
        <f t="shared" si="34"/>
        <v>0.26254629629629628</v>
      </c>
      <c r="C27" s="20">
        <f t="shared" si="34"/>
        <v>0.33546296296296291</v>
      </c>
      <c r="D27" s="20">
        <f t="shared" si="34"/>
        <v>0.50212962962962959</v>
      </c>
      <c r="E27" s="20">
        <f t="shared" si="34"/>
        <v>0.58546296296296307</v>
      </c>
      <c r="F27" s="21">
        <v>3.6</v>
      </c>
      <c r="G27" s="21">
        <v>3.7</v>
      </c>
      <c r="H27" s="21">
        <f t="shared" si="7"/>
        <v>11</v>
      </c>
      <c r="I27" s="22" t="s">
        <v>59</v>
      </c>
      <c r="J27" s="20">
        <f t="shared" ref="J27:L27" si="35">J28+TIME(0,0,(3600*($Q27-$Q28)/(INDEX($V$5:$AD$6,MATCH(J$15,$U$5:$U$6,0),MATCH(CONCATENATE($R28,$S28),$V$4:$AD$4,0)))+$V$8))</f>
        <v>0.21173611111111112</v>
      </c>
      <c r="K27" s="20">
        <f t="shared" si="35"/>
        <v>0.28396990740740735</v>
      </c>
      <c r="L27" s="20">
        <f t="shared" si="35"/>
        <v>0.44090277777777775</v>
      </c>
      <c r="M27" s="20">
        <f t="shared" si="0"/>
        <v>0.53049768518518525</v>
      </c>
      <c r="N27" s="40">
        <f t="shared" si="0"/>
        <v>0.61383101851851851</v>
      </c>
      <c r="P27" s="1">
        <f t="shared" si="4"/>
        <v>22.4</v>
      </c>
      <c r="Q27" s="6">
        <f t="shared" si="1"/>
        <v>39.900000000000006</v>
      </c>
      <c r="R27" s="8">
        <v>1</v>
      </c>
      <c r="S27" s="23" t="s">
        <v>60</v>
      </c>
      <c r="T27" s="24">
        <f t="shared" ref="T27:U27" si="36">TIME(0,0,(3600*($P27-$P26)/(INDEX($V$5:$AD$6,MATCH(T$15,$U$5:$U$6,0),MATCH((CONCATENATE($R27,$S27)),$V$4:$AD$4,0)))))</f>
        <v>2.9976851851851848E-3</v>
      </c>
      <c r="U27" s="24">
        <f t="shared" si="36"/>
        <v>3.7500000000000003E-3</v>
      </c>
      <c r="V27" s="1"/>
      <c r="W27" s="25"/>
      <c r="X27" s="1"/>
      <c r="Y27" s="1"/>
    </row>
    <row r="28" spans="1:25" ht="13.5" customHeight="1" x14ac:dyDescent="0.25">
      <c r="A28" s="39">
        <f t="shared" ref="A28:E28" si="37">A27+TIME(0,0,(3600*($P28-$P27)/(INDEX($V$5:$AD$6,MATCH(A$15,$U$5:$U$6,0),MATCH(CONCATENATE($R28,$S28),$V$4:$AD$4,0)))+$V$8))</f>
        <v>0.83893518518518528</v>
      </c>
      <c r="B28" s="20">
        <f t="shared" si="37"/>
        <v>0.26601851851851849</v>
      </c>
      <c r="C28" s="20">
        <f t="shared" si="37"/>
        <v>0.33893518518518512</v>
      </c>
      <c r="D28" s="20">
        <f t="shared" si="37"/>
        <v>0.5056018518518518</v>
      </c>
      <c r="E28" s="20">
        <f t="shared" si="37"/>
        <v>0.58893518518518528</v>
      </c>
      <c r="F28" s="21">
        <v>3.7</v>
      </c>
      <c r="G28" s="21">
        <v>1.9</v>
      </c>
      <c r="H28" s="21">
        <f t="shared" si="7"/>
        <v>12</v>
      </c>
      <c r="I28" s="22" t="s">
        <v>61</v>
      </c>
      <c r="J28" s="20">
        <f t="shared" ref="J28:L28" si="38">J29+TIME(0,0,(3600*($Q28-$Q29)/(INDEX($V$5:$AD$6,MATCH(J$15,$U$5:$U$6,0),MATCH(CONCATENATE($R29,$S29),$V$4:$AD$4,0)))+$V$8))</f>
        <v>0.20826388888888892</v>
      </c>
      <c r="K28" s="20">
        <f t="shared" si="38"/>
        <v>0.28049768518518514</v>
      </c>
      <c r="L28" s="20">
        <f t="shared" si="38"/>
        <v>0.43743055555555554</v>
      </c>
      <c r="M28" s="20">
        <f t="shared" si="0"/>
        <v>0.52702546296296304</v>
      </c>
      <c r="N28" s="40">
        <f t="shared" si="0"/>
        <v>0.6103587962962963</v>
      </c>
      <c r="P28" s="1">
        <f t="shared" si="4"/>
        <v>26.099999999999998</v>
      </c>
      <c r="Q28" s="6">
        <f t="shared" si="1"/>
        <v>36.200000000000003</v>
      </c>
      <c r="R28" s="8">
        <v>1</v>
      </c>
      <c r="S28" s="23" t="s">
        <v>60</v>
      </c>
      <c r="T28" s="24">
        <f t="shared" ref="T28:U28" si="39">TIME(0,0,(3600*($P28-$P27)/(INDEX($V$5:$AD$6,MATCH(T$15,$U$5:$U$6,0),MATCH((CONCATENATE($R28,$S28)),$V$4:$AD$4,0)))))</f>
        <v>3.0787037037037037E-3</v>
      </c>
      <c r="U28" s="24">
        <f t="shared" si="39"/>
        <v>3.8541666666666668E-3</v>
      </c>
      <c r="V28" s="1"/>
      <c r="W28" s="25"/>
      <c r="X28" s="1"/>
      <c r="Y28" s="1"/>
    </row>
    <row r="29" spans="1:25" ht="13.5" customHeight="1" x14ac:dyDescent="0.25">
      <c r="A29" s="39">
        <f t="shared" ref="A29:E29" si="40">A28+TIME(0,0,(3600*($P29-$P28)/(INDEX($V$5:$AD$6,MATCH(A$15,$U$5:$U$6,0),MATCH(CONCATENATE($R29,$S29),$V$4:$AD$4,0)))+$V$8))</f>
        <v>0.84090277777777789</v>
      </c>
      <c r="B29" s="20">
        <f t="shared" si="40"/>
        <v>0.26798611111111109</v>
      </c>
      <c r="C29" s="20">
        <f t="shared" si="40"/>
        <v>0.34090277777777772</v>
      </c>
      <c r="D29" s="20">
        <f t="shared" si="40"/>
        <v>0.50756944444444441</v>
      </c>
      <c r="E29" s="20">
        <f t="shared" si="40"/>
        <v>0.59090277777777789</v>
      </c>
      <c r="F29" s="21">
        <v>1.9</v>
      </c>
      <c r="G29" s="21">
        <v>4.5999999999999996</v>
      </c>
      <c r="H29" s="21">
        <f t="shared" si="7"/>
        <v>13</v>
      </c>
      <c r="I29" s="22" t="s">
        <v>62</v>
      </c>
      <c r="J29" s="20">
        <f t="shared" ref="J29:N29" si="41">J30+TIME(0,0,(3600*($Q29-$Q30)/(INDEX($V$5:$AD$6,MATCH(J$15,$U$5:$U$6,0),MATCH(CONCATENATE($R30,$S30),$V$4:$AD$4,0)))+$V$8))</f>
        <v>0.20629629629629631</v>
      </c>
      <c r="K29" s="20">
        <f t="shared" si="41"/>
        <v>0.27853009259259254</v>
      </c>
      <c r="L29" s="20">
        <f t="shared" si="41"/>
        <v>0.43546296296296294</v>
      </c>
      <c r="M29" s="20">
        <f t="shared" si="41"/>
        <v>0.52505787037037044</v>
      </c>
      <c r="N29" s="40">
        <f t="shared" si="41"/>
        <v>0.6083912037037037</v>
      </c>
      <c r="P29" s="1">
        <f t="shared" si="4"/>
        <v>27.999999999999996</v>
      </c>
      <c r="Q29" s="6">
        <f t="shared" si="1"/>
        <v>34.300000000000004</v>
      </c>
      <c r="R29" s="8">
        <v>1</v>
      </c>
      <c r="S29" s="23" t="s">
        <v>60</v>
      </c>
      <c r="T29" s="24">
        <f t="shared" ref="T29:U29" si="42">TIME(0,0,(3600*($P29-$P28)/(INDEX($V$5:$AD$6,MATCH(T$15,$U$5:$U$6,0),MATCH((CONCATENATE($R29,$S29)),$V$4:$AD$4,0)))))</f>
        <v>1.5740740740740741E-3</v>
      </c>
      <c r="U29" s="24">
        <f t="shared" si="42"/>
        <v>1.9791666666666668E-3</v>
      </c>
      <c r="V29" s="1"/>
      <c r="W29" s="25"/>
      <c r="X29" s="1"/>
      <c r="Y29" s="1"/>
    </row>
    <row r="30" spans="1:25" ht="13.5" customHeight="1" x14ac:dyDescent="0.25">
      <c r="A30" s="39">
        <f t="shared" ref="A30:E30" si="43">A29+TIME(0,0,(3600*($P30-$P29)/(INDEX($V$5:$AD$6,MATCH(A$15,$U$5:$U$6,0),MATCH(CONCATENATE($R30,$S30),$V$4:$AD$4,0)))+$V$8))</f>
        <v>0.84512731481481496</v>
      </c>
      <c r="B30" s="20">
        <f t="shared" si="43"/>
        <v>0.2722106481481481</v>
      </c>
      <c r="C30" s="20">
        <f t="shared" si="43"/>
        <v>0.34512731481481473</v>
      </c>
      <c r="D30" s="20">
        <f t="shared" si="43"/>
        <v>0.51179398148148147</v>
      </c>
      <c r="E30" s="20">
        <f t="shared" si="43"/>
        <v>0.59512731481481496</v>
      </c>
      <c r="F30" s="21">
        <v>4.5999999999999996</v>
      </c>
      <c r="G30" s="21">
        <v>6.6</v>
      </c>
      <c r="H30" s="21">
        <f t="shared" si="7"/>
        <v>14</v>
      </c>
      <c r="I30" s="22" t="s">
        <v>63</v>
      </c>
      <c r="J30" s="20">
        <f t="shared" ref="J30:L30" si="44">J31+TIME(0,0,(3600*($Q30-$Q31)/(INDEX($V$5:$AD$6,MATCH(J$15,$U$5:$U$6,0),MATCH(CONCATENATE($R31,$S31),$V$4:$AD$4,0)))+$V$8))</f>
        <v>0.20207175925925927</v>
      </c>
      <c r="K30" s="32">
        <v>0.27430555555555552</v>
      </c>
      <c r="L30" s="20">
        <f t="shared" si="44"/>
        <v>0.43123842592592593</v>
      </c>
      <c r="M30" s="32">
        <v>0.52083333333333337</v>
      </c>
      <c r="N30" s="61">
        <v>0.60416666666666663</v>
      </c>
      <c r="P30" s="1">
        <f t="shared" si="4"/>
        <v>32.599999999999994</v>
      </c>
      <c r="Q30" s="6">
        <f t="shared" si="1"/>
        <v>29.700000000000003</v>
      </c>
      <c r="R30" s="8">
        <v>1</v>
      </c>
      <c r="S30" s="23" t="s">
        <v>60</v>
      </c>
      <c r="T30" s="24">
        <f t="shared" ref="T30:U30" si="45">TIME(0,0,(3600*($P30-$P29)/(INDEX($V$5:$AD$6,MATCH(T$15,$U$5:$U$6,0),MATCH((CONCATENATE($R30,$S30)),$V$4:$AD$4,0)))))</f>
        <v>3.8310185185185183E-3</v>
      </c>
      <c r="U30" s="24">
        <f t="shared" si="45"/>
        <v>4.7916666666666672E-3</v>
      </c>
      <c r="V30" s="1"/>
      <c r="W30" s="25"/>
      <c r="X30" s="1"/>
      <c r="Y30" s="1"/>
    </row>
    <row r="31" spans="1:25" ht="13.5" customHeight="1" x14ac:dyDescent="0.25">
      <c r="A31" s="39">
        <f t="shared" ref="A31:C31" si="46">A30+TIME(0,0,(3600*($P31-$P30)/(INDEX($V$5:$AD$6,MATCH(A$15,$U$5:$U$6,0),MATCH(CONCATENATE($R31,$S31),$V$4:$AD$4,0)))+$V$8))</f>
        <v>0.85101851851851862</v>
      </c>
      <c r="B31" s="20"/>
      <c r="C31" s="20">
        <f t="shared" si="46"/>
        <v>0.35101851851851845</v>
      </c>
      <c r="D31" s="20"/>
      <c r="E31" s="20"/>
      <c r="F31" s="21">
        <v>6.6</v>
      </c>
      <c r="G31" s="21">
        <v>3.3</v>
      </c>
      <c r="H31" s="21">
        <f t="shared" si="7"/>
        <v>15</v>
      </c>
      <c r="I31" s="22" t="s">
        <v>64</v>
      </c>
      <c r="J31" s="20">
        <f t="shared" ref="J31:L31" si="47">J32+TIME(0,0,(3600*($Q31-$Q32)/(INDEX($V$5:$AD$6,MATCH(J$15,$U$5:$U$6,0),MATCH(CONCATENATE($R32,$S32),$V$4:$AD$4,0)))+$V$8))</f>
        <v>0.19618055555555558</v>
      </c>
      <c r="K31" s="20"/>
      <c r="L31" s="20">
        <f t="shared" si="47"/>
        <v>0.42534722222222221</v>
      </c>
      <c r="M31" s="20"/>
      <c r="N31" s="40"/>
      <c r="P31" s="1">
        <f t="shared" si="4"/>
        <v>39.199999999999996</v>
      </c>
      <c r="Q31" s="6">
        <f t="shared" si="1"/>
        <v>23.1</v>
      </c>
      <c r="R31" s="8">
        <v>1</v>
      </c>
      <c r="S31" s="23" t="s">
        <v>60</v>
      </c>
      <c r="T31" s="24">
        <f t="shared" ref="T31:U31" si="48">TIME(0,0,(3600*($P31-$P30)/(INDEX($V$5:$AD$6,MATCH(T$15,$U$5:$U$6,0),MATCH((CONCATENATE($R31,$S31)),$V$4:$AD$4,0)))))</f>
        <v>5.4976851851851853E-3</v>
      </c>
      <c r="U31" s="24">
        <f t="shared" si="48"/>
        <v>6.875E-3</v>
      </c>
      <c r="V31" s="1"/>
      <c r="W31" s="25"/>
      <c r="X31" s="1"/>
      <c r="Y31" s="1"/>
    </row>
    <row r="32" spans="1:25" ht="13.5" customHeight="1" x14ac:dyDescent="0.25">
      <c r="A32" s="39">
        <f t="shared" ref="A32:C32" si="49">A31+TIME(0,0,(3600*($P32-$P31)/(INDEX($V$5:$AD$6,MATCH(A$15,$U$5:$U$6,0),MATCH(CONCATENATE($R32,$S32),$V$4:$AD$4,0)))+$V$8))</f>
        <v>0.8541550925925927</v>
      </c>
      <c r="B32" s="20"/>
      <c r="C32" s="20">
        <f t="shared" si="49"/>
        <v>0.35415509259259254</v>
      </c>
      <c r="D32" s="20"/>
      <c r="E32" s="20"/>
      <c r="F32" s="21">
        <v>3.3</v>
      </c>
      <c r="G32" s="21">
        <v>1.6</v>
      </c>
      <c r="H32" s="21">
        <f t="shared" si="7"/>
        <v>16</v>
      </c>
      <c r="I32" s="22" t="s">
        <v>65</v>
      </c>
      <c r="J32" s="20">
        <f t="shared" ref="J32:L32" si="50">J33+TIME(0,0,(3600*($Q32-$Q33)/(INDEX($V$5:$AD$6,MATCH(J$15,$U$5:$U$6,0),MATCH(CONCATENATE($R33,$S33),$V$4:$AD$4,0)))+$V$8))</f>
        <v>0.1930439814814815</v>
      </c>
      <c r="K32" s="20"/>
      <c r="L32" s="20">
        <f t="shared" si="50"/>
        <v>0.42221064814814813</v>
      </c>
      <c r="M32" s="20"/>
      <c r="N32" s="40"/>
      <c r="P32" s="1">
        <f t="shared" si="4"/>
        <v>42.499999999999993</v>
      </c>
      <c r="Q32" s="6">
        <f t="shared" si="1"/>
        <v>19.8</v>
      </c>
      <c r="R32" s="8">
        <v>1</v>
      </c>
      <c r="S32" s="23" t="s">
        <v>60</v>
      </c>
      <c r="T32" s="24">
        <f t="shared" ref="T32:U32" si="51">TIME(0,0,(3600*($P32-$P31)/(INDEX($V$5:$AD$6,MATCH(T$15,$U$5:$U$6,0),MATCH((CONCATENATE($R32,$S32)),$V$4:$AD$4,0)))))</f>
        <v>2.7430555555555559E-3</v>
      </c>
      <c r="U32" s="24">
        <f t="shared" si="51"/>
        <v>3.4375E-3</v>
      </c>
      <c r="V32" s="1"/>
      <c r="W32" s="25"/>
      <c r="X32" s="1"/>
      <c r="Y32" s="1"/>
    </row>
    <row r="33" spans="1:25" ht="13.5" customHeight="1" x14ac:dyDescent="0.25">
      <c r="A33" s="39">
        <f t="shared" ref="A33:C33" si="52">A32+TIME(0,0,(3600*($P33-$P32)/(INDEX($V$5:$AD$6,MATCH(A$15,$U$5:$U$6,0),MATCH(CONCATENATE($R33,$S33),$V$4:$AD$4,0)))+$V$8))</f>
        <v>0.85587962962962971</v>
      </c>
      <c r="B33" s="20"/>
      <c r="C33" s="20">
        <f t="shared" si="52"/>
        <v>0.35587962962962955</v>
      </c>
      <c r="D33" s="20"/>
      <c r="E33" s="20"/>
      <c r="F33" s="21">
        <v>1.6</v>
      </c>
      <c r="G33" s="21">
        <v>3.8</v>
      </c>
      <c r="H33" s="21">
        <f t="shared" si="7"/>
        <v>17</v>
      </c>
      <c r="I33" s="22" t="s">
        <v>66</v>
      </c>
      <c r="J33" s="20">
        <f t="shared" ref="J33:L33" si="53">J34+TIME(0,0,(3600*($Q33-$Q34)/(INDEX($V$5:$AD$6,MATCH(J$15,$U$5:$U$6,0),MATCH(CONCATENATE($R34,$S34),$V$4:$AD$4,0)))+$V$8))</f>
        <v>0.19131944444444446</v>
      </c>
      <c r="K33" s="20"/>
      <c r="L33" s="20">
        <f t="shared" si="53"/>
        <v>0.42048611111111112</v>
      </c>
      <c r="M33" s="20"/>
      <c r="N33" s="40"/>
      <c r="P33" s="1">
        <f t="shared" si="4"/>
        <v>44.099999999999994</v>
      </c>
      <c r="Q33" s="6">
        <f t="shared" si="1"/>
        <v>18.2</v>
      </c>
      <c r="R33" s="8">
        <v>1</v>
      </c>
      <c r="S33" s="23" t="s">
        <v>60</v>
      </c>
      <c r="T33" s="24">
        <f t="shared" ref="T33:U33" si="54">TIME(0,0,(3600*($P33-$P32)/(INDEX($V$5:$AD$6,MATCH(T$15,$U$5:$U$6,0),MATCH((CONCATENATE($R33,$S33)),$V$4:$AD$4,0)))))</f>
        <v>1.3310185185185187E-3</v>
      </c>
      <c r="U33" s="24">
        <f t="shared" si="54"/>
        <v>1.6666666666666668E-3</v>
      </c>
      <c r="V33" s="1"/>
      <c r="W33" s="25"/>
      <c r="X33" s="1"/>
      <c r="Y33" s="1"/>
    </row>
    <row r="34" spans="1:25" ht="13.5" customHeight="1" x14ac:dyDescent="0.25">
      <c r="A34" s="39">
        <f t="shared" ref="A34:C34" si="55">A33+TIME(0,0,(3600*($P34-$P33)/(INDEX($V$5:$AD$6,MATCH(A$15,$U$5:$U$6,0),MATCH(CONCATENATE($R34,$S34),$V$4:$AD$4,0)))+$V$8))</f>
        <v>0.85943287037037042</v>
      </c>
      <c r="B34" s="20"/>
      <c r="C34" s="20">
        <f t="shared" si="55"/>
        <v>0.35943287037037031</v>
      </c>
      <c r="D34" s="20"/>
      <c r="E34" s="20"/>
      <c r="F34" s="21">
        <v>3.8</v>
      </c>
      <c r="G34" s="21">
        <v>5.8</v>
      </c>
      <c r="H34" s="21">
        <f t="shared" si="7"/>
        <v>18</v>
      </c>
      <c r="I34" s="22" t="s">
        <v>67</v>
      </c>
      <c r="J34" s="20">
        <f t="shared" ref="J34:L34" si="56">J35+TIME(0,0,(3600*($Q34-$Q35)/(INDEX($V$5:$AD$6,MATCH(J$15,$U$5:$U$6,0),MATCH(CONCATENATE($R35,$S35),$V$4:$AD$4,0)))+$V$8))</f>
        <v>0.18776620370370373</v>
      </c>
      <c r="K34" s="20"/>
      <c r="L34" s="20">
        <f t="shared" si="56"/>
        <v>0.41693287037037036</v>
      </c>
      <c r="M34" s="20"/>
      <c r="N34" s="40"/>
      <c r="P34" s="1">
        <f t="shared" si="4"/>
        <v>47.899999999999991</v>
      </c>
      <c r="Q34" s="6">
        <f t="shared" si="1"/>
        <v>14.399999999999999</v>
      </c>
      <c r="R34" s="8">
        <v>1</v>
      </c>
      <c r="S34" s="23" t="s">
        <v>60</v>
      </c>
      <c r="T34" s="24">
        <f t="shared" ref="T34:U34" si="57">TIME(0,0,(3600*($P34-$P33)/(INDEX($V$5:$AD$6,MATCH(T$15,$U$5:$U$6,0),MATCH((CONCATENATE($R34,$S34)),$V$4:$AD$4,0)))))</f>
        <v>3.1597222222222222E-3</v>
      </c>
      <c r="U34" s="24">
        <f t="shared" si="57"/>
        <v>3.9583333333333337E-3</v>
      </c>
      <c r="V34" s="1"/>
      <c r="W34" s="25"/>
      <c r="X34" s="1"/>
      <c r="Y34" s="1"/>
    </row>
    <row r="35" spans="1:25" ht="13.5" customHeight="1" x14ac:dyDescent="0.25">
      <c r="A35" s="39">
        <f t="shared" ref="A35:C35" si="58">A34+TIME(0,0,(3600*($P35-$P34)/(INDEX($V$5:$AD$6,MATCH(A$15,$U$5:$U$6,0),MATCH(CONCATENATE($R35,$S35),$V$4:$AD$4,0)))+$V$8))</f>
        <v>0.86465277777777783</v>
      </c>
      <c r="B35" s="20"/>
      <c r="C35" s="20">
        <f t="shared" si="58"/>
        <v>0.36465277777777771</v>
      </c>
      <c r="D35" s="20"/>
      <c r="E35" s="20"/>
      <c r="F35" s="21">
        <v>5.8</v>
      </c>
      <c r="G35" s="21">
        <v>1.9</v>
      </c>
      <c r="H35" s="21">
        <f t="shared" si="7"/>
        <v>19</v>
      </c>
      <c r="I35" s="22" t="s">
        <v>68</v>
      </c>
      <c r="J35" s="20">
        <f t="shared" ref="J35:L35" si="59">J36+TIME(0,0,(3600*($Q35-$Q36)/(INDEX($V$5:$AD$6,MATCH(J$15,$U$5:$U$6,0),MATCH(CONCATENATE($R36,$S36),$V$4:$AD$4,0)))+$V$8))</f>
        <v>0.18254629629629632</v>
      </c>
      <c r="K35" s="20"/>
      <c r="L35" s="20">
        <f t="shared" si="59"/>
        <v>0.41171296296296295</v>
      </c>
      <c r="M35" s="20"/>
      <c r="N35" s="40"/>
      <c r="P35" s="1">
        <f t="shared" si="4"/>
        <v>53.699999999999989</v>
      </c>
      <c r="Q35" s="6">
        <f t="shared" si="1"/>
        <v>8.6</v>
      </c>
      <c r="R35" s="8">
        <v>1</v>
      </c>
      <c r="S35" s="23" t="s">
        <v>60</v>
      </c>
      <c r="T35" s="24">
        <f t="shared" ref="T35:U35" si="60">TIME(0,0,(3600*($P35-$P34)/(INDEX($V$5:$AD$6,MATCH(T$15,$U$5:$U$6,0),MATCH((CONCATENATE($R35,$S35)),$V$4:$AD$4,0)))))</f>
        <v>4.8263888888888887E-3</v>
      </c>
      <c r="U35" s="24">
        <f t="shared" si="60"/>
        <v>6.0416666666666665E-3</v>
      </c>
      <c r="V35" s="1"/>
      <c r="W35" s="25"/>
      <c r="X35" s="1"/>
      <c r="Y35" s="1"/>
    </row>
    <row r="36" spans="1:25" ht="13.5" customHeight="1" x14ac:dyDescent="0.25">
      <c r="A36" s="39">
        <f t="shared" ref="A36:C36" si="61">A35+TIME(0,0,(3600*($P36-$P35)/(INDEX($V$5:$AD$6,MATCH(A$15,$U$5:$U$6,0),MATCH(CONCATENATE($R36,$S36),$V$4:$AD$4,0)))+$V$8))</f>
        <v>0.86680555555555561</v>
      </c>
      <c r="B36" s="20"/>
      <c r="C36" s="20">
        <f t="shared" si="61"/>
        <v>0.3668055555555555</v>
      </c>
      <c r="D36" s="20"/>
      <c r="E36" s="20"/>
      <c r="F36" s="21">
        <v>1.9</v>
      </c>
      <c r="G36" s="21">
        <v>1.9</v>
      </c>
      <c r="H36" s="21">
        <f t="shared" si="7"/>
        <v>20</v>
      </c>
      <c r="I36" s="22" t="s">
        <v>69</v>
      </c>
      <c r="J36" s="20">
        <f t="shared" ref="J36:L36" si="62">J38+TIME(0,0,(3600*($Q36-$Q37)/(INDEX($V$5:$AD$6,MATCH(J$15,$U$5:$U$6,0),MATCH(CONCATENATE($R37,$S37),$V$4:$AD$4,0)))+$V$8))</f>
        <v>0.18039351851851854</v>
      </c>
      <c r="K36" s="20"/>
      <c r="L36" s="20">
        <f t="shared" si="62"/>
        <v>0.40956018518518517</v>
      </c>
      <c r="M36" s="20"/>
      <c r="N36" s="40"/>
      <c r="P36" s="1">
        <f t="shared" si="4"/>
        <v>55.599999999999987</v>
      </c>
      <c r="Q36" s="6">
        <f t="shared" si="1"/>
        <v>6.6999999999999993</v>
      </c>
      <c r="R36" s="8">
        <v>2</v>
      </c>
      <c r="S36" s="23" t="s">
        <v>60</v>
      </c>
      <c r="T36" s="24">
        <f t="shared" ref="T36:U36" si="63">TIME(0,0,(3600*($P36-$P35)/(INDEX($V$5:$AD$6,MATCH(T$15,$U$5:$U$6,0),MATCH((CONCATENATE($R36,$S36)),$V$4:$AD$4,0)))))</f>
        <v>1.7592592592592592E-3</v>
      </c>
      <c r="U36" s="24">
        <f t="shared" si="63"/>
        <v>2.2569444444444447E-3</v>
      </c>
      <c r="V36" s="1"/>
      <c r="W36" s="25"/>
      <c r="X36" s="1"/>
      <c r="Y36" s="1"/>
    </row>
    <row r="37" spans="1:25" ht="13.5" customHeight="1" x14ac:dyDescent="0.25">
      <c r="A37" s="39">
        <f t="shared" ref="A37:C37" si="64">A36+TIME(0,0,(3600*($P37-$P36)/(INDEX($V$5:$AD$6,MATCH(A$15,$U$5:$U$6,0),MATCH(CONCATENATE($R37,$S37),$V$4:$AD$4,0)))+$V$8))</f>
        <v>0.87043981481481492</v>
      </c>
      <c r="B37" s="20"/>
      <c r="C37" s="20">
        <f t="shared" si="64"/>
        <v>0.37043981481481475</v>
      </c>
      <c r="D37" s="20"/>
      <c r="E37" s="20"/>
      <c r="F37" s="21">
        <v>3.5</v>
      </c>
      <c r="G37" s="28"/>
      <c r="H37" s="21">
        <f t="shared" si="7"/>
        <v>21</v>
      </c>
      <c r="I37" s="22" t="s">
        <v>70</v>
      </c>
      <c r="J37" s="30"/>
      <c r="K37" s="31"/>
      <c r="L37" s="30"/>
      <c r="M37" s="20"/>
      <c r="N37" s="40"/>
      <c r="P37" s="1">
        <f t="shared" si="4"/>
        <v>59.099999999999987</v>
      </c>
      <c r="Q37" s="6">
        <f t="shared" si="1"/>
        <v>4.8</v>
      </c>
      <c r="R37" s="8">
        <v>2</v>
      </c>
      <c r="S37" s="23" t="s">
        <v>60</v>
      </c>
      <c r="T37" s="24">
        <f t="shared" ref="T37:U37" si="65">TIME(0,0,(3600*($P37-$P36)/(INDEX($V$5:$AD$6,MATCH(T$15,$U$5:$U$6,0),MATCH((CONCATENATE($R37,$S37)),$V$4:$AD$4,0)))))</f>
        <v>3.2407407407407406E-3</v>
      </c>
      <c r="U37" s="24">
        <f t="shared" si="65"/>
        <v>4.1666666666666666E-3</v>
      </c>
      <c r="V37" s="1"/>
      <c r="W37" s="25"/>
      <c r="X37" s="1"/>
      <c r="Y37" s="1"/>
    </row>
    <row r="38" spans="1:25" ht="13.5" customHeight="1" x14ac:dyDescent="0.25">
      <c r="A38" s="62"/>
      <c r="B38" s="20"/>
      <c r="C38" s="30"/>
      <c r="D38" s="20"/>
      <c r="E38" s="20"/>
      <c r="F38" s="28"/>
      <c r="G38" s="21">
        <v>1.5</v>
      </c>
      <c r="H38" s="21">
        <f t="shared" si="7"/>
        <v>22</v>
      </c>
      <c r="I38" s="22" t="s">
        <v>71</v>
      </c>
      <c r="J38" s="20">
        <f t="shared" ref="J38:L38" si="66">J39+TIME(0,0,(3600*($Q38-$Q39)/(INDEX($V$5:$AD$6,MATCH(J$15,$U$5:$U$6,0),MATCH(CONCATENATE($R39,$S39),$V$4:$AD$4,0)))+$V$8))</f>
        <v>0.17824074074074076</v>
      </c>
      <c r="K38" s="20"/>
      <c r="L38" s="20">
        <f t="shared" si="66"/>
        <v>0.40740740740740738</v>
      </c>
      <c r="M38" s="20"/>
      <c r="N38" s="40"/>
      <c r="P38" s="1">
        <f t="shared" si="4"/>
        <v>59.099999999999987</v>
      </c>
      <c r="Q38" s="6">
        <f t="shared" si="1"/>
        <v>4.8</v>
      </c>
      <c r="R38" s="8">
        <v>2</v>
      </c>
      <c r="S38" s="23" t="s">
        <v>60</v>
      </c>
      <c r="T38" s="24">
        <f t="shared" ref="T38:U38" si="67">TIME(0,0,(3600*($P38-$P37)/(INDEX($V$5:$AD$6,MATCH(T$15,$U$5:$U$6,0),MATCH((CONCATENATE($R38,$S38)),$V$4:$AD$4,0)))))</f>
        <v>0</v>
      </c>
      <c r="U38" s="24">
        <f t="shared" si="67"/>
        <v>0</v>
      </c>
      <c r="V38" s="1"/>
      <c r="W38" s="25"/>
      <c r="X38" s="1"/>
      <c r="Y38" s="1"/>
    </row>
    <row r="39" spans="1:25" ht="13.5" customHeight="1" x14ac:dyDescent="0.25">
      <c r="A39" s="39">
        <f>A37+TIME(0,0,(3600*($P39-$P38)/(INDEX($V$5:$AD$6,MATCH(A$15,$U$5:$U$6,0),MATCH(CONCATENATE($R39,$S39),$V$4:$AD$4,0)))+$V$8))</f>
        <v>0.87625000000000008</v>
      </c>
      <c r="B39" s="20"/>
      <c r="C39" s="20">
        <f t="shared" ref="C39" si="68">C37+TIME(0,0,(3600*($P39-$P38)/(INDEX($V$5:$AD$6,MATCH(C$15,$U$5:$U$6,0),MATCH(CONCATENATE($R39,$S39),$V$4:$AD$4,0)))+$V$8))</f>
        <v>0.37624999999999992</v>
      </c>
      <c r="D39" s="20"/>
      <c r="E39" s="20"/>
      <c r="F39" s="21">
        <v>2.6</v>
      </c>
      <c r="G39" s="21">
        <v>0.7</v>
      </c>
      <c r="H39" s="21">
        <f t="shared" si="7"/>
        <v>23</v>
      </c>
      <c r="I39" s="22" t="s">
        <v>72</v>
      </c>
      <c r="J39" s="20">
        <f t="shared" ref="J39:L39" si="69">J40+TIME(0,0,(3600*($Q39-$Q40)/(INDEX($V$5:$AD$6,MATCH(J$15,$U$5:$U$6,0),MATCH(CONCATENATE($R40,$S40),$V$4:$AD$4,0)))+$V$8))</f>
        <v>0.17472222222222222</v>
      </c>
      <c r="K39" s="20"/>
      <c r="L39" s="20">
        <f t="shared" si="69"/>
        <v>0.40388888888888885</v>
      </c>
      <c r="M39" s="20"/>
      <c r="N39" s="40"/>
      <c r="P39" s="1">
        <f t="shared" si="4"/>
        <v>61.699999999999989</v>
      </c>
      <c r="Q39" s="6">
        <f t="shared" si="1"/>
        <v>3.3</v>
      </c>
      <c r="R39" s="8">
        <v>3</v>
      </c>
      <c r="S39" s="23" t="s">
        <v>60</v>
      </c>
      <c r="T39" s="24">
        <f t="shared" ref="T39:U39" si="70">TIME(0,0,(3600*($P39-$P38)/(INDEX($V$5:$AD$6,MATCH(T$15,$U$5:$U$6,0),MATCH((CONCATENATE($R39,$S39)),$V$4:$AD$4,0)))))</f>
        <v>5.4166666666666669E-3</v>
      </c>
      <c r="U39" s="24">
        <f t="shared" si="70"/>
        <v>7.2222222222222228E-3</v>
      </c>
      <c r="V39" s="1"/>
      <c r="W39" s="25"/>
      <c r="X39" s="1"/>
      <c r="Y39" s="1"/>
    </row>
    <row r="40" spans="1:25" ht="13.5" customHeight="1" x14ac:dyDescent="0.25">
      <c r="A40" s="39">
        <f t="shared" ref="A40:C40" si="71">A39+TIME(0,0,(3600*($P40-$P39)/(INDEX($V$5:$AD$6,MATCH(A$15,$U$5:$U$6,0),MATCH(CONCATENATE($R40,$S40),$V$4:$AD$4,0)))+$V$8))</f>
        <v>0.87810185185185197</v>
      </c>
      <c r="B40" s="20"/>
      <c r="C40" s="20">
        <f t="shared" si="71"/>
        <v>0.37810185185185174</v>
      </c>
      <c r="D40" s="20"/>
      <c r="E40" s="20"/>
      <c r="F40" s="21">
        <v>0.7</v>
      </c>
      <c r="G40" s="21">
        <v>1.5</v>
      </c>
      <c r="H40" s="21">
        <f t="shared" si="7"/>
        <v>24</v>
      </c>
      <c r="I40" s="22" t="s">
        <v>73</v>
      </c>
      <c r="J40" s="20">
        <f t="shared" ref="J40:L40" si="72">J41+TIME(0,0,(3600*($Q40-$Q41)/(INDEX($V$5:$AD$6,MATCH(J$15,$U$5:$U$6,0),MATCH(CONCATENATE($R41,$S41),$V$4:$AD$4,0)))+$V$8))</f>
        <v>0.17287037037037037</v>
      </c>
      <c r="K40" s="20"/>
      <c r="L40" s="20">
        <f t="shared" si="72"/>
        <v>0.40203703703703703</v>
      </c>
      <c r="M40" s="20"/>
      <c r="N40" s="40"/>
      <c r="P40" s="1">
        <f t="shared" si="4"/>
        <v>62.399999999999991</v>
      </c>
      <c r="Q40" s="6">
        <f t="shared" si="1"/>
        <v>2.6</v>
      </c>
      <c r="R40" s="23" t="s">
        <v>74</v>
      </c>
      <c r="S40" s="23" t="s">
        <v>60</v>
      </c>
      <c r="T40" s="24">
        <f t="shared" ref="T40:U40" si="73">TIME(0,0,(3600*($P40-$P39)/(INDEX($V$5:$AD$6,MATCH(T$15,$U$5:$U$6,0),MATCH((CONCATENATE($R40,$S40)),$V$4:$AD$4,0)))))</f>
        <v>1.4583333333333334E-3</v>
      </c>
      <c r="U40" s="24">
        <f t="shared" si="73"/>
        <v>1.9444444444444442E-3</v>
      </c>
      <c r="V40" s="1"/>
      <c r="W40" s="25"/>
      <c r="X40" s="1"/>
      <c r="Y40" s="1"/>
    </row>
    <row r="41" spans="1:25" ht="13.5" customHeight="1" x14ac:dyDescent="0.25">
      <c r="A41" s="39">
        <f t="shared" ref="A41:C41" si="74">A40+TIME(0,0,(3600*($P41-$P40)/(INDEX($V$5:$AD$6,MATCH(A$15,$U$5:$U$6,0),MATCH(CONCATENATE($R41,$S41),$V$4:$AD$4,0)))+$V$8))</f>
        <v>0.88162037037037044</v>
      </c>
      <c r="B41" s="20"/>
      <c r="C41" s="20">
        <f t="shared" si="74"/>
        <v>0.38162037037037028</v>
      </c>
      <c r="D41" s="20"/>
      <c r="E41" s="20"/>
      <c r="F41" s="21">
        <v>1.5</v>
      </c>
      <c r="G41" s="21">
        <v>1.1000000000000001</v>
      </c>
      <c r="H41" s="21">
        <f t="shared" si="7"/>
        <v>25</v>
      </c>
      <c r="I41" s="22" t="s">
        <v>75</v>
      </c>
      <c r="J41" s="20">
        <f t="shared" ref="J41:L41" si="75">J42+TIME(0,0,(3600*($Q41-$Q42)/(INDEX($V$5:$AD$6,MATCH(J$15,$U$5:$U$6,0),MATCH(CONCATENATE($R42,$S42),$V$4:$AD$4,0)))+$V$8))</f>
        <v>0.16935185185185184</v>
      </c>
      <c r="K41" s="20"/>
      <c r="L41" s="20">
        <f t="shared" si="75"/>
        <v>0.39851851851851849</v>
      </c>
      <c r="M41" s="20"/>
      <c r="N41" s="40"/>
      <c r="P41" s="1">
        <f t="shared" si="4"/>
        <v>63.899999999999991</v>
      </c>
      <c r="Q41" s="6">
        <f t="shared" si="1"/>
        <v>1.1000000000000001</v>
      </c>
      <c r="R41" s="23" t="s">
        <v>74</v>
      </c>
      <c r="S41" s="23" t="s">
        <v>60</v>
      </c>
      <c r="T41" s="24">
        <f t="shared" ref="T41:U41" si="76">TIME(0,0,(3600*($P41-$P40)/(INDEX($V$5:$AD$6,MATCH(T$15,$U$5:$U$6,0),MATCH((CONCATENATE($R41,$S41)),$V$4:$AD$4,0)))))</f>
        <v>3.1249999999999997E-3</v>
      </c>
      <c r="U41" s="24">
        <f t="shared" si="76"/>
        <v>4.1666666666666666E-3</v>
      </c>
      <c r="V41" s="1"/>
      <c r="W41" s="25"/>
      <c r="X41" s="1"/>
      <c r="Y41" s="1"/>
    </row>
    <row r="42" spans="1:25" ht="13.5" customHeight="1" x14ac:dyDescent="0.25">
      <c r="A42" s="39">
        <f t="shared" ref="A42:C42" si="77">A41+TIME(0,0,(3600*($P42-$P41)/(INDEX($V$5:$AD$6,MATCH(A$15,$U$5:$U$6,0),MATCH(CONCATENATE($R42,$S42),$V$4:$AD$4,0)))+$V$8))</f>
        <v>0.88430555555555568</v>
      </c>
      <c r="B42" s="20"/>
      <c r="C42" s="20">
        <f t="shared" si="77"/>
        <v>0.38430555555555546</v>
      </c>
      <c r="D42" s="20"/>
      <c r="E42" s="20"/>
      <c r="F42" s="21">
        <v>1.1000000000000001</v>
      </c>
      <c r="G42" s="21">
        <v>0</v>
      </c>
      <c r="H42" s="21">
        <f t="shared" si="7"/>
        <v>26</v>
      </c>
      <c r="I42" s="26" t="s">
        <v>76</v>
      </c>
      <c r="J42" s="27">
        <v>0.16666666666666666</v>
      </c>
      <c r="K42" s="27"/>
      <c r="L42" s="27">
        <v>0.39583333333333331</v>
      </c>
      <c r="M42" s="20"/>
      <c r="N42" s="40"/>
      <c r="P42" s="1">
        <f t="shared" si="4"/>
        <v>64.999999999999986</v>
      </c>
      <c r="Q42" s="6" t="s">
        <v>77</v>
      </c>
      <c r="R42" s="23" t="s">
        <v>74</v>
      </c>
      <c r="S42" s="23" t="s">
        <v>60</v>
      </c>
      <c r="T42" s="24">
        <f t="shared" ref="T42:U42" si="78">TIME(0,0,(3600*($P42-$P41)/(INDEX($V$5:$AD$6,MATCH(T$15,$U$5:$U$6,0),MATCH((CONCATENATE($R42,$S42)),$V$4:$AD$4,0)))))</f>
        <v>2.2916666666666667E-3</v>
      </c>
      <c r="U42" s="24">
        <f t="shared" si="78"/>
        <v>3.0555555555555557E-3</v>
      </c>
      <c r="V42" s="1"/>
      <c r="W42" s="25"/>
      <c r="X42" s="1"/>
      <c r="Y42" s="1"/>
    </row>
    <row r="43" spans="1:25" ht="13.5" customHeight="1" x14ac:dyDescent="0.25">
      <c r="A43" s="39"/>
      <c r="B43" s="20"/>
      <c r="C43" s="20"/>
      <c r="D43" s="20"/>
      <c r="E43" s="20"/>
      <c r="F43" s="21"/>
      <c r="G43" s="21"/>
      <c r="H43" s="21"/>
      <c r="I43" s="26"/>
      <c r="J43" s="20"/>
      <c r="K43" s="20"/>
      <c r="L43" s="20"/>
      <c r="M43" s="20"/>
      <c r="N43" s="40"/>
      <c r="T43" s="24"/>
      <c r="U43" s="24"/>
      <c r="V43" s="1"/>
      <c r="W43" s="25"/>
      <c r="X43" s="1"/>
      <c r="Y43" s="1"/>
    </row>
    <row r="44" spans="1:25" ht="13.5" customHeight="1" thickBot="1" x14ac:dyDescent="0.25">
      <c r="A44" s="42" t="s">
        <v>78</v>
      </c>
      <c r="B44" s="43" t="s">
        <v>79</v>
      </c>
      <c r="C44" s="43" t="s">
        <v>80</v>
      </c>
      <c r="D44" s="44" t="s">
        <v>80</v>
      </c>
      <c r="E44" s="44" t="s">
        <v>79</v>
      </c>
      <c r="F44" s="43"/>
      <c r="G44" s="43"/>
      <c r="H44" s="43"/>
      <c r="I44" s="45"/>
      <c r="J44" s="44" t="s">
        <v>78</v>
      </c>
      <c r="K44" s="44" t="s">
        <v>79</v>
      </c>
      <c r="L44" s="44" t="s">
        <v>80</v>
      </c>
      <c r="M44" s="44" t="s">
        <v>80</v>
      </c>
      <c r="N44" s="46" t="s">
        <v>79</v>
      </c>
    </row>
    <row r="45" spans="1:25" ht="13.5" customHeight="1" x14ac:dyDescent="0.2">
      <c r="A45" s="1"/>
      <c r="B45" s="5" t="s">
        <v>81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25" ht="13.5" customHeight="1" thickBot="1" x14ac:dyDescent="0.25">
      <c r="J46" s="5"/>
    </row>
    <row r="47" spans="1:25" ht="13.5" customHeight="1" thickBot="1" x14ac:dyDescent="0.3">
      <c r="A47" s="70" t="s">
        <v>29</v>
      </c>
      <c r="B47" s="71"/>
      <c r="C47" s="71"/>
      <c r="D47" s="71"/>
      <c r="E47" s="71"/>
      <c r="F47" s="70" t="s">
        <v>30</v>
      </c>
      <c r="G47" s="72"/>
      <c r="H47" s="15" t="s">
        <v>31</v>
      </c>
      <c r="I47" s="15" t="s">
        <v>32</v>
      </c>
      <c r="J47" s="67" t="s">
        <v>33</v>
      </c>
      <c r="K47" s="68"/>
      <c r="L47" s="68"/>
      <c r="M47" s="68"/>
      <c r="N47" s="69"/>
    </row>
    <row r="48" spans="1:25" ht="13.5" customHeight="1" thickBot="1" x14ac:dyDescent="0.3">
      <c r="A48" s="70" t="s">
        <v>34</v>
      </c>
      <c r="B48" s="71"/>
      <c r="C48" s="71"/>
      <c r="D48" s="71"/>
      <c r="E48" s="72"/>
      <c r="F48" s="77"/>
      <c r="G48" s="78"/>
      <c r="H48" s="47" t="s">
        <v>35</v>
      </c>
      <c r="I48" s="48" t="s">
        <v>36</v>
      </c>
      <c r="J48" s="70" t="s">
        <v>34</v>
      </c>
      <c r="K48" s="71"/>
      <c r="L48" s="71"/>
      <c r="M48" s="71"/>
      <c r="N48" s="72"/>
    </row>
    <row r="49" spans="1:30" ht="13.5" customHeight="1" x14ac:dyDescent="0.25">
      <c r="A49" s="49" t="s">
        <v>85</v>
      </c>
      <c r="B49" s="50"/>
      <c r="C49" s="50"/>
      <c r="D49" s="50"/>
      <c r="E49" s="50"/>
      <c r="F49" s="50" t="s">
        <v>29</v>
      </c>
      <c r="G49" s="50" t="s">
        <v>41</v>
      </c>
      <c r="H49" s="51"/>
      <c r="I49" s="50"/>
      <c r="J49" s="52" t="s">
        <v>85</v>
      </c>
      <c r="K49" s="50"/>
      <c r="L49" s="50"/>
      <c r="M49" s="50"/>
      <c r="N49" s="53"/>
    </row>
    <row r="50" spans="1:30" ht="13.5" customHeight="1" thickBot="1" x14ac:dyDescent="0.3">
      <c r="A50" s="54" t="s">
        <v>23</v>
      </c>
      <c r="B50" s="55"/>
      <c r="C50" s="55"/>
      <c r="D50" s="55"/>
      <c r="E50" s="55"/>
      <c r="F50" s="56"/>
      <c r="G50" s="56"/>
      <c r="H50" s="56"/>
      <c r="I50" s="57"/>
      <c r="J50" s="55" t="s">
        <v>23</v>
      </c>
      <c r="K50" s="55"/>
      <c r="L50" s="55"/>
      <c r="M50" s="55"/>
      <c r="N50" s="58"/>
    </row>
    <row r="51" spans="1:30" ht="13.5" customHeight="1" x14ac:dyDescent="0.2">
      <c r="A51" s="33">
        <v>0.64583333333333337</v>
      </c>
      <c r="B51" s="34"/>
      <c r="C51" s="34"/>
      <c r="D51" s="35"/>
      <c r="E51" s="35"/>
      <c r="F51" s="36">
        <f>F16</f>
        <v>0</v>
      </c>
      <c r="G51" s="36">
        <f t="shared" ref="G51:H51" si="79">G16</f>
        <v>11.6</v>
      </c>
      <c r="H51" s="36">
        <f t="shared" si="79"/>
        <v>0</v>
      </c>
      <c r="I51" s="37" t="s">
        <v>47</v>
      </c>
      <c r="J51" s="35">
        <f t="shared" ref="J51:J69" si="80">J52+TIME(0,0,(3600*($Q16-$Q17)/(INDEX($V$5:$AD$6,MATCH(J$15,$U$5:$U$6,0),MATCH(CONCATENATE($R17,$S17),$V$4:$AD$4,0)))+$V$8))</f>
        <v>0.79719907407407398</v>
      </c>
      <c r="K51" s="35"/>
      <c r="L51" s="35"/>
      <c r="M51" s="35"/>
      <c r="N51" s="38"/>
    </row>
    <row r="52" spans="1:30" ht="13.5" customHeight="1" x14ac:dyDescent="0.2">
      <c r="A52" s="39">
        <f>A51+TIME(0,0,(3600*($P17-$P16)/(INDEX($V$5:$AD$6,MATCH(A$50,$U$5:$U$6,0),MATCH(CONCATENATE($R17,$S17),$V$4:$AD$4,0)))+$V$8))</f>
        <v>0.65589120370370368</v>
      </c>
      <c r="B52" s="20"/>
      <c r="C52" s="20"/>
      <c r="D52" s="20"/>
      <c r="E52" s="20"/>
      <c r="F52" s="21">
        <f>F17</f>
        <v>11.6</v>
      </c>
      <c r="G52" s="21">
        <f t="shared" ref="G52:H52" si="81">G17</f>
        <v>1</v>
      </c>
      <c r="H52" s="21">
        <f t="shared" si="81"/>
        <v>1</v>
      </c>
      <c r="I52" s="22" t="s">
        <v>48</v>
      </c>
      <c r="J52" s="20">
        <f t="shared" si="80"/>
        <v>0.78714120370370366</v>
      </c>
      <c r="K52" s="20"/>
      <c r="L52" s="20"/>
      <c r="M52" s="20"/>
      <c r="N52" s="40"/>
    </row>
    <row r="53" spans="1:30" ht="13.5" customHeight="1" x14ac:dyDescent="0.2">
      <c r="A53" s="39">
        <f t="shared" ref="A53:A72" si="82">A52+TIME(0,0,(3600*($P18-$P17)/(INDEX($V$5:$AD$6,MATCH(A$50,$U$5:$U$6,0),MATCH(CONCATENATE($R18,$S18),$V$4:$AD$4,0)))+$V$8))</f>
        <v>0.65711805555555558</v>
      </c>
      <c r="B53" s="20"/>
      <c r="C53" s="20"/>
      <c r="D53" s="20"/>
      <c r="E53" s="20"/>
      <c r="F53" s="21">
        <f t="shared" ref="F53:H53" si="83">F18</f>
        <v>1</v>
      </c>
      <c r="G53" s="21">
        <f t="shared" si="83"/>
        <v>0.6</v>
      </c>
      <c r="H53" s="21">
        <f t="shared" si="83"/>
        <v>2</v>
      </c>
      <c r="I53" s="22" t="s">
        <v>50</v>
      </c>
      <c r="J53" s="20">
        <f t="shared" si="80"/>
        <v>0.78591435185185177</v>
      </c>
      <c r="K53" s="20"/>
      <c r="L53" s="20"/>
      <c r="M53" s="20"/>
      <c r="N53" s="40"/>
    </row>
    <row r="54" spans="1:30" ht="13.5" customHeight="1" x14ac:dyDescent="0.2">
      <c r="A54" s="39">
        <f t="shared" si="82"/>
        <v>0.65800925925925924</v>
      </c>
      <c r="B54" s="20"/>
      <c r="C54" s="20"/>
      <c r="D54" s="20"/>
      <c r="E54" s="20"/>
      <c r="F54" s="21">
        <f t="shared" ref="F54:H54" si="84">F19</f>
        <v>0.6</v>
      </c>
      <c r="G54" s="21">
        <f t="shared" si="84"/>
        <v>0.6</v>
      </c>
      <c r="H54" s="21">
        <f t="shared" si="84"/>
        <v>3</v>
      </c>
      <c r="I54" s="22" t="s">
        <v>51</v>
      </c>
      <c r="J54" s="20">
        <f t="shared" si="80"/>
        <v>0.78502314814814811</v>
      </c>
      <c r="K54" s="20"/>
      <c r="L54" s="20"/>
      <c r="M54" s="20"/>
      <c r="N54" s="40"/>
    </row>
    <row r="55" spans="1:30" ht="13.5" customHeight="1" x14ac:dyDescent="0.2">
      <c r="A55" s="39">
        <f t="shared" si="82"/>
        <v>0.6589004629629629</v>
      </c>
      <c r="B55" s="20"/>
      <c r="C55" s="20"/>
      <c r="D55" s="20"/>
      <c r="E55" s="20"/>
      <c r="F55" s="21">
        <f t="shared" ref="F55:H55" si="85">F20</f>
        <v>0.6</v>
      </c>
      <c r="G55" s="21">
        <f t="shared" si="85"/>
        <v>1</v>
      </c>
      <c r="H55" s="21">
        <f t="shared" si="85"/>
        <v>4</v>
      </c>
      <c r="I55" s="22" t="s">
        <v>52</v>
      </c>
      <c r="J55" s="20">
        <f t="shared" si="80"/>
        <v>0.78413194444444445</v>
      </c>
      <c r="K55" s="20"/>
      <c r="L55" s="20"/>
      <c r="M55" s="20"/>
      <c r="N55" s="40"/>
    </row>
    <row r="56" spans="1:30" ht="13.5" customHeight="1" x14ac:dyDescent="0.2">
      <c r="A56" s="39">
        <f t="shared" si="82"/>
        <v>0.66012731481481479</v>
      </c>
      <c r="B56" s="20"/>
      <c r="C56" s="20"/>
      <c r="D56" s="20"/>
      <c r="E56" s="20"/>
      <c r="F56" s="21">
        <f t="shared" ref="F56:H56" si="86">F21</f>
        <v>1</v>
      </c>
      <c r="G56" s="21">
        <f t="shared" si="86"/>
        <v>0.6</v>
      </c>
      <c r="H56" s="21">
        <f t="shared" si="86"/>
        <v>5</v>
      </c>
      <c r="I56" s="22" t="s">
        <v>53</v>
      </c>
      <c r="J56" s="20">
        <f t="shared" si="80"/>
        <v>0.78290509259259256</v>
      </c>
      <c r="K56" s="20"/>
      <c r="L56" s="20"/>
      <c r="M56" s="20"/>
      <c r="N56" s="40"/>
    </row>
    <row r="57" spans="1:30" ht="13.5" customHeight="1" x14ac:dyDescent="0.2">
      <c r="A57" s="39">
        <f t="shared" si="82"/>
        <v>0.66101851851851845</v>
      </c>
      <c r="B57" s="20"/>
      <c r="C57" s="20"/>
      <c r="D57" s="20"/>
      <c r="E57" s="20"/>
      <c r="F57" s="21">
        <f t="shared" ref="F57:H57" si="87">F22</f>
        <v>0.6</v>
      </c>
      <c r="G57" s="21">
        <f t="shared" si="87"/>
        <v>0.4</v>
      </c>
      <c r="H57" s="21">
        <f t="shared" si="87"/>
        <v>6</v>
      </c>
      <c r="I57" s="22" t="s">
        <v>54</v>
      </c>
      <c r="J57" s="20">
        <f t="shared" si="80"/>
        <v>0.7820138888888889</v>
      </c>
      <c r="K57" s="20"/>
      <c r="L57" s="20"/>
      <c r="M57" s="20"/>
      <c r="N57" s="40"/>
    </row>
    <row r="58" spans="1:30" ht="13.5" customHeight="1" x14ac:dyDescent="0.2">
      <c r="A58" s="39">
        <f t="shared" si="82"/>
        <v>0.66173611111111108</v>
      </c>
      <c r="B58" s="20"/>
      <c r="C58" s="20"/>
      <c r="D58" s="20"/>
      <c r="E58" s="20"/>
      <c r="F58" s="21">
        <f t="shared" ref="F58:H58" si="88">F23</f>
        <v>0.4</v>
      </c>
      <c r="G58" s="21">
        <f t="shared" si="88"/>
        <v>1.6</v>
      </c>
      <c r="H58" s="21">
        <f t="shared" si="88"/>
        <v>7</v>
      </c>
      <c r="I58" s="22" t="s">
        <v>55</v>
      </c>
      <c r="J58" s="20">
        <f t="shared" si="80"/>
        <v>0.78129629629629627</v>
      </c>
      <c r="K58" s="20"/>
      <c r="L58" s="20"/>
      <c r="M58" s="20"/>
      <c r="N58" s="40"/>
    </row>
    <row r="59" spans="1:30" ht="13.5" customHeight="1" x14ac:dyDescent="0.2">
      <c r="A59" s="39">
        <f t="shared" si="82"/>
        <v>0.66346064814814809</v>
      </c>
      <c r="B59" s="20"/>
      <c r="C59" s="20"/>
      <c r="D59" s="20"/>
      <c r="E59" s="20"/>
      <c r="F59" s="21">
        <f t="shared" ref="F59:H59" si="89">F24</f>
        <v>1.6</v>
      </c>
      <c r="G59" s="21">
        <f t="shared" si="89"/>
        <v>1</v>
      </c>
      <c r="H59" s="21">
        <f t="shared" si="89"/>
        <v>8</v>
      </c>
      <c r="I59" s="22" t="s">
        <v>56</v>
      </c>
      <c r="J59" s="20">
        <f t="shared" si="80"/>
        <v>0.77957175925925926</v>
      </c>
      <c r="K59" s="20"/>
      <c r="L59" s="20"/>
      <c r="M59" s="20"/>
      <c r="N59" s="40"/>
    </row>
    <row r="60" spans="1:30" ht="13.5" customHeight="1" x14ac:dyDescent="0.2">
      <c r="A60" s="39">
        <f t="shared" si="82"/>
        <v>0.66468749999999999</v>
      </c>
      <c r="B60" s="20"/>
      <c r="C60" s="20"/>
      <c r="D60" s="20"/>
      <c r="E60" s="20"/>
      <c r="F60" s="21">
        <f t="shared" ref="F60:H60" si="90">F25</f>
        <v>1</v>
      </c>
      <c r="G60" s="21">
        <f t="shared" si="90"/>
        <v>0.4</v>
      </c>
      <c r="H60" s="21">
        <f t="shared" si="90"/>
        <v>9</v>
      </c>
      <c r="I60" s="22" t="s">
        <v>57</v>
      </c>
      <c r="J60" s="20">
        <f t="shared" si="80"/>
        <v>0.77834490740740736</v>
      </c>
      <c r="K60" s="20"/>
      <c r="L60" s="20"/>
      <c r="M60" s="20"/>
      <c r="N60" s="40"/>
    </row>
    <row r="61" spans="1:30" ht="13.5" customHeight="1" x14ac:dyDescent="0.2">
      <c r="A61" s="39">
        <f t="shared" si="82"/>
        <v>0.66540509259259262</v>
      </c>
      <c r="B61" s="20"/>
      <c r="C61" s="20"/>
      <c r="D61" s="20"/>
      <c r="E61" s="20"/>
      <c r="F61" s="21">
        <f t="shared" ref="F61:H61" si="91">F26</f>
        <v>0.4</v>
      </c>
      <c r="G61" s="21">
        <f t="shared" si="91"/>
        <v>3.6</v>
      </c>
      <c r="H61" s="21">
        <f t="shared" si="91"/>
        <v>10</v>
      </c>
      <c r="I61" s="22" t="s">
        <v>58</v>
      </c>
      <c r="J61" s="20">
        <f t="shared" si="80"/>
        <v>0.77762731481481473</v>
      </c>
      <c r="K61" s="20"/>
      <c r="L61" s="20"/>
      <c r="M61" s="20"/>
      <c r="N61" s="40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3.5" customHeight="1" x14ac:dyDescent="0.2">
      <c r="A62" s="39">
        <f t="shared" si="82"/>
        <v>0.66879629629629633</v>
      </c>
      <c r="B62" s="20"/>
      <c r="C62" s="20"/>
      <c r="D62" s="20"/>
      <c r="E62" s="20"/>
      <c r="F62" s="21">
        <f t="shared" ref="F62:H62" si="92">F27</f>
        <v>3.6</v>
      </c>
      <c r="G62" s="21">
        <f t="shared" si="92"/>
        <v>3.7</v>
      </c>
      <c r="H62" s="21">
        <f t="shared" si="92"/>
        <v>11</v>
      </c>
      <c r="I62" s="22" t="s">
        <v>59</v>
      </c>
      <c r="J62" s="20">
        <f t="shared" si="80"/>
        <v>0.77423611111111101</v>
      </c>
      <c r="K62" s="20"/>
      <c r="L62" s="20"/>
      <c r="M62" s="20"/>
      <c r="N62" s="40"/>
    </row>
    <row r="63" spans="1:30" ht="13.5" customHeight="1" x14ac:dyDescent="0.2">
      <c r="A63" s="39">
        <f t="shared" si="82"/>
        <v>0.67226851851851854</v>
      </c>
      <c r="B63" s="20"/>
      <c r="C63" s="20"/>
      <c r="D63" s="20"/>
      <c r="E63" s="20"/>
      <c r="F63" s="21">
        <f t="shared" ref="F63:H63" si="93">F28</f>
        <v>3.7</v>
      </c>
      <c r="G63" s="21">
        <f t="shared" si="93"/>
        <v>1.9</v>
      </c>
      <c r="H63" s="21">
        <f t="shared" si="93"/>
        <v>12</v>
      </c>
      <c r="I63" s="22" t="s">
        <v>61</v>
      </c>
      <c r="J63" s="20">
        <f t="shared" si="80"/>
        <v>0.7707638888888888</v>
      </c>
      <c r="K63" s="20"/>
      <c r="L63" s="20"/>
      <c r="M63" s="20"/>
      <c r="N63" s="40"/>
    </row>
    <row r="64" spans="1:30" ht="13.5" customHeight="1" x14ac:dyDescent="0.2">
      <c r="A64" s="39">
        <f t="shared" si="82"/>
        <v>0.67423611111111115</v>
      </c>
      <c r="B64" s="20"/>
      <c r="C64" s="20"/>
      <c r="D64" s="20"/>
      <c r="E64" s="20"/>
      <c r="F64" s="21">
        <f t="shared" ref="F64:H64" si="94">F29</f>
        <v>1.9</v>
      </c>
      <c r="G64" s="21">
        <f t="shared" si="94"/>
        <v>4.5999999999999996</v>
      </c>
      <c r="H64" s="21">
        <f t="shared" si="94"/>
        <v>13</v>
      </c>
      <c r="I64" s="22" t="s">
        <v>62</v>
      </c>
      <c r="J64" s="20">
        <f t="shared" si="80"/>
        <v>0.7687962962962962</v>
      </c>
      <c r="K64" s="20"/>
      <c r="L64" s="20"/>
      <c r="M64" s="20"/>
      <c r="N64" s="40"/>
    </row>
    <row r="65" spans="1:15" ht="13.5" customHeight="1" x14ac:dyDescent="0.2">
      <c r="A65" s="39">
        <f t="shared" si="82"/>
        <v>0.67846064814814822</v>
      </c>
      <c r="B65" s="20"/>
      <c r="C65" s="20"/>
      <c r="D65" s="20"/>
      <c r="E65" s="20"/>
      <c r="F65" s="21">
        <f t="shared" ref="F65:H65" si="95">F30</f>
        <v>4.5999999999999996</v>
      </c>
      <c r="G65" s="21">
        <f t="shared" si="95"/>
        <v>6.6</v>
      </c>
      <c r="H65" s="21">
        <f t="shared" si="95"/>
        <v>14</v>
      </c>
      <c r="I65" s="22" t="s">
        <v>63</v>
      </c>
      <c r="J65" s="20">
        <f t="shared" si="80"/>
        <v>0.76457175925925913</v>
      </c>
      <c r="K65" s="20"/>
      <c r="L65" s="20"/>
      <c r="M65" s="20"/>
      <c r="N65" s="40"/>
    </row>
    <row r="66" spans="1:15" ht="13.5" customHeight="1" x14ac:dyDescent="0.2">
      <c r="A66" s="39">
        <f t="shared" si="82"/>
        <v>0.68435185185185188</v>
      </c>
      <c r="B66" s="20"/>
      <c r="C66" s="20"/>
      <c r="D66" s="20"/>
      <c r="E66" s="20"/>
      <c r="F66" s="21">
        <f t="shared" ref="F66:H66" si="96">F31</f>
        <v>6.6</v>
      </c>
      <c r="G66" s="21">
        <f t="shared" si="96"/>
        <v>3.3</v>
      </c>
      <c r="H66" s="21">
        <f t="shared" si="96"/>
        <v>15</v>
      </c>
      <c r="I66" s="22" t="s">
        <v>64</v>
      </c>
      <c r="J66" s="20">
        <f t="shared" si="80"/>
        <v>0.75868055555555547</v>
      </c>
      <c r="K66" s="20"/>
      <c r="L66" s="20"/>
      <c r="M66" s="20"/>
      <c r="N66" s="40"/>
    </row>
    <row r="67" spans="1:15" ht="12.75" x14ac:dyDescent="0.2">
      <c r="A67" s="39">
        <f t="shared" si="82"/>
        <v>0.68748842592592596</v>
      </c>
      <c r="B67" s="20"/>
      <c r="C67" s="20"/>
      <c r="D67" s="20"/>
      <c r="E67" s="20"/>
      <c r="F67" s="21">
        <f t="shared" ref="F67:H67" si="97">F32</f>
        <v>3.3</v>
      </c>
      <c r="G67" s="21">
        <f t="shared" si="97"/>
        <v>1.6</v>
      </c>
      <c r="H67" s="21">
        <f t="shared" si="97"/>
        <v>16</v>
      </c>
      <c r="I67" s="22" t="s">
        <v>65</v>
      </c>
      <c r="J67" s="20">
        <f t="shared" si="80"/>
        <v>0.75554398148148139</v>
      </c>
      <c r="K67" s="20"/>
      <c r="L67" s="20"/>
      <c r="M67" s="20"/>
      <c r="N67" s="40"/>
      <c r="O67" s="1"/>
    </row>
    <row r="68" spans="1:15" ht="12.75" customHeight="1" x14ac:dyDescent="0.2">
      <c r="A68" s="39">
        <f t="shared" si="82"/>
        <v>0.68921296296296297</v>
      </c>
      <c r="B68" s="20"/>
      <c r="C68" s="20"/>
      <c r="D68" s="20"/>
      <c r="E68" s="20"/>
      <c r="F68" s="21">
        <f t="shared" ref="F68:H68" si="98">F33</f>
        <v>1.6</v>
      </c>
      <c r="G68" s="21">
        <f t="shared" si="98"/>
        <v>3.8</v>
      </c>
      <c r="H68" s="21">
        <f t="shared" si="98"/>
        <v>17</v>
      </c>
      <c r="I68" s="22" t="s">
        <v>66</v>
      </c>
      <c r="J68" s="20">
        <f t="shared" si="80"/>
        <v>0.75381944444444438</v>
      </c>
      <c r="K68" s="20"/>
      <c r="L68" s="20"/>
      <c r="M68" s="20"/>
      <c r="N68" s="40"/>
    </row>
    <row r="69" spans="1:15" ht="12.75" customHeight="1" x14ac:dyDescent="0.2">
      <c r="A69" s="39">
        <f t="shared" si="82"/>
        <v>0.69276620370370368</v>
      </c>
      <c r="B69" s="20"/>
      <c r="C69" s="20"/>
      <c r="D69" s="20"/>
      <c r="E69" s="20"/>
      <c r="F69" s="21">
        <f t="shared" ref="F69:H69" si="99">F34</f>
        <v>3.8</v>
      </c>
      <c r="G69" s="21">
        <f t="shared" si="99"/>
        <v>5.8</v>
      </c>
      <c r="H69" s="21">
        <f t="shared" si="99"/>
        <v>18</v>
      </c>
      <c r="I69" s="22" t="s">
        <v>67</v>
      </c>
      <c r="J69" s="20">
        <f t="shared" si="80"/>
        <v>0.75026620370370367</v>
      </c>
      <c r="K69" s="20"/>
      <c r="L69" s="20"/>
      <c r="M69" s="20"/>
      <c r="N69" s="40"/>
    </row>
    <row r="70" spans="1:15" ht="12.75" customHeight="1" x14ac:dyDescent="0.2">
      <c r="A70" s="39">
        <f t="shared" si="82"/>
        <v>0.69798611111111108</v>
      </c>
      <c r="B70" s="20"/>
      <c r="C70" s="20"/>
      <c r="D70" s="20"/>
      <c r="E70" s="20"/>
      <c r="F70" s="21">
        <f t="shared" ref="F70:H70" si="100">F35</f>
        <v>5.8</v>
      </c>
      <c r="G70" s="21">
        <f t="shared" si="100"/>
        <v>1.9</v>
      </c>
      <c r="H70" s="21">
        <f t="shared" si="100"/>
        <v>19</v>
      </c>
      <c r="I70" s="22" t="s">
        <v>68</v>
      </c>
      <c r="J70" s="20">
        <f>J71+TIME(0,0,(3600*($Q35-$Q36)/(INDEX($V$5:$AD$6,MATCH(J$15,$U$5:$U$6,0),MATCH(CONCATENATE($R36,$S36),$V$4:$AD$4,0)))+$V$8))</f>
        <v>0.74504629629629626</v>
      </c>
      <c r="K70" s="20"/>
      <c r="L70" s="20"/>
      <c r="M70" s="20"/>
      <c r="N70" s="40"/>
    </row>
    <row r="71" spans="1:15" ht="12.75" customHeight="1" x14ac:dyDescent="0.2">
      <c r="A71" s="39">
        <f t="shared" si="82"/>
        <v>0.70013888888888887</v>
      </c>
      <c r="B71" s="20"/>
      <c r="C71" s="20"/>
      <c r="D71" s="20"/>
      <c r="E71" s="20"/>
      <c r="F71" s="21">
        <f t="shared" ref="F71:H71" si="101">F36</f>
        <v>1.9</v>
      </c>
      <c r="G71" s="21">
        <f t="shared" si="101"/>
        <v>1.9</v>
      </c>
      <c r="H71" s="21">
        <f t="shared" si="101"/>
        <v>20</v>
      </c>
      <c r="I71" s="22" t="s">
        <v>69</v>
      </c>
      <c r="J71" s="20">
        <f>J73+TIME(0,0,(3600*($Q36-$Q37)/(INDEX($V$5:$AD$6,MATCH(J$15,$U$5:$U$6,0),MATCH(CONCATENATE($R37,$S37),$V$4:$AD$4,0)))+$V$8))</f>
        <v>0.74289351851851848</v>
      </c>
      <c r="K71" s="20"/>
      <c r="L71" s="20"/>
      <c r="M71" s="20"/>
      <c r="N71" s="40"/>
    </row>
    <row r="72" spans="1:15" ht="12.75" customHeight="1" x14ac:dyDescent="0.2">
      <c r="A72" s="39">
        <f t="shared" si="82"/>
        <v>0.70377314814814818</v>
      </c>
      <c r="B72" s="20"/>
      <c r="C72" s="20"/>
      <c r="D72" s="20"/>
      <c r="E72" s="20"/>
      <c r="F72" s="21">
        <f t="shared" ref="F72:H72" si="102">F37</f>
        <v>3.5</v>
      </c>
      <c r="G72" s="29"/>
      <c r="H72" s="21">
        <f t="shared" si="102"/>
        <v>21</v>
      </c>
      <c r="I72" s="22" t="s">
        <v>70</v>
      </c>
      <c r="J72" s="30"/>
      <c r="K72" s="20"/>
      <c r="L72" s="20"/>
      <c r="M72" s="20"/>
      <c r="N72" s="40"/>
    </row>
    <row r="73" spans="1:15" ht="12.75" customHeight="1" x14ac:dyDescent="0.2">
      <c r="A73" s="41"/>
      <c r="B73" s="20"/>
      <c r="C73" s="20"/>
      <c r="D73" s="20"/>
      <c r="E73" s="20"/>
      <c r="F73" s="29"/>
      <c r="G73" s="21">
        <f t="shared" ref="G73:H73" si="103">G38</f>
        <v>1.5</v>
      </c>
      <c r="H73" s="21">
        <f t="shared" si="103"/>
        <v>22</v>
      </c>
      <c r="I73" s="22" t="s">
        <v>71</v>
      </c>
      <c r="J73" s="20">
        <f t="shared" ref="J73:J75" si="104">J74+TIME(0,0,(3600*($Q38-$Q39)/(INDEX($V$5:$AD$6,MATCH(J$15,$U$5:$U$6,0),MATCH(CONCATENATE($R39,$S39),$V$4:$AD$4,0)))+$V$8))</f>
        <v>0.7407407407407407</v>
      </c>
      <c r="K73" s="20"/>
      <c r="L73" s="20"/>
      <c r="M73" s="20"/>
      <c r="N73" s="40"/>
    </row>
    <row r="74" spans="1:15" ht="12.75" customHeight="1" x14ac:dyDescent="0.2">
      <c r="A74" s="39">
        <f>A72+TIME(0,0,(3600*($P39-$P38)/(INDEX($V$5:$AD$6,MATCH(A$50,$U$5:$U$6,0),MATCH(CONCATENATE($R39,$S39),$V$4:$AD$4,0)))+$V$8))</f>
        <v>0.70958333333333334</v>
      </c>
      <c r="B74" s="20"/>
      <c r="C74" s="20"/>
      <c r="D74" s="20"/>
      <c r="E74" s="20"/>
      <c r="F74" s="21">
        <f t="shared" ref="F74:H74" si="105">F39</f>
        <v>2.6</v>
      </c>
      <c r="G74" s="21">
        <f t="shared" si="105"/>
        <v>0.7</v>
      </c>
      <c r="H74" s="21">
        <f t="shared" si="105"/>
        <v>23</v>
      </c>
      <c r="I74" s="22" t="s">
        <v>72</v>
      </c>
      <c r="J74" s="20">
        <f t="shared" si="104"/>
        <v>0.73722222222222222</v>
      </c>
      <c r="K74" s="20"/>
      <c r="L74" s="20"/>
      <c r="M74" s="20"/>
      <c r="N74" s="40"/>
    </row>
    <row r="75" spans="1:15" ht="12.75" customHeight="1" x14ac:dyDescent="0.2">
      <c r="A75" s="39">
        <f>A74+TIME(0,0,(3600*($P40-$P39)/(INDEX($V$5:$AD$6,MATCH(A$50,$U$5:$U$6,0),MATCH(CONCATENATE($R40,$S40),$V$4:$AD$4,0)))+$V$8))</f>
        <v>0.71143518518518523</v>
      </c>
      <c r="B75" s="20"/>
      <c r="C75" s="20"/>
      <c r="D75" s="20"/>
      <c r="E75" s="20"/>
      <c r="F75" s="21">
        <f t="shared" ref="F75:H75" si="106">F40</f>
        <v>0.7</v>
      </c>
      <c r="G75" s="21">
        <f t="shared" si="106"/>
        <v>1.5</v>
      </c>
      <c r="H75" s="21">
        <f t="shared" si="106"/>
        <v>24</v>
      </c>
      <c r="I75" s="22" t="s">
        <v>73</v>
      </c>
      <c r="J75" s="20">
        <f t="shared" si="104"/>
        <v>0.73537037037037034</v>
      </c>
      <c r="K75" s="20"/>
      <c r="L75" s="20"/>
      <c r="M75" s="20"/>
      <c r="N75" s="40"/>
    </row>
    <row r="76" spans="1:15" ht="12.75" customHeight="1" x14ac:dyDescent="0.2">
      <c r="A76" s="39">
        <f t="shared" ref="A76:A77" si="107">A75+TIME(0,0,(3600*($P41-$P40)/(INDEX($V$5:$AD$6,MATCH(A$50,$U$5:$U$6,0),MATCH(CONCATENATE($R41,$S41),$V$4:$AD$4,0)))+$V$8))</f>
        <v>0.7149537037037037</v>
      </c>
      <c r="B76" s="20"/>
      <c r="C76" s="20"/>
      <c r="D76" s="20"/>
      <c r="E76" s="20"/>
      <c r="F76" s="21">
        <f t="shared" ref="F76:H76" si="108">F41</f>
        <v>1.5</v>
      </c>
      <c r="G76" s="21">
        <f t="shared" si="108"/>
        <v>1.1000000000000001</v>
      </c>
      <c r="H76" s="21">
        <f t="shared" si="108"/>
        <v>25</v>
      </c>
      <c r="I76" s="22" t="s">
        <v>75</v>
      </c>
      <c r="J76" s="20">
        <f>J77+TIME(0,0,(3600*($Q41-$Q42)/(INDEX($V$5:$AD$6,MATCH(J$15,$U$5:$U$6,0),MATCH(CONCATENATE($R42,$S42),$V$4:$AD$4,0)))+$V$8))</f>
        <v>0.73185185185185186</v>
      </c>
      <c r="K76" s="20"/>
      <c r="L76" s="20"/>
      <c r="M76" s="20"/>
      <c r="N76" s="40"/>
    </row>
    <row r="77" spans="1:15" ht="12.75" customHeight="1" x14ac:dyDescent="0.2">
      <c r="A77" s="39">
        <f t="shared" si="107"/>
        <v>0.71763888888888894</v>
      </c>
      <c r="B77" s="20"/>
      <c r="C77" s="20"/>
      <c r="D77" s="20"/>
      <c r="E77" s="20"/>
      <c r="F77" s="21">
        <f t="shared" ref="F77:H77" si="109">F42</f>
        <v>1.1000000000000001</v>
      </c>
      <c r="G77" s="21">
        <f t="shared" si="109"/>
        <v>0</v>
      </c>
      <c r="H77" s="21">
        <f t="shared" si="109"/>
        <v>26</v>
      </c>
      <c r="I77" s="26" t="s">
        <v>76</v>
      </c>
      <c r="J77" s="32">
        <v>0.72916666666666663</v>
      </c>
      <c r="K77" s="27"/>
      <c r="L77" s="27"/>
      <c r="M77" s="20"/>
      <c r="N77" s="40"/>
    </row>
    <row r="78" spans="1:15" ht="12.75" customHeight="1" x14ac:dyDescent="0.2">
      <c r="A78" s="39"/>
      <c r="B78" s="20"/>
      <c r="C78" s="20"/>
      <c r="D78" s="20"/>
      <c r="E78" s="20"/>
      <c r="F78" s="21"/>
      <c r="G78" s="21"/>
      <c r="H78" s="21"/>
      <c r="I78" s="26"/>
      <c r="J78" s="20"/>
      <c r="K78" s="20"/>
      <c r="L78" s="20"/>
      <c r="M78" s="20"/>
      <c r="N78" s="40"/>
    </row>
    <row r="79" spans="1:15" ht="12.75" customHeight="1" thickBot="1" x14ac:dyDescent="0.25">
      <c r="A79" s="42" t="s">
        <v>79</v>
      </c>
      <c r="B79" s="43"/>
      <c r="C79" s="43"/>
      <c r="D79" s="44"/>
      <c r="E79" s="44"/>
      <c r="F79" s="43"/>
      <c r="G79" s="43"/>
      <c r="H79" s="43"/>
      <c r="I79" s="45"/>
      <c r="J79" s="44" t="s">
        <v>79</v>
      </c>
      <c r="K79" s="44"/>
      <c r="L79" s="44"/>
      <c r="M79" s="44"/>
      <c r="N79" s="46"/>
    </row>
    <row r="80" spans="1:15" ht="12.75" customHeight="1" x14ac:dyDescent="0.2">
      <c r="A80" s="1"/>
      <c r="B80" s="5" t="s">
        <v>81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0:10" ht="16.5" customHeight="1" x14ac:dyDescent="0.2">
      <c r="J81" s="5" t="s">
        <v>82</v>
      </c>
    </row>
    <row r="82" spans="10:10" ht="16.5" customHeight="1" x14ac:dyDescent="0.2"/>
    <row r="83" spans="10:10" ht="16.5" customHeight="1" x14ac:dyDescent="0.2"/>
    <row r="84" spans="10:10" ht="16.5" customHeight="1" x14ac:dyDescent="0.2"/>
    <row r="85" spans="10:10" ht="16.5" customHeight="1" x14ac:dyDescent="0.2"/>
    <row r="86" spans="10:10" ht="12.75" customHeight="1" x14ac:dyDescent="0.2"/>
    <row r="87" spans="10:10" ht="12.75" customHeight="1" x14ac:dyDescent="0.2"/>
    <row r="88" spans="10:10" ht="12.75" customHeight="1" x14ac:dyDescent="0.2"/>
    <row r="89" spans="10:10" ht="12.75" customHeight="1" x14ac:dyDescent="0.2"/>
    <row r="90" spans="10:10" ht="12.75" customHeight="1" x14ac:dyDescent="0.2"/>
    <row r="91" spans="10:10" ht="12.75" customHeight="1" x14ac:dyDescent="0.2"/>
    <row r="92" spans="10:10" ht="12.75" customHeight="1" x14ac:dyDescent="0.2"/>
    <row r="93" spans="10:10" ht="12.75" customHeight="1" x14ac:dyDescent="0.2"/>
    <row r="94" spans="10:10" ht="12.75" customHeight="1" x14ac:dyDescent="0.2"/>
    <row r="95" spans="10:10" ht="12.75" customHeight="1" x14ac:dyDescent="0.2"/>
    <row r="96" spans="10:10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</sheetData>
  <mergeCells count="14">
    <mergeCell ref="A47:E47"/>
    <mergeCell ref="F47:G48"/>
    <mergeCell ref="J47:N47"/>
    <mergeCell ref="A48:E48"/>
    <mergeCell ref="J48:N48"/>
    <mergeCell ref="J12:N12"/>
    <mergeCell ref="J13:N13"/>
    <mergeCell ref="A6:N6"/>
    <mergeCell ref="A7:N7"/>
    <mergeCell ref="A9:I9"/>
    <mergeCell ref="A10:N10"/>
    <mergeCell ref="A12:E12"/>
    <mergeCell ref="F12:G13"/>
    <mergeCell ref="A13:E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cp:lastPrinted>2023-04-29T15:18:42Z</cp:lastPrinted>
  <dcterms:created xsi:type="dcterms:W3CDTF">2002-03-26T19:23:05Z</dcterms:created>
  <dcterms:modified xsi:type="dcterms:W3CDTF">2023-05-03T09:07:35Z</dcterms:modified>
</cp:coreProperties>
</file>