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3830" windowHeight="9165"/>
  </bookViews>
  <sheets>
    <sheet name="5 valori" sheetId="1" r:id="rId1"/>
    <sheet name="Sheet1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21" i="1"/>
  <c r="C21" i="1"/>
  <c r="C20" i="1"/>
  <c r="C19" i="1"/>
  <c r="C18" i="1"/>
  <c r="C17" i="1"/>
  <c r="B9" i="1" l="1"/>
  <c r="T1" i="1" s="1"/>
  <c r="A9" i="1"/>
  <c r="L47" i="4"/>
  <c r="C47" i="4"/>
  <c r="AC46" i="4"/>
  <c r="AA46" i="4"/>
  <c r="L46" i="4"/>
  <c r="C46" i="4"/>
  <c r="AC45" i="4"/>
  <c r="AA45" i="4"/>
  <c r="L45" i="4"/>
  <c r="C45" i="4"/>
  <c r="AC44" i="4"/>
  <c r="AA44" i="4"/>
  <c r="L44" i="4"/>
  <c r="C44" i="4"/>
  <c r="AC43" i="4"/>
  <c r="AA43" i="4"/>
  <c r="L43" i="4"/>
  <c r="C43" i="4"/>
  <c r="AC42" i="4"/>
  <c r="AA42" i="4"/>
  <c r="L42" i="4"/>
  <c r="C42" i="4"/>
  <c r="AC41" i="4"/>
  <c r="AA41" i="4"/>
  <c r="L41" i="4"/>
  <c r="C41" i="4"/>
  <c r="AC40" i="4"/>
  <c r="AA40" i="4"/>
  <c r="L40" i="4"/>
  <c r="C40" i="4"/>
  <c r="AC39" i="4"/>
  <c r="AA39" i="4"/>
  <c r="L39" i="4"/>
  <c r="C39" i="4"/>
  <c r="AC38" i="4"/>
  <c r="AA38" i="4"/>
  <c r="L38" i="4"/>
  <c r="C38" i="4"/>
  <c r="AC37" i="4"/>
  <c r="AA37" i="4"/>
  <c r="L37" i="4"/>
  <c r="C37" i="4"/>
  <c r="AC36" i="4"/>
  <c r="AA36" i="4"/>
  <c r="L36" i="4"/>
  <c r="C36" i="4"/>
  <c r="AC35" i="4"/>
  <c r="AA35" i="4"/>
  <c r="L35" i="4"/>
  <c r="C35" i="4"/>
  <c r="AC34" i="4"/>
  <c r="AA34" i="4"/>
  <c r="L34" i="4"/>
  <c r="C34" i="4"/>
  <c r="AC33" i="4"/>
  <c r="AA33" i="4"/>
  <c r="L33" i="4"/>
  <c r="C33" i="4"/>
  <c r="AC32" i="4"/>
  <c r="AA32" i="4"/>
  <c r="L32" i="4"/>
  <c r="C32" i="4"/>
  <c r="AC31" i="4"/>
  <c r="AA31" i="4"/>
  <c r="L31" i="4"/>
  <c r="C31" i="4"/>
  <c r="AC30" i="4"/>
  <c r="AA30" i="4"/>
  <c r="L30" i="4"/>
  <c r="C30" i="4"/>
  <c r="AC29" i="4"/>
  <c r="AA29" i="4"/>
  <c r="L29" i="4"/>
  <c r="C29" i="4"/>
  <c r="AC28" i="4"/>
  <c r="AA28" i="4"/>
  <c r="L28" i="4"/>
  <c r="C28" i="4"/>
  <c r="AC27" i="4"/>
  <c r="AA27" i="4"/>
  <c r="L27" i="4"/>
  <c r="C27" i="4"/>
  <c r="AC26" i="4"/>
  <c r="AA26" i="4"/>
  <c r="L26" i="4"/>
  <c r="C26" i="4"/>
  <c r="AC25" i="4"/>
  <c r="AA25" i="4"/>
  <c r="L25" i="4"/>
  <c r="C25" i="4"/>
  <c r="AC24" i="4"/>
  <c r="AA24" i="4"/>
  <c r="L24" i="4"/>
  <c r="C24" i="4"/>
  <c r="AC23" i="4"/>
  <c r="AA23" i="4"/>
  <c r="L23" i="4"/>
  <c r="C23" i="4"/>
  <c r="AC22" i="4"/>
  <c r="AA22" i="4"/>
  <c r="L22" i="4"/>
  <c r="C22" i="4"/>
  <c r="AC21" i="4"/>
  <c r="AA21" i="4"/>
  <c r="L21" i="4"/>
  <c r="C21" i="4"/>
  <c r="AC20" i="4"/>
  <c r="AA20" i="4"/>
  <c r="L20" i="4"/>
  <c r="C20" i="4"/>
  <c r="AC19" i="4"/>
  <c r="AA19" i="4"/>
  <c r="L19" i="4"/>
  <c r="C19" i="4"/>
  <c r="AC18" i="4"/>
  <c r="AA18" i="4"/>
  <c r="L18" i="4"/>
  <c r="C18" i="4"/>
  <c r="AC17" i="4"/>
  <c r="AA17" i="4"/>
  <c r="L17" i="4"/>
  <c r="C17" i="4"/>
  <c r="AC16" i="4"/>
  <c r="AA16" i="4"/>
  <c r="L16" i="4"/>
  <c r="C16" i="4"/>
  <c r="AC15" i="4"/>
  <c r="AA15" i="4"/>
  <c r="L15" i="4"/>
  <c r="C15" i="4"/>
  <c r="AC14" i="4"/>
  <c r="AA14" i="4"/>
  <c r="L14" i="4"/>
  <c r="C14" i="4"/>
  <c r="AC13" i="4"/>
  <c r="AA13" i="4"/>
  <c r="L13" i="4"/>
  <c r="C13" i="4"/>
  <c r="AC12" i="4"/>
  <c r="AA12" i="4"/>
  <c r="L12" i="4"/>
  <c r="L9" i="4" s="1"/>
  <c r="T2" i="4" s="1"/>
  <c r="Q16" i="4" s="1"/>
  <c r="C12" i="4"/>
  <c r="B9" i="4"/>
  <c r="T1" i="4" s="1"/>
  <c r="A9" i="4"/>
  <c r="P2" i="4" s="1"/>
  <c r="P1" i="4"/>
  <c r="P22" i="4" s="1"/>
  <c r="M1" i="4"/>
  <c r="M4" i="4" s="1"/>
  <c r="AC13" i="1"/>
  <c r="AC14" i="1"/>
  <c r="AC15" i="1"/>
  <c r="AC16" i="1"/>
  <c r="AC12" i="1"/>
  <c r="L13" i="1"/>
  <c r="L14" i="1"/>
  <c r="L15" i="1"/>
  <c r="L16" i="1"/>
  <c r="L12" i="1"/>
  <c r="P1" i="1"/>
  <c r="P29" i="1" s="1"/>
  <c r="P2" i="1"/>
  <c r="P30" i="1" s="1"/>
  <c r="C13" i="1"/>
  <c r="C14" i="1"/>
  <c r="C15" i="1"/>
  <c r="C16" i="1"/>
  <c r="C12" i="1"/>
  <c r="C9" i="1" s="1"/>
  <c r="Q1" i="4" l="1"/>
  <c r="Q8" i="4" s="1"/>
  <c r="P15" i="4"/>
  <c r="C9" i="4"/>
  <c r="Q2" i="4" s="1"/>
  <c r="L9" i="1"/>
  <c r="T2" i="1" s="1"/>
  <c r="S30" i="1" s="1"/>
  <c r="Q2" i="1"/>
  <c r="Q9" i="1" s="1"/>
  <c r="Q23" i="4"/>
  <c r="Q30" i="4"/>
  <c r="Q9" i="4"/>
  <c r="D45" i="4"/>
  <c r="D37" i="4"/>
  <c r="D31" i="4"/>
  <c r="D43" i="4"/>
  <c r="D35" i="4"/>
  <c r="D29" i="4"/>
  <c r="D46" i="4"/>
  <c r="D38" i="4"/>
  <c r="D26" i="4"/>
  <c r="D20" i="4"/>
  <c r="D16" i="4"/>
  <c r="D41" i="4"/>
  <c r="D25" i="4"/>
  <c r="D21" i="4"/>
  <c r="D15" i="4"/>
  <c r="D44" i="4"/>
  <c r="D36" i="4"/>
  <c r="D24" i="4"/>
  <c r="D47" i="4"/>
  <c r="D39" i="4"/>
  <c r="D33" i="4"/>
  <c r="D27" i="4"/>
  <c r="D23" i="4"/>
  <c r="D34" i="4"/>
  <c r="D32" i="4"/>
  <c r="D19" i="4"/>
  <c r="D22" i="4"/>
  <c r="D13" i="4"/>
  <c r="D30" i="4"/>
  <c r="D18" i="4"/>
  <c r="D17" i="4"/>
  <c r="D12" i="4"/>
  <c r="D28" i="4"/>
  <c r="D14" i="4"/>
  <c r="D42" i="4"/>
  <c r="D40" i="4"/>
  <c r="R22" i="4"/>
  <c r="S29" i="4"/>
  <c r="P8" i="4"/>
  <c r="Q15" i="4"/>
  <c r="R23" i="4"/>
  <c r="P23" i="4"/>
  <c r="P30" i="4"/>
  <c r="P16" i="4"/>
  <c r="Q22" i="4"/>
  <c r="Q29" i="4"/>
  <c r="S30" i="4"/>
  <c r="P9" i="4"/>
  <c r="P29" i="4"/>
  <c r="R22" i="1"/>
  <c r="Q15" i="1"/>
  <c r="P8" i="1"/>
  <c r="S29" i="1"/>
  <c r="Q1" i="1"/>
  <c r="Q29" i="1" s="1"/>
  <c r="P22" i="1"/>
  <c r="P15" i="1"/>
  <c r="Q8" i="1"/>
  <c r="P23" i="1"/>
  <c r="Q22" i="1"/>
  <c r="P16" i="1"/>
  <c r="M4" i="1"/>
  <c r="D21" i="1" s="1"/>
  <c r="E21" i="1" l="1"/>
  <c r="F21" i="1"/>
  <c r="D19" i="1"/>
  <c r="F19" i="1" s="1"/>
  <c r="D20" i="1"/>
  <c r="D17" i="1"/>
  <c r="F17" i="1" s="1"/>
  <c r="D18" i="1"/>
  <c r="P9" i="1"/>
  <c r="R23" i="1"/>
  <c r="Q23" i="1"/>
  <c r="Q16" i="1"/>
  <c r="Q30" i="1"/>
  <c r="F27" i="4"/>
  <c r="E27" i="4"/>
  <c r="F29" i="4"/>
  <c r="E29" i="4"/>
  <c r="E40" i="4"/>
  <c r="F40" i="4"/>
  <c r="F13" i="4"/>
  <c r="E13" i="4"/>
  <c r="F39" i="4"/>
  <c r="E39" i="4"/>
  <c r="F41" i="4"/>
  <c r="E41" i="4"/>
  <c r="F43" i="4"/>
  <c r="E43" i="4"/>
  <c r="F42" i="4"/>
  <c r="E42" i="4"/>
  <c r="F22" i="4"/>
  <c r="E22" i="4"/>
  <c r="F47" i="4"/>
  <c r="E47" i="4"/>
  <c r="F16" i="4"/>
  <c r="E16" i="4"/>
  <c r="F31" i="4"/>
  <c r="E31" i="4"/>
  <c r="F21" i="4"/>
  <c r="E21" i="4"/>
  <c r="E30" i="4"/>
  <c r="F30" i="4"/>
  <c r="F33" i="4"/>
  <c r="E33" i="4"/>
  <c r="F25" i="4"/>
  <c r="E25" i="4"/>
  <c r="F35" i="4"/>
  <c r="E35" i="4"/>
  <c r="F19" i="4"/>
  <c r="E19" i="4"/>
  <c r="F24" i="4"/>
  <c r="E24" i="4"/>
  <c r="E20" i="4"/>
  <c r="F20" i="4"/>
  <c r="F37" i="4"/>
  <c r="E37" i="4"/>
  <c r="F18" i="4"/>
  <c r="E18" i="4"/>
  <c r="F14" i="4"/>
  <c r="E14" i="4"/>
  <c r="F28" i="4"/>
  <c r="E28" i="4"/>
  <c r="F32" i="4"/>
  <c r="E32" i="4"/>
  <c r="F36" i="4"/>
  <c r="E36" i="4"/>
  <c r="E26" i="4"/>
  <c r="F26" i="4"/>
  <c r="F45" i="4"/>
  <c r="E45" i="4"/>
  <c r="E12" i="4"/>
  <c r="F12" i="4"/>
  <c r="E34" i="4"/>
  <c r="F34" i="4"/>
  <c r="F44" i="4"/>
  <c r="E44" i="4"/>
  <c r="E38" i="4"/>
  <c r="F38" i="4"/>
  <c r="F17" i="4"/>
  <c r="E17" i="4"/>
  <c r="F23" i="4"/>
  <c r="E23" i="4"/>
  <c r="E15" i="4"/>
  <c r="F15" i="4"/>
  <c r="E46" i="4"/>
  <c r="F46" i="4"/>
  <c r="D14" i="1"/>
  <c r="D15" i="1"/>
  <c r="D16" i="1"/>
  <c r="D12" i="1"/>
  <c r="D13" i="1"/>
  <c r="E17" i="1" l="1"/>
  <c r="K17" i="1" s="1"/>
  <c r="E19" i="1"/>
  <c r="G19" i="1" s="1"/>
  <c r="K21" i="1"/>
  <c r="I21" i="1"/>
  <c r="G21" i="1"/>
  <c r="H21" i="1"/>
  <c r="J21" i="1"/>
  <c r="E20" i="1"/>
  <c r="F20" i="1"/>
  <c r="J19" i="1"/>
  <c r="H19" i="1"/>
  <c r="E18" i="1"/>
  <c r="F18" i="1"/>
  <c r="H17" i="1"/>
  <c r="J17" i="1"/>
  <c r="H32" i="4"/>
  <c r="N32" i="4"/>
  <c r="J32" i="4"/>
  <c r="M21" i="4"/>
  <c r="K21" i="4"/>
  <c r="I21" i="4"/>
  <c r="G21" i="4"/>
  <c r="G46" i="4"/>
  <c r="M46" i="4"/>
  <c r="K46" i="4"/>
  <c r="I46" i="4"/>
  <c r="I45" i="4"/>
  <c r="G45" i="4"/>
  <c r="M45" i="4"/>
  <c r="K45" i="4"/>
  <c r="J37" i="4"/>
  <c r="H37" i="4"/>
  <c r="N37" i="4"/>
  <c r="N35" i="4"/>
  <c r="J35" i="4"/>
  <c r="H35" i="4"/>
  <c r="H22" i="4"/>
  <c r="N22" i="4"/>
  <c r="J22" i="4"/>
  <c r="G38" i="4"/>
  <c r="M38" i="4"/>
  <c r="K38" i="4"/>
  <c r="I38" i="4"/>
  <c r="H28" i="4"/>
  <c r="N28" i="4"/>
  <c r="J28" i="4"/>
  <c r="M25" i="4"/>
  <c r="K25" i="4"/>
  <c r="I25" i="4"/>
  <c r="G25" i="4"/>
  <c r="K42" i="4"/>
  <c r="I42" i="4"/>
  <c r="G42" i="4"/>
  <c r="M42" i="4"/>
  <c r="I13" i="4"/>
  <c r="G13" i="4"/>
  <c r="M13" i="4"/>
  <c r="K13" i="4"/>
  <c r="M15" i="4"/>
  <c r="K15" i="4"/>
  <c r="I15" i="4"/>
  <c r="G15" i="4"/>
  <c r="I44" i="4"/>
  <c r="G44" i="4"/>
  <c r="M44" i="4"/>
  <c r="K44" i="4"/>
  <c r="J26" i="4"/>
  <c r="N26" i="4"/>
  <c r="H26" i="4"/>
  <c r="I14" i="4"/>
  <c r="G14" i="4"/>
  <c r="K14" i="4"/>
  <c r="M14" i="4"/>
  <c r="M20" i="4"/>
  <c r="K20" i="4"/>
  <c r="I20" i="4"/>
  <c r="G20" i="4"/>
  <c r="H25" i="4"/>
  <c r="N25" i="4"/>
  <c r="J25" i="4"/>
  <c r="J31" i="4"/>
  <c r="H31" i="4"/>
  <c r="N31" i="4"/>
  <c r="H42" i="4"/>
  <c r="N42" i="4"/>
  <c r="J42" i="4"/>
  <c r="H13" i="4"/>
  <c r="N13" i="4"/>
  <c r="J13" i="4"/>
  <c r="G23" i="4"/>
  <c r="M23" i="4"/>
  <c r="K23" i="4"/>
  <c r="I23" i="4"/>
  <c r="N44" i="4"/>
  <c r="J44" i="4"/>
  <c r="H44" i="4"/>
  <c r="G26" i="4"/>
  <c r="M26" i="4"/>
  <c r="K26" i="4"/>
  <c r="I26" i="4"/>
  <c r="J14" i="4"/>
  <c r="H14" i="4"/>
  <c r="N14" i="4"/>
  <c r="I24" i="4"/>
  <c r="G24" i="4"/>
  <c r="M24" i="4"/>
  <c r="K24" i="4"/>
  <c r="G33" i="4"/>
  <c r="M33" i="4"/>
  <c r="I33" i="4"/>
  <c r="K33" i="4"/>
  <c r="K16" i="4"/>
  <c r="I16" i="4"/>
  <c r="G16" i="4"/>
  <c r="M16" i="4"/>
  <c r="K43" i="4"/>
  <c r="I43" i="4"/>
  <c r="M43" i="4"/>
  <c r="G43" i="4"/>
  <c r="J40" i="4"/>
  <c r="H40" i="4"/>
  <c r="N40" i="4"/>
  <c r="K22" i="4"/>
  <c r="I22" i="4"/>
  <c r="G22" i="4"/>
  <c r="M22" i="4"/>
  <c r="J23" i="4"/>
  <c r="H23" i="4"/>
  <c r="N23" i="4"/>
  <c r="J34" i="4"/>
  <c r="H34" i="4"/>
  <c r="N34" i="4"/>
  <c r="I36" i="4"/>
  <c r="G36" i="4"/>
  <c r="M36" i="4"/>
  <c r="K36" i="4"/>
  <c r="N24" i="4"/>
  <c r="H24" i="4"/>
  <c r="J24" i="4"/>
  <c r="J33" i="4"/>
  <c r="H33" i="4"/>
  <c r="N33" i="4"/>
  <c r="J16" i="4"/>
  <c r="H16" i="4"/>
  <c r="N16" i="4"/>
  <c r="N43" i="4"/>
  <c r="J43" i="4"/>
  <c r="H43" i="4"/>
  <c r="M40" i="4"/>
  <c r="K40" i="4"/>
  <c r="I40" i="4"/>
  <c r="G40" i="4"/>
  <c r="M12" i="4"/>
  <c r="K12" i="4"/>
  <c r="G12" i="4"/>
  <c r="I12" i="4"/>
  <c r="E9" i="4"/>
  <c r="I37" i="4"/>
  <c r="G37" i="4"/>
  <c r="M37" i="4"/>
  <c r="K37" i="4"/>
  <c r="J38" i="4"/>
  <c r="N38" i="4"/>
  <c r="H38" i="4"/>
  <c r="K28" i="4"/>
  <c r="I28" i="4"/>
  <c r="G28" i="4"/>
  <c r="M28" i="4"/>
  <c r="H21" i="4"/>
  <c r="N21" i="4"/>
  <c r="J21" i="4"/>
  <c r="J39" i="4"/>
  <c r="H39" i="4"/>
  <c r="N39" i="4"/>
  <c r="J15" i="4"/>
  <c r="N15" i="4"/>
  <c r="H15" i="4"/>
  <c r="J45" i="4"/>
  <c r="H45" i="4"/>
  <c r="N45" i="4"/>
  <c r="J20" i="4"/>
  <c r="N20" i="4"/>
  <c r="H20" i="4"/>
  <c r="I31" i="4"/>
  <c r="G31" i="4"/>
  <c r="K31" i="4"/>
  <c r="M31" i="4"/>
  <c r="K17" i="4"/>
  <c r="G17" i="4"/>
  <c r="M17" i="4"/>
  <c r="I17" i="4"/>
  <c r="M34" i="4"/>
  <c r="K34" i="4"/>
  <c r="I34" i="4"/>
  <c r="G34" i="4"/>
  <c r="N36" i="4"/>
  <c r="J36" i="4"/>
  <c r="H36" i="4"/>
  <c r="I18" i="4"/>
  <c r="G18" i="4"/>
  <c r="M18" i="4"/>
  <c r="K18" i="4"/>
  <c r="I19" i="4"/>
  <c r="M19" i="4"/>
  <c r="G19" i="4"/>
  <c r="K19" i="4"/>
  <c r="J30" i="4"/>
  <c r="H30" i="4"/>
  <c r="N30" i="4"/>
  <c r="G47" i="4"/>
  <c r="M47" i="4"/>
  <c r="K47" i="4"/>
  <c r="I47" i="4"/>
  <c r="M41" i="4"/>
  <c r="K41" i="4"/>
  <c r="I41" i="4"/>
  <c r="G41" i="4"/>
  <c r="K29" i="4"/>
  <c r="I29" i="4"/>
  <c r="M29" i="4"/>
  <c r="G29" i="4"/>
  <c r="J17" i="4"/>
  <c r="H17" i="4"/>
  <c r="N17" i="4"/>
  <c r="H12" i="4"/>
  <c r="N12" i="4"/>
  <c r="J12" i="4"/>
  <c r="F9" i="4"/>
  <c r="K32" i="4"/>
  <c r="I32" i="4"/>
  <c r="G32" i="4"/>
  <c r="M32" i="4"/>
  <c r="J18" i="4"/>
  <c r="H18" i="4"/>
  <c r="N18" i="4"/>
  <c r="J19" i="4"/>
  <c r="H19" i="4"/>
  <c r="N19" i="4"/>
  <c r="M30" i="4"/>
  <c r="K30" i="4"/>
  <c r="I30" i="4"/>
  <c r="G30" i="4"/>
  <c r="J47" i="4"/>
  <c r="H47" i="4"/>
  <c r="N47" i="4"/>
  <c r="H41" i="4"/>
  <c r="N41" i="4"/>
  <c r="J41" i="4"/>
  <c r="N29" i="4"/>
  <c r="J29" i="4"/>
  <c r="H29" i="4"/>
  <c r="J46" i="4"/>
  <c r="N46" i="4"/>
  <c r="H46" i="4"/>
  <c r="K35" i="4"/>
  <c r="I35" i="4"/>
  <c r="M35" i="4"/>
  <c r="G35" i="4"/>
  <c r="G39" i="4"/>
  <c r="M39" i="4"/>
  <c r="K39" i="4"/>
  <c r="I39" i="4"/>
  <c r="G27" i="4"/>
  <c r="M27" i="4"/>
  <c r="K27" i="4"/>
  <c r="I27" i="4"/>
  <c r="J27" i="4"/>
  <c r="H27" i="4"/>
  <c r="N27" i="4"/>
  <c r="E13" i="1"/>
  <c r="F13" i="1"/>
  <c r="F12" i="1"/>
  <c r="E12" i="1"/>
  <c r="F16" i="1"/>
  <c r="E16" i="1"/>
  <c r="F15" i="1"/>
  <c r="E15" i="1"/>
  <c r="F14" i="1"/>
  <c r="E14" i="1"/>
  <c r="K19" i="1" l="1"/>
  <c r="I17" i="1"/>
  <c r="G17" i="1"/>
  <c r="I19" i="1"/>
  <c r="K20" i="1"/>
  <c r="I20" i="1"/>
  <c r="G20" i="1"/>
  <c r="H20" i="1"/>
  <c r="J20" i="1"/>
  <c r="G18" i="1"/>
  <c r="K18" i="1"/>
  <c r="I18" i="1"/>
  <c r="J18" i="1"/>
  <c r="H18" i="1"/>
  <c r="F9" i="1"/>
  <c r="E9" i="1"/>
  <c r="H9" i="4"/>
  <c r="S2" i="4" s="1"/>
  <c r="M9" i="4"/>
  <c r="T3" i="4" s="1"/>
  <c r="R24" i="4" s="1"/>
  <c r="P3" i="4"/>
  <c r="R1" i="4"/>
  <c r="P4" i="4"/>
  <c r="S1" i="4"/>
  <c r="I9" i="4"/>
  <c r="R3" i="4" s="1"/>
  <c r="J9" i="4"/>
  <c r="S4" i="4" s="1"/>
  <c r="G9" i="4"/>
  <c r="N9" i="4"/>
  <c r="T4" i="4" s="1"/>
  <c r="K9" i="4"/>
  <c r="M15" i="1"/>
  <c r="I15" i="1"/>
  <c r="G15" i="1"/>
  <c r="K15" i="1"/>
  <c r="J16" i="1"/>
  <c r="N16" i="1"/>
  <c r="H16" i="1"/>
  <c r="K13" i="1"/>
  <c r="I13" i="1"/>
  <c r="G13" i="1"/>
  <c r="M13" i="1"/>
  <c r="M14" i="1"/>
  <c r="K14" i="1"/>
  <c r="G14" i="1"/>
  <c r="I14" i="1"/>
  <c r="I16" i="1"/>
  <c r="K16" i="1"/>
  <c r="G16" i="1"/>
  <c r="M16" i="1"/>
  <c r="N13" i="1"/>
  <c r="J13" i="1"/>
  <c r="H13" i="1"/>
  <c r="H14" i="1"/>
  <c r="N14" i="1"/>
  <c r="J14" i="1"/>
  <c r="H15" i="1"/>
  <c r="N15" i="1"/>
  <c r="J15" i="1"/>
  <c r="H12" i="1"/>
  <c r="J12" i="1"/>
  <c r="N12" i="1"/>
  <c r="K12" i="1"/>
  <c r="I12" i="1"/>
  <c r="G12" i="1"/>
  <c r="M12" i="1"/>
  <c r="N9" i="1" l="1"/>
  <c r="T4" i="1" s="1"/>
  <c r="R25" i="1" s="1"/>
  <c r="M9" i="1"/>
  <c r="T3" i="1" s="1"/>
  <c r="P10" i="1" s="1"/>
  <c r="G9" i="1"/>
  <c r="Q3" i="1" s="1"/>
  <c r="K9" i="1"/>
  <c r="S3" i="1" s="1"/>
  <c r="J9" i="1"/>
  <c r="S4" i="1" s="1"/>
  <c r="S11" i="1" s="1"/>
  <c r="I9" i="1"/>
  <c r="R3" i="1" s="1"/>
  <c r="R17" i="1" s="1"/>
  <c r="H9" i="1"/>
  <c r="S2" i="1" s="1"/>
  <c r="Q4" i="4"/>
  <c r="Q25" i="4" s="1"/>
  <c r="P10" i="4"/>
  <c r="Q17" i="4"/>
  <c r="S31" i="4"/>
  <c r="R2" i="4"/>
  <c r="Q3" i="4"/>
  <c r="S18" i="4"/>
  <c r="S25" i="4"/>
  <c r="S11" i="4"/>
  <c r="R31" i="4"/>
  <c r="R10" i="4"/>
  <c r="R17" i="4"/>
  <c r="S15" i="4"/>
  <c r="S8" i="4"/>
  <c r="S22" i="4"/>
  <c r="P32" i="4"/>
  <c r="P18" i="4"/>
  <c r="P25" i="4"/>
  <c r="S23" i="4"/>
  <c r="S16" i="4"/>
  <c r="S9" i="4"/>
  <c r="R29" i="4"/>
  <c r="R15" i="4"/>
  <c r="R8" i="4"/>
  <c r="R4" i="4"/>
  <c r="S3" i="4"/>
  <c r="P24" i="4"/>
  <c r="P31" i="4"/>
  <c r="P17" i="4"/>
  <c r="P11" i="4"/>
  <c r="R25" i="4"/>
  <c r="Q18" i="4"/>
  <c r="S32" i="4"/>
  <c r="P4" i="1"/>
  <c r="S1" i="1"/>
  <c r="R1" i="1"/>
  <c r="P3" i="1"/>
  <c r="Q11" i="4" l="1"/>
  <c r="Q32" i="4"/>
  <c r="S17" i="4"/>
  <c r="S10" i="4"/>
  <c r="S24" i="4"/>
  <c r="Q31" i="4"/>
  <c r="Q10" i="4"/>
  <c r="Q24" i="4"/>
  <c r="R32" i="4"/>
  <c r="R18" i="4"/>
  <c r="R11" i="4"/>
  <c r="R30" i="4"/>
  <c r="R16" i="4"/>
  <c r="R9" i="4"/>
  <c r="T6" i="4"/>
  <c r="S18" i="1"/>
  <c r="S25" i="1"/>
  <c r="R2" i="1"/>
  <c r="R30" i="1" s="1"/>
  <c r="R4" i="1"/>
  <c r="R11" i="1" s="1"/>
  <c r="Q4" i="1"/>
  <c r="Q25" i="1" s="1"/>
  <c r="R24" i="1"/>
  <c r="R10" i="1"/>
  <c r="Q18" i="1"/>
  <c r="S32" i="1"/>
  <c r="Q17" i="1"/>
  <c r="R31" i="1"/>
  <c r="P11" i="1"/>
  <c r="S31" i="1"/>
  <c r="S22" i="1"/>
  <c r="S8" i="1"/>
  <c r="S15" i="1"/>
  <c r="Q24" i="1"/>
  <c r="Q10" i="1"/>
  <c r="Q31" i="1"/>
  <c r="R29" i="1"/>
  <c r="R8" i="1"/>
  <c r="R15" i="1"/>
  <c r="S10" i="1"/>
  <c r="S17" i="1"/>
  <c r="S24" i="1"/>
  <c r="P31" i="1"/>
  <c r="P17" i="1"/>
  <c r="P24" i="1"/>
  <c r="S9" i="1"/>
  <c r="S23" i="1"/>
  <c r="S16" i="1"/>
  <c r="P32" i="1"/>
  <c r="P25" i="1"/>
  <c r="P18" i="1"/>
  <c r="S27" i="4" l="1"/>
  <c r="T27" i="4" s="1"/>
  <c r="X39" i="4" s="1"/>
  <c r="S34" i="4"/>
  <c r="T34" i="4" s="1"/>
  <c r="Y34" i="4" s="1"/>
  <c r="S20" i="4"/>
  <c r="T20" i="4" s="1"/>
  <c r="W30" i="4" s="1"/>
  <c r="S13" i="4"/>
  <c r="T13" i="4" s="1"/>
  <c r="Z39" i="4" s="1"/>
  <c r="R32" i="1"/>
  <c r="R18" i="1"/>
  <c r="Q32" i="1"/>
  <c r="R9" i="1"/>
  <c r="Q11" i="1"/>
  <c r="R16" i="1"/>
  <c r="T6" i="1"/>
  <c r="S27" i="1"/>
  <c r="X13" i="4" l="1"/>
  <c r="X43" i="4"/>
  <c r="X45" i="4"/>
  <c r="X22" i="4"/>
  <c r="X26" i="4"/>
  <c r="X20" i="4"/>
  <c r="X16" i="4"/>
  <c r="X21" i="4"/>
  <c r="X30" i="4"/>
  <c r="X46" i="4"/>
  <c r="X24" i="4"/>
  <c r="X28" i="4"/>
  <c r="X27" i="4"/>
  <c r="X14" i="4"/>
  <c r="X40" i="4"/>
  <c r="X31" i="4"/>
  <c r="X32" i="4"/>
  <c r="X15" i="4"/>
  <c r="X41" i="4"/>
  <c r="X36" i="4"/>
  <c r="X44" i="4"/>
  <c r="X19" i="4"/>
  <c r="X29" i="4"/>
  <c r="X47" i="4"/>
  <c r="X17" i="4"/>
  <c r="X34" i="4"/>
  <c r="X18" i="4"/>
  <c r="X42" i="4"/>
  <c r="X38" i="4"/>
  <c r="X23" i="4"/>
  <c r="X25" i="4"/>
  <c r="X33" i="4"/>
  <c r="X12" i="4"/>
  <c r="X35" i="4"/>
  <c r="X37" i="4"/>
  <c r="Y47" i="4"/>
  <c r="Y36" i="4"/>
  <c r="Y46" i="4"/>
  <c r="Y21" i="4"/>
  <c r="Y40" i="4"/>
  <c r="Y30" i="4"/>
  <c r="Y38" i="4"/>
  <c r="Y23" i="4"/>
  <c r="Y31" i="4"/>
  <c r="Y29" i="4"/>
  <c r="Y15" i="4"/>
  <c r="Y13" i="4"/>
  <c r="Y19" i="4"/>
  <c r="Y27" i="4"/>
  <c r="Y42" i="4"/>
  <c r="Z44" i="4"/>
  <c r="Y33" i="4"/>
  <c r="Y17" i="4"/>
  <c r="Y35" i="4"/>
  <c r="Y25" i="4"/>
  <c r="Y44" i="4"/>
  <c r="Y18" i="4"/>
  <c r="Y37" i="4"/>
  <c r="Y22" i="4"/>
  <c r="Y45" i="4"/>
  <c r="Y41" i="4"/>
  <c r="Y26" i="4"/>
  <c r="Y20" i="4"/>
  <c r="Y28" i="4"/>
  <c r="Y39" i="4"/>
  <c r="Y43" i="4"/>
  <c r="Y16" i="4"/>
  <c r="Y14" i="4"/>
  <c r="Y12" i="4"/>
  <c r="Y32" i="4"/>
  <c r="Y24" i="4"/>
  <c r="W21" i="4"/>
  <c r="W47" i="4"/>
  <c r="W35" i="4"/>
  <c r="W24" i="4"/>
  <c r="W13" i="4"/>
  <c r="W22" i="4"/>
  <c r="W15" i="4"/>
  <c r="W14" i="4"/>
  <c r="W42" i="4"/>
  <c r="W41" i="4"/>
  <c r="W40" i="4"/>
  <c r="W17" i="4"/>
  <c r="W26" i="4"/>
  <c r="Z15" i="4"/>
  <c r="W12" i="4"/>
  <c r="W36" i="4"/>
  <c r="W20" i="4"/>
  <c r="W44" i="4"/>
  <c r="W18" i="4"/>
  <c r="W25" i="4"/>
  <c r="W29" i="4"/>
  <c r="W32" i="4"/>
  <c r="W31" i="4"/>
  <c r="W27" i="4"/>
  <c r="W37" i="4"/>
  <c r="W33" i="4"/>
  <c r="W38" i="4"/>
  <c r="Z21" i="4"/>
  <c r="W16" i="4"/>
  <c r="W28" i="4"/>
  <c r="W19" i="4"/>
  <c r="W23" i="4"/>
  <c r="W43" i="4"/>
  <c r="W45" i="4"/>
  <c r="W39" i="4"/>
  <c r="W46" i="4"/>
  <c r="Z38" i="4"/>
  <c r="W34" i="4"/>
  <c r="Z46" i="4"/>
  <c r="Z40" i="4"/>
  <c r="Z19" i="4"/>
  <c r="Z34" i="4"/>
  <c r="Z47" i="4"/>
  <c r="Z36" i="4"/>
  <c r="Z25" i="4"/>
  <c r="Z42" i="4"/>
  <c r="Z31" i="4"/>
  <c r="Z35" i="4"/>
  <c r="Z37" i="4"/>
  <c r="Z27" i="4"/>
  <c r="Z23" i="4"/>
  <c r="Z16" i="4"/>
  <c r="Z41" i="4"/>
  <c r="Z43" i="4"/>
  <c r="Z45" i="4"/>
  <c r="Z17" i="4"/>
  <c r="Z28" i="4"/>
  <c r="Z22" i="4"/>
  <c r="Z14" i="4"/>
  <c r="Z29" i="4"/>
  <c r="Z18" i="4"/>
  <c r="Z12" i="4"/>
  <c r="Z26" i="4"/>
  <c r="Z20" i="4"/>
  <c r="Z33" i="4"/>
  <c r="Z30" i="4"/>
  <c r="AE30" i="4" s="1"/>
  <c r="AB30" i="4" s="1"/>
  <c r="AD30" i="4" s="1"/>
  <c r="Z13" i="4"/>
  <c r="Z32" i="4"/>
  <c r="Z24" i="4"/>
  <c r="S20" i="1"/>
  <c r="T20" i="1" s="1"/>
  <c r="S34" i="1"/>
  <c r="T34" i="1" s="1"/>
  <c r="T27" i="1"/>
  <c r="S13" i="1"/>
  <c r="T13" i="1" s="1"/>
  <c r="Z17" i="1" l="1"/>
  <c r="Z18" i="1"/>
  <c r="Z19" i="1"/>
  <c r="Z20" i="1"/>
  <c r="Z21" i="1"/>
  <c r="W17" i="1"/>
  <c r="W18" i="1"/>
  <c r="W19" i="1"/>
  <c r="W20" i="1"/>
  <c r="W21" i="1"/>
  <c r="Y17" i="1"/>
  <c r="Y18" i="1"/>
  <c r="Y19" i="1"/>
  <c r="Y20" i="1"/>
  <c r="Y21" i="1"/>
  <c r="X17" i="1"/>
  <c r="X18" i="1"/>
  <c r="X19" i="1"/>
  <c r="X20" i="1"/>
  <c r="X21" i="1"/>
  <c r="Y14" i="1"/>
  <c r="AE26" i="4"/>
  <c r="AB26" i="4" s="1"/>
  <c r="AD26" i="4" s="1"/>
  <c r="AE31" i="4"/>
  <c r="AB31" i="4" s="1"/>
  <c r="AD31" i="4" s="1"/>
  <c r="AE39" i="4"/>
  <c r="AB39" i="4" s="1"/>
  <c r="AD39" i="4" s="1"/>
  <c r="AE17" i="4"/>
  <c r="AB17" i="4" s="1"/>
  <c r="AD17" i="4" s="1"/>
  <c r="AE25" i="4"/>
  <c r="AB25" i="4" s="1"/>
  <c r="AD25" i="4" s="1"/>
  <c r="AE46" i="4"/>
  <c r="AB46" i="4" s="1"/>
  <c r="AD46" i="4" s="1"/>
  <c r="AE15" i="4"/>
  <c r="AB15" i="4" s="1"/>
  <c r="AD15" i="4" s="1"/>
  <c r="AE38" i="4"/>
  <c r="AB38" i="4" s="1"/>
  <c r="AD38" i="4" s="1"/>
  <c r="AE18" i="4"/>
  <c r="AB18" i="4" s="1"/>
  <c r="AD18" i="4" s="1"/>
  <c r="AE44" i="4"/>
  <c r="AB44" i="4" s="1"/>
  <c r="AD44" i="4" s="1"/>
  <c r="AE41" i="4"/>
  <c r="AB41" i="4" s="1"/>
  <c r="AD41" i="4" s="1"/>
  <c r="AE21" i="4"/>
  <c r="AB21" i="4" s="1"/>
  <c r="AD21" i="4" s="1"/>
  <c r="AE47" i="4"/>
  <c r="AE8" i="4" s="1"/>
  <c r="X3" i="4" s="1"/>
  <c r="AE12" i="4"/>
  <c r="AB12" i="4" s="1"/>
  <c r="AD12" i="4" s="1"/>
  <c r="AE40" i="4"/>
  <c r="AB40" i="4" s="1"/>
  <c r="AD40" i="4" s="1"/>
  <c r="AE19" i="4"/>
  <c r="AB19" i="4" s="1"/>
  <c r="AD19" i="4" s="1"/>
  <c r="AE35" i="4"/>
  <c r="AB35" i="4" s="1"/>
  <c r="AD35" i="4" s="1"/>
  <c r="AE28" i="4"/>
  <c r="AB28" i="4" s="1"/>
  <c r="AD28" i="4" s="1"/>
  <c r="AE45" i="4"/>
  <c r="AB45" i="4" s="1"/>
  <c r="AD45" i="4" s="1"/>
  <c r="AE29" i="4"/>
  <c r="AB29" i="4" s="1"/>
  <c r="AD29" i="4" s="1"/>
  <c r="AE22" i="4"/>
  <c r="AB22" i="4" s="1"/>
  <c r="AD22" i="4" s="1"/>
  <c r="AE32" i="4"/>
  <c r="AB32" i="4" s="1"/>
  <c r="AD32" i="4" s="1"/>
  <c r="AE16" i="4"/>
  <c r="AB16" i="4" s="1"/>
  <c r="AD16" i="4" s="1"/>
  <c r="AE24" i="4"/>
  <c r="AB24" i="4" s="1"/>
  <c r="AD24" i="4" s="1"/>
  <c r="AE13" i="4"/>
  <c r="AB13" i="4" s="1"/>
  <c r="AD13" i="4" s="1"/>
  <c r="AE33" i="4"/>
  <c r="AB33" i="4" s="1"/>
  <c r="AD33" i="4" s="1"/>
  <c r="AE20" i="4"/>
  <c r="AB20" i="4" s="1"/>
  <c r="AD20" i="4" s="1"/>
  <c r="AE43" i="4"/>
  <c r="AB43" i="4" s="1"/>
  <c r="AD43" i="4" s="1"/>
  <c r="AE42" i="4"/>
  <c r="AB42" i="4" s="1"/>
  <c r="AD42" i="4" s="1"/>
  <c r="AE36" i="4"/>
  <c r="AB36" i="4" s="1"/>
  <c r="AD36" i="4" s="1"/>
  <c r="AE14" i="4"/>
  <c r="AB14" i="4" s="1"/>
  <c r="AD14" i="4" s="1"/>
  <c r="AE27" i="4"/>
  <c r="AB27" i="4" s="1"/>
  <c r="AD27" i="4" s="1"/>
  <c r="AE34" i="4"/>
  <c r="AB34" i="4" s="1"/>
  <c r="AD34" i="4" s="1"/>
  <c r="AE23" i="4"/>
  <c r="AB23" i="4" s="1"/>
  <c r="AD23" i="4" s="1"/>
  <c r="AE37" i="4"/>
  <c r="AB37" i="4" s="1"/>
  <c r="AD37" i="4" s="1"/>
  <c r="X14" i="1"/>
  <c r="X15" i="1"/>
  <c r="X12" i="1"/>
  <c r="X13" i="1"/>
  <c r="X16" i="1"/>
  <c r="Y15" i="1"/>
  <c r="Z15" i="1"/>
  <c r="W16" i="1"/>
  <c r="W14" i="1"/>
  <c r="W12" i="1"/>
  <c r="Z13" i="1"/>
  <c r="Z12" i="1"/>
  <c r="Z14" i="1"/>
  <c r="Z16" i="1"/>
  <c r="W15" i="1"/>
  <c r="W13" i="1"/>
  <c r="Y12" i="1"/>
  <c r="Y13" i="1"/>
  <c r="Y16" i="1"/>
  <c r="AE19" i="1" l="1"/>
  <c r="AB19" i="1" s="1"/>
  <c r="AE20" i="1"/>
  <c r="AB20" i="1" s="1"/>
  <c r="AE21" i="1"/>
  <c r="AB21" i="1" s="1"/>
  <c r="AE18" i="1"/>
  <c r="AB18" i="1" s="1"/>
  <c r="AE17" i="1"/>
  <c r="AB17" i="1" s="1"/>
  <c r="AD8" i="4"/>
  <c r="AD10" i="4"/>
  <c r="AC10" i="4" s="1"/>
  <c r="Y3" i="4" s="1"/>
  <c r="Z3" i="4" s="1"/>
  <c r="X5" i="4" s="1"/>
  <c r="AE15" i="1"/>
  <c r="AB15" i="1" s="1"/>
  <c r="AD15" i="1" s="1"/>
  <c r="AE14" i="1"/>
  <c r="AB14" i="1" s="1"/>
  <c r="AD14" i="1" s="1"/>
  <c r="AE16" i="1"/>
  <c r="AD8" i="1" s="1"/>
  <c r="AE12" i="1"/>
  <c r="AB12" i="1" s="1"/>
  <c r="AD12" i="1" s="1"/>
  <c r="AE13" i="1"/>
  <c r="AB13" i="1" s="1"/>
  <c r="AD13" i="1" s="1"/>
  <c r="AB16" i="1" l="1"/>
  <c r="AD16" i="1" s="1"/>
  <c r="AD10" i="1" s="1"/>
  <c r="AC10" i="1" s="1"/>
  <c r="Y3" i="1" s="1"/>
  <c r="Z3" i="1" s="1"/>
  <c r="AE8" i="1"/>
  <c r="X3" i="1" s="1"/>
  <c r="X5" i="1" l="1"/>
</calcChain>
</file>

<file path=xl/sharedStrings.xml><?xml version="1.0" encoding="utf-8"?>
<sst xmlns="http://schemas.openxmlformats.org/spreadsheetml/2006/main" count="278" uniqueCount="44">
  <si>
    <t>V</t>
  </si>
  <si>
    <t>=</t>
  </si>
  <si>
    <t>a</t>
  </si>
  <si>
    <t>+</t>
  </si>
  <si>
    <t>bt</t>
  </si>
  <si>
    <t>c*SIN(2PI*t/N)</t>
  </si>
  <si>
    <t>d*COS(2PI*t/N)</t>
  </si>
  <si>
    <t>N</t>
  </si>
  <si>
    <t>t</t>
  </si>
  <si>
    <t>t2</t>
  </si>
  <si>
    <t>n</t>
  </si>
  <si>
    <t>2PI/N</t>
  </si>
  <si>
    <t>PI</t>
  </si>
  <si>
    <t>2PIt/N</t>
  </si>
  <si>
    <t>SIN</t>
  </si>
  <si>
    <t>COS</t>
  </si>
  <si>
    <t>st</t>
  </si>
  <si>
    <t>s SIN</t>
  </si>
  <si>
    <t>s COS</t>
  </si>
  <si>
    <t>st2</t>
  </si>
  <si>
    <t>sV</t>
  </si>
  <si>
    <t>t*SIN</t>
  </si>
  <si>
    <t>t*COS</t>
  </si>
  <si>
    <t>s t*SIN</t>
  </si>
  <si>
    <t>s t*COS</t>
  </si>
  <si>
    <t>SIN2</t>
  </si>
  <si>
    <t>COS2</t>
  </si>
  <si>
    <t>s SIN2</t>
  </si>
  <si>
    <t>s COS2</t>
  </si>
  <si>
    <t>SINCOS</t>
  </si>
  <si>
    <t>s SINCOS</t>
  </si>
  <si>
    <t>tV</t>
  </si>
  <si>
    <t>V SIN</t>
  </si>
  <si>
    <t>V COS</t>
  </si>
  <si>
    <t>s tV</t>
  </si>
  <si>
    <t>s V SIN</t>
  </si>
  <si>
    <t>s V COS</t>
  </si>
  <si>
    <t>c ...</t>
  </si>
  <si>
    <t>d ...</t>
  </si>
  <si>
    <t xml:space="preserve"> </t>
  </si>
  <si>
    <t>valoare</t>
  </si>
  <si>
    <t>diferenta globala</t>
  </si>
  <si>
    <t>rezultat</t>
  </si>
  <si>
    <t>VIITORUL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</si>
</sst>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valori'!$AB$12:$AB$21</c:f>
              <c:numCache>
                <c:formatCode>General</c:formatCode>
                <c:ptCount val="10"/>
                <c:pt idx="0">
                  <c:v>218.41054552253857</c:v>
                </c:pt>
                <c:pt idx="1">
                  <c:v>220.14516313911597</c:v>
                </c:pt>
                <c:pt idx="2">
                  <c:v>212.177670469124</c:v>
                </c:pt>
                <c:pt idx="3">
                  <c:v>204.24409513694712</c:v>
                </c:pt>
                <c:pt idx="4">
                  <c:v>213.98707201463671</c:v>
                </c:pt>
                <c:pt idx="5">
                  <c:v>215.00951353182924</c:v>
                </c:pt>
                <c:pt idx="6">
                  <c:v>193.65370765946844</c:v>
                </c:pt>
                <c:pt idx="7">
                  <c:v>192.65673238961492</c:v>
                </c:pt>
                <c:pt idx="8">
                  <c:v>214.27068253467104</c:v>
                </c:pt>
                <c:pt idx="9">
                  <c:v>202.45536572598482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valori'!$AC$12:$AC$21</c:f>
              <c:numCache>
                <c:formatCode>General</c:formatCode>
                <c:ptCount val="10"/>
                <c:pt idx="0">
                  <c:v>218</c:v>
                </c:pt>
                <c:pt idx="1">
                  <c:v>219</c:v>
                </c:pt>
                <c:pt idx="2">
                  <c:v>213</c:v>
                </c:pt>
                <c:pt idx="3">
                  <c:v>210</c:v>
                </c:pt>
                <c:pt idx="4">
                  <c:v>209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698560"/>
        <c:axId val="57699136"/>
      </c:scatterChart>
      <c:valAx>
        <c:axId val="57698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7699136"/>
        <c:crosses val="autoZero"/>
        <c:crossBetween val="midCat"/>
      </c:valAx>
      <c:valAx>
        <c:axId val="57699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6985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Sheet1!$AB$12:$AB$46</c:f>
              <c:numCache>
                <c:formatCode>General</c:formatCode>
                <c:ptCount val="35"/>
                <c:pt idx="0">
                  <c:v>1147.1391453677541</c:v>
                </c:pt>
                <c:pt idx="1">
                  <c:v>1148.162536620931</c:v>
                </c:pt>
                <c:pt idx="2">
                  <c:v>1149.0603015029947</c:v>
                </c:pt>
                <c:pt idx="3">
                  <c:v>1149.7917406096665</c:v>
                </c:pt>
                <c:pt idx="4">
                  <c:v>1150.3392926114634</c:v>
                </c:pt>
                <c:pt idx="5">
                  <c:v>1150.711074401828</c:v>
                </c:pt>
                <c:pt idx="6">
                  <c:v>1150.9399020709227</c:v>
                </c:pt>
                <c:pt idx="7">
                  <c:v>1151.0789107911899</c:v>
                </c:pt>
                <c:pt idx="8">
                  <c:v>1151.1943528221896</c:v>
                </c:pt>
                <c:pt idx="9">
                  <c:v>1151.3565379631766</c:v>
                </c:pt>
                <c:pt idx="10">
                  <c:v>1151.6301380522871</c:v>
                </c:pt>
                <c:pt idx="11">
                  <c:v>1152.0651714933429</c:v>
                </c:pt>
                <c:pt idx="12">
                  <c:v>1152.6899017691437</c:v>
                </c:pt>
                <c:pt idx="13">
                  <c:v>1153.506635366917</c:v>
                </c:pt>
                <c:pt idx="14">
                  <c:v>1154.4910216063358</c:v>
                </c:pt>
                <c:pt idx="15">
                  <c:v>1155.5949897181383</c:v>
                </c:pt>
                <c:pt idx="16">
                  <c:v>1156.7529689150342</c:v>
                </c:pt>
                <c:pt idx="17">
                  <c:v>1157.8905903194373</c:v>
                </c:pt>
                <c:pt idx="18">
                  <c:v>1158.934725503874</c:v>
                </c:pt>
                <c:pt idx="19">
                  <c:v>1159.8235219631049</c:v>
                </c:pt>
                <c:pt idx="20">
                  <c:v>1160.5150785310184</c:v>
                </c:pt>
                <c:pt idx="21">
                  <c:v>1160.9935677996059</c:v>
                </c:pt>
                <c:pt idx="22">
                  <c:v>1161.2719382054702</c:v>
                </c:pt>
                <c:pt idx="23">
                  <c:v>1161.3907742158174</c:v>
                </c:pt>
                <c:pt idx="24">
                  <c:v>1161.413401197429</c:v>
                </c:pt>
                <c:pt idx="25">
                  <c:v>1161.4178253991233</c:v>
                </c:pt>
                <c:pt idx="26">
                  <c:v>1161.4865321099494</c:v>
                </c:pt>
                <c:pt idx="27">
                  <c:v>1161.6954681507061</c:v>
                </c:pt>
                <c:pt idx="28">
                  <c:v>1162.1036664588432</c:v>
                </c:pt>
                <c:pt idx="29">
                  <c:v>1162.7449107562049</c:v>
                </c:pt>
                <c:pt idx="30">
                  <c:v>1163.6225922226972</c:v>
                </c:pt>
                <c:pt idx="31">
                  <c:v>1164.7085074163158</c:v>
                </c:pt>
                <c:pt idx="32">
                  <c:v>1165.9458380829813</c:v>
                </c:pt>
                <c:pt idx="33">
                  <c:v>1167.2560043399774</c:v>
                </c:pt>
                <c:pt idx="34">
                  <c:v>1168.5485646302784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Sheet1!$AC$12:$AC$46</c:f>
              <c:numCache>
                <c:formatCode>General</c:formatCode>
                <c:ptCount val="35"/>
                <c:pt idx="0">
                  <c:v>1131</c:v>
                </c:pt>
                <c:pt idx="1">
                  <c:v>1142</c:v>
                </c:pt>
                <c:pt idx="2">
                  <c:v>1144</c:v>
                </c:pt>
                <c:pt idx="3">
                  <c:v>1149</c:v>
                </c:pt>
                <c:pt idx="4">
                  <c:v>1141</c:v>
                </c:pt>
                <c:pt idx="5">
                  <c:v>1148</c:v>
                </c:pt>
                <c:pt idx="6">
                  <c:v>1139</c:v>
                </c:pt>
                <c:pt idx="7">
                  <c:v>1141</c:v>
                </c:pt>
                <c:pt idx="8">
                  <c:v>1142</c:v>
                </c:pt>
                <c:pt idx="9">
                  <c:v>1147</c:v>
                </c:pt>
                <c:pt idx="10">
                  <c:v>1151</c:v>
                </c:pt>
                <c:pt idx="11">
                  <c:v>1162</c:v>
                </c:pt>
                <c:pt idx="12">
                  <c:v>1165</c:v>
                </c:pt>
                <c:pt idx="13">
                  <c:v>1168</c:v>
                </c:pt>
                <c:pt idx="14">
                  <c:v>1168</c:v>
                </c:pt>
                <c:pt idx="15">
                  <c:v>1166</c:v>
                </c:pt>
                <c:pt idx="16">
                  <c:v>1166</c:v>
                </c:pt>
                <c:pt idx="17">
                  <c:v>1163</c:v>
                </c:pt>
                <c:pt idx="18">
                  <c:v>1165</c:v>
                </c:pt>
                <c:pt idx="19">
                  <c:v>1167</c:v>
                </c:pt>
                <c:pt idx="20">
                  <c:v>1168</c:v>
                </c:pt>
                <c:pt idx="21">
                  <c:v>1171</c:v>
                </c:pt>
                <c:pt idx="22">
                  <c:v>1176</c:v>
                </c:pt>
                <c:pt idx="23">
                  <c:v>1172</c:v>
                </c:pt>
                <c:pt idx="24">
                  <c:v>1162</c:v>
                </c:pt>
                <c:pt idx="25">
                  <c:v>1168</c:v>
                </c:pt>
                <c:pt idx="26">
                  <c:v>1165</c:v>
                </c:pt>
                <c:pt idx="27">
                  <c:v>1165</c:v>
                </c:pt>
                <c:pt idx="28">
                  <c:v>1165</c:v>
                </c:pt>
                <c:pt idx="29">
                  <c:v>1161</c:v>
                </c:pt>
                <c:pt idx="30">
                  <c:v>1159</c:v>
                </c:pt>
                <c:pt idx="31">
                  <c:v>1157</c:v>
                </c:pt>
                <c:pt idx="32">
                  <c:v>1147</c:v>
                </c:pt>
                <c:pt idx="33">
                  <c:v>1155</c:v>
                </c:pt>
                <c:pt idx="34">
                  <c:v>1143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00864"/>
        <c:axId val="57701440"/>
      </c:scatterChart>
      <c:valAx>
        <c:axId val="5770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7701440"/>
        <c:crosses val="autoZero"/>
        <c:crossBetween val="midCat"/>
      </c:valAx>
      <c:valAx>
        <c:axId val="57701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7008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314325</xdr:colOff>
      <xdr:row>6</xdr:row>
      <xdr:rowOff>19050</xdr:rowOff>
    </xdr:from>
    <xdr:to>
      <xdr:col>21</xdr:col>
      <xdr:colOff>85725</xdr:colOff>
      <xdr:row>19</xdr:row>
      <xdr:rowOff>209550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516255</xdr:colOff>
      <xdr:row>48</xdr:row>
      <xdr:rowOff>25824</xdr:rowOff>
    </xdr:from>
    <xdr:to>
      <xdr:col>22</xdr:col>
      <xdr:colOff>52547</xdr:colOff>
      <xdr:row>75</xdr:row>
      <xdr:rowOff>181716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tabSelected="1" zoomScale="70" zoomScaleNormal="70" workbookViewId="0">
      <selection activeCell="B17" sqref="B17"/>
    </sheetView>
  </sheetViews>
  <sheetFormatPr defaultRowHeight="15" x14ac:dyDescent="0.25"/>
  <cols>
    <col min="1" max="1" width="6.140625" customWidth="1"/>
    <col min="4" max="4" width="7.28515625" customWidth="1"/>
    <col min="5" max="6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3" max="23" width="7.42578125" customWidth="1"/>
    <col min="25" max="25" width="8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v>3.7</v>
      </c>
      <c r="O1" t="s">
        <v>39</v>
      </c>
      <c r="P1" s="2">
        <f>M2</f>
        <v>5</v>
      </c>
      <c r="Q1" s="2">
        <f>A9</f>
        <v>15</v>
      </c>
      <c r="R1" s="2">
        <f>E9</f>
        <v>1.103723732820804</v>
      </c>
      <c r="S1" s="2">
        <f>F9</f>
        <v>-0.44352794574501964</v>
      </c>
      <c r="T1" s="2">
        <f>B9</f>
        <v>1069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5</v>
      </c>
      <c r="O2" t="s">
        <v>39</v>
      </c>
      <c r="P2" s="6">
        <f>A9</f>
        <v>15</v>
      </c>
      <c r="Q2" s="2">
        <f>C9</f>
        <v>55</v>
      </c>
      <c r="R2" s="2">
        <f>G9</f>
        <v>3.6750365420812274</v>
      </c>
      <c r="S2" s="2">
        <f>H9</f>
        <v>-0.42510128724944218</v>
      </c>
      <c r="T2" s="2">
        <f>L9</f>
        <v>3180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O3" t="s">
        <v>39</v>
      </c>
      <c r="P3" s="6">
        <f>E9</f>
        <v>1.103723732820804</v>
      </c>
      <c r="Q3" s="2">
        <f>G9</f>
        <v>3.6750365420812274</v>
      </c>
      <c r="R3" s="2">
        <f>I9</f>
        <v>2.7925843781874415</v>
      </c>
      <c r="S3" s="2">
        <f>K9</f>
        <v>-0.28043278752015099</v>
      </c>
      <c r="T3" s="2">
        <f>M9</f>
        <v>233.86167253492991</v>
      </c>
      <c r="U3" s="2" t="s">
        <v>39</v>
      </c>
      <c r="V3" s="2"/>
      <c r="W3" s="2" t="s">
        <v>39</v>
      </c>
      <c r="X3" s="2">
        <f>AE8</f>
        <v>213.98707201463671</v>
      </c>
      <c r="Y3" s="2">
        <f>AC10</f>
        <v>1.5512253243201717</v>
      </c>
      <c r="Z3" t="str">
        <f>IF(ABS(Y3)&lt;0.5,"bine","rau")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>2*M3/M1</f>
        <v>1.6981621621621621</v>
      </c>
      <c r="O4" t="s">
        <v>39</v>
      </c>
      <c r="P4" s="6">
        <f>F9</f>
        <v>-0.44352794574501964</v>
      </c>
      <c r="Q4" s="2">
        <f>H9</f>
        <v>-0.42510128724944218</v>
      </c>
      <c r="R4" s="2">
        <f>K9</f>
        <v>-0.28043278752015099</v>
      </c>
      <c r="S4" s="2">
        <f>J9</f>
        <v>2.207415621812558</v>
      </c>
      <c r="T4" s="2">
        <f>N9</f>
        <v>-101.15336945142354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 t="s">
        <v>39</v>
      </c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 t="s">
        <v>39</v>
      </c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 t="s">
        <v>39</v>
      </c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 t="s">
        <v>39</v>
      </c>
      <c r="P6" s="2"/>
      <c r="Q6" s="2"/>
      <c r="R6" s="2"/>
      <c r="S6" s="2"/>
      <c r="T6" s="2">
        <f>MDETERM(P1:S4)</f>
        <v>262.16285582337019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 t="s">
        <v>39</v>
      </c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O7" t="s">
        <v>39</v>
      </c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 t="s">
        <v>39</v>
      </c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 t="s">
        <v>39</v>
      </c>
      <c r="P8" s="2">
        <f>T1</f>
        <v>1069</v>
      </c>
      <c r="Q8" s="2">
        <f t="shared" ref="Q8:S8" si="0">Q1</f>
        <v>15</v>
      </c>
      <c r="R8" s="2">
        <f t="shared" si="0"/>
        <v>1.103723732820804</v>
      </c>
      <c r="S8" s="2">
        <f t="shared" si="0"/>
        <v>-0.44352794574501964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>AE16-AC16</f>
        <v>4.9870720146367091</v>
      </c>
      <c r="AE8" s="2">
        <f>AE16</f>
        <v>213.98707201463671</v>
      </c>
      <c r="AF8" s="2" t="s">
        <v>39</v>
      </c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SUM(A12:A16)</f>
        <v>15</v>
      </c>
      <c r="B9">
        <f>SUM(B12:B16)</f>
        <v>1069</v>
      </c>
      <c r="C9">
        <f>SUM(C12:C16)</f>
        <v>55</v>
      </c>
      <c r="E9">
        <f t="shared" ref="E9:N9" si="1">SUM(E12:E16)</f>
        <v>1.103723732820804</v>
      </c>
      <c r="F9">
        <f t="shared" si="1"/>
        <v>-0.44352794574501964</v>
      </c>
      <c r="G9">
        <f t="shared" si="1"/>
        <v>3.6750365420812274</v>
      </c>
      <c r="H9">
        <f t="shared" si="1"/>
        <v>-0.42510128724944218</v>
      </c>
      <c r="I9">
        <f t="shared" si="1"/>
        <v>2.7925843781874415</v>
      </c>
      <c r="J9">
        <f t="shared" si="1"/>
        <v>2.207415621812558</v>
      </c>
      <c r="K9">
        <f t="shared" si="1"/>
        <v>-0.28043278752015099</v>
      </c>
      <c r="L9">
        <f t="shared" si="1"/>
        <v>3180</v>
      </c>
      <c r="M9">
        <f t="shared" si="1"/>
        <v>233.86167253492991</v>
      </c>
      <c r="N9">
        <f t="shared" si="1"/>
        <v>-101.15336945142354</v>
      </c>
      <c r="O9" s="2"/>
      <c r="P9" s="2">
        <f t="shared" ref="P9:P11" si="2">T2</f>
        <v>3180</v>
      </c>
      <c r="Q9" s="2">
        <f t="shared" ref="Q9:S11" si="3">Q2</f>
        <v>55</v>
      </c>
      <c r="R9" s="2">
        <f t="shared" si="3"/>
        <v>3.6750365420812274</v>
      </c>
      <c r="S9" s="2">
        <f t="shared" si="3"/>
        <v>-0.42510128724944218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 t="s">
        <v>39</v>
      </c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si="2"/>
        <v>233.86167253492991</v>
      </c>
      <c r="Q10" s="2">
        <f t="shared" si="3"/>
        <v>3.6750365420812274</v>
      </c>
      <c r="R10" s="2">
        <f t="shared" si="3"/>
        <v>2.7925843781874415</v>
      </c>
      <c r="S10" s="2">
        <f t="shared" si="3"/>
        <v>-0.28043278752015099</v>
      </c>
      <c r="T10" s="2"/>
      <c r="U10" s="2" t="s">
        <v>39</v>
      </c>
      <c r="V10" s="2"/>
      <c r="W10" s="2"/>
      <c r="X10" s="2"/>
      <c r="Y10" s="2"/>
      <c r="Z10" s="2"/>
      <c r="AA10" s="2" t="s">
        <v>39</v>
      </c>
      <c r="AB10" s="2"/>
      <c r="AC10" s="2">
        <f>SQRT(AD10)/5</f>
        <v>1.5512253243201717</v>
      </c>
      <c r="AD10" s="2">
        <f>SUM(AD12:AD16)</f>
        <v>60.157500170305539</v>
      </c>
      <c r="AE10" s="2"/>
      <c r="AF10" s="2" t="s">
        <v>39</v>
      </c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si="2"/>
        <v>-101.15336945142354</v>
      </c>
      <c r="Q11" s="2">
        <f t="shared" si="3"/>
        <v>-0.42510128724944218</v>
      </c>
      <c r="R11" s="2">
        <f t="shared" si="3"/>
        <v>-0.28043278752015099</v>
      </c>
      <c r="S11" s="2">
        <f t="shared" si="3"/>
        <v>2.207415621812558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A11" t="s">
        <v>39</v>
      </c>
      <c r="AC11" s="2"/>
      <c r="AD11" s="2"/>
      <c r="AE11" s="2" t="s">
        <v>0</v>
      </c>
      <c r="AF11" s="2" t="s">
        <v>39</v>
      </c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218</v>
      </c>
      <c r="C12" s="2">
        <f>A12*A12</f>
        <v>1</v>
      </c>
      <c r="D12">
        <f t="shared" ref="D12:D21" si="4">A12*$M$4</f>
        <v>1.6981621621621621</v>
      </c>
      <c r="E12" s="2">
        <f>SIN(D12)</f>
        <v>0.99189993085916028</v>
      </c>
      <c r="F12" s="2">
        <f>COS(D12)</f>
        <v>-0.12702175861478621</v>
      </c>
      <c r="G12" s="2">
        <f>A12*E12</f>
        <v>0.99189993085916028</v>
      </c>
      <c r="H12" s="2">
        <f>A12*F12</f>
        <v>-0.12702175861478621</v>
      </c>
      <c r="I12" s="2">
        <f>E12*E12</f>
        <v>0.98386547283840697</v>
      </c>
      <c r="J12" s="2">
        <f>F12*F12</f>
        <v>1.6134527161593012E-2</v>
      </c>
      <c r="K12" s="2">
        <f>E12*F12</f>
        <v>-0.12599287358761538</v>
      </c>
      <c r="L12" s="2">
        <f>A12*B12</f>
        <v>218</v>
      </c>
      <c r="M12" s="2">
        <f>B12*E12</f>
        <v>216.23418492729695</v>
      </c>
      <c r="N12" s="2">
        <f>B12*F12</f>
        <v>-27.690743378023392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>$T$20*V12</f>
        <v>-2.5035877898529142</v>
      </c>
      <c r="X12" s="2">
        <f>$T$27*E12</f>
        <v>-0.60499133159505669</v>
      </c>
      <c r="Y12" s="2">
        <f>$T$34*H12</f>
        <v>0.24439556226609011</v>
      </c>
      <c r="Z12" s="2">
        <f>$T$13</f>
        <v>221.27472908172044</v>
      </c>
      <c r="AA12">
        <f>V12</f>
        <v>1</v>
      </c>
      <c r="AB12">
        <f>AE12-$AB$1</f>
        <v>218.41054552253857</v>
      </c>
      <c r="AC12" s="2">
        <f>B12</f>
        <v>218</v>
      </c>
      <c r="AD12" s="2">
        <f>(AB12-AC12)^2</f>
        <v>0.16854762607646723</v>
      </c>
      <c r="AE12" s="2">
        <f t="shared" ref="AE12:AE21" si="5">SUM(W12:Z12)</f>
        <v>218.41054552253857</v>
      </c>
      <c r="AF12" s="2" t="s">
        <v>39</v>
      </c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219</v>
      </c>
      <c r="C13" s="2">
        <f t="shared" ref="C13:C21" si="6">A13*A13</f>
        <v>4</v>
      </c>
      <c r="D13">
        <f t="shared" si="4"/>
        <v>3.3963243243243242</v>
      </c>
      <c r="E13" s="2">
        <f t="shared" ref="E13:E21" si="7">SIN(D13)</f>
        <v>-0.25198574717523076</v>
      </c>
      <c r="F13" s="2">
        <f t="shared" ref="F13:F21" si="8">COS(D13)</f>
        <v>-0.96773094567681395</v>
      </c>
      <c r="G13" s="2">
        <f t="shared" ref="G13:G21" si="9">A13*E13</f>
        <v>-0.50397149435046151</v>
      </c>
      <c r="H13" s="2">
        <f t="shared" ref="H13:H21" si="10">A13*F13</f>
        <v>-1.9354618913536279</v>
      </c>
      <c r="I13" s="2">
        <f t="shared" ref="I13:I21" si="11">E13*E13</f>
        <v>6.3496816779459314E-2</v>
      </c>
      <c r="J13" s="2">
        <f t="shared" ref="J13:J21" si="12">F13*F13</f>
        <v>0.9365031832205406</v>
      </c>
      <c r="K13" s="2">
        <f t="shared" ref="K13:K21" si="13">E13*F13</f>
        <v>0.24385440541096462</v>
      </c>
      <c r="L13" s="2">
        <f t="shared" ref="L13:L16" si="14">A13*B13</f>
        <v>438</v>
      </c>
      <c r="M13" s="2">
        <f t="shared" ref="M13:M16" si="15">B13*E13</f>
        <v>-55.184878631375533</v>
      </c>
      <c r="N13" s="2">
        <f t="shared" ref="N13:N16" si="16">B13*F13</f>
        <v>-211.93307710322225</v>
      </c>
      <c r="O13" s="2"/>
      <c r="P13" s="2"/>
      <c r="Q13" s="2"/>
      <c r="R13" s="2"/>
      <c r="S13" s="2">
        <f>MDETERM(P8:S11)</f>
        <v>58010.014897606372</v>
      </c>
      <c r="T13" s="8">
        <f>S13/T6</f>
        <v>221.27472908172044</v>
      </c>
      <c r="U13" s="2" t="s">
        <v>39</v>
      </c>
      <c r="V13" s="2">
        <v>2</v>
      </c>
      <c r="W13" s="2">
        <f t="shared" ref="W13:W21" si="17">$T$20*V13</f>
        <v>-5.0071755797058284</v>
      </c>
      <c r="X13" s="2">
        <f t="shared" ref="X13:X21" si="18">$T$27*E13</f>
        <v>0.15369412577181074</v>
      </c>
      <c r="Y13" s="2">
        <f t="shared" ref="Y13:Y21" si="19">$T$34*H13</f>
        <v>3.7239155113295488</v>
      </c>
      <c r="Z13" s="2">
        <f t="shared" ref="Z13:Z21" si="20">$T$13</f>
        <v>221.27472908172044</v>
      </c>
      <c r="AA13">
        <f t="shared" ref="AA13:AA21" si="21">V13</f>
        <v>2</v>
      </c>
      <c r="AB13">
        <f t="shared" ref="AB13:AB16" si="22">AE13-$AB$1</f>
        <v>220.14516313911597</v>
      </c>
      <c r="AC13" s="2">
        <f t="shared" ref="AC13:AC16" si="23">B13</f>
        <v>219</v>
      </c>
      <c r="AD13" s="2">
        <f t="shared" ref="AD13:AD16" si="24">(AB13-AC13)^2</f>
        <v>1.3113986151899313</v>
      </c>
      <c r="AE13" s="2">
        <f t="shared" si="5"/>
        <v>220.14516313911597</v>
      </c>
      <c r="AF13" s="2" t="s">
        <v>39</v>
      </c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213</v>
      </c>
      <c r="C14" s="2">
        <f t="shared" si="6"/>
        <v>9</v>
      </c>
      <c r="D14">
        <f t="shared" si="4"/>
        <v>5.0944864864864865</v>
      </c>
      <c r="E14" s="2">
        <f t="shared" si="7"/>
        <v>-0.92788458535504281</v>
      </c>
      <c r="F14" s="2">
        <f t="shared" si="8"/>
        <v>0.37286753178642451</v>
      </c>
      <c r="G14" s="2">
        <f t="shared" si="9"/>
        <v>-2.7836537560651284</v>
      </c>
      <c r="H14" s="2">
        <f t="shared" si="10"/>
        <v>1.1186025953592735</v>
      </c>
      <c r="I14" s="2">
        <f t="shared" si="11"/>
        <v>0.86096980373949972</v>
      </c>
      <c r="J14" s="2">
        <f t="shared" si="12"/>
        <v>0.13903019626050028</v>
      </c>
      <c r="K14" s="2">
        <f t="shared" si="13"/>
        <v>-0.34597803512400477</v>
      </c>
      <c r="L14" s="2">
        <f t="shared" si="14"/>
        <v>639</v>
      </c>
      <c r="M14" s="2">
        <f t="shared" si="15"/>
        <v>-197.63941668062412</v>
      </c>
      <c r="N14" s="2">
        <f t="shared" si="16"/>
        <v>79.42078427050842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si="17"/>
        <v>-7.5107633695587426</v>
      </c>
      <c r="X14" s="2">
        <f t="shared" si="18"/>
        <v>0.56594633530646166</v>
      </c>
      <c r="Y14" s="2">
        <f t="shared" si="19"/>
        <v>-2.1522415783441518</v>
      </c>
      <c r="Z14" s="2">
        <f t="shared" si="20"/>
        <v>221.27472908172044</v>
      </c>
      <c r="AA14">
        <f t="shared" si="21"/>
        <v>3</v>
      </c>
      <c r="AB14">
        <f t="shared" si="22"/>
        <v>212.177670469124</v>
      </c>
      <c r="AC14" s="2">
        <f t="shared" si="23"/>
        <v>213</v>
      </c>
      <c r="AD14" s="2">
        <f t="shared" si="24"/>
        <v>0.67622585735074936</v>
      </c>
      <c r="AE14" s="2">
        <f t="shared" si="5"/>
        <v>212.177670469124</v>
      </c>
      <c r="AF14" s="2" t="s">
        <v>39</v>
      </c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210</v>
      </c>
      <c r="C15" s="2">
        <f t="shared" si="6"/>
        <v>16</v>
      </c>
      <c r="D15">
        <f t="shared" si="4"/>
        <v>6.7926486486486484</v>
      </c>
      <c r="E15" s="2">
        <f t="shared" si="7"/>
        <v>0.48770881082192924</v>
      </c>
      <c r="F15" s="2">
        <f t="shared" si="8"/>
        <v>0.87300636644108132</v>
      </c>
      <c r="G15" s="2">
        <f t="shared" si="9"/>
        <v>1.950835243287717</v>
      </c>
      <c r="H15" s="2">
        <f t="shared" si="10"/>
        <v>3.4920254657643253</v>
      </c>
      <c r="I15" s="2">
        <f t="shared" si="11"/>
        <v>0.23785988415334036</v>
      </c>
      <c r="J15" s="2">
        <f t="shared" si="12"/>
        <v>0.76214011584665953</v>
      </c>
      <c r="K15" s="2">
        <f t="shared" si="13"/>
        <v>0.42577289681695318</v>
      </c>
      <c r="L15" s="2">
        <f t="shared" si="14"/>
        <v>840</v>
      </c>
      <c r="M15" s="2">
        <f t="shared" si="15"/>
        <v>102.41885027260514</v>
      </c>
      <c r="N15" s="2">
        <f t="shared" si="16"/>
        <v>183.33133695262708</v>
      </c>
      <c r="O15" s="2"/>
      <c r="P15" s="2">
        <f>P1</f>
        <v>5</v>
      </c>
      <c r="Q15" s="2">
        <f>T1</f>
        <v>1069</v>
      </c>
      <c r="R15" s="2">
        <f t="shared" ref="R15:S15" si="25">R1</f>
        <v>1.103723732820804</v>
      </c>
      <c r="S15" s="2">
        <f t="shared" si="25"/>
        <v>-0.44352794574501964</v>
      </c>
      <c r="T15" s="2"/>
      <c r="U15" s="2" t="s">
        <v>39</v>
      </c>
      <c r="V15" s="2">
        <v>4</v>
      </c>
      <c r="W15" s="2">
        <f t="shared" si="17"/>
        <v>-10.014351159411657</v>
      </c>
      <c r="X15" s="2">
        <f t="shared" si="18"/>
        <v>-0.2974691233562512</v>
      </c>
      <c r="Y15" s="2">
        <f t="shared" si="19"/>
        <v>-6.718813662005398</v>
      </c>
      <c r="Z15" s="2">
        <f t="shared" si="20"/>
        <v>221.27472908172044</v>
      </c>
      <c r="AA15">
        <f t="shared" si="21"/>
        <v>4</v>
      </c>
      <c r="AB15">
        <f t="shared" si="22"/>
        <v>204.24409513694712</v>
      </c>
      <c r="AC15" s="2">
        <f t="shared" si="23"/>
        <v>210</v>
      </c>
      <c r="AD15" s="2">
        <f t="shared" si="24"/>
        <v>33.130440792515749</v>
      </c>
      <c r="AE15" s="2">
        <f t="shared" si="5"/>
        <v>204.24409513694712</v>
      </c>
      <c r="AF15" s="2" t="s">
        <v>39</v>
      </c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209</v>
      </c>
      <c r="C16" s="2">
        <f t="shared" si="6"/>
        <v>25</v>
      </c>
      <c r="D16">
        <f t="shared" si="4"/>
        <v>8.4908108108108102</v>
      </c>
      <c r="E16" s="2">
        <f t="shared" si="7"/>
        <v>0.80398532366998798</v>
      </c>
      <c r="F16" s="2">
        <f t="shared" si="8"/>
        <v>-0.59464913968092536</v>
      </c>
      <c r="G16" s="2">
        <f t="shared" si="9"/>
        <v>4.01992661834994</v>
      </c>
      <c r="H16" s="2">
        <f t="shared" si="10"/>
        <v>-2.9732456984046269</v>
      </c>
      <c r="I16" s="2">
        <f t="shared" si="11"/>
        <v>0.64639240067673531</v>
      </c>
      <c r="J16" s="2">
        <f t="shared" si="12"/>
        <v>0.35360759932326469</v>
      </c>
      <c r="K16" s="2">
        <f t="shared" si="13"/>
        <v>-0.47808918103644865</v>
      </c>
      <c r="L16" s="2">
        <f t="shared" si="14"/>
        <v>1045</v>
      </c>
      <c r="M16" s="2">
        <f t="shared" si="15"/>
        <v>168.03293264702748</v>
      </c>
      <c r="N16" s="2">
        <f t="shared" si="16"/>
        <v>-124.2816701933134</v>
      </c>
      <c r="O16" s="2"/>
      <c r="P16" s="2">
        <f t="shared" ref="P16:S18" si="26">P2</f>
        <v>15</v>
      </c>
      <c r="Q16" s="2">
        <f t="shared" ref="Q16:Q18" si="27">T2</f>
        <v>3180</v>
      </c>
      <c r="R16" s="2">
        <f t="shared" si="26"/>
        <v>3.6750365420812274</v>
      </c>
      <c r="S16" s="2">
        <f t="shared" si="26"/>
        <v>-0.42510128724944218</v>
      </c>
      <c r="T16" s="2"/>
      <c r="U16" s="2" t="s">
        <v>39</v>
      </c>
      <c r="V16" s="2">
        <v>5</v>
      </c>
      <c r="W16" s="2">
        <f t="shared" si="17"/>
        <v>-12.517938949264572</v>
      </c>
      <c r="X16" s="2">
        <f t="shared" si="18"/>
        <v>-0.49037623294184218</v>
      </c>
      <c r="Y16" s="2">
        <f t="shared" si="19"/>
        <v>5.720658115122693</v>
      </c>
      <c r="Z16" s="2">
        <f t="shared" si="20"/>
        <v>221.27472908172044</v>
      </c>
      <c r="AA16">
        <f t="shared" si="21"/>
        <v>5</v>
      </c>
      <c r="AB16">
        <f t="shared" si="22"/>
        <v>213.98707201463671</v>
      </c>
      <c r="AC16" s="2">
        <f t="shared" si="23"/>
        <v>209</v>
      </c>
      <c r="AD16" s="2">
        <f t="shared" si="24"/>
        <v>24.870887279172646</v>
      </c>
      <c r="AE16" s="2">
        <f t="shared" si="5"/>
        <v>213.98707201463671</v>
      </c>
      <c r="AF16" s="2" t="s">
        <v>39</v>
      </c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10">
        <v>6</v>
      </c>
      <c r="B17" s="10" t="s">
        <v>43</v>
      </c>
      <c r="C17" s="2">
        <f t="shared" si="6"/>
        <v>36</v>
      </c>
      <c r="D17">
        <f t="shared" si="4"/>
        <v>10.188972972972973</v>
      </c>
      <c r="E17" s="2">
        <f t="shared" si="7"/>
        <v>-0.69195607024800942</v>
      </c>
      <c r="F17" s="2">
        <f t="shared" si="8"/>
        <v>-0.72193960747899943</v>
      </c>
      <c r="G17" s="2">
        <f t="shared" si="9"/>
        <v>-4.1517364214880565</v>
      </c>
      <c r="H17" s="2">
        <f t="shared" si="10"/>
        <v>-4.3316376448739966</v>
      </c>
      <c r="I17" s="2">
        <f t="shared" si="11"/>
        <v>0.47880320315306818</v>
      </c>
      <c r="J17" s="2">
        <f t="shared" si="12"/>
        <v>0.52119679684693176</v>
      </c>
      <c r="K17" s="2">
        <f t="shared" si="13"/>
        <v>0.49955049374755889</v>
      </c>
      <c r="L17" s="2"/>
      <c r="M17" s="2"/>
      <c r="N17" s="2"/>
      <c r="O17" s="2"/>
      <c r="P17" s="2">
        <f t="shared" si="26"/>
        <v>1.103723732820804</v>
      </c>
      <c r="Q17" s="2">
        <f t="shared" si="27"/>
        <v>233.86167253492991</v>
      </c>
      <c r="R17" s="2">
        <f t="shared" si="26"/>
        <v>2.7925843781874415</v>
      </c>
      <c r="S17" s="2">
        <f t="shared" si="26"/>
        <v>-0.28043278752015099</v>
      </c>
      <c r="T17" s="2"/>
      <c r="U17" s="2" t="s">
        <v>39</v>
      </c>
      <c r="V17" s="6">
        <v>6</v>
      </c>
      <c r="W17" s="6">
        <f t="shared" si="17"/>
        <v>-15.021526739117485</v>
      </c>
      <c r="X17" s="6">
        <f t="shared" si="18"/>
        <v>0.42204602633858507</v>
      </c>
      <c r="Y17" s="6">
        <f t="shared" si="19"/>
        <v>8.3342651628876965</v>
      </c>
      <c r="Z17" s="2">
        <f t="shared" si="20"/>
        <v>221.27472908172044</v>
      </c>
      <c r="AA17" s="7">
        <f t="shared" si="21"/>
        <v>6</v>
      </c>
      <c r="AB17" s="7">
        <f>AE17</f>
        <v>215.00951353182924</v>
      </c>
      <c r="AC17" s="6"/>
      <c r="AD17" s="6"/>
      <c r="AE17" s="9">
        <f t="shared" si="5"/>
        <v>215.00951353182924</v>
      </c>
      <c r="AF17" s="6" t="s">
        <v>39</v>
      </c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10">
        <v>7</v>
      </c>
      <c r="B18" s="10"/>
      <c r="C18" s="2">
        <f t="shared" si="6"/>
        <v>49</v>
      </c>
      <c r="D18">
        <f t="shared" si="4"/>
        <v>11.887135135135134</v>
      </c>
      <c r="E18" s="2">
        <f t="shared" si="7"/>
        <v>-0.62819836981583099</v>
      </c>
      <c r="F18" s="2">
        <f t="shared" si="8"/>
        <v>0.77805321679222716</v>
      </c>
      <c r="G18" s="2">
        <f t="shared" si="9"/>
        <v>-4.3973885887108173</v>
      </c>
      <c r="H18" s="2">
        <f t="shared" si="10"/>
        <v>5.4463725175455906</v>
      </c>
      <c r="I18" s="2">
        <f t="shared" si="11"/>
        <v>0.39463319183926754</v>
      </c>
      <c r="J18" s="2">
        <f t="shared" si="12"/>
        <v>0.60536680816073241</v>
      </c>
      <c r="K18" s="2">
        <f t="shared" si="13"/>
        <v>-0.48877176241884046</v>
      </c>
      <c r="L18" s="2"/>
      <c r="M18" s="2"/>
      <c r="N18" s="2"/>
      <c r="O18" s="2"/>
      <c r="P18" s="2">
        <f t="shared" si="26"/>
        <v>-0.44352794574501964</v>
      </c>
      <c r="Q18" s="2">
        <f t="shared" si="27"/>
        <v>-101.15336945142354</v>
      </c>
      <c r="R18" s="2">
        <f t="shared" si="26"/>
        <v>-0.28043278752015099</v>
      </c>
      <c r="S18" s="2">
        <f t="shared" si="26"/>
        <v>2.207415621812558</v>
      </c>
      <c r="T18" s="2"/>
      <c r="U18" s="2" t="s">
        <v>39</v>
      </c>
      <c r="V18" s="6">
        <v>7</v>
      </c>
      <c r="W18" s="6">
        <f t="shared" si="17"/>
        <v>-17.525114528970398</v>
      </c>
      <c r="X18" s="6">
        <f t="shared" si="18"/>
        <v>0.38315817597802354</v>
      </c>
      <c r="Y18" s="6">
        <f t="shared" si="19"/>
        <v>-10.479065069259635</v>
      </c>
      <c r="Z18" s="2">
        <f>$T$13</f>
        <v>221.27472908172044</v>
      </c>
      <c r="AA18" s="7">
        <f t="shared" si="21"/>
        <v>7</v>
      </c>
      <c r="AB18" s="7">
        <f t="shared" ref="AB18:AB21" si="28">AE18</f>
        <v>193.65370765946844</v>
      </c>
      <c r="AC18" s="6"/>
      <c r="AD18" s="6"/>
      <c r="AE18" s="9">
        <f t="shared" si="5"/>
        <v>193.65370765946844</v>
      </c>
      <c r="AF18" s="6" t="s">
        <v>39</v>
      </c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10">
        <v>8</v>
      </c>
      <c r="B19" s="10"/>
      <c r="C19" s="2">
        <f t="shared" si="6"/>
        <v>64</v>
      </c>
      <c r="D19">
        <f t="shared" si="4"/>
        <v>13.585297297297297</v>
      </c>
      <c r="E19" s="2">
        <f t="shared" si="7"/>
        <v>0.85154579363390637</v>
      </c>
      <c r="F19" s="2">
        <f t="shared" si="8"/>
        <v>0.52428023169331928</v>
      </c>
      <c r="G19" s="2">
        <f t="shared" si="9"/>
        <v>6.8123663490712509</v>
      </c>
      <c r="H19" s="2">
        <f t="shared" si="10"/>
        <v>4.1942418535465542</v>
      </c>
      <c r="I19" s="2">
        <f t="shared" si="11"/>
        <v>0.72513023865559945</v>
      </c>
      <c r="J19" s="2">
        <f t="shared" si="12"/>
        <v>0.27486976134440055</v>
      </c>
      <c r="K19" s="2">
        <f t="shared" si="13"/>
        <v>0.44644862598385587</v>
      </c>
      <c r="L19" s="2"/>
      <c r="M19" s="2"/>
      <c r="N19" s="2"/>
      <c r="O19" s="2"/>
      <c r="P19" s="2"/>
      <c r="Q19" s="2"/>
      <c r="R19" s="2"/>
      <c r="S19" s="2"/>
      <c r="T19" s="2"/>
      <c r="U19" s="2" t="s">
        <v>39</v>
      </c>
      <c r="V19" s="6">
        <v>8</v>
      </c>
      <c r="W19" s="6">
        <f t="shared" si="17"/>
        <v>-20.028702318823314</v>
      </c>
      <c r="X19" s="6">
        <f t="shared" si="18"/>
        <v>-0.51938487701930935</v>
      </c>
      <c r="Y19" s="6">
        <f t="shared" si="19"/>
        <v>-8.0699094962629072</v>
      </c>
      <c r="Z19" s="2">
        <f t="shared" si="20"/>
        <v>221.27472908172044</v>
      </c>
      <c r="AA19" s="7">
        <f t="shared" si="21"/>
        <v>8</v>
      </c>
      <c r="AB19" s="7">
        <f t="shared" si="28"/>
        <v>192.65673238961492</v>
      </c>
      <c r="AC19" s="6"/>
      <c r="AD19" s="6"/>
      <c r="AE19" s="9">
        <f t="shared" si="5"/>
        <v>192.65673238961492</v>
      </c>
      <c r="AF19" s="6" t="s">
        <v>39</v>
      </c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10">
        <v>9</v>
      </c>
      <c r="B20" s="10"/>
      <c r="C20" s="2">
        <f t="shared" si="6"/>
        <v>81</v>
      </c>
      <c r="D20">
        <f t="shared" si="4"/>
        <v>15.283459459459459</v>
      </c>
      <c r="E20" s="2">
        <f t="shared" si="7"/>
        <v>0.41186868131902471</v>
      </c>
      <c r="F20" s="2">
        <f t="shared" si="8"/>
        <v>-0.91124321086553384</v>
      </c>
      <c r="G20" s="2">
        <f t="shared" si="9"/>
        <v>3.7068181318712226</v>
      </c>
      <c r="H20" s="2">
        <f t="shared" si="10"/>
        <v>-8.2011888977898053</v>
      </c>
      <c r="I20" s="2">
        <f t="shared" si="11"/>
        <v>0.16963581065147235</v>
      </c>
      <c r="J20" s="2">
        <f t="shared" si="12"/>
        <v>0.83036418934852774</v>
      </c>
      <c r="K20" s="2">
        <f t="shared" si="13"/>
        <v>-0.37531253962010142</v>
      </c>
      <c r="L20" s="2"/>
      <c r="M20" s="2"/>
      <c r="N20" s="2"/>
      <c r="O20" s="2"/>
      <c r="P20" s="2"/>
      <c r="Q20" s="2"/>
      <c r="R20" s="2"/>
      <c r="S20" s="2">
        <f>MDETERM(P15:S18)</f>
        <v>-656.3477247923596</v>
      </c>
      <c r="T20" s="8">
        <f>S20/T6</f>
        <v>-2.5035877898529142</v>
      </c>
      <c r="U20" s="2" t="s">
        <v>39</v>
      </c>
      <c r="V20" s="6">
        <v>9</v>
      </c>
      <c r="W20" s="6">
        <f t="shared" si="17"/>
        <v>-22.532290108676229</v>
      </c>
      <c r="X20" s="6">
        <f t="shared" si="18"/>
        <v>-0.2512118150241886</v>
      </c>
      <c r="Y20" s="6">
        <f t="shared" si="19"/>
        <v>15.779455376651011</v>
      </c>
      <c r="Z20" s="2">
        <f t="shared" si="20"/>
        <v>221.27472908172044</v>
      </c>
      <c r="AA20" s="7">
        <f t="shared" si="21"/>
        <v>9</v>
      </c>
      <c r="AB20" s="7">
        <f t="shared" si="28"/>
        <v>214.27068253467104</v>
      </c>
      <c r="AC20" s="6"/>
      <c r="AD20" s="6"/>
      <c r="AE20" s="9">
        <f t="shared" si="5"/>
        <v>214.27068253467104</v>
      </c>
      <c r="AF20" s="6" t="s">
        <v>39</v>
      </c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10">
        <v>10</v>
      </c>
      <c r="B21" s="10"/>
      <c r="C21" s="2">
        <f t="shared" si="6"/>
        <v>100</v>
      </c>
      <c r="D21">
        <f t="shared" si="4"/>
        <v>16.98162162162162</v>
      </c>
      <c r="E21" s="2">
        <f t="shared" si="7"/>
        <v>-0.9561783620728973</v>
      </c>
      <c r="F21" s="2">
        <f t="shared" si="8"/>
        <v>-0.29278480135347063</v>
      </c>
      <c r="G21" s="2">
        <f t="shared" si="9"/>
        <v>-9.5617836207289724</v>
      </c>
      <c r="H21" s="2">
        <f t="shared" si="10"/>
        <v>-2.9278480135347063</v>
      </c>
      <c r="I21" s="2">
        <f t="shared" si="11"/>
        <v>0.91427706009640874</v>
      </c>
      <c r="J21" s="2">
        <f t="shared" si="12"/>
        <v>8.5722939903591255E-2</v>
      </c>
      <c r="K21" s="2">
        <f t="shared" si="13"/>
        <v>0.27995449179800014</v>
      </c>
      <c r="L21" s="2"/>
      <c r="M21" s="2"/>
      <c r="N21" s="2"/>
      <c r="O21" s="2"/>
      <c r="P21" s="2"/>
      <c r="Q21" s="2"/>
      <c r="R21" s="2"/>
      <c r="S21" s="2"/>
      <c r="T21" s="2"/>
      <c r="U21" s="2" t="s">
        <v>39</v>
      </c>
      <c r="V21" s="6">
        <v>10</v>
      </c>
      <c r="W21" s="6">
        <f t="shared" si="17"/>
        <v>-25.035877898529144</v>
      </c>
      <c r="X21" s="6">
        <f t="shared" si="18"/>
        <v>0.58320361007767896</v>
      </c>
      <c r="Y21" s="6">
        <f t="shared" si="19"/>
        <v>5.6333109327158555</v>
      </c>
      <c r="Z21" s="2">
        <f t="shared" si="20"/>
        <v>221.27472908172044</v>
      </c>
      <c r="AA21" s="7">
        <f t="shared" si="21"/>
        <v>10</v>
      </c>
      <c r="AB21" s="7">
        <f t="shared" si="28"/>
        <v>202.45536572598482</v>
      </c>
      <c r="AC21" s="6"/>
      <c r="AD21" s="6"/>
      <c r="AE21" s="9">
        <f t="shared" si="5"/>
        <v>202.45536572598482</v>
      </c>
      <c r="AF21" s="6" t="s">
        <v>39</v>
      </c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/>
      <c r="B22" s="2"/>
      <c r="C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>
        <f>P1</f>
        <v>5</v>
      </c>
      <c r="Q22" s="2">
        <f t="shared" ref="Q22:S22" si="29">Q1</f>
        <v>15</v>
      </c>
      <c r="R22" s="2">
        <f>T1</f>
        <v>1069</v>
      </c>
      <c r="S22" s="2">
        <f t="shared" si="29"/>
        <v>-0.44352794574501964</v>
      </c>
      <c r="T22" s="2"/>
      <c r="U22" s="2" t="s">
        <v>39</v>
      </c>
      <c r="V22" s="6"/>
      <c r="W22" s="6"/>
      <c r="X22" s="6"/>
      <c r="Y22" s="6"/>
      <c r="Z22" s="6"/>
      <c r="AA22" s="7"/>
      <c r="AB22" s="7"/>
      <c r="AC22" s="6"/>
      <c r="AD22" s="6"/>
      <c r="AE22" s="6"/>
      <c r="AF22" s="6" t="s">
        <v>39</v>
      </c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/>
      <c r="B23" s="2"/>
      <c r="C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>
        <f t="shared" ref="P23:S25" si="30">P2</f>
        <v>15</v>
      </c>
      <c r="Q23" s="2">
        <f t="shared" si="30"/>
        <v>55</v>
      </c>
      <c r="R23" s="2">
        <f t="shared" ref="R23:R25" si="31">T2</f>
        <v>3180</v>
      </c>
      <c r="S23" s="2">
        <f t="shared" si="30"/>
        <v>-0.42510128724944218</v>
      </c>
      <c r="T23" s="2"/>
      <c r="U23" s="2" t="s">
        <v>39</v>
      </c>
      <c r="V23" s="6"/>
      <c r="W23" s="6"/>
      <c r="X23" s="6"/>
      <c r="Y23" s="6"/>
      <c r="Z23" s="6"/>
      <c r="AA23" s="7"/>
      <c r="AB23" s="7"/>
      <c r="AC23" s="6"/>
      <c r="AD23" s="6"/>
      <c r="AE23" s="6"/>
      <c r="AF23" s="6" t="s">
        <v>39</v>
      </c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/>
      <c r="B24" s="2"/>
      <c r="C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>
        <f t="shared" si="30"/>
        <v>1.103723732820804</v>
      </c>
      <c r="Q24" s="2">
        <f t="shared" si="30"/>
        <v>3.6750365420812274</v>
      </c>
      <c r="R24" s="2">
        <f t="shared" si="31"/>
        <v>233.86167253492991</v>
      </c>
      <c r="S24" s="2">
        <f t="shared" si="30"/>
        <v>-0.28043278752015099</v>
      </c>
      <c r="T24" s="2"/>
      <c r="U24" s="2" t="s">
        <v>39</v>
      </c>
      <c r="V24" s="6"/>
      <c r="W24" s="6"/>
      <c r="X24" s="6"/>
      <c r="Y24" s="6"/>
      <c r="Z24" s="6"/>
      <c r="AA24" s="7"/>
      <c r="AB24" s="7"/>
      <c r="AC24" s="6"/>
      <c r="AD24" s="6"/>
      <c r="AE24" s="6"/>
      <c r="AF24" s="6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/>
      <c r="B25" s="2"/>
      <c r="C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>
        <f t="shared" si="30"/>
        <v>-0.44352794574501964</v>
      </c>
      <c r="Q25" s="2">
        <f t="shared" si="30"/>
        <v>-0.42510128724944218</v>
      </c>
      <c r="R25" s="2">
        <f t="shared" si="31"/>
        <v>-101.15336945142354</v>
      </c>
      <c r="S25" s="2">
        <f t="shared" si="30"/>
        <v>2.207415621812558</v>
      </c>
      <c r="T25" s="2"/>
      <c r="U25" s="2" t="s">
        <v>39</v>
      </c>
      <c r="V25" s="6"/>
      <c r="W25" s="6"/>
      <c r="X25" s="6"/>
      <c r="Y25" s="6"/>
      <c r="Z25" s="6"/>
      <c r="AA25" s="7"/>
      <c r="AB25" s="7"/>
      <c r="AC25" s="6"/>
      <c r="AD25" s="6"/>
      <c r="AE25" s="6"/>
      <c r="AF25" s="6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/>
      <c r="B26" s="2"/>
      <c r="C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6"/>
      <c r="W26" s="6"/>
      <c r="X26" s="6"/>
      <c r="Y26" s="6"/>
      <c r="Z26" s="6"/>
      <c r="AA26" s="7"/>
      <c r="AB26" s="7"/>
      <c r="AC26" s="6"/>
      <c r="AD26" s="6"/>
      <c r="AE26" s="6"/>
      <c r="AF26" s="6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/>
      <c r="B27" s="3"/>
      <c r="C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>
        <f>MDETERM(P22:S25)</f>
        <v>-159.90146818738319</v>
      </c>
      <c r="T27" s="8">
        <f>S27/T6</f>
        <v>-0.60993182152057168</v>
      </c>
      <c r="U27" s="2"/>
      <c r="V27" s="6"/>
      <c r="W27" s="6"/>
      <c r="X27" s="6"/>
      <c r="Y27" s="6"/>
      <c r="Z27" s="6"/>
      <c r="AA27" s="7"/>
      <c r="AB27" s="7"/>
      <c r="AC27" s="6"/>
      <c r="AD27" s="6"/>
      <c r="AE27" s="6"/>
      <c r="AF27" s="6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/>
      <c r="B28" s="3"/>
      <c r="C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6"/>
      <c r="W28" s="6"/>
      <c r="X28" s="6"/>
      <c r="Y28" s="6"/>
      <c r="Z28" s="6"/>
      <c r="AA28" s="7"/>
      <c r="AB28" s="7"/>
      <c r="AC28" s="6"/>
      <c r="AD28" s="6"/>
      <c r="AE28" s="6"/>
      <c r="AF28" s="6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/>
      <c r="B29" s="3"/>
      <c r="C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>
        <f>P1</f>
        <v>5</v>
      </c>
      <c r="Q29" s="2">
        <f t="shared" ref="Q29:R29" si="32">Q1</f>
        <v>15</v>
      </c>
      <c r="R29" s="2">
        <f t="shared" si="32"/>
        <v>1.103723732820804</v>
      </c>
      <c r="S29" s="2">
        <f>T1</f>
        <v>1069</v>
      </c>
      <c r="T29" s="2"/>
      <c r="U29" s="2"/>
      <c r="V29" s="6"/>
      <c r="W29" s="6"/>
      <c r="X29" s="6"/>
      <c r="Y29" s="6"/>
      <c r="Z29" s="6"/>
      <c r="AA29" s="7"/>
      <c r="AB29" s="7"/>
      <c r="AC29" s="6"/>
      <c r="AD29" s="6"/>
      <c r="AE29" s="6"/>
      <c r="AF29" s="6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/>
      <c r="B30" s="3"/>
      <c r="C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>
        <f t="shared" ref="P30:R32" si="33">P2</f>
        <v>15</v>
      </c>
      <c r="Q30" s="2">
        <f t="shared" si="33"/>
        <v>55</v>
      </c>
      <c r="R30" s="2">
        <f t="shared" si="33"/>
        <v>3.6750365420812274</v>
      </c>
      <c r="S30" s="2">
        <f t="shared" ref="S30:S32" si="34">T2</f>
        <v>3180</v>
      </c>
      <c r="T30" s="2"/>
      <c r="U30" s="2"/>
      <c r="V30" s="6"/>
      <c r="W30" s="6"/>
      <c r="X30" s="6"/>
      <c r="Y30" s="6"/>
      <c r="Z30" s="6"/>
      <c r="AA30" s="7"/>
      <c r="AB30" s="7"/>
      <c r="AC30" s="6"/>
      <c r="AD30" s="6"/>
      <c r="AE30" s="6"/>
      <c r="AF30" s="6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/>
      <c r="B31" s="3"/>
      <c r="C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>
        <f t="shared" si="33"/>
        <v>1.103723732820804</v>
      </c>
      <c r="Q31" s="2">
        <f t="shared" si="33"/>
        <v>3.6750365420812274</v>
      </c>
      <c r="R31" s="2">
        <f t="shared" si="33"/>
        <v>2.7925843781874415</v>
      </c>
      <c r="S31" s="2">
        <f t="shared" si="34"/>
        <v>233.86167253492991</v>
      </c>
      <c r="T31" s="2"/>
      <c r="U31" s="2"/>
      <c r="V31" s="6"/>
      <c r="W31" s="6"/>
      <c r="X31" s="6"/>
      <c r="Y31" s="6"/>
      <c r="Z31" s="6"/>
      <c r="AA31" s="7"/>
      <c r="AB31" s="7"/>
      <c r="AC31" s="6"/>
      <c r="AD31" s="6"/>
      <c r="AE31" s="6"/>
      <c r="AF31" s="6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/>
      <c r="B32" s="3"/>
      <c r="C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>
        <f t="shared" si="33"/>
        <v>-0.44352794574501964</v>
      </c>
      <c r="Q32" s="2">
        <f t="shared" si="33"/>
        <v>-0.42510128724944218</v>
      </c>
      <c r="R32" s="2">
        <f t="shared" si="33"/>
        <v>-0.28043278752015099</v>
      </c>
      <c r="S32" s="2">
        <f t="shared" si="34"/>
        <v>-101.15336945142354</v>
      </c>
      <c r="T32" s="2"/>
      <c r="U32" s="2"/>
      <c r="V32" s="6"/>
      <c r="W32" s="6"/>
      <c r="X32" s="6"/>
      <c r="Y32" s="6"/>
      <c r="Z32" s="6"/>
      <c r="AA32" s="7"/>
      <c r="AB32" s="7"/>
      <c r="AC32" s="6"/>
      <c r="AD32" s="6"/>
      <c r="AE32" s="6"/>
      <c r="AF32" s="6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/>
      <c r="B33" s="3"/>
      <c r="C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6"/>
      <c r="W33" s="6"/>
      <c r="X33" s="6"/>
      <c r="Y33" s="6"/>
      <c r="Z33" s="6"/>
      <c r="AA33" s="7"/>
      <c r="AB33" s="7"/>
      <c r="AC33" s="6"/>
      <c r="AD33" s="6"/>
      <c r="AE33" s="6"/>
      <c r="AF33" s="6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/>
      <c r="B34" s="3"/>
      <c r="C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>
        <f>MDETERM(P29:S32)</f>
        <v>-504.41309625182686</v>
      </c>
      <c r="T34" s="8">
        <f>S34/T6</f>
        <v>-1.9240448638981509</v>
      </c>
      <c r="U34" s="2"/>
      <c r="V34" s="6"/>
      <c r="W34" s="6"/>
      <c r="X34" s="6"/>
      <c r="Y34" s="6"/>
      <c r="Z34" s="6"/>
      <c r="AA34" s="7"/>
      <c r="AB34" s="7"/>
      <c r="AC34" s="6"/>
      <c r="AD34" s="6"/>
      <c r="AE34" s="6"/>
      <c r="AF34" s="6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/>
      <c r="B35" s="3"/>
      <c r="C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6"/>
      <c r="W35" s="6"/>
      <c r="X35" s="6"/>
      <c r="Y35" s="6"/>
      <c r="Z35" s="6"/>
      <c r="AA35" s="7"/>
      <c r="AB35" s="7"/>
      <c r="AC35" s="6"/>
      <c r="AD35" s="6"/>
      <c r="AE35" s="6"/>
      <c r="AF35" s="6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/>
      <c r="B36" s="3"/>
      <c r="C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6"/>
      <c r="W36" s="6"/>
      <c r="X36" s="6"/>
      <c r="Y36" s="6"/>
      <c r="Z36" s="6"/>
      <c r="AA36" s="7"/>
      <c r="AB36" s="7"/>
      <c r="AC36" s="6"/>
      <c r="AD36" s="6"/>
      <c r="AE36" s="6"/>
      <c r="AF36" s="6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/>
      <c r="B37" s="3"/>
      <c r="C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6"/>
      <c r="W37" s="6"/>
      <c r="X37" s="6"/>
      <c r="Y37" s="6"/>
      <c r="Z37" s="6"/>
      <c r="AA37" s="7"/>
      <c r="AB37" s="7"/>
      <c r="AC37" s="6"/>
      <c r="AD37" s="6"/>
      <c r="AE37" s="6"/>
      <c r="AF37" s="6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/>
      <c r="B38" s="3"/>
      <c r="C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6"/>
      <c r="W38" s="6"/>
      <c r="X38" s="6"/>
      <c r="Y38" s="6"/>
      <c r="Z38" s="6"/>
      <c r="AA38" s="7"/>
      <c r="AB38" s="7"/>
      <c r="AC38" s="6"/>
      <c r="AD38" s="6"/>
      <c r="AE38" s="6"/>
      <c r="AF38" s="6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/>
      <c r="B39" s="3"/>
      <c r="C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6"/>
      <c r="W39" s="6"/>
      <c r="X39" s="6"/>
      <c r="Y39" s="6"/>
      <c r="Z39" s="6"/>
      <c r="AA39" s="7"/>
      <c r="AB39" s="7"/>
      <c r="AC39" s="6"/>
      <c r="AD39" s="6"/>
      <c r="AE39" s="6"/>
      <c r="AF39" s="6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/>
      <c r="B40" s="3"/>
      <c r="C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6"/>
      <c r="W40" s="6"/>
      <c r="X40" s="6"/>
      <c r="Y40" s="6"/>
      <c r="Z40" s="6"/>
      <c r="AA40" s="7"/>
      <c r="AB40" s="7"/>
      <c r="AC40" s="6"/>
      <c r="AD40" s="6"/>
      <c r="AE40" s="6"/>
      <c r="AF40" s="6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/>
      <c r="B41" s="3"/>
      <c r="C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6"/>
      <c r="W41" s="6"/>
      <c r="X41" s="6"/>
      <c r="Y41" s="6"/>
      <c r="Z41" s="6"/>
      <c r="AA41" s="7"/>
      <c r="AB41" s="7"/>
      <c r="AC41" s="6"/>
      <c r="AD41" s="6"/>
      <c r="AE41" s="6"/>
      <c r="AF41" s="6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/>
      <c r="B42" s="3"/>
      <c r="C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6"/>
      <c r="W42" s="6"/>
      <c r="X42" s="6"/>
      <c r="Y42" s="6"/>
      <c r="Z42" s="6"/>
      <c r="AA42" s="7"/>
      <c r="AB42" s="7"/>
      <c r="AC42" s="6"/>
      <c r="AD42" s="6"/>
      <c r="AE42" s="6"/>
      <c r="AF42" s="6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/>
      <c r="B43" s="3"/>
      <c r="C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6"/>
      <c r="W43" s="6"/>
      <c r="X43" s="6"/>
      <c r="Y43" s="6"/>
      <c r="Z43" s="6"/>
      <c r="AA43" s="7"/>
      <c r="AB43" s="7"/>
      <c r="AC43" s="6"/>
      <c r="AD43" s="6"/>
      <c r="AE43" s="6"/>
      <c r="AF43" s="6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/>
      <c r="B44" s="3"/>
      <c r="C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6"/>
      <c r="W44" s="6"/>
      <c r="X44" s="6"/>
      <c r="Y44" s="6"/>
      <c r="Z44" s="6"/>
      <c r="AA44" s="7"/>
      <c r="AB44" s="7"/>
      <c r="AC44" s="6"/>
      <c r="AD44" s="6"/>
      <c r="AE44" s="6"/>
      <c r="AF44" s="6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/>
      <c r="B45" s="3"/>
      <c r="C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6"/>
      <c r="W45" s="6"/>
      <c r="X45" s="6"/>
      <c r="Y45" s="6"/>
      <c r="Z45" s="6"/>
      <c r="AA45" s="7"/>
      <c r="AB45" s="7"/>
      <c r="AC45" s="6"/>
      <c r="AD45" s="6"/>
      <c r="AE45" s="6"/>
      <c r="AF45" s="6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/>
      <c r="B46" s="3"/>
      <c r="C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6"/>
      <c r="W46" s="6"/>
      <c r="X46" s="6"/>
      <c r="Y46" s="6"/>
      <c r="Z46" s="6"/>
      <c r="AA46" s="7"/>
      <c r="AB46" s="7"/>
      <c r="AC46" s="6"/>
      <c r="AD46" s="6"/>
      <c r="AE46" s="6"/>
      <c r="AF46" s="6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/>
      <c r="B47" s="2"/>
      <c r="C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zoomScaleNormal="100" workbookViewId="0">
      <selection activeCell="T5" sqref="T5"/>
    </sheetView>
  </sheetViews>
  <sheetFormatPr defaultRowHeight="15" x14ac:dyDescent="0.25"/>
  <cols>
    <col min="1" max="1" width="6.140625" customWidth="1"/>
    <col min="4" max="4" width="7.28515625" customWidth="1"/>
    <col min="5" max="5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5" max="25" width="15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f ca="1">RANDBETWEEN(2,36)</f>
        <v>18</v>
      </c>
      <c r="P1" s="2">
        <f>M2</f>
        <v>35</v>
      </c>
      <c r="Q1" s="2">
        <f>A9</f>
        <v>630</v>
      </c>
      <c r="R1" s="2">
        <f ca="1">E9</f>
        <v>-1.4691596107008209E-5</v>
      </c>
      <c r="S1" s="2">
        <f ca="1">F9</f>
        <v>-0.99991667285771324</v>
      </c>
      <c r="T1" s="2">
        <f>B9</f>
        <v>40499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35</v>
      </c>
      <c r="P2" s="6">
        <f>A9</f>
        <v>630</v>
      </c>
      <c r="Q2" s="2">
        <f>C9</f>
        <v>14910</v>
      </c>
      <c r="R2" s="2">
        <f ca="1">G9</f>
        <v>-102.08311438783916</v>
      </c>
      <c r="S2" s="2">
        <f ca="1">H9</f>
        <v>-17.997000226457338</v>
      </c>
      <c r="T2" s="2">
        <f>L9</f>
        <v>731047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P3" s="6">
        <f ca="1">E9</f>
        <v>-1.4691596107008209E-5</v>
      </c>
      <c r="Q3" s="2">
        <f ca="1">G9</f>
        <v>-102.08311438783916</v>
      </c>
      <c r="R3" s="2">
        <f ca="1">I9</f>
        <v>17.999959631478482</v>
      </c>
      <c r="S3" s="2">
        <f ca="1">K9</f>
        <v>-1.4691634162289358E-5</v>
      </c>
      <c r="T3" s="2">
        <f ca="1">M9</f>
        <v>-39.858937379363795</v>
      </c>
      <c r="U3" s="2" t="s">
        <v>39</v>
      </c>
      <c r="V3" s="2"/>
      <c r="W3" s="2" t="s">
        <v>39</v>
      </c>
      <c r="X3" s="2">
        <f ca="1">AE8</f>
        <v>1169.7329174599374</v>
      </c>
      <c r="Y3" s="2">
        <f ca="1">AC10</f>
        <v>1.6963186907027539</v>
      </c>
      <c r="Z3" t="str">
        <f ca="1">IF(ABS(Y3)&lt;3,"bine","rau")</f>
        <v>bine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 ca="1">2*M3/M1</f>
        <v>0.34906666666666664</v>
      </c>
      <c r="P4" s="6">
        <f ca="1">F9</f>
        <v>-0.99991667285771324</v>
      </c>
      <c r="Q4" s="2">
        <f ca="1">H9</f>
        <v>-17.997000226457338</v>
      </c>
      <c r="R4" s="2">
        <f ca="1">K9</f>
        <v>-1.4691634162289358E-5</v>
      </c>
      <c r="S4" s="2">
        <f ca="1">J9</f>
        <v>17.000040368521521</v>
      </c>
      <c r="T4" s="2">
        <f ca="1">N9</f>
        <v>-1156.2861954430134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/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/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>
        <f ca="1">IF(Z3="bine",X3,"")</f>
        <v>1169.7329174599374</v>
      </c>
      <c r="Y5" s="2"/>
      <c r="Z5" s="2"/>
      <c r="AA5" s="2" t="s">
        <v>39</v>
      </c>
      <c r="AB5" s="2"/>
      <c r="AC5" s="2" t="s">
        <v>39</v>
      </c>
      <c r="AD5" s="2"/>
      <c r="AE5" s="2"/>
      <c r="AF5" s="2"/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/>
      <c r="P6" s="2"/>
      <c r="Q6" s="2"/>
      <c r="R6" s="2"/>
      <c r="S6" s="2"/>
      <c r="T6" s="2">
        <f ca="1">MDETERM(P1:S4)</f>
        <v>31980419.933591962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/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/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/>
      <c r="P8" s="2">
        <f>T1</f>
        <v>40499</v>
      </c>
      <c r="Q8" s="2">
        <f t="shared" ref="Q8:S11" si="0">Q1</f>
        <v>630</v>
      </c>
      <c r="R8" s="2">
        <f t="shared" ca="1" si="0"/>
        <v>-1.4691596107008209E-5</v>
      </c>
      <c r="S8" s="2">
        <f t="shared" ca="1" si="0"/>
        <v>-0.99991667285771324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 ca="1">AE46-AC46</f>
        <v>25.548564630278406</v>
      </c>
      <c r="AE8" s="2">
        <f ca="1">AE47</f>
        <v>1169.7329174599374</v>
      </c>
      <c r="AF8" s="2"/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SUM(A12:A46)</f>
        <v>630</v>
      </c>
      <c r="B9">
        <f>SUM(B12:B46)</f>
        <v>40499</v>
      </c>
      <c r="C9">
        <f>SUM(C12:C46)</f>
        <v>14910</v>
      </c>
      <c r="E9">
        <f t="shared" ref="E9:N9" ca="1" si="1">SUM(E12:E46)</f>
        <v>-1.4691596107008209E-5</v>
      </c>
      <c r="F9">
        <f t="shared" ca="1" si="1"/>
        <v>-0.99991667285771324</v>
      </c>
      <c r="G9">
        <f t="shared" ca="1" si="1"/>
        <v>-102.08311438783916</v>
      </c>
      <c r="H9">
        <f t="shared" ca="1" si="1"/>
        <v>-17.997000226457338</v>
      </c>
      <c r="I9">
        <f t="shared" ca="1" si="1"/>
        <v>17.999959631478482</v>
      </c>
      <c r="J9">
        <f t="shared" ca="1" si="1"/>
        <v>17.000040368521521</v>
      </c>
      <c r="K9">
        <f t="shared" ca="1" si="1"/>
        <v>-1.4691634162289358E-5</v>
      </c>
      <c r="L9">
        <f t="shared" si="1"/>
        <v>731047</v>
      </c>
      <c r="M9">
        <f t="shared" ca="1" si="1"/>
        <v>-39.858937379363795</v>
      </c>
      <c r="N9">
        <f t="shared" ca="1" si="1"/>
        <v>-1156.2861954430134</v>
      </c>
      <c r="O9" s="2"/>
      <c r="P9" s="2">
        <f t="shared" ref="P9:P11" si="2">T2</f>
        <v>731047</v>
      </c>
      <c r="Q9" s="2">
        <f t="shared" si="0"/>
        <v>14910</v>
      </c>
      <c r="R9" s="2">
        <f t="shared" ca="1" si="0"/>
        <v>-102.08311438783916</v>
      </c>
      <c r="S9" s="2">
        <f t="shared" ca="1" si="0"/>
        <v>-17.997000226457338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/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ca="1" si="2"/>
        <v>-39.858937379363795</v>
      </c>
      <c r="Q10" s="2">
        <f t="shared" ca="1" si="0"/>
        <v>-102.08311438783916</v>
      </c>
      <c r="R10" s="2">
        <f t="shared" ca="1" si="0"/>
        <v>17.999959631478482</v>
      </c>
      <c r="S10" s="2">
        <f t="shared" ca="1" si="0"/>
        <v>-1.4691634162289358E-5</v>
      </c>
      <c r="T10" s="2"/>
      <c r="U10" s="2" t="s">
        <v>39</v>
      </c>
      <c r="V10" s="2"/>
      <c r="W10" s="2"/>
      <c r="X10" s="2"/>
      <c r="Y10" s="2"/>
      <c r="Z10" s="2"/>
      <c r="AA10" s="2"/>
      <c r="AB10" s="2"/>
      <c r="AC10" s="2">
        <f ca="1">SQRT(AD10)/35</f>
        <v>1.6963186907027539</v>
      </c>
      <c r="AD10" s="2">
        <f ca="1">SUM(AD12:AD46)</f>
        <v>3524.933948023694</v>
      </c>
      <c r="AE10" s="2"/>
      <c r="AF10" s="2"/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ca="1" si="2"/>
        <v>-1156.2861954430134</v>
      </c>
      <c r="Q11" s="2">
        <f t="shared" ca="1" si="0"/>
        <v>-17.997000226457338</v>
      </c>
      <c r="R11" s="2">
        <f t="shared" ca="1" si="0"/>
        <v>-1.4691634162289358E-5</v>
      </c>
      <c r="S11" s="2">
        <f t="shared" ca="1" si="0"/>
        <v>17.000040368521521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C11" s="2"/>
      <c r="AD11" s="2"/>
      <c r="AE11" s="2" t="s">
        <v>0</v>
      </c>
      <c r="AF11" s="2"/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1131</v>
      </c>
      <c r="C12" s="2">
        <f>A12*A12</f>
        <v>1</v>
      </c>
      <c r="D12">
        <f t="shared" ref="D12:D47" ca="1" si="3">A12*$M$4</f>
        <v>0.34906666666666664</v>
      </c>
      <c r="E12" s="2">
        <f ca="1">SIN(D12)</f>
        <v>0.34202091036638371</v>
      </c>
      <c r="F12" s="2">
        <f ca="1">COS(D12)</f>
        <v>0.93969234160556514</v>
      </c>
      <c r="G12" s="2">
        <f ca="1">A12*E12</f>
        <v>0.34202091036638371</v>
      </c>
      <c r="H12" s="2">
        <f ca="1">A12*F12</f>
        <v>0.93969234160556514</v>
      </c>
      <c r="I12" s="2">
        <f ca="1">E12*E12</f>
        <v>0.11697830312784988</v>
      </c>
      <c r="J12" s="2">
        <f ca="1">F12*F12</f>
        <v>0.88302169687215015</v>
      </c>
      <c r="K12" s="2">
        <f ca="1">E12*F12</f>
        <v>0.32139443014025421</v>
      </c>
      <c r="L12" s="2">
        <f>A12*B12</f>
        <v>1131</v>
      </c>
      <c r="M12" s="2">
        <f ca="1">B12*E12</f>
        <v>386.82564962437999</v>
      </c>
      <c r="N12" s="2">
        <f ca="1">B12*F12</f>
        <v>1062.7920383558942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 ca="1">$T$20*V12</f>
        <v>0.61484740079370925</v>
      </c>
      <c r="X12" s="2">
        <f ca="1">$T$27*E12</f>
        <v>0.43557293019486737</v>
      </c>
      <c r="Y12" s="2">
        <f ca="1">$T$34*H12</f>
        <v>4.0461858330220361E-2</v>
      </c>
      <c r="Z12" s="2">
        <f ca="1">$T$13</f>
        <v>1146.0482631784353</v>
      </c>
      <c r="AA12">
        <f>V12</f>
        <v>1</v>
      </c>
      <c r="AB12">
        <f ca="1">AE12-$AB$1</f>
        <v>1147.1391453677541</v>
      </c>
      <c r="AC12" s="2">
        <f>B12</f>
        <v>1131</v>
      </c>
      <c r="AD12" s="2">
        <f ca="1">(AB12-AC12)^2</f>
        <v>260.47201320149713</v>
      </c>
      <c r="AE12" s="2">
        <f t="shared" ref="AE12:AE47" ca="1" si="4">SUM(W12:Z12)</f>
        <v>1147.1391453677541</v>
      </c>
      <c r="AF12" s="2"/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1142</v>
      </c>
      <c r="C13" s="2">
        <f t="shared" ref="C13:C47" si="5">A13*A13</f>
        <v>4</v>
      </c>
      <c r="D13">
        <f t="shared" ca="1" si="3"/>
        <v>0.69813333333333327</v>
      </c>
      <c r="E13" s="2">
        <f t="shared" ref="E13:E47" ca="1" si="6">SIN(D13)</f>
        <v>0.64278886028050841</v>
      </c>
      <c r="F13" s="2">
        <f t="shared" ref="F13:F47" ca="1" si="7">COS(D13)</f>
        <v>0.76604339374430019</v>
      </c>
      <c r="G13" s="2">
        <f t="shared" ref="G13:G47" ca="1" si="8">A13*E13</f>
        <v>1.2855777205610168</v>
      </c>
      <c r="H13" s="2">
        <f t="shared" ref="H13:H47" ca="1" si="9">A13*F13</f>
        <v>1.5320867874886004</v>
      </c>
      <c r="I13" s="2">
        <f t="shared" ref="I13:J46" ca="1" si="10">E13*E13</f>
        <v>0.41317751890071497</v>
      </c>
      <c r="J13" s="2">
        <f t="shared" ca="1" si="10"/>
        <v>0.58682248109928492</v>
      </c>
      <c r="K13" s="2">
        <f t="shared" ref="K13:K47" ca="1" si="11">E13*F13</f>
        <v>0.49240415999031145</v>
      </c>
      <c r="L13" s="2">
        <f t="shared" ref="L13:L47" si="12">A13*B13</f>
        <v>2284</v>
      </c>
      <c r="M13" s="2">
        <f t="shared" ref="M13:M47" ca="1" si="13">B13*E13</f>
        <v>734.06487844034064</v>
      </c>
      <c r="N13" s="2">
        <f t="shared" ref="N13:N47" ca="1" si="14">B13*F13</f>
        <v>874.82155565599078</v>
      </c>
      <c r="O13" s="2"/>
      <c r="P13" s="2"/>
      <c r="Q13" s="2"/>
      <c r="R13" s="2"/>
      <c r="S13" s="2">
        <f ca="1">MDETERM(P8:S11)</f>
        <v>36651104720.610077</v>
      </c>
      <c r="T13" s="8">
        <f ca="1">S13/T6</f>
        <v>1146.0482631784353</v>
      </c>
      <c r="U13" s="2" t="s">
        <v>39</v>
      </c>
      <c r="V13" s="2">
        <v>2</v>
      </c>
      <c r="W13" s="2">
        <f t="shared" ref="W13:W47" ca="1" si="15">$T$20*V13</f>
        <v>1.2296948015874185</v>
      </c>
      <c r="X13" s="2">
        <f t="shared" ref="X13:X47" ca="1" si="16">$T$27*E13</f>
        <v>0.81860909342962451</v>
      </c>
      <c r="Y13" s="2">
        <f t="shared" ref="Y13:Y47" ca="1" si="17">$T$34*H13</f>
        <v>6.5969547478750085E-2</v>
      </c>
      <c r="Z13" s="2">
        <f t="shared" ref="Z13:Z47" ca="1" si="18">$T$13</f>
        <v>1146.0482631784353</v>
      </c>
      <c r="AA13">
        <f t="shared" ref="AA13:AA46" si="19">V13</f>
        <v>2</v>
      </c>
      <c r="AB13">
        <f t="shared" ref="AB13:AB46" ca="1" si="20">AE13-$AB$1</f>
        <v>1148.162536620931</v>
      </c>
      <c r="AC13" s="2">
        <f t="shared" ref="AC13:AC46" si="21">B13</f>
        <v>1142</v>
      </c>
      <c r="AD13" s="2">
        <f t="shared" ref="AD13:AD46" ca="1" si="22">(AB13-AC13)^2</f>
        <v>37.976857604315057</v>
      </c>
      <c r="AE13" s="2">
        <f t="shared" ca="1" si="4"/>
        <v>1148.162536620931</v>
      </c>
      <c r="AF13" s="2"/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1144</v>
      </c>
      <c r="C14" s="2">
        <f t="shared" si="5"/>
        <v>9</v>
      </c>
      <c r="D14">
        <f t="shared" ca="1" si="3"/>
        <v>1.0471999999999999</v>
      </c>
      <c r="E14" s="2">
        <f t="shared" ca="1" si="6"/>
        <v>0.86602662818354315</v>
      </c>
      <c r="F14" s="2">
        <f t="shared" ca="1" si="7"/>
        <v>0.49999787927254569</v>
      </c>
      <c r="G14" s="2">
        <f t="shared" ca="1" si="8"/>
        <v>2.5980798845506294</v>
      </c>
      <c r="H14" s="2">
        <f t="shared" ca="1" si="9"/>
        <v>1.4999936378176371</v>
      </c>
      <c r="I14" s="2">
        <f t="shared" ca="1" si="10"/>
        <v>0.75000212072295691</v>
      </c>
      <c r="J14" s="2">
        <f t="shared" ca="1" si="10"/>
        <v>0.24999787927704317</v>
      </c>
      <c r="K14" s="2">
        <f t="shared" ca="1" si="11"/>
        <v>0.43301147748532504</v>
      </c>
      <c r="L14" s="2">
        <f t="shared" si="12"/>
        <v>3432</v>
      </c>
      <c r="M14" s="2">
        <f t="shared" ca="1" si="13"/>
        <v>990.73446264197332</v>
      </c>
      <c r="N14" s="2">
        <f t="shared" ca="1" si="14"/>
        <v>571.99757388779221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ca="1" si="15"/>
        <v>1.8445422023811278</v>
      </c>
      <c r="X14" s="2">
        <f t="shared" ca="1" si="16"/>
        <v>1.1029084615341183</v>
      </c>
      <c r="Y14" s="2">
        <f t="shared" ca="1" si="17"/>
        <v>6.458766064423746E-2</v>
      </c>
      <c r="Z14" s="2">
        <f t="shared" ca="1" si="18"/>
        <v>1146.0482631784353</v>
      </c>
      <c r="AA14">
        <f t="shared" si="19"/>
        <v>3</v>
      </c>
      <c r="AB14">
        <f t="shared" ca="1" si="20"/>
        <v>1149.0603015029947</v>
      </c>
      <c r="AC14" s="2">
        <f t="shared" si="21"/>
        <v>1144</v>
      </c>
      <c r="AD14" s="2">
        <f t="shared" ca="1" si="22"/>
        <v>25.606651301210032</v>
      </c>
      <c r="AE14" s="2">
        <f t="shared" ca="1" si="4"/>
        <v>1149.0603015029947</v>
      </c>
      <c r="AF14" s="2"/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1149</v>
      </c>
      <c r="C15" s="2">
        <f t="shared" si="5"/>
        <v>16</v>
      </c>
      <c r="D15">
        <f t="shared" ca="1" si="3"/>
        <v>1.3962666666666665</v>
      </c>
      <c r="E15" s="2">
        <f t="shared" ca="1" si="6"/>
        <v>0.98480831998062301</v>
      </c>
      <c r="F15" s="2">
        <f t="shared" ca="1" si="7"/>
        <v>0.17364496219857001</v>
      </c>
      <c r="G15" s="2">
        <f t="shared" ca="1" si="8"/>
        <v>3.9392332799224921</v>
      </c>
      <c r="H15" s="2">
        <f t="shared" ca="1" si="9"/>
        <v>0.69457984879428003</v>
      </c>
      <c r="I15" s="2">
        <f t="shared" ca="1" si="10"/>
        <v>0.96984742710305716</v>
      </c>
      <c r="J15" s="2">
        <f t="shared" ca="1" si="10"/>
        <v>3.0152572896942807E-2</v>
      </c>
      <c r="K15" s="2">
        <f t="shared" ca="1" si="11"/>
        <v>0.17100700349587253</v>
      </c>
      <c r="L15" s="2">
        <f t="shared" si="12"/>
        <v>4596</v>
      </c>
      <c r="M15" s="2">
        <f t="shared" ca="1" si="13"/>
        <v>1131.5447596577358</v>
      </c>
      <c r="N15" s="2">
        <f t="shared" ca="1" si="14"/>
        <v>199.51806156615694</v>
      </c>
      <c r="O15" s="2"/>
      <c r="P15" s="2">
        <f>P1</f>
        <v>35</v>
      </c>
      <c r="Q15" s="2">
        <f>T1</f>
        <v>40499</v>
      </c>
      <c r="R15" s="2">
        <f t="shared" ref="R15:S15" ca="1" si="23">R1</f>
        <v>-1.4691596107008209E-5</v>
      </c>
      <c r="S15" s="2">
        <f t="shared" ca="1" si="23"/>
        <v>-0.99991667285771324</v>
      </c>
      <c r="T15" s="2"/>
      <c r="U15" s="2" t="s">
        <v>39</v>
      </c>
      <c r="V15" s="2">
        <v>4</v>
      </c>
      <c r="W15" s="2">
        <f t="shared" ca="1" si="15"/>
        <v>2.459389603174837</v>
      </c>
      <c r="X15" s="2">
        <f t="shared" ca="1" si="16"/>
        <v>1.254180176161549</v>
      </c>
      <c r="Y15" s="2">
        <f t="shared" ca="1" si="17"/>
        <v>2.9907651894790749E-2</v>
      </c>
      <c r="Z15" s="2">
        <f t="shared" ca="1" si="18"/>
        <v>1146.0482631784353</v>
      </c>
      <c r="AA15">
        <f t="shared" si="19"/>
        <v>4</v>
      </c>
      <c r="AB15">
        <f t="shared" ca="1" si="20"/>
        <v>1149.7917406096665</v>
      </c>
      <c r="AC15" s="2">
        <f t="shared" si="21"/>
        <v>1149</v>
      </c>
      <c r="AD15" s="2">
        <f t="shared" ca="1" si="22"/>
        <v>0.62685319299504361</v>
      </c>
      <c r="AE15" s="2">
        <f t="shared" ca="1" si="4"/>
        <v>1149.7917406096665</v>
      </c>
      <c r="AF15" s="2"/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1141</v>
      </c>
      <c r="C16" s="2">
        <f t="shared" si="5"/>
        <v>25</v>
      </c>
      <c r="D16">
        <f t="shared" ca="1" si="3"/>
        <v>1.7453333333333332</v>
      </c>
      <c r="E16" s="2">
        <f t="shared" ca="1" si="6"/>
        <v>0.98480704428692556</v>
      </c>
      <c r="F16" s="2">
        <f t="shared" ca="1" si="7"/>
        <v>-0.17365219699977749</v>
      </c>
      <c r="G16" s="2">
        <f t="shared" ca="1" si="8"/>
        <v>4.9240352214346279</v>
      </c>
      <c r="H16" s="2">
        <f t="shared" ca="1" si="9"/>
        <v>-0.86826098499888749</v>
      </c>
      <c r="I16" s="2">
        <f t="shared" ca="1" si="10"/>
        <v>0.9698449144771506</v>
      </c>
      <c r="J16" s="2">
        <f t="shared" ca="1" si="10"/>
        <v>3.0155085522849529E-2</v>
      </c>
      <c r="K16" s="2">
        <f t="shared" ca="1" si="11"/>
        <v>-0.17101390686128179</v>
      </c>
      <c r="L16" s="2">
        <f t="shared" si="12"/>
        <v>5705</v>
      </c>
      <c r="M16" s="2">
        <f t="shared" ca="1" si="13"/>
        <v>1123.6648375313821</v>
      </c>
      <c r="N16" s="2">
        <f t="shared" ca="1" si="14"/>
        <v>-198.13715677674611</v>
      </c>
      <c r="O16" s="2"/>
      <c r="P16" s="2">
        <f t="shared" ref="P16:S18" si="24">P2</f>
        <v>630</v>
      </c>
      <c r="Q16" s="2">
        <f t="shared" ref="Q16:Q18" si="25">T2</f>
        <v>731047</v>
      </c>
      <c r="R16" s="2">
        <f t="shared" ca="1" si="24"/>
        <v>-102.08311438783916</v>
      </c>
      <c r="S16" s="2">
        <f t="shared" ca="1" si="24"/>
        <v>-17.997000226457338</v>
      </c>
      <c r="T16" s="2"/>
      <c r="U16" s="2" t="s">
        <v>39</v>
      </c>
      <c r="V16" s="2">
        <v>5</v>
      </c>
      <c r="W16" s="2">
        <f t="shared" ca="1" si="15"/>
        <v>3.0742370039685465</v>
      </c>
      <c r="X16" s="2">
        <f t="shared" ca="1" si="16"/>
        <v>1.2541785515309345</v>
      </c>
      <c r="Y16" s="2">
        <f t="shared" ca="1" si="17"/>
        <v>-3.7386122471378999E-2</v>
      </c>
      <c r="Z16" s="2">
        <f t="shared" ca="1" si="18"/>
        <v>1146.0482631784353</v>
      </c>
      <c r="AA16">
        <f t="shared" si="19"/>
        <v>5</v>
      </c>
      <c r="AB16">
        <f t="shared" ca="1" si="20"/>
        <v>1150.3392926114634</v>
      </c>
      <c r="AC16" s="2">
        <f t="shared" si="21"/>
        <v>1141</v>
      </c>
      <c r="AD16" s="2">
        <f t="shared" ca="1" si="22"/>
        <v>87.222386482534972</v>
      </c>
      <c r="AE16" s="2">
        <f t="shared" ca="1" si="4"/>
        <v>1150.3392926114634</v>
      </c>
      <c r="AF16" s="2"/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2">
        <v>6</v>
      </c>
      <c r="B17" s="2">
        <v>1148</v>
      </c>
      <c r="C17" s="2">
        <f t="shared" si="5"/>
        <v>36</v>
      </c>
      <c r="D17">
        <f t="shared" ca="1" si="3"/>
        <v>2.0943999999999998</v>
      </c>
      <c r="E17" s="2">
        <f t="shared" ca="1" si="6"/>
        <v>0.86602295497064996</v>
      </c>
      <c r="F17" s="2">
        <f t="shared" ca="1" si="7"/>
        <v>-0.5000042414459136</v>
      </c>
      <c r="G17" s="2">
        <f t="shared" ca="1" si="8"/>
        <v>5.1961377298238993</v>
      </c>
      <c r="H17" s="2">
        <f t="shared" ca="1" si="9"/>
        <v>-3.0000254486754816</v>
      </c>
      <c r="I17" s="2">
        <f t="shared" ca="1" si="10"/>
        <v>0.74999575853609646</v>
      </c>
      <c r="J17" s="2">
        <f t="shared" ca="1" si="10"/>
        <v>0.25000424146390349</v>
      </c>
      <c r="K17" s="2">
        <f t="shared" ca="1" si="11"/>
        <v>-0.43301515067484841</v>
      </c>
      <c r="L17" s="2">
        <f t="shared" si="12"/>
        <v>6888</v>
      </c>
      <c r="M17" s="2">
        <f t="shared" ca="1" si="13"/>
        <v>994.1943523063062</v>
      </c>
      <c r="N17" s="2">
        <f t="shared" ca="1" si="14"/>
        <v>-574.00486917990884</v>
      </c>
      <c r="O17" s="2"/>
      <c r="P17" s="2">
        <f t="shared" ca="1" si="24"/>
        <v>-1.4691596107008209E-5</v>
      </c>
      <c r="Q17" s="2">
        <f t="shared" ca="1" si="25"/>
        <v>-39.858937379363795</v>
      </c>
      <c r="R17" s="2">
        <f t="shared" ca="1" si="24"/>
        <v>17.999959631478482</v>
      </c>
      <c r="S17" s="2">
        <f t="shared" ca="1" si="24"/>
        <v>-1.4691634162289358E-5</v>
      </c>
      <c r="T17" s="2"/>
      <c r="U17" s="2" t="s">
        <v>39</v>
      </c>
      <c r="V17" s="2">
        <v>6</v>
      </c>
      <c r="W17" s="2">
        <f t="shared" ca="1" si="15"/>
        <v>3.6890844047622555</v>
      </c>
      <c r="X17" s="2">
        <f t="shared" ca="1" si="16"/>
        <v>1.1029037835976101</v>
      </c>
      <c r="Y17" s="2">
        <f t="shared" ca="1" si="17"/>
        <v>-0.12917696496702427</v>
      </c>
      <c r="Z17" s="2">
        <f t="shared" ca="1" si="18"/>
        <v>1146.0482631784353</v>
      </c>
      <c r="AA17">
        <f t="shared" si="19"/>
        <v>6</v>
      </c>
      <c r="AB17">
        <f t="shared" ca="1" si="20"/>
        <v>1150.711074401828</v>
      </c>
      <c r="AC17" s="2">
        <f t="shared" si="21"/>
        <v>1148</v>
      </c>
      <c r="AD17" s="2">
        <f t="shared" ca="1" si="22"/>
        <v>7.3499244122470486</v>
      </c>
      <c r="AE17" s="2">
        <f t="shared" ca="1" si="4"/>
        <v>1150.711074401828</v>
      </c>
      <c r="AF17" s="2"/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2">
        <v>7</v>
      </c>
      <c r="B18" s="2">
        <v>1139</v>
      </c>
      <c r="C18" s="2">
        <f t="shared" si="5"/>
        <v>49</v>
      </c>
      <c r="D18">
        <f t="shared" ca="1" si="3"/>
        <v>2.4434666666666667</v>
      </c>
      <c r="E18" s="2">
        <f t="shared" ca="1" si="6"/>
        <v>0.64278323259415637</v>
      </c>
      <c r="F18" s="2">
        <f t="shared" ca="1" si="7"/>
        <v>-0.76604811591427258</v>
      </c>
      <c r="G18" s="2">
        <f t="shared" ca="1" si="8"/>
        <v>4.4994826281590949</v>
      </c>
      <c r="H18" s="2">
        <f t="shared" ca="1" si="9"/>
        <v>-5.3623368113999081</v>
      </c>
      <c r="I18" s="2">
        <f t="shared" ca="1" si="10"/>
        <v>0.41317028410419332</v>
      </c>
      <c r="J18" s="2">
        <f t="shared" ca="1" si="10"/>
        <v>0.58682971589580679</v>
      </c>
      <c r="K18" s="2">
        <f t="shared" ca="1" si="11"/>
        <v>-0.49240288427003914</v>
      </c>
      <c r="L18" s="2">
        <f t="shared" si="12"/>
        <v>7973</v>
      </c>
      <c r="M18" s="2">
        <f t="shared" ca="1" si="13"/>
        <v>732.13010192474405</v>
      </c>
      <c r="N18" s="2">
        <f t="shared" ca="1" si="14"/>
        <v>-872.52880402635651</v>
      </c>
      <c r="O18" s="2"/>
      <c r="P18" s="2">
        <f t="shared" ca="1" si="24"/>
        <v>-0.99991667285771324</v>
      </c>
      <c r="Q18" s="2">
        <f t="shared" ca="1" si="25"/>
        <v>-1156.2861954430134</v>
      </c>
      <c r="R18" s="2">
        <f t="shared" ca="1" si="24"/>
        <v>-1.4691634162289358E-5</v>
      </c>
      <c r="S18" s="2">
        <f t="shared" ca="1" si="24"/>
        <v>17.000040368521521</v>
      </c>
      <c r="T18" s="2"/>
      <c r="U18" s="2" t="s">
        <v>39</v>
      </c>
      <c r="V18" s="2">
        <v>7</v>
      </c>
      <c r="W18" s="2">
        <f t="shared" ca="1" si="15"/>
        <v>4.3039318055559646</v>
      </c>
      <c r="X18" s="2">
        <f t="shared" ca="1" si="16"/>
        <v>0.8186019264180171</v>
      </c>
      <c r="Y18" s="2">
        <f t="shared" ca="1" si="17"/>
        <v>-0.23089483948658338</v>
      </c>
      <c r="Z18" s="2">
        <f t="shared" ca="1" si="18"/>
        <v>1146.0482631784353</v>
      </c>
      <c r="AA18">
        <f t="shared" si="19"/>
        <v>7</v>
      </c>
      <c r="AB18">
        <f t="shared" ca="1" si="20"/>
        <v>1150.9399020709227</v>
      </c>
      <c r="AC18" s="2">
        <f t="shared" si="21"/>
        <v>1139</v>
      </c>
      <c r="AD18" s="2">
        <f t="shared" ca="1" si="22"/>
        <v>142.56126146322416</v>
      </c>
      <c r="AE18" s="2">
        <f t="shared" ca="1" si="4"/>
        <v>1150.9399020709227</v>
      </c>
      <c r="AF18" s="2"/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2">
        <v>8</v>
      </c>
      <c r="B19" s="2">
        <v>1141</v>
      </c>
      <c r="C19" s="2">
        <f t="shared" si="5"/>
        <v>64</v>
      </c>
      <c r="D19">
        <f t="shared" ca="1" si="3"/>
        <v>2.7925333333333331</v>
      </c>
      <c r="E19" s="2">
        <f t="shared" ca="1" si="6"/>
        <v>0.34201400699174506</v>
      </c>
      <c r="F19" s="2">
        <f t="shared" ca="1" si="7"/>
        <v>-0.93969485420611443</v>
      </c>
      <c r="G19" s="2">
        <f t="shared" ca="1" si="8"/>
        <v>2.7361120559339605</v>
      </c>
      <c r="H19" s="2">
        <f t="shared" ca="1" si="9"/>
        <v>-7.5175588336489154</v>
      </c>
      <c r="I19" s="2">
        <f t="shared" ca="1" si="10"/>
        <v>0.11697358097854943</v>
      </c>
      <c r="J19" s="2">
        <f t="shared" ca="1" si="10"/>
        <v>0.88302641902145063</v>
      </c>
      <c r="K19" s="2">
        <f t="shared" ca="1" si="11"/>
        <v>-0.32138880243655688</v>
      </c>
      <c r="L19" s="2">
        <f t="shared" si="12"/>
        <v>9128</v>
      </c>
      <c r="M19" s="2">
        <f t="shared" ca="1" si="13"/>
        <v>390.23798197758111</v>
      </c>
      <c r="N19" s="2">
        <f t="shared" ca="1" si="14"/>
        <v>-1072.1918286491766</v>
      </c>
      <c r="O19" s="2"/>
      <c r="P19" s="2"/>
      <c r="Q19" s="2"/>
      <c r="R19" s="2"/>
      <c r="S19" s="2"/>
      <c r="T19" s="2"/>
      <c r="U19" s="2" t="s">
        <v>39</v>
      </c>
      <c r="V19" s="2">
        <v>8</v>
      </c>
      <c r="W19" s="2">
        <f t="shared" ca="1" si="15"/>
        <v>4.918779206349674</v>
      </c>
      <c r="X19" s="2">
        <f t="shared" ca="1" si="16"/>
        <v>0.43556413855953613</v>
      </c>
      <c r="Y19" s="2">
        <f t="shared" ca="1" si="17"/>
        <v>-0.32369573215472253</v>
      </c>
      <c r="Z19" s="2">
        <f t="shared" ca="1" si="18"/>
        <v>1146.0482631784353</v>
      </c>
      <c r="AA19">
        <f t="shared" si="19"/>
        <v>8</v>
      </c>
      <c r="AB19">
        <f t="shared" ca="1" si="20"/>
        <v>1151.0789107911899</v>
      </c>
      <c r="AC19" s="2">
        <f t="shared" si="21"/>
        <v>1141</v>
      </c>
      <c r="AD19" s="2">
        <f t="shared" ca="1" si="22"/>
        <v>101.58444273676332</v>
      </c>
      <c r="AE19" s="2">
        <f t="shared" ca="1" si="4"/>
        <v>1151.0789107911899</v>
      </c>
      <c r="AF19" s="2"/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2">
        <v>9</v>
      </c>
      <c r="B20" s="2">
        <v>1142</v>
      </c>
      <c r="C20" s="2">
        <f t="shared" si="5"/>
        <v>81</v>
      </c>
      <c r="D20">
        <f t="shared" ca="1" si="3"/>
        <v>3.1415999999999995</v>
      </c>
      <c r="E20" s="2">
        <f t="shared" ca="1" si="6"/>
        <v>-7.3464102061994479E-6</v>
      </c>
      <c r="F20" s="2">
        <f t="shared" ca="1" si="7"/>
        <v>-0.99999999997301514</v>
      </c>
      <c r="G20" s="2">
        <f t="shared" ca="1" si="8"/>
        <v>-6.611769185579503E-5</v>
      </c>
      <c r="H20" s="2">
        <f t="shared" ca="1" si="9"/>
        <v>-8.9999999997571365</v>
      </c>
      <c r="I20" s="2">
        <f t="shared" ca="1" si="10"/>
        <v>5.3969742917751418E-11</v>
      </c>
      <c r="J20" s="2">
        <f t="shared" ca="1" si="10"/>
        <v>0.99999999994603028</v>
      </c>
      <c r="K20" s="2">
        <f t="shared" ca="1" si="11"/>
        <v>7.3464102060012058E-6</v>
      </c>
      <c r="L20" s="2">
        <f t="shared" si="12"/>
        <v>10278</v>
      </c>
      <c r="M20" s="2">
        <f t="shared" ca="1" si="13"/>
        <v>-8.389600455479769E-3</v>
      </c>
      <c r="N20" s="2">
        <f t="shared" ca="1" si="14"/>
        <v>-1141.9999999691834</v>
      </c>
      <c r="O20" s="2"/>
      <c r="P20" s="2"/>
      <c r="Q20" s="2"/>
      <c r="R20" s="2"/>
      <c r="S20" s="2">
        <f ca="1">MDETERM(P15:S18)</f>
        <v>19663078.072460346</v>
      </c>
      <c r="T20" s="8">
        <f ca="1">S20/T6</f>
        <v>0.61484740079370925</v>
      </c>
      <c r="U20" s="2" t="s">
        <v>39</v>
      </c>
      <c r="V20" s="2">
        <v>9</v>
      </c>
      <c r="W20" s="2">
        <f t="shared" ca="1" si="15"/>
        <v>5.5336266071433835</v>
      </c>
      <c r="X20" s="2">
        <f t="shared" ca="1" si="16"/>
        <v>-9.3558531742984396E-6</v>
      </c>
      <c r="Y20" s="2">
        <f t="shared" ca="1" si="17"/>
        <v>-0.38752760753584059</v>
      </c>
      <c r="Z20" s="2">
        <f t="shared" ca="1" si="18"/>
        <v>1146.0482631784353</v>
      </c>
      <c r="AA20">
        <f t="shared" si="19"/>
        <v>9</v>
      </c>
      <c r="AB20">
        <f t="shared" ca="1" si="20"/>
        <v>1151.1943528221896</v>
      </c>
      <c r="AC20" s="2">
        <f t="shared" si="21"/>
        <v>1142</v>
      </c>
      <c r="AD20" s="2">
        <f t="shared" ca="1" si="22"/>
        <v>84.536123818905082</v>
      </c>
      <c r="AE20" s="2">
        <f t="shared" ca="1" si="4"/>
        <v>1151.1943528221896</v>
      </c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2">
        <v>10</v>
      </c>
      <c r="B21" s="2">
        <v>1147</v>
      </c>
      <c r="C21" s="2">
        <f t="shared" si="5"/>
        <v>100</v>
      </c>
      <c r="D21">
        <f t="shared" ca="1" si="3"/>
        <v>3.4906666666666664</v>
      </c>
      <c r="E21" s="2">
        <f t="shared" ca="1" si="6"/>
        <v>-0.34202781372256358</v>
      </c>
      <c r="F21" s="2">
        <f t="shared" ca="1" si="7"/>
        <v>-0.93968982895430098</v>
      </c>
      <c r="G21" s="2">
        <f t="shared" ca="1" si="8"/>
        <v>-3.4202781372256359</v>
      </c>
      <c r="H21" s="2">
        <f t="shared" ca="1" si="9"/>
        <v>-9.3968982895430102</v>
      </c>
      <c r="I21" s="2">
        <f t="shared" ca="1" si="10"/>
        <v>0.11698302535983665</v>
      </c>
      <c r="J21" s="2">
        <f t="shared" ca="1" si="10"/>
        <v>0.88301697464016338</v>
      </c>
      <c r="K21" s="2">
        <f t="shared" ca="1" si="11"/>
        <v>0.32140005777456926</v>
      </c>
      <c r="L21" s="2">
        <f t="shared" si="12"/>
        <v>11470</v>
      </c>
      <c r="M21" s="2">
        <f t="shared" ca="1" si="13"/>
        <v>-392.3059023397804</v>
      </c>
      <c r="N21" s="2">
        <f t="shared" ca="1" si="14"/>
        <v>-1077.8242338105831</v>
      </c>
      <c r="O21" s="2"/>
      <c r="P21" s="2"/>
      <c r="Q21" s="2"/>
      <c r="R21" s="2"/>
      <c r="S21" s="2"/>
      <c r="T21" s="2"/>
      <c r="U21" s="2" t="s">
        <v>39</v>
      </c>
      <c r="V21" s="2">
        <v>10</v>
      </c>
      <c r="W21" s="2">
        <f t="shared" ca="1" si="15"/>
        <v>6.148474007937093</v>
      </c>
      <c r="X21" s="2">
        <f t="shared" ca="1" si="16"/>
        <v>-0.4355817218066908</v>
      </c>
      <c r="Y21" s="2">
        <f t="shared" ca="1" si="17"/>
        <v>-0.40461750138916691</v>
      </c>
      <c r="Z21" s="2">
        <f t="shared" ca="1" si="18"/>
        <v>1146.0482631784353</v>
      </c>
      <c r="AA21">
        <f t="shared" si="19"/>
        <v>10</v>
      </c>
      <c r="AB21">
        <f t="shared" ca="1" si="20"/>
        <v>1151.3565379631766</v>
      </c>
      <c r="AC21" s="2">
        <f t="shared" si="21"/>
        <v>1147</v>
      </c>
      <c r="AD21" s="2">
        <f t="shared" ca="1" si="22"/>
        <v>18.979423024598972</v>
      </c>
      <c r="AE21" s="2">
        <f t="shared" ca="1" si="4"/>
        <v>1151.3565379631766</v>
      </c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>
        <v>11</v>
      </c>
      <c r="B22" s="2">
        <v>1151</v>
      </c>
      <c r="C22" s="2">
        <f t="shared" si="5"/>
        <v>121</v>
      </c>
      <c r="D22">
        <f t="shared" ca="1" si="3"/>
        <v>3.8397333333333332</v>
      </c>
      <c r="E22" s="2">
        <f t="shared" ca="1" si="6"/>
        <v>-0.64279448793216942</v>
      </c>
      <c r="F22" s="2">
        <f t="shared" ca="1" si="7"/>
        <v>-0.76603867153298477</v>
      </c>
      <c r="G22" s="2">
        <f t="shared" ca="1" si="8"/>
        <v>-7.0707393672538634</v>
      </c>
      <c r="H22" s="2">
        <f t="shared" ca="1" si="9"/>
        <v>-8.4264253868628316</v>
      </c>
      <c r="I22" s="2">
        <f t="shared" ca="1" si="10"/>
        <v>0.4131847537159799</v>
      </c>
      <c r="J22" s="2">
        <f t="shared" ca="1" si="10"/>
        <v>0.58681524628402015</v>
      </c>
      <c r="K22" s="2">
        <f t="shared" ca="1" si="11"/>
        <v>0.49240543560428429</v>
      </c>
      <c r="L22" s="2">
        <f t="shared" si="12"/>
        <v>12661</v>
      </c>
      <c r="M22" s="2">
        <f t="shared" ca="1" si="13"/>
        <v>-739.85645560992702</v>
      </c>
      <c r="N22" s="2">
        <f t="shared" ca="1" si="14"/>
        <v>-881.71051093446545</v>
      </c>
      <c r="O22" s="2"/>
      <c r="P22" s="2">
        <f>P1</f>
        <v>35</v>
      </c>
      <c r="Q22" s="2">
        <f t="shared" ref="Q22:S22" si="26">Q1</f>
        <v>630</v>
      </c>
      <c r="R22" s="2">
        <f>T1</f>
        <v>40499</v>
      </c>
      <c r="S22" s="2">
        <f t="shared" ca="1" si="26"/>
        <v>-0.99991667285771324</v>
      </c>
      <c r="T22" s="2"/>
      <c r="U22" s="2" t="s">
        <v>39</v>
      </c>
      <c r="V22" s="2">
        <v>11</v>
      </c>
      <c r="W22" s="2">
        <f t="shared" ca="1" si="15"/>
        <v>6.7633214087308016</v>
      </c>
      <c r="X22" s="2">
        <f t="shared" ca="1" si="16"/>
        <v>-0.81861626039705193</v>
      </c>
      <c r="Y22" s="2">
        <f t="shared" ca="1" si="17"/>
        <v>-0.36283027448203797</v>
      </c>
      <c r="Z22" s="2">
        <f t="shared" ca="1" si="18"/>
        <v>1146.0482631784353</v>
      </c>
      <c r="AA22">
        <f t="shared" si="19"/>
        <v>11</v>
      </c>
      <c r="AB22">
        <f t="shared" ca="1" si="20"/>
        <v>1151.6301380522871</v>
      </c>
      <c r="AC22" s="2">
        <f t="shared" si="21"/>
        <v>1151</v>
      </c>
      <c r="AD22" s="2">
        <f t="shared" ca="1" si="22"/>
        <v>0.39707396494013697</v>
      </c>
      <c r="AE22" s="2">
        <f t="shared" ca="1" si="4"/>
        <v>1151.6301380522871</v>
      </c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>
        <v>12</v>
      </c>
      <c r="B23" s="2">
        <v>1162</v>
      </c>
      <c r="C23" s="2">
        <f t="shared" si="5"/>
        <v>144</v>
      </c>
      <c r="D23">
        <f t="shared" ca="1" si="3"/>
        <v>4.1887999999999996</v>
      </c>
      <c r="E23" s="2">
        <f t="shared" ca="1" si="6"/>
        <v>-0.86603030134969694</v>
      </c>
      <c r="F23" s="2">
        <f t="shared" ca="1" si="7"/>
        <v>-0.49999151707219297</v>
      </c>
      <c r="G23" s="2">
        <f t="shared" ca="1" si="8"/>
        <v>-10.392363616196363</v>
      </c>
      <c r="H23" s="2">
        <f t="shared" ca="1" si="9"/>
        <v>-5.9998982048663159</v>
      </c>
      <c r="I23" s="2">
        <f t="shared" ca="1" si="10"/>
        <v>0.75000848285584687</v>
      </c>
      <c r="J23" s="2">
        <f t="shared" ca="1" si="10"/>
        <v>0.24999151714415305</v>
      </c>
      <c r="K23" s="2">
        <f t="shared" ca="1" si="11"/>
        <v>0.43300780420232343</v>
      </c>
      <c r="L23" s="2">
        <f t="shared" si="12"/>
        <v>13944</v>
      </c>
      <c r="M23" s="2">
        <f t="shared" ca="1" si="13"/>
        <v>-1006.3272101683478</v>
      </c>
      <c r="N23" s="2">
        <f t="shared" ca="1" si="14"/>
        <v>-580.99014283788824</v>
      </c>
      <c r="O23" s="2"/>
      <c r="P23" s="2">
        <f t="shared" ref="P23:S25" si="27">P2</f>
        <v>630</v>
      </c>
      <c r="Q23" s="2">
        <f t="shared" si="27"/>
        <v>14910</v>
      </c>
      <c r="R23" s="2">
        <f t="shared" ref="R23:R25" si="28">T2</f>
        <v>731047</v>
      </c>
      <c r="S23" s="2">
        <f t="shared" ca="1" si="27"/>
        <v>-17.997000226457338</v>
      </c>
      <c r="T23" s="2"/>
      <c r="U23" s="2" t="s">
        <v>39</v>
      </c>
      <c r="V23" s="2">
        <v>12</v>
      </c>
      <c r="W23" s="2">
        <f t="shared" ca="1" si="15"/>
        <v>7.378168809524511</v>
      </c>
      <c r="X23" s="2">
        <f t="shared" ca="1" si="16"/>
        <v>-1.1029131394111023</v>
      </c>
      <c r="Y23" s="2">
        <f t="shared" ca="1" si="17"/>
        <v>-0.25834735520590796</v>
      </c>
      <c r="Z23" s="2">
        <f t="shared" ca="1" si="18"/>
        <v>1146.0482631784353</v>
      </c>
      <c r="AA23">
        <f t="shared" si="19"/>
        <v>12</v>
      </c>
      <c r="AB23">
        <f t="shared" ca="1" si="20"/>
        <v>1152.0651714933429</v>
      </c>
      <c r="AC23" s="2">
        <f t="shared" si="21"/>
        <v>1162</v>
      </c>
      <c r="AD23" s="2">
        <f t="shared" ca="1" si="22"/>
        <v>98.700817456687346</v>
      </c>
      <c r="AE23" s="2">
        <f t="shared" ca="1" si="4"/>
        <v>1152.0651714933429</v>
      </c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>
        <v>13</v>
      </c>
      <c r="B24" s="2">
        <v>1165</v>
      </c>
      <c r="C24" s="2">
        <f t="shared" si="5"/>
        <v>169</v>
      </c>
      <c r="D24">
        <f t="shared" ca="1" si="3"/>
        <v>4.537866666666666</v>
      </c>
      <c r="E24" s="2">
        <f t="shared" ca="1" si="6"/>
        <v>-0.98480959562117065</v>
      </c>
      <c r="F24" s="2">
        <f t="shared" ca="1" si="7"/>
        <v>-0.17363772738799116</v>
      </c>
      <c r="G24" s="2">
        <f t="shared" ca="1" si="8"/>
        <v>-12.802524743075219</v>
      </c>
      <c r="H24" s="2">
        <f t="shared" ca="1" si="9"/>
        <v>-2.2572904560438851</v>
      </c>
      <c r="I24" s="2">
        <f t="shared" ca="1" si="10"/>
        <v>0.96984993962753363</v>
      </c>
      <c r="J24" s="2">
        <f t="shared" ca="1" si="10"/>
        <v>3.0150060372466335E-2</v>
      </c>
      <c r="K24" s="2">
        <f t="shared" ca="1" si="11"/>
        <v>0.17100010009354663</v>
      </c>
      <c r="L24" s="2">
        <f t="shared" si="12"/>
        <v>15145</v>
      </c>
      <c r="M24" s="2">
        <f t="shared" ca="1" si="13"/>
        <v>-1147.3031788986639</v>
      </c>
      <c r="N24" s="2">
        <f t="shared" ca="1" si="14"/>
        <v>-202.2879524070097</v>
      </c>
      <c r="O24" s="2"/>
      <c r="P24" s="2">
        <f t="shared" ca="1" si="27"/>
        <v>-1.4691596107008209E-5</v>
      </c>
      <c r="Q24" s="2">
        <f t="shared" ca="1" si="27"/>
        <v>-102.08311438783916</v>
      </c>
      <c r="R24" s="2">
        <f t="shared" ca="1" si="28"/>
        <v>-39.858937379363795</v>
      </c>
      <c r="S24" s="2">
        <f t="shared" ca="1" si="27"/>
        <v>-1.4691634162289358E-5</v>
      </c>
      <c r="T24" s="2"/>
      <c r="U24" s="2" t="s">
        <v>39</v>
      </c>
      <c r="V24" s="2">
        <v>13</v>
      </c>
      <c r="W24" s="2">
        <f t="shared" ca="1" si="15"/>
        <v>7.9930162103182205</v>
      </c>
      <c r="X24" s="2">
        <f t="shared" ca="1" si="16"/>
        <v>-1.254181800724476</v>
      </c>
      <c r="Y24" s="2">
        <f t="shared" ca="1" si="17"/>
        <v>-9.7195818885308746E-2</v>
      </c>
      <c r="Z24" s="2">
        <f t="shared" ca="1" si="18"/>
        <v>1146.0482631784353</v>
      </c>
      <c r="AA24">
        <f t="shared" si="19"/>
        <v>13</v>
      </c>
      <c r="AB24">
        <f t="shared" ca="1" si="20"/>
        <v>1152.6899017691437</v>
      </c>
      <c r="AC24" s="2">
        <f t="shared" si="21"/>
        <v>1165</v>
      </c>
      <c r="AD24" s="2">
        <f t="shared" ca="1" si="22"/>
        <v>151.53851845333099</v>
      </c>
      <c r="AE24" s="2">
        <f t="shared" ca="1" si="4"/>
        <v>1152.6899017691437</v>
      </c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>
        <v>14</v>
      </c>
      <c r="B25" s="2">
        <v>1168</v>
      </c>
      <c r="C25" s="2">
        <f t="shared" si="5"/>
        <v>196</v>
      </c>
      <c r="D25">
        <f t="shared" ca="1" si="3"/>
        <v>4.8869333333333334</v>
      </c>
      <c r="E25" s="2">
        <f t="shared" ca="1" si="6"/>
        <v>-0.98480576854007817</v>
      </c>
      <c r="F25" s="2">
        <f t="shared" ca="1" si="7"/>
        <v>0.17365943179161347</v>
      </c>
      <c r="G25" s="2">
        <f t="shared" ca="1" si="8"/>
        <v>-13.787280759561094</v>
      </c>
      <c r="H25" s="2">
        <f t="shared" ca="1" si="9"/>
        <v>2.4312320450825888</v>
      </c>
      <c r="I25" s="2">
        <f t="shared" ca="1" si="10"/>
        <v>0.96984240174981406</v>
      </c>
      <c r="J25" s="2">
        <f t="shared" ca="1" si="10"/>
        <v>3.0157598250186053E-2</v>
      </c>
      <c r="K25" s="2">
        <f t="shared" ca="1" si="11"/>
        <v>-0.17102081018977319</v>
      </c>
      <c r="L25" s="2">
        <f t="shared" si="12"/>
        <v>16352</v>
      </c>
      <c r="M25" s="2">
        <f t="shared" ca="1" si="13"/>
        <v>-1150.2531376548113</v>
      </c>
      <c r="N25" s="2">
        <f t="shared" ca="1" si="14"/>
        <v>202.83421633260454</v>
      </c>
      <c r="O25" s="2"/>
      <c r="P25" s="2">
        <f t="shared" ca="1" si="27"/>
        <v>-0.99991667285771324</v>
      </c>
      <c r="Q25" s="2">
        <f t="shared" ca="1" si="27"/>
        <v>-17.997000226457338</v>
      </c>
      <c r="R25" s="2">
        <f t="shared" ca="1" si="28"/>
        <v>-1156.2861954430134</v>
      </c>
      <c r="S25" s="2">
        <f t="shared" ca="1" si="27"/>
        <v>17.000040368521521</v>
      </c>
      <c r="T25" s="2"/>
      <c r="U25" s="2"/>
      <c r="V25" s="2">
        <v>14</v>
      </c>
      <c r="W25" s="2">
        <f t="shared" ca="1" si="15"/>
        <v>8.6078636111119291</v>
      </c>
      <c r="X25" s="2">
        <f t="shared" ca="1" si="16"/>
        <v>-1.2541769268326319</v>
      </c>
      <c r="Y25" s="2">
        <f t="shared" ca="1" si="17"/>
        <v>0.10468550420230543</v>
      </c>
      <c r="Z25" s="2">
        <f t="shared" ca="1" si="18"/>
        <v>1146.0482631784353</v>
      </c>
      <c r="AA25">
        <f t="shared" si="19"/>
        <v>14</v>
      </c>
      <c r="AB25">
        <f t="shared" ca="1" si="20"/>
        <v>1153.506635366917</v>
      </c>
      <c r="AC25" s="2">
        <f t="shared" si="21"/>
        <v>1168</v>
      </c>
      <c r="AD25" s="2">
        <f t="shared" ca="1" si="22"/>
        <v>210.05761838750249</v>
      </c>
      <c r="AE25" s="2">
        <f t="shared" ca="1" si="4"/>
        <v>1153.506635366917</v>
      </c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>
        <v>15</v>
      </c>
      <c r="B26" s="2">
        <v>1168</v>
      </c>
      <c r="C26" s="2">
        <f t="shared" si="5"/>
        <v>225</v>
      </c>
      <c r="D26">
        <f t="shared" ca="1" si="3"/>
        <v>5.2359999999999998</v>
      </c>
      <c r="E26" s="2">
        <f t="shared" ca="1" si="6"/>
        <v>-0.86601928171101772</v>
      </c>
      <c r="F26" s="2">
        <f t="shared" ca="1" si="7"/>
        <v>0.50001060359229665</v>
      </c>
      <c r="G26" s="2">
        <f t="shared" ca="1" si="8"/>
        <v>-12.990289225665265</v>
      </c>
      <c r="H26" s="2">
        <f t="shared" ca="1" si="9"/>
        <v>7.5001590538844498</v>
      </c>
      <c r="I26" s="2">
        <f t="shared" ca="1" si="10"/>
        <v>0.74998939629526706</v>
      </c>
      <c r="J26" s="2">
        <f t="shared" ca="1" si="10"/>
        <v>0.25001060370473283</v>
      </c>
      <c r="K26" s="2">
        <f t="shared" ca="1" si="11"/>
        <v>-0.43301882377089318</v>
      </c>
      <c r="L26" s="2">
        <f t="shared" si="12"/>
        <v>17520</v>
      </c>
      <c r="M26" s="2">
        <f t="shared" ca="1" si="13"/>
        <v>-1011.5105210384687</v>
      </c>
      <c r="N26" s="2">
        <f t="shared" ca="1" si="14"/>
        <v>584.01238499580245</v>
      </c>
      <c r="O26" s="2"/>
      <c r="P26" s="2"/>
      <c r="Q26" s="2"/>
      <c r="R26" s="2"/>
      <c r="S26" s="2"/>
      <c r="T26" s="2"/>
      <c r="U26" s="2"/>
      <c r="V26" s="2">
        <v>15</v>
      </c>
      <c r="W26" s="2">
        <f t="shared" ca="1" si="15"/>
        <v>9.2227110119056395</v>
      </c>
      <c r="X26" s="2">
        <f t="shared" ca="1" si="16"/>
        <v>-1.1028991056015787</v>
      </c>
      <c r="Y26" s="2">
        <f t="shared" ca="1" si="17"/>
        <v>0.32294652159650516</v>
      </c>
      <c r="Z26" s="2">
        <f t="shared" ca="1" si="18"/>
        <v>1146.0482631784353</v>
      </c>
      <c r="AA26">
        <f t="shared" si="19"/>
        <v>15</v>
      </c>
      <c r="AB26">
        <f t="shared" ca="1" si="20"/>
        <v>1154.4910216063358</v>
      </c>
      <c r="AC26" s="2">
        <f t="shared" si="21"/>
        <v>1168</v>
      </c>
      <c r="AD26" s="2">
        <f t="shared" ca="1" si="22"/>
        <v>182.49249724048525</v>
      </c>
      <c r="AE26" s="2">
        <f t="shared" ca="1" si="4"/>
        <v>1154.4910216063358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>
        <v>16</v>
      </c>
      <c r="B27" s="3">
        <v>1166</v>
      </c>
      <c r="C27" s="2">
        <f t="shared" si="5"/>
        <v>256</v>
      </c>
      <c r="D27">
        <f t="shared" ca="1" si="3"/>
        <v>5.5850666666666662</v>
      </c>
      <c r="E27" s="2">
        <f t="shared" ca="1" si="6"/>
        <v>-0.64277760487311375</v>
      </c>
      <c r="F27" s="2">
        <f t="shared" ca="1" si="7"/>
        <v>0.76605283804290114</v>
      </c>
      <c r="G27" s="2">
        <f t="shared" ca="1" si="8"/>
        <v>-10.28444167796982</v>
      </c>
      <c r="H27" s="2">
        <f t="shared" ca="1" si="9"/>
        <v>12.256845408686418</v>
      </c>
      <c r="I27" s="2">
        <f t="shared" ca="1" si="10"/>
        <v>0.41316304932641673</v>
      </c>
      <c r="J27" s="2">
        <f t="shared" ca="1" si="10"/>
        <v>0.58683695067358332</v>
      </c>
      <c r="K27" s="2">
        <f t="shared" ca="1" si="11"/>
        <v>-0.49240160844346731</v>
      </c>
      <c r="L27" s="2">
        <f t="shared" si="12"/>
        <v>18656</v>
      </c>
      <c r="M27" s="2">
        <f t="shared" ca="1" si="13"/>
        <v>-749.4786872820506</v>
      </c>
      <c r="N27" s="2">
        <f t="shared" ca="1" si="14"/>
        <v>893.2176091580227</v>
      </c>
      <c r="O27" s="2"/>
      <c r="P27" s="2"/>
      <c r="Q27" s="2"/>
      <c r="R27" s="2"/>
      <c r="S27" s="2">
        <f ca="1">MDETERM(P22:S25)</f>
        <v>40727934.454109676</v>
      </c>
      <c r="T27" s="8">
        <f ca="1">S27/T6</f>
        <v>1.2735271937855137</v>
      </c>
      <c r="U27" s="2"/>
      <c r="V27" s="2">
        <v>16</v>
      </c>
      <c r="W27" s="2">
        <f t="shared" ca="1" si="15"/>
        <v>9.8375584126993481</v>
      </c>
      <c r="X27" s="2">
        <f t="shared" ca="1" si="16"/>
        <v>-0.81859475936223025</v>
      </c>
      <c r="Y27" s="2">
        <f t="shared" ca="1" si="17"/>
        <v>0.52776288636589719</v>
      </c>
      <c r="Z27" s="2">
        <f t="shared" ca="1" si="18"/>
        <v>1146.0482631784353</v>
      </c>
      <c r="AA27">
        <f t="shared" si="19"/>
        <v>16</v>
      </c>
      <c r="AB27">
        <f t="shared" ca="1" si="20"/>
        <v>1155.5949897181383</v>
      </c>
      <c r="AC27" s="2">
        <f t="shared" si="21"/>
        <v>1166</v>
      </c>
      <c r="AD27" s="2">
        <f t="shared" ca="1" si="22"/>
        <v>108.26423896564724</v>
      </c>
      <c r="AE27" s="2">
        <f t="shared" ca="1" si="4"/>
        <v>1155.5949897181383</v>
      </c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>
        <v>17</v>
      </c>
      <c r="B28" s="3">
        <v>1166</v>
      </c>
      <c r="C28" s="2">
        <f t="shared" si="5"/>
        <v>289</v>
      </c>
      <c r="D28">
        <f t="shared" ca="1" si="3"/>
        <v>5.9341333333333326</v>
      </c>
      <c r="E28" s="2">
        <f t="shared" ca="1" si="6"/>
        <v>-0.34200710359864822</v>
      </c>
      <c r="F28" s="2">
        <f t="shared" ca="1" si="7"/>
        <v>0.9396973667559485</v>
      </c>
      <c r="G28" s="2">
        <f t="shared" ca="1" si="8"/>
        <v>-5.81412076117702</v>
      </c>
      <c r="H28" s="2">
        <f t="shared" ca="1" si="9"/>
        <v>15.974855234851125</v>
      </c>
      <c r="I28" s="2">
        <f t="shared" ca="1" si="10"/>
        <v>0.11696885891193649</v>
      </c>
      <c r="J28" s="2">
        <f t="shared" ca="1" si="10"/>
        <v>0.88303114108806358</v>
      </c>
      <c r="K28" s="2">
        <f t="shared" ca="1" si="11"/>
        <v>-0.3213831746634786</v>
      </c>
      <c r="L28" s="2">
        <f t="shared" si="12"/>
        <v>19822</v>
      </c>
      <c r="M28" s="2">
        <f t="shared" ca="1" si="13"/>
        <v>-398.78028279602381</v>
      </c>
      <c r="N28" s="2">
        <f t="shared" ca="1" si="14"/>
        <v>1095.6871296374359</v>
      </c>
      <c r="O28" s="2"/>
      <c r="P28" s="2"/>
      <c r="Q28" s="2"/>
      <c r="R28" s="2"/>
      <c r="S28" s="2"/>
      <c r="T28" s="2"/>
      <c r="U28" s="2"/>
      <c r="V28" s="2">
        <v>17</v>
      </c>
      <c r="W28" s="2">
        <f t="shared" ca="1" si="15"/>
        <v>10.452405813493057</v>
      </c>
      <c r="X28" s="2">
        <f t="shared" ca="1" si="16"/>
        <v>-0.43555534690069792</v>
      </c>
      <c r="Y28" s="2">
        <f t="shared" ca="1" si="17"/>
        <v>0.68785527000670121</v>
      </c>
      <c r="Z28" s="2">
        <f t="shared" ca="1" si="18"/>
        <v>1146.0482631784353</v>
      </c>
      <c r="AA28">
        <f t="shared" si="19"/>
        <v>17</v>
      </c>
      <c r="AB28">
        <f t="shared" ca="1" si="20"/>
        <v>1156.7529689150342</v>
      </c>
      <c r="AC28" s="2">
        <f t="shared" si="21"/>
        <v>1166</v>
      </c>
      <c r="AD28" s="2">
        <f t="shared" ca="1" si="22"/>
        <v>85.507583886323474</v>
      </c>
      <c r="AE28" s="2">
        <f t="shared" ca="1" si="4"/>
        <v>1156.7529689150342</v>
      </c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>
        <v>18</v>
      </c>
      <c r="B29" s="3">
        <v>1163</v>
      </c>
      <c r="C29" s="2">
        <f t="shared" si="5"/>
        <v>324</v>
      </c>
      <c r="D29">
        <f t="shared" ca="1" si="3"/>
        <v>6.283199999999999</v>
      </c>
      <c r="E29" s="2">
        <f t="shared" ca="1" si="6"/>
        <v>1.4692820412002412E-5</v>
      </c>
      <c r="F29" s="2">
        <f t="shared" ca="1" si="7"/>
        <v>0.99999999989206056</v>
      </c>
      <c r="G29" s="2">
        <f t="shared" ca="1" si="8"/>
        <v>2.6447076741604341E-4</v>
      </c>
      <c r="H29" s="2">
        <f t="shared" ca="1" si="9"/>
        <v>17.999999998057092</v>
      </c>
      <c r="I29" s="2">
        <f t="shared" ca="1" si="10"/>
        <v>2.1587897165935473E-10</v>
      </c>
      <c r="J29" s="2">
        <f t="shared" ca="1" si="10"/>
        <v>0.99999999978412113</v>
      </c>
      <c r="K29" s="2">
        <f t="shared" ca="1" si="11"/>
        <v>1.4692820410416476E-5</v>
      </c>
      <c r="L29" s="2">
        <f t="shared" si="12"/>
        <v>20934</v>
      </c>
      <c r="M29" s="2">
        <f t="shared" ca="1" si="13"/>
        <v>1.7087750139158805E-2</v>
      </c>
      <c r="N29" s="2">
        <f t="shared" ca="1" si="14"/>
        <v>1162.9999998744665</v>
      </c>
      <c r="O29" s="2"/>
      <c r="P29" s="2">
        <f>P1</f>
        <v>35</v>
      </c>
      <c r="Q29" s="2">
        <f t="shared" ref="Q29:R29" si="29">Q1</f>
        <v>630</v>
      </c>
      <c r="R29" s="2">
        <f t="shared" ca="1" si="29"/>
        <v>-1.4691596107008209E-5</v>
      </c>
      <c r="S29" s="2">
        <f>T1</f>
        <v>40499</v>
      </c>
      <c r="T29" s="2"/>
      <c r="U29" s="2"/>
      <c r="V29" s="2">
        <v>18</v>
      </c>
      <c r="W29" s="2">
        <f t="shared" ca="1" si="15"/>
        <v>11.067253214286767</v>
      </c>
      <c r="X29" s="2">
        <f t="shared" ca="1" si="16"/>
        <v>1.8711706348091946E-5</v>
      </c>
      <c r="Y29" s="2">
        <f t="shared" ca="1" si="17"/>
        <v>0.77505521500893704</v>
      </c>
      <c r="Z29" s="2">
        <f t="shared" ca="1" si="18"/>
        <v>1146.0482631784353</v>
      </c>
      <c r="AA29">
        <f t="shared" si="19"/>
        <v>18</v>
      </c>
      <c r="AB29">
        <f t="shared" ca="1" si="20"/>
        <v>1157.8905903194373</v>
      </c>
      <c r="AC29" s="2">
        <f t="shared" si="21"/>
        <v>1163</v>
      </c>
      <c r="AD29" s="2">
        <f t="shared" ca="1" si="22"/>
        <v>26.106067283828331</v>
      </c>
      <c r="AE29" s="2">
        <f t="shared" ca="1" si="4"/>
        <v>1157.8905903194373</v>
      </c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>
        <v>19</v>
      </c>
      <c r="B30" s="3">
        <v>1165</v>
      </c>
      <c r="C30" s="2">
        <f t="shared" si="5"/>
        <v>361</v>
      </c>
      <c r="D30">
        <f t="shared" ca="1" si="3"/>
        <v>6.6322666666666663</v>
      </c>
      <c r="E30" s="2">
        <f t="shared" ca="1" si="6"/>
        <v>0.34203471706028454</v>
      </c>
      <c r="F30" s="2">
        <f t="shared" ca="1" si="7"/>
        <v>0.93968731625232182</v>
      </c>
      <c r="G30" s="2">
        <f t="shared" ca="1" si="8"/>
        <v>6.4986596241454064</v>
      </c>
      <c r="H30" s="2">
        <f t="shared" ca="1" si="9"/>
        <v>17.854059008794113</v>
      </c>
      <c r="I30" s="2">
        <f t="shared" ca="1" si="10"/>
        <v>0.1169877476745089</v>
      </c>
      <c r="J30" s="2">
        <f t="shared" ca="1" si="10"/>
        <v>0.88301225232549108</v>
      </c>
      <c r="K30" s="2">
        <f t="shared" ca="1" si="11"/>
        <v>0.32140568533950103</v>
      </c>
      <c r="L30" s="2">
        <f t="shared" si="12"/>
        <v>22135</v>
      </c>
      <c r="M30" s="2">
        <f t="shared" ca="1" si="13"/>
        <v>398.47044537523152</v>
      </c>
      <c r="N30" s="2">
        <f t="shared" ca="1" si="14"/>
        <v>1094.7357234339549</v>
      </c>
      <c r="O30" s="2"/>
      <c r="P30" s="2">
        <f t="shared" ref="P30:R32" si="30">P2</f>
        <v>630</v>
      </c>
      <c r="Q30" s="2">
        <f t="shared" si="30"/>
        <v>14910</v>
      </c>
      <c r="R30" s="2">
        <f t="shared" ca="1" si="30"/>
        <v>-102.08311438783916</v>
      </c>
      <c r="S30" s="2">
        <f t="shared" ref="S30:S32" si="31">T2</f>
        <v>731047</v>
      </c>
      <c r="T30" s="2"/>
      <c r="U30" s="2"/>
      <c r="V30" s="2">
        <v>19</v>
      </c>
      <c r="W30" s="2">
        <f t="shared" ca="1" si="15"/>
        <v>11.682100615080476</v>
      </c>
      <c r="X30" s="2">
        <f t="shared" ca="1" si="16"/>
        <v>0.43559051339500637</v>
      </c>
      <c r="Y30" s="2">
        <f t="shared" ca="1" si="17"/>
        <v>0.76877119696315677</v>
      </c>
      <c r="Z30" s="2">
        <f t="shared" ca="1" si="18"/>
        <v>1146.0482631784353</v>
      </c>
      <c r="AA30">
        <f t="shared" si="19"/>
        <v>19</v>
      </c>
      <c r="AB30">
        <f t="shared" ca="1" si="20"/>
        <v>1158.934725503874</v>
      </c>
      <c r="AC30" s="2">
        <f t="shared" si="21"/>
        <v>1165</v>
      </c>
      <c r="AD30" s="2">
        <f t="shared" ca="1" si="22"/>
        <v>36.787554713356435</v>
      </c>
      <c r="AE30" s="2">
        <f t="shared" ca="1" si="4"/>
        <v>1158.934725503874</v>
      </c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>
        <v>20</v>
      </c>
      <c r="B31" s="3">
        <v>1167</v>
      </c>
      <c r="C31" s="2">
        <f t="shared" si="5"/>
        <v>400</v>
      </c>
      <c r="D31">
        <f t="shared" ca="1" si="3"/>
        <v>6.9813333333333327</v>
      </c>
      <c r="E31" s="2">
        <f t="shared" ca="1" si="6"/>
        <v>0.64280011554913852</v>
      </c>
      <c r="F31" s="2">
        <f t="shared" ca="1" si="7"/>
        <v>0.76603394928032664</v>
      </c>
      <c r="G31" s="2">
        <f t="shared" ca="1" si="8"/>
        <v>12.85600231098277</v>
      </c>
      <c r="H31" s="2">
        <f t="shared" ca="1" si="9"/>
        <v>15.320678985606532</v>
      </c>
      <c r="I31" s="2">
        <f t="shared" ca="1" si="10"/>
        <v>0.41319198854998584</v>
      </c>
      <c r="J31" s="2">
        <f t="shared" ca="1" si="10"/>
        <v>0.58680801145001404</v>
      </c>
      <c r="K31" s="2">
        <f t="shared" ca="1" si="11"/>
        <v>0.49240671111195689</v>
      </c>
      <c r="L31" s="2">
        <f t="shared" si="12"/>
        <v>23340</v>
      </c>
      <c r="M31" s="2">
        <f t="shared" ca="1" si="13"/>
        <v>750.14773484584464</v>
      </c>
      <c r="N31" s="2">
        <f t="shared" ca="1" si="14"/>
        <v>893.9616188101412</v>
      </c>
      <c r="O31" s="2"/>
      <c r="P31" s="2">
        <f t="shared" ca="1" si="30"/>
        <v>-1.4691596107008209E-5</v>
      </c>
      <c r="Q31" s="2">
        <f t="shared" ca="1" si="30"/>
        <v>-102.08311438783916</v>
      </c>
      <c r="R31" s="2">
        <f t="shared" ca="1" si="30"/>
        <v>17.999959631478482</v>
      </c>
      <c r="S31" s="2">
        <f t="shared" ca="1" si="31"/>
        <v>-39.858937379363795</v>
      </c>
      <c r="T31" s="2"/>
      <c r="U31" s="2"/>
      <c r="V31" s="2">
        <v>20</v>
      </c>
      <c r="W31" s="2">
        <f t="shared" ca="1" si="15"/>
        <v>12.296948015874186</v>
      </c>
      <c r="X31" s="2">
        <f t="shared" ca="1" si="16"/>
        <v>0.81862342732029836</v>
      </c>
      <c r="Y31" s="2">
        <f t="shared" ca="1" si="17"/>
        <v>0.6596873414752159</v>
      </c>
      <c r="Z31" s="2">
        <f t="shared" ca="1" si="18"/>
        <v>1146.0482631784353</v>
      </c>
      <c r="AA31">
        <f t="shared" si="19"/>
        <v>20</v>
      </c>
      <c r="AB31">
        <f t="shared" ca="1" si="20"/>
        <v>1159.8235219631049</v>
      </c>
      <c r="AC31" s="2">
        <f t="shared" si="21"/>
        <v>1167</v>
      </c>
      <c r="AD31" s="2">
        <f t="shared" ca="1" si="22"/>
        <v>51.501837014037818</v>
      </c>
      <c r="AE31" s="2">
        <f t="shared" ca="1" si="4"/>
        <v>1159.8235219631049</v>
      </c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>
        <v>21</v>
      </c>
      <c r="B32" s="3">
        <v>1168</v>
      </c>
      <c r="C32" s="2">
        <f t="shared" si="5"/>
        <v>441</v>
      </c>
      <c r="D32">
        <f t="shared" ca="1" si="3"/>
        <v>7.3303999999999991</v>
      </c>
      <c r="E32" s="2">
        <f t="shared" ca="1" si="6"/>
        <v>0.86603397446911123</v>
      </c>
      <c r="F32" s="2">
        <f t="shared" ca="1" si="7"/>
        <v>0.49998515484485606</v>
      </c>
      <c r="G32" s="2">
        <f t="shared" ca="1" si="8"/>
        <v>18.186713463851337</v>
      </c>
      <c r="H32" s="2">
        <f t="shared" ca="1" si="9"/>
        <v>10.499688251741977</v>
      </c>
      <c r="I32" s="2">
        <f t="shared" ca="1" si="10"/>
        <v>0.75001484493476522</v>
      </c>
      <c r="J32" s="2">
        <f t="shared" ca="1" si="10"/>
        <v>0.24998515506523469</v>
      </c>
      <c r="K32" s="2">
        <f t="shared" ca="1" si="11"/>
        <v>0.43300413082584471</v>
      </c>
      <c r="L32" s="2">
        <f t="shared" si="12"/>
        <v>24528</v>
      </c>
      <c r="M32" s="2">
        <f t="shared" ca="1" si="13"/>
        <v>1011.527682179922</v>
      </c>
      <c r="N32" s="2">
        <f t="shared" ca="1" si="14"/>
        <v>583.98266085879186</v>
      </c>
      <c r="O32" s="2"/>
      <c r="P32" s="2">
        <f t="shared" ca="1" si="30"/>
        <v>-0.99991667285771324</v>
      </c>
      <c r="Q32" s="2">
        <f t="shared" ca="1" si="30"/>
        <v>-17.997000226457338</v>
      </c>
      <c r="R32" s="2">
        <f t="shared" ca="1" si="30"/>
        <v>-1.4691634162289358E-5</v>
      </c>
      <c r="S32" s="2">
        <f t="shared" ca="1" si="31"/>
        <v>-1156.2861954430134</v>
      </c>
      <c r="T32" s="2"/>
      <c r="U32" s="2"/>
      <c r="V32" s="2">
        <v>21</v>
      </c>
      <c r="W32" s="2">
        <f t="shared" ca="1" si="15"/>
        <v>12.911795416667895</v>
      </c>
      <c r="X32" s="2">
        <f t="shared" ca="1" si="16"/>
        <v>1.1029178172285625</v>
      </c>
      <c r="Y32" s="2">
        <f t="shared" ca="1" si="17"/>
        <v>0.45210211868661559</v>
      </c>
      <c r="Z32" s="2">
        <f t="shared" ca="1" si="18"/>
        <v>1146.0482631784353</v>
      </c>
      <c r="AA32">
        <f t="shared" si="19"/>
        <v>21</v>
      </c>
      <c r="AB32">
        <f t="shared" ca="1" si="20"/>
        <v>1160.5150785310184</v>
      </c>
      <c r="AC32" s="2">
        <f t="shared" si="21"/>
        <v>1168</v>
      </c>
      <c r="AD32" s="2">
        <f t="shared" ca="1" si="22"/>
        <v>56.024049396821837</v>
      </c>
      <c r="AE32" s="2">
        <f t="shared" ca="1" si="4"/>
        <v>1160.5150785310184</v>
      </c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>
        <v>22</v>
      </c>
      <c r="B33" s="3">
        <v>1171</v>
      </c>
      <c r="C33" s="2">
        <f t="shared" si="5"/>
        <v>484</v>
      </c>
      <c r="D33">
        <f t="shared" ca="1" si="3"/>
        <v>7.6794666666666664</v>
      </c>
      <c r="E33" s="2">
        <f t="shared" ca="1" si="6"/>
        <v>0.98481087120856847</v>
      </c>
      <c r="F33" s="2">
        <f t="shared" ca="1" si="7"/>
        <v>0.17363049256804028</v>
      </c>
      <c r="G33" s="2">
        <f t="shared" ca="1" si="8"/>
        <v>21.665839166588505</v>
      </c>
      <c r="H33" s="2">
        <f t="shared" ca="1" si="9"/>
        <v>3.8198708364968863</v>
      </c>
      <c r="I33" s="2">
        <f t="shared" ca="1" si="10"/>
        <v>0.96985245205057968</v>
      </c>
      <c r="J33" s="2">
        <f t="shared" ca="1" si="10"/>
        <v>3.0147547949420289E-2</v>
      </c>
      <c r="K33" s="2">
        <f t="shared" ca="1" si="11"/>
        <v>0.17099319665430462</v>
      </c>
      <c r="L33" s="2">
        <f t="shared" si="12"/>
        <v>25762</v>
      </c>
      <c r="M33" s="2">
        <f t="shared" ca="1" si="13"/>
        <v>1153.2135301852336</v>
      </c>
      <c r="N33" s="2">
        <f t="shared" ca="1" si="14"/>
        <v>203.32130679717517</v>
      </c>
      <c r="O33" s="2"/>
      <c r="P33" s="2"/>
      <c r="Q33" s="2"/>
      <c r="R33" s="2"/>
      <c r="S33" s="2"/>
      <c r="T33" s="2"/>
      <c r="U33" s="2"/>
      <c r="V33" s="2">
        <v>22</v>
      </c>
      <c r="W33" s="2">
        <f t="shared" ca="1" si="15"/>
        <v>13.526642817461603</v>
      </c>
      <c r="X33" s="2">
        <f t="shared" ca="1" si="16"/>
        <v>1.2541834252197153</v>
      </c>
      <c r="Y33" s="2">
        <f t="shared" ca="1" si="17"/>
        <v>0.16447837848927938</v>
      </c>
      <c r="Z33" s="2">
        <f t="shared" ca="1" si="18"/>
        <v>1146.0482631784353</v>
      </c>
      <c r="AA33">
        <f t="shared" si="19"/>
        <v>22</v>
      </c>
      <c r="AB33">
        <f t="shared" ca="1" si="20"/>
        <v>1160.9935677996059</v>
      </c>
      <c r="AC33" s="2">
        <f t="shared" si="21"/>
        <v>1171</v>
      </c>
      <c r="AD33" s="2">
        <f t="shared" ca="1" si="22"/>
        <v>100.12868538108394</v>
      </c>
      <c r="AE33" s="2">
        <f t="shared" ca="1" si="4"/>
        <v>1160.9935677996059</v>
      </c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>
        <v>23</v>
      </c>
      <c r="B34" s="3">
        <v>1176</v>
      </c>
      <c r="C34" s="2">
        <f t="shared" si="5"/>
        <v>529</v>
      </c>
      <c r="D34">
        <f t="shared" ca="1" si="3"/>
        <v>8.028533333333332</v>
      </c>
      <c r="E34" s="2">
        <f t="shared" ca="1" si="6"/>
        <v>0.98480449274008131</v>
      </c>
      <c r="F34" s="2">
        <f t="shared" ca="1" si="7"/>
        <v>-0.17366666657407553</v>
      </c>
      <c r="G34" s="2">
        <f t="shared" ca="1" si="8"/>
        <v>22.65050333302187</v>
      </c>
      <c r="H34" s="2">
        <f t="shared" ca="1" si="9"/>
        <v>-3.9943333312037375</v>
      </c>
      <c r="I34" s="2">
        <f t="shared" ca="1" si="10"/>
        <v>0.96983988892104889</v>
      </c>
      <c r="J34" s="2">
        <f t="shared" ca="1" si="10"/>
        <v>3.0160111078951123E-2</v>
      </c>
      <c r="K34" s="2">
        <f t="shared" ca="1" si="11"/>
        <v>-0.1710277134813433</v>
      </c>
      <c r="L34" s="2">
        <f t="shared" si="12"/>
        <v>27048</v>
      </c>
      <c r="M34" s="2">
        <f t="shared" ca="1" si="13"/>
        <v>1158.1300834623355</v>
      </c>
      <c r="N34" s="2">
        <f t="shared" ca="1" si="14"/>
        <v>-204.23199989111282</v>
      </c>
      <c r="O34" s="2"/>
      <c r="P34" s="2"/>
      <c r="Q34" s="2"/>
      <c r="R34" s="2"/>
      <c r="S34" s="2">
        <f ca="1">MDETERM(P29:S32)</f>
        <v>1377032.8472434257</v>
      </c>
      <c r="T34" s="8">
        <f ca="1">S34/T6</f>
        <v>4.3058623060699776E-2</v>
      </c>
      <c r="U34" s="2"/>
      <c r="V34" s="2">
        <v>23</v>
      </c>
      <c r="W34" s="2">
        <f t="shared" ca="1" si="15"/>
        <v>14.141490218255313</v>
      </c>
      <c r="X34" s="2">
        <f t="shared" ca="1" si="16"/>
        <v>1.254175302066642</v>
      </c>
      <c r="Y34" s="2">
        <f t="shared" ca="1" si="17"/>
        <v>-0.17199049328709101</v>
      </c>
      <c r="Z34" s="2">
        <f t="shared" ca="1" si="18"/>
        <v>1146.0482631784353</v>
      </c>
      <c r="AA34">
        <f t="shared" si="19"/>
        <v>23</v>
      </c>
      <c r="AB34">
        <f t="shared" ca="1" si="20"/>
        <v>1161.2719382054702</v>
      </c>
      <c r="AC34" s="2">
        <f t="shared" si="21"/>
        <v>1176</v>
      </c>
      <c r="AD34" s="2">
        <f t="shared" ca="1" si="22"/>
        <v>216.915804223489</v>
      </c>
      <c r="AE34" s="2">
        <f t="shared" ca="1" si="4"/>
        <v>1161.2719382054702</v>
      </c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>
        <v>24</v>
      </c>
      <c r="B35" s="3">
        <v>1172</v>
      </c>
      <c r="C35" s="2">
        <f t="shared" si="5"/>
        <v>576</v>
      </c>
      <c r="D35">
        <f t="shared" ca="1" si="3"/>
        <v>8.3775999999999993</v>
      </c>
      <c r="E35" s="2">
        <f t="shared" ca="1" si="6"/>
        <v>0.86601560840464686</v>
      </c>
      <c r="F35" s="2">
        <f t="shared" ca="1" si="7"/>
        <v>-0.50001696571169385</v>
      </c>
      <c r="G35" s="2">
        <f t="shared" ca="1" si="8"/>
        <v>20.784374601711527</v>
      </c>
      <c r="H35" s="2">
        <f t="shared" ca="1" si="9"/>
        <v>-12.000407177080653</v>
      </c>
      <c r="I35" s="2">
        <f t="shared" ca="1" si="10"/>
        <v>0.74998303400047062</v>
      </c>
      <c r="J35" s="2">
        <f t="shared" ca="1" si="10"/>
        <v>0.25001696599952922</v>
      </c>
      <c r="K35" s="2">
        <f t="shared" ca="1" si="11"/>
        <v>-0.433022496773458</v>
      </c>
      <c r="L35" s="2">
        <f t="shared" si="12"/>
        <v>28128</v>
      </c>
      <c r="M35" s="2">
        <f t="shared" ca="1" si="13"/>
        <v>1014.9702930502461</v>
      </c>
      <c r="N35" s="2">
        <f t="shared" ca="1" si="14"/>
        <v>-586.01988381410524</v>
      </c>
      <c r="O35" s="2"/>
      <c r="P35" s="2"/>
      <c r="Q35" s="2"/>
      <c r="R35" s="2"/>
      <c r="S35" s="2"/>
      <c r="T35" s="2"/>
      <c r="U35" s="2"/>
      <c r="V35" s="2">
        <v>24</v>
      </c>
      <c r="W35" s="2">
        <f t="shared" ca="1" si="15"/>
        <v>14.756337619049022</v>
      </c>
      <c r="X35" s="2">
        <f t="shared" ca="1" si="16"/>
        <v>1.1028944275460242</v>
      </c>
      <c r="Y35" s="2">
        <f t="shared" ca="1" si="17"/>
        <v>-0.51672100921283215</v>
      </c>
      <c r="Z35" s="2">
        <f t="shared" ca="1" si="18"/>
        <v>1146.0482631784353</v>
      </c>
      <c r="AA35">
        <f t="shared" si="19"/>
        <v>24</v>
      </c>
      <c r="AB35">
        <f t="shared" ca="1" si="20"/>
        <v>1161.3907742158174</v>
      </c>
      <c r="AC35" s="2">
        <f t="shared" si="21"/>
        <v>1172</v>
      </c>
      <c r="AD35" s="2">
        <f t="shared" ca="1" si="22"/>
        <v>112.55567173976547</v>
      </c>
      <c r="AE35" s="2">
        <f t="shared" ca="1" si="4"/>
        <v>1161.3907742158174</v>
      </c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>
        <v>25</v>
      </c>
      <c r="B36" s="3">
        <v>1162</v>
      </c>
      <c r="C36" s="2">
        <f t="shared" si="5"/>
        <v>625</v>
      </c>
      <c r="D36">
        <f t="shared" ca="1" si="3"/>
        <v>8.7266666666666666</v>
      </c>
      <c r="E36" s="2">
        <f t="shared" ca="1" si="6"/>
        <v>0.64277197711737988</v>
      </c>
      <c r="F36" s="2">
        <f t="shared" ca="1" si="7"/>
        <v>-0.76605756013018667</v>
      </c>
      <c r="G36" s="2">
        <f t="shared" ca="1" si="8"/>
        <v>16.069299427934496</v>
      </c>
      <c r="H36" s="2">
        <f t="shared" ca="1" si="9"/>
        <v>-19.151439003254666</v>
      </c>
      <c r="I36" s="2">
        <f t="shared" ca="1" si="10"/>
        <v>0.41315581456738554</v>
      </c>
      <c r="J36" s="2">
        <f t="shared" ca="1" si="10"/>
        <v>0.58684418543261452</v>
      </c>
      <c r="K36" s="2">
        <f t="shared" ca="1" si="11"/>
        <v>-0.49240033251059623</v>
      </c>
      <c r="L36" s="2">
        <f t="shared" si="12"/>
        <v>29050</v>
      </c>
      <c r="M36" s="2">
        <f t="shared" ca="1" si="13"/>
        <v>746.90103741039547</v>
      </c>
      <c r="N36" s="2">
        <f t="shared" ca="1" si="14"/>
        <v>-890.15888487127688</v>
      </c>
      <c r="O36" s="2"/>
      <c r="P36" s="2"/>
      <c r="Q36" s="2"/>
      <c r="R36" s="2"/>
      <c r="S36" s="2"/>
      <c r="T36" s="2"/>
      <c r="U36" s="2"/>
      <c r="V36" s="2">
        <v>25</v>
      </c>
      <c r="W36" s="2">
        <f t="shared" ca="1" si="15"/>
        <v>15.371185019842731</v>
      </c>
      <c r="X36" s="2">
        <f t="shared" ca="1" si="16"/>
        <v>0.81858759226226319</v>
      </c>
      <c r="Y36" s="2">
        <f t="shared" ca="1" si="17"/>
        <v>-0.82463459311112652</v>
      </c>
      <c r="Z36" s="2">
        <f t="shared" ca="1" si="18"/>
        <v>1146.0482631784353</v>
      </c>
      <c r="AA36">
        <f t="shared" si="19"/>
        <v>25</v>
      </c>
      <c r="AB36">
        <f t="shared" ca="1" si="20"/>
        <v>1161.413401197429</v>
      </c>
      <c r="AC36" s="2">
        <f t="shared" si="21"/>
        <v>1162</v>
      </c>
      <c r="AD36" s="2">
        <f t="shared" ca="1" si="22"/>
        <v>0.34409815517768549</v>
      </c>
      <c r="AE36" s="2">
        <f t="shared" ca="1" si="4"/>
        <v>1161.413401197429</v>
      </c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>
        <v>26</v>
      </c>
      <c r="B37" s="3">
        <v>1168</v>
      </c>
      <c r="C37" s="2">
        <f t="shared" si="5"/>
        <v>676</v>
      </c>
      <c r="D37">
        <f t="shared" ca="1" si="3"/>
        <v>9.0757333333333321</v>
      </c>
      <c r="E37" s="2">
        <f t="shared" ca="1" si="6"/>
        <v>0.34200020018709332</v>
      </c>
      <c r="F37" s="2">
        <f t="shared" ca="1" si="7"/>
        <v>-0.93969987925506737</v>
      </c>
      <c r="G37" s="2">
        <f t="shared" ca="1" si="8"/>
        <v>8.8920052048644269</v>
      </c>
      <c r="H37" s="2">
        <f t="shared" ca="1" si="9"/>
        <v>-24.432196860631752</v>
      </c>
      <c r="I37" s="2">
        <f t="shared" ca="1" si="10"/>
        <v>0.1169641369280119</v>
      </c>
      <c r="J37" s="2">
        <f t="shared" ca="1" si="10"/>
        <v>0.88303586307198823</v>
      </c>
      <c r="K37" s="2">
        <f t="shared" ca="1" si="11"/>
        <v>-0.32137754682102043</v>
      </c>
      <c r="L37" s="2">
        <f t="shared" si="12"/>
        <v>30368</v>
      </c>
      <c r="M37" s="2">
        <f t="shared" ca="1" si="13"/>
        <v>399.45623381852499</v>
      </c>
      <c r="N37" s="2">
        <f t="shared" ca="1" si="14"/>
        <v>-1097.5694589699187</v>
      </c>
      <c r="O37" s="2"/>
      <c r="P37" s="2"/>
      <c r="Q37" s="2"/>
      <c r="R37" s="2"/>
      <c r="S37" s="2"/>
      <c r="T37" s="2"/>
      <c r="U37" s="2"/>
      <c r="V37" s="2">
        <v>26</v>
      </c>
      <c r="W37" s="2">
        <f t="shared" ca="1" si="15"/>
        <v>15.986032420636441</v>
      </c>
      <c r="X37" s="2">
        <f t="shared" ca="1" si="16"/>
        <v>0.43554655521835289</v>
      </c>
      <c r="Y37" s="2">
        <f t="shared" ca="1" si="17"/>
        <v>-1.052016755166755</v>
      </c>
      <c r="Z37" s="2">
        <f t="shared" ca="1" si="18"/>
        <v>1146.0482631784353</v>
      </c>
      <c r="AA37">
        <f t="shared" si="19"/>
        <v>26</v>
      </c>
      <c r="AB37">
        <f t="shared" ca="1" si="20"/>
        <v>1161.4178253991233</v>
      </c>
      <c r="AC37" s="2">
        <f t="shared" si="21"/>
        <v>1168</v>
      </c>
      <c r="AD37" s="2">
        <f t="shared" ca="1" si="22"/>
        <v>43.325022476425943</v>
      </c>
      <c r="AE37" s="2">
        <f t="shared" ca="1" si="4"/>
        <v>1161.4178253991233</v>
      </c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>
        <v>27</v>
      </c>
      <c r="B38" s="3">
        <v>1165</v>
      </c>
      <c r="C38" s="2">
        <f t="shared" si="5"/>
        <v>729</v>
      </c>
      <c r="D38">
        <f t="shared" ca="1" si="3"/>
        <v>9.4247999999999994</v>
      </c>
      <c r="E38" s="2">
        <f t="shared" ca="1" si="6"/>
        <v>-2.2039230617900587E-5</v>
      </c>
      <c r="F38" s="2">
        <f t="shared" ca="1" si="7"/>
        <v>-0.99999999975713616</v>
      </c>
      <c r="G38" s="2">
        <f t="shared" ca="1" si="8"/>
        <v>-5.9505922668331589E-4</v>
      </c>
      <c r="H38" s="2">
        <f t="shared" ca="1" si="9"/>
        <v>-26.999999993442675</v>
      </c>
      <c r="I38" s="2">
        <f t="shared" ca="1" si="10"/>
        <v>4.8572768622900672E-10</v>
      </c>
      <c r="J38" s="2">
        <f t="shared" ca="1" si="10"/>
        <v>0.99999999951427232</v>
      </c>
      <c r="K38" s="2">
        <f t="shared" ca="1" si="11"/>
        <v>2.2039230612548054E-5</v>
      </c>
      <c r="L38" s="2">
        <f t="shared" si="12"/>
        <v>31455</v>
      </c>
      <c r="M38" s="2">
        <f t="shared" ca="1" si="13"/>
        <v>-2.5675703669854184E-2</v>
      </c>
      <c r="N38" s="2">
        <f t="shared" ca="1" si="14"/>
        <v>-1164.9999997170637</v>
      </c>
      <c r="O38" s="2"/>
      <c r="P38" s="2"/>
      <c r="Q38" s="2"/>
      <c r="R38" s="2"/>
      <c r="S38" s="2"/>
      <c r="T38" s="2"/>
      <c r="U38" s="2"/>
      <c r="V38" s="2">
        <v>27</v>
      </c>
      <c r="W38" s="2">
        <f t="shared" ca="1" si="15"/>
        <v>16.600879821430151</v>
      </c>
      <c r="X38" s="2">
        <f t="shared" ca="1" si="16"/>
        <v>-2.8067559522006707E-5</v>
      </c>
      <c r="Y38" s="2">
        <f t="shared" ca="1" si="17"/>
        <v>-1.1625828223565446</v>
      </c>
      <c r="Z38" s="2">
        <f t="shared" ca="1" si="18"/>
        <v>1146.0482631784353</v>
      </c>
      <c r="AA38">
        <f t="shared" si="19"/>
        <v>27</v>
      </c>
      <c r="AB38">
        <f t="shared" ca="1" si="20"/>
        <v>1161.4865321099494</v>
      </c>
      <c r="AC38" s="2">
        <f t="shared" si="21"/>
        <v>1165</v>
      </c>
      <c r="AD38" s="2">
        <f t="shared" ca="1" si="22"/>
        <v>12.344456614416657</v>
      </c>
      <c r="AE38" s="2">
        <f t="shared" ca="1" si="4"/>
        <v>1161.4865321099494</v>
      </c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>
        <v>28</v>
      </c>
      <c r="B39" s="3">
        <v>1165</v>
      </c>
      <c r="C39" s="2">
        <f t="shared" si="5"/>
        <v>784</v>
      </c>
      <c r="D39">
        <f t="shared" ca="1" si="3"/>
        <v>9.7738666666666667</v>
      </c>
      <c r="E39" s="2">
        <f t="shared" ca="1" si="6"/>
        <v>-0.34204162037954633</v>
      </c>
      <c r="F39" s="2">
        <f t="shared" ca="1" si="7"/>
        <v>-0.93968480349962791</v>
      </c>
      <c r="G39" s="2">
        <f t="shared" ca="1" si="8"/>
        <v>-9.5771653706272968</v>
      </c>
      <c r="H39" s="2">
        <f t="shared" ca="1" si="9"/>
        <v>-26.311174497989583</v>
      </c>
      <c r="I39" s="2">
        <f t="shared" ca="1" si="10"/>
        <v>0.11699247007186568</v>
      </c>
      <c r="J39" s="2">
        <f t="shared" ca="1" si="10"/>
        <v>0.88300752992813436</v>
      </c>
      <c r="K39" s="2">
        <f t="shared" ca="1" si="11"/>
        <v>0.32141131283504831</v>
      </c>
      <c r="L39" s="2">
        <f t="shared" si="12"/>
        <v>32620</v>
      </c>
      <c r="M39" s="2">
        <f t="shared" ca="1" si="13"/>
        <v>-398.47848774217147</v>
      </c>
      <c r="N39" s="2">
        <f t="shared" ca="1" si="14"/>
        <v>-1094.7327960770665</v>
      </c>
      <c r="O39" s="2"/>
      <c r="P39" s="2"/>
      <c r="Q39" s="2"/>
      <c r="R39" s="2"/>
      <c r="S39" s="2"/>
      <c r="T39" s="2"/>
      <c r="U39" s="2"/>
      <c r="V39" s="2">
        <v>28</v>
      </c>
      <c r="W39" s="2">
        <f t="shared" ca="1" si="15"/>
        <v>17.215727222223858</v>
      </c>
      <c r="X39" s="2">
        <f t="shared" ca="1" si="16"/>
        <v>-0.43559930495981364</v>
      </c>
      <c r="Y39" s="2">
        <f t="shared" ca="1" si="17"/>
        <v>-1.1329229449932301</v>
      </c>
      <c r="Z39" s="2">
        <f t="shared" ca="1" si="18"/>
        <v>1146.0482631784353</v>
      </c>
      <c r="AA39">
        <f t="shared" si="19"/>
        <v>28</v>
      </c>
      <c r="AB39">
        <f t="shared" ca="1" si="20"/>
        <v>1161.6954681507061</v>
      </c>
      <c r="AC39" s="2">
        <f t="shared" si="21"/>
        <v>1165</v>
      </c>
      <c r="AD39" s="2">
        <f t="shared" ca="1" si="22"/>
        <v>10.919930742997634</v>
      </c>
      <c r="AE39" s="2">
        <f t="shared" ca="1" si="4"/>
        <v>1161.6954681507061</v>
      </c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>
        <v>29</v>
      </c>
      <c r="B40" s="3">
        <v>1165</v>
      </c>
      <c r="C40" s="2">
        <f t="shared" si="5"/>
        <v>841</v>
      </c>
      <c r="D40">
        <f t="shared" ca="1" si="3"/>
        <v>10.122933333333332</v>
      </c>
      <c r="E40" s="2">
        <f t="shared" ca="1" si="6"/>
        <v>-0.64280574313141592</v>
      </c>
      <c r="F40" s="2">
        <f t="shared" ca="1" si="7"/>
        <v>-0.76602922698632592</v>
      </c>
      <c r="G40" s="2">
        <f t="shared" ca="1" si="8"/>
        <v>-18.64136655081106</v>
      </c>
      <c r="H40" s="2">
        <f t="shared" ca="1" si="9"/>
        <v>-22.214847582603451</v>
      </c>
      <c r="I40" s="2">
        <f t="shared" ca="1" si="10"/>
        <v>0.41319922340273185</v>
      </c>
      <c r="J40" s="2">
        <f t="shared" ca="1" si="10"/>
        <v>0.58680077659726804</v>
      </c>
      <c r="K40" s="2">
        <f t="shared" ca="1" si="11"/>
        <v>0.49240798651332934</v>
      </c>
      <c r="L40" s="2">
        <f t="shared" si="12"/>
        <v>33785</v>
      </c>
      <c r="M40" s="2">
        <f t="shared" ca="1" si="13"/>
        <v>-748.86869074809954</v>
      </c>
      <c r="N40" s="2">
        <f t="shared" ca="1" si="14"/>
        <v>-892.42404943906968</v>
      </c>
      <c r="O40" s="2"/>
      <c r="P40" s="2"/>
      <c r="Q40" s="2"/>
      <c r="R40" s="2"/>
      <c r="S40" s="2"/>
      <c r="T40" s="2"/>
      <c r="U40" s="2"/>
      <c r="V40" s="2">
        <v>29</v>
      </c>
      <c r="W40" s="2">
        <f t="shared" ca="1" si="15"/>
        <v>17.830574623017569</v>
      </c>
      <c r="X40" s="2">
        <f t="shared" ca="1" si="16"/>
        <v>-0.8186305941993639</v>
      </c>
      <c r="Y40" s="2">
        <f t="shared" ca="1" si="17"/>
        <v>-0.95654074841021963</v>
      </c>
      <c r="Z40" s="2">
        <f t="shared" ca="1" si="18"/>
        <v>1146.0482631784353</v>
      </c>
      <c r="AA40">
        <f t="shared" si="19"/>
        <v>29</v>
      </c>
      <c r="AB40">
        <f t="shared" ca="1" si="20"/>
        <v>1162.1036664588432</v>
      </c>
      <c r="AC40" s="2">
        <f t="shared" si="21"/>
        <v>1165</v>
      </c>
      <c r="AD40" s="2">
        <f t="shared" ca="1" si="22"/>
        <v>8.388747981629681</v>
      </c>
      <c r="AE40" s="2">
        <f t="shared" ca="1" si="4"/>
        <v>1162.1036664588432</v>
      </c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>
        <v>30</v>
      </c>
      <c r="B41" s="3">
        <v>1161</v>
      </c>
      <c r="C41" s="2">
        <f t="shared" si="5"/>
        <v>900</v>
      </c>
      <c r="D41">
        <f t="shared" ca="1" si="3"/>
        <v>10.472</v>
      </c>
      <c r="E41" s="2">
        <f t="shared" ca="1" si="6"/>
        <v>-0.86603764754178636</v>
      </c>
      <c r="F41" s="2">
        <f t="shared" ca="1" si="7"/>
        <v>-0.49997879259053429</v>
      </c>
      <c r="G41" s="2">
        <f t="shared" ca="1" si="8"/>
        <v>-25.981129426253592</v>
      </c>
      <c r="H41" s="2">
        <f t="shared" ca="1" si="9"/>
        <v>-14.999363777716029</v>
      </c>
      <c r="I41" s="2">
        <f t="shared" ca="1" si="10"/>
        <v>0.75002120695971142</v>
      </c>
      <c r="J41" s="2">
        <f t="shared" ca="1" si="10"/>
        <v>0.2499787930402885</v>
      </c>
      <c r="K41" s="2">
        <f t="shared" ca="1" si="11"/>
        <v>0.43300045735588905</v>
      </c>
      <c r="L41" s="2">
        <f t="shared" si="12"/>
        <v>34830</v>
      </c>
      <c r="M41" s="2">
        <f t="shared" ca="1" si="13"/>
        <v>-1005.4697087960139</v>
      </c>
      <c r="N41" s="2">
        <f t="shared" ca="1" si="14"/>
        <v>-580.47537819761033</v>
      </c>
      <c r="O41" s="2"/>
      <c r="P41" s="2"/>
      <c r="Q41" s="2"/>
      <c r="R41" s="2"/>
      <c r="S41" s="2"/>
      <c r="T41" s="2"/>
      <c r="U41" s="2"/>
      <c r="V41" s="2">
        <v>30</v>
      </c>
      <c r="W41" s="2">
        <f t="shared" ca="1" si="15"/>
        <v>18.445422023811279</v>
      </c>
      <c r="X41" s="2">
        <f t="shared" ca="1" si="16"/>
        <v>-1.1029224949864991</v>
      </c>
      <c r="Y41" s="2">
        <f t="shared" ca="1" si="17"/>
        <v>-0.64585195105498827</v>
      </c>
      <c r="Z41" s="2">
        <f t="shared" ca="1" si="18"/>
        <v>1146.0482631784353</v>
      </c>
      <c r="AA41">
        <f t="shared" si="19"/>
        <v>30</v>
      </c>
      <c r="AB41">
        <f t="shared" ca="1" si="20"/>
        <v>1162.7449107562049</v>
      </c>
      <c r="AC41" s="2">
        <f t="shared" si="21"/>
        <v>1161</v>
      </c>
      <c r="AD41" s="2">
        <f t="shared" ca="1" si="22"/>
        <v>3.0447135471197124</v>
      </c>
      <c r="AE41" s="2">
        <f t="shared" ca="1" si="4"/>
        <v>1162.7449107562049</v>
      </c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>
        <v>31</v>
      </c>
      <c r="B42" s="3">
        <v>1159</v>
      </c>
      <c r="C42" s="2">
        <f t="shared" si="5"/>
        <v>961</v>
      </c>
      <c r="D42">
        <f t="shared" ca="1" si="3"/>
        <v>10.821066666666665</v>
      </c>
      <c r="E42" s="2">
        <f t="shared" ca="1" si="6"/>
        <v>-0.98481214674281603</v>
      </c>
      <c r="F42" s="2">
        <f t="shared" ca="1" si="7"/>
        <v>-0.17362325773872034</v>
      </c>
      <c r="G42" s="2">
        <f t="shared" ca="1" si="8"/>
        <v>-30.529176549027298</v>
      </c>
      <c r="H42" s="2">
        <f t="shared" ca="1" si="9"/>
        <v>-5.3823209899003306</v>
      </c>
      <c r="I42" s="2">
        <f t="shared" ca="1" si="10"/>
        <v>0.96985496437219376</v>
      </c>
      <c r="J42" s="2">
        <f t="shared" ca="1" si="10"/>
        <v>3.0145035627806113E-2</v>
      </c>
      <c r="K42" s="2">
        <f t="shared" ca="1" si="11"/>
        <v>0.17098629317815042</v>
      </c>
      <c r="L42" s="2">
        <f t="shared" si="12"/>
        <v>35929</v>
      </c>
      <c r="M42" s="2">
        <f t="shared" ca="1" si="13"/>
        <v>-1141.3972780749239</v>
      </c>
      <c r="N42" s="2">
        <f t="shared" ca="1" si="14"/>
        <v>-201.22935571917688</v>
      </c>
      <c r="O42" s="2"/>
      <c r="P42" s="2"/>
      <c r="Q42" s="2"/>
      <c r="R42" s="2"/>
      <c r="S42" s="2"/>
      <c r="T42" s="2"/>
      <c r="U42" s="2"/>
      <c r="V42" s="2">
        <v>31</v>
      </c>
      <c r="W42" s="2">
        <f t="shared" ca="1" si="15"/>
        <v>19.060269424604986</v>
      </c>
      <c r="X42" s="2">
        <f t="shared" ca="1" si="16"/>
        <v>-1.254185049647266</v>
      </c>
      <c r="Y42" s="2">
        <f t="shared" ca="1" si="17"/>
        <v>-0.23175533069581081</v>
      </c>
      <c r="Z42" s="2">
        <f t="shared" ca="1" si="18"/>
        <v>1146.0482631784353</v>
      </c>
      <c r="AA42">
        <f t="shared" si="19"/>
        <v>31</v>
      </c>
      <c r="AB42">
        <f t="shared" ca="1" si="20"/>
        <v>1163.6225922226972</v>
      </c>
      <c r="AC42" s="2">
        <f t="shared" si="21"/>
        <v>1159</v>
      </c>
      <c r="AD42" s="2">
        <f t="shared" ca="1" si="22"/>
        <v>21.368358857340841</v>
      </c>
      <c r="AE42" s="2">
        <f t="shared" ca="1" si="4"/>
        <v>1163.6225922226972</v>
      </c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>
        <v>32</v>
      </c>
      <c r="B43" s="3">
        <v>1157</v>
      </c>
      <c r="C43" s="2">
        <f t="shared" si="5"/>
        <v>1024</v>
      </c>
      <c r="D43">
        <f t="shared" ca="1" si="3"/>
        <v>11.170133333333332</v>
      </c>
      <c r="E43" s="2">
        <f t="shared" ca="1" si="6"/>
        <v>-0.98480321688693451</v>
      </c>
      <c r="F43" s="2">
        <f t="shared" ca="1" si="7"/>
        <v>0.17367390134716662</v>
      </c>
      <c r="G43" s="2">
        <f t="shared" ca="1" si="8"/>
        <v>-31.513702940381904</v>
      </c>
      <c r="H43" s="2">
        <f t="shared" ca="1" si="9"/>
        <v>5.5575648431093319</v>
      </c>
      <c r="I43" s="2">
        <f t="shared" ca="1" si="10"/>
        <v>0.96983737599085462</v>
      </c>
      <c r="J43" s="2">
        <f t="shared" ca="1" si="10"/>
        <v>3.0162624009145364E-2</v>
      </c>
      <c r="K43" s="2">
        <f t="shared" ca="1" si="11"/>
        <v>-0.17103461673599379</v>
      </c>
      <c r="L43" s="2">
        <f t="shared" si="12"/>
        <v>37024</v>
      </c>
      <c r="M43" s="2">
        <f t="shared" ca="1" si="13"/>
        <v>-1139.4173219381832</v>
      </c>
      <c r="N43" s="2">
        <f t="shared" ca="1" si="14"/>
        <v>200.94070385867178</v>
      </c>
      <c r="O43" s="2"/>
      <c r="P43" s="2"/>
      <c r="Q43" s="2"/>
      <c r="R43" s="2"/>
      <c r="S43" s="2"/>
      <c r="T43" s="2"/>
      <c r="U43" s="2"/>
      <c r="V43" s="2">
        <v>32</v>
      </c>
      <c r="W43" s="2">
        <f t="shared" ca="1" si="15"/>
        <v>19.675116825398696</v>
      </c>
      <c r="X43" s="2">
        <f t="shared" ca="1" si="16"/>
        <v>-1.2541736772329644</v>
      </c>
      <c r="Y43" s="2">
        <f t="shared" ca="1" si="17"/>
        <v>0.23930108971484182</v>
      </c>
      <c r="Z43" s="2">
        <f t="shared" ca="1" si="18"/>
        <v>1146.0482631784353</v>
      </c>
      <c r="AA43">
        <f t="shared" si="19"/>
        <v>32</v>
      </c>
      <c r="AB43">
        <f t="shared" ca="1" si="20"/>
        <v>1164.7085074163158</v>
      </c>
      <c r="AC43" s="2">
        <f t="shared" si="21"/>
        <v>1157</v>
      </c>
      <c r="AD43" s="2">
        <f t="shared" ca="1" si="22"/>
        <v>59.421086587395642</v>
      </c>
      <c r="AE43" s="2">
        <f t="shared" ca="1" si="4"/>
        <v>1164.7085074163158</v>
      </c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>
        <v>33</v>
      </c>
      <c r="B44" s="3">
        <v>1147</v>
      </c>
      <c r="C44" s="2">
        <f t="shared" si="5"/>
        <v>1089</v>
      </c>
      <c r="D44">
        <f t="shared" ca="1" si="3"/>
        <v>11.5192</v>
      </c>
      <c r="E44" s="2">
        <f t="shared" ca="1" si="6"/>
        <v>-0.86601193505153695</v>
      </c>
      <c r="F44" s="2">
        <f t="shared" ca="1" si="7"/>
        <v>0.50002332780410608</v>
      </c>
      <c r="G44" s="2">
        <f t="shared" ca="1" si="8"/>
        <v>-28.578393856700721</v>
      </c>
      <c r="H44" s="2">
        <f t="shared" ca="1" si="9"/>
        <v>16.500769817535499</v>
      </c>
      <c r="I44" s="2">
        <f t="shared" ca="1" si="10"/>
        <v>0.74997667165170745</v>
      </c>
      <c r="J44" s="2">
        <f t="shared" ca="1" si="10"/>
        <v>0.2500233283482925</v>
      </c>
      <c r="K44" s="2">
        <f t="shared" ca="1" si="11"/>
        <v>-0.43302616968254287</v>
      </c>
      <c r="L44" s="2">
        <f t="shared" si="12"/>
        <v>37851</v>
      </c>
      <c r="M44" s="2">
        <f t="shared" ca="1" si="13"/>
        <v>-993.31568950411292</v>
      </c>
      <c r="N44" s="2">
        <f t="shared" ca="1" si="14"/>
        <v>573.52675699130964</v>
      </c>
      <c r="O44" s="2"/>
      <c r="P44" s="2"/>
      <c r="Q44" s="2"/>
      <c r="R44" s="2"/>
      <c r="S44" s="2"/>
      <c r="T44" s="2"/>
      <c r="U44" s="2"/>
      <c r="V44" s="2">
        <v>33</v>
      </c>
      <c r="W44" s="2">
        <f t="shared" ca="1" si="15"/>
        <v>20.289964226192406</v>
      </c>
      <c r="X44" s="2">
        <f t="shared" ca="1" si="16"/>
        <v>-1.1028897494309464</v>
      </c>
      <c r="Y44" s="2">
        <f t="shared" ca="1" si="17"/>
        <v>0.71050042778463285</v>
      </c>
      <c r="Z44" s="2">
        <f t="shared" ca="1" si="18"/>
        <v>1146.0482631784353</v>
      </c>
      <c r="AA44">
        <f t="shared" si="19"/>
        <v>33</v>
      </c>
      <c r="AB44">
        <f t="shared" ca="1" si="20"/>
        <v>1165.9458380829813</v>
      </c>
      <c r="AC44" s="2">
        <f t="shared" si="21"/>
        <v>1147</v>
      </c>
      <c r="AD44" s="2">
        <f t="shared" ca="1" si="22"/>
        <v>358.94478066654278</v>
      </c>
      <c r="AE44" s="2">
        <f t="shared" ca="1" si="4"/>
        <v>1165.9458380829813</v>
      </c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>
        <v>34</v>
      </c>
      <c r="B45" s="3">
        <v>1155</v>
      </c>
      <c r="C45" s="2">
        <f t="shared" si="5"/>
        <v>1156</v>
      </c>
      <c r="D45">
        <f t="shared" ca="1" si="3"/>
        <v>11.868266666666665</v>
      </c>
      <c r="E45" s="2">
        <f t="shared" ca="1" si="6"/>
        <v>-0.6427663493269572</v>
      </c>
      <c r="F45" s="2">
        <f t="shared" ca="1" si="7"/>
        <v>0.76606228217612704</v>
      </c>
      <c r="G45" s="2">
        <f t="shared" ca="1" si="8"/>
        <v>-21.854055877116544</v>
      </c>
      <c r="H45" s="2">
        <f t="shared" ca="1" si="9"/>
        <v>26.04611759398832</v>
      </c>
      <c r="I45" s="2">
        <f t="shared" ca="1" si="10"/>
        <v>0.41314857982710396</v>
      </c>
      <c r="J45" s="2">
        <f t="shared" ca="1" si="10"/>
        <v>0.58685142017289604</v>
      </c>
      <c r="K45" s="2">
        <f t="shared" ca="1" si="11"/>
        <v>-0.49239905647142651</v>
      </c>
      <c r="L45" s="2">
        <f t="shared" si="12"/>
        <v>39270</v>
      </c>
      <c r="M45" s="2">
        <f t="shared" ca="1" si="13"/>
        <v>-742.39513347263551</v>
      </c>
      <c r="N45" s="2">
        <f t="shared" ca="1" si="14"/>
        <v>884.80193591342675</v>
      </c>
      <c r="O45" s="2"/>
      <c r="P45" s="2"/>
      <c r="Q45" s="2"/>
      <c r="R45" s="2"/>
      <c r="S45" s="2"/>
      <c r="T45" s="2"/>
      <c r="U45" s="2"/>
      <c r="V45" s="2">
        <v>34</v>
      </c>
      <c r="W45" s="2">
        <f t="shared" ca="1" si="15"/>
        <v>20.904811626986113</v>
      </c>
      <c r="X45" s="2">
        <f t="shared" ca="1" si="16"/>
        <v>-0.81858042511811901</v>
      </c>
      <c r="Y45" s="2">
        <f t="shared" ca="1" si="17"/>
        <v>1.1215099596742037</v>
      </c>
      <c r="Z45" s="2">
        <f t="shared" ca="1" si="18"/>
        <v>1146.0482631784353</v>
      </c>
      <c r="AA45">
        <f t="shared" si="19"/>
        <v>34</v>
      </c>
      <c r="AB45">
        <f t="shared" ca="1" si="20"/>
        <v>1167.2560043399774</v>
      </c>
      <c r="AC45" s="2">
        <f t="shared" si="21"/>
        <v>1155</v>
      </c>
      <c r="AD45" s="2">
        <f t="shared" ca="1" si="22"/>
        <v>150.20964238154437</v>
      </c>
      <c r="AE45" s="2">
        <f t="shared" ca="1" si="4"/>
        <v>1167.2560043399774</v>
      </c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>
        <v>35</v>
      </c>
      <c r="B46" s="3">
        <v>1143</v>
      </c>
      <c r="C46" s="2">
        <f t="shared" si="5"/>
        <v>1225</v>
      </c>
      <c r="D46">
        <f t="shared" ca="1" si="3"/>
        <v>12.217333333333332</v>
      </c>
      <c r="E46" s="2">
        <f t="shared" ca="1" si="6"/>
        <v>-0.3419932967570799</v>
      </c>
      <c r="F46" s="2">
        <f t="shared" ca="1" si="7"/>
        <v>0.93970239170347114</v>
      </c>
      <c r="G46" s="2">
        <f t="shared" ca="1" si="8"/>
        <v>-11.969765386497796</v>
      </c>
      <c r="H46" s="2">
        <f t="shared" ca="1" si="9"/>
        <v>32.88958370962149</v>
      </c>
      <c r="I46" s="2">
        <f t="shared" ca="1" si="10"/>
        <v>0.11695941502677612</v>
      </c>
      <c r="J46" s="2">
        <f t="shared" ca="1" si="10"/>
        <v>0.88304058497322391</v>
      </c>
      <c r="K46" s="2">
        <f t="shared" ca="1" si="11"/>
        <v>-0.32137191890918293</v>
      </c>
      <c r="L46" s="2">
        <f t="shared" si="12"/>
        <v>40005</v>
      </c>
      <c r="M46" s="2">
        <f t="shared" ca="1" si="13"/>
        <v>-390.89833819334234</v>
      </c>
      <c r="N46" s="2">
        <f t="shared" ca="1" si="14"/>
        <v>1074.0798337170675</v>
      </c>
      <c r="O46" s="2"/>
      <c r="P46" s="2"/>
      <c r="Q46" s="2"/>
      <c r="R46" s="2"/>
      <c r="S46" s="2"/>
      <c r="T46" s="2"/>
      <c r="U46" s="2"/>
      <c r="V46" s="2">
        <v>35</v>
      </c>
      <c r="W46" s="2">
        <f t="shared" ca="1" si="15"/>
        <v>21.519659027779824</v>
      </c>
      <c r="X46" s="2">
        <f t="shared" ca="1" si="16"/>
        <v>-0.4355377635125004</v>
      </c>
      <c r="Y46" s="2">
        <f t="shared" ca="1" si="17"/>
        <v>1.4161801875759237</v>
      </c>
      <c r="Z46" s="2">
        <f t="shared" ca="1" si="18"/>
        <v>1146.0482631784353</v>
      </c>
      <c r="AA46">
        <f t="shared" si="19"/>
        <v>35</v>
      </c>
      <c r="AB46">
        <f t="shared" ca="1" si="20"/>
        <v>1168.5485646302784</v>
      </c>
      <c r="AC46" s="2">
        <f t="shared" si="21"/>
        <v>1143</v>
      </c>
      <c r="AD46" s="2">
        <f t="shared" ca="1" si="22"/>
        <v>652.72915466751283</v>
      </c>
      <c r="AE46" s="2">
        <f t="shared" ca="1" si="4"/>
        <v>1168.5485646302784</v>
      </c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>
        <v>36</v>
      </c>
      <c r="B47" s="2"/>
      <c r="C47" s="2">
        <f t="shared" si="5"/>
        <v>1296</v>
      </c>
      <c r="D47">
        <f t="shared" ca="1" si="3"/>
        <v>12.566399999999998</v>
      </c>
      <c r="E47" s="2">
        <f t="shared" ca="1" si="6"/>
        <v>2.9385640820832952E-5</v>
      </c>
      <c r="F47" s="2">
        <f t="shared" ca="1" si="7"/>
        <v>0.99999999956824204</v>
      </c>
      <c r="G47" s="2">
        <f t="shared" ca="1" si="8"/>
        <v>1.0578830695499863E-3</v>
      </c>
      <c r="H47" s="2">
        <f t="shared" ca="1" si="9"/>
        <v>35.999999984456714</v>
      </c>
      <c r="I47" s="2">
        <f t="shared" ref="I47:J47" ca="1" si="32">E47*E47</f>
        <v>8.6351588645100394E-10</v>
      </c>
      <c r="J47" s="2">
        <f t="shared" ca="1" si="32"/>
        <v>0.99999999913648407</v>
      </c>
      <c r="K47" s="2">
        <f t="shared" ca="1" si="11"/>
        <v>2.938564080814547E-5</v>
      </c>
      <c r="L47" s="2">
        <f t="shared" si="12"/>
        <v>0</v>
      </c>
      <c r="M47" s="2">
        <f t="shared" ca="1" si="13"/>
        <v>0</v>
      </c>
      <c r="N47" s="2">
        <f t="shared" ca="1" si="14"/>
        <v>0</v>
      </c>
      <c r="O47" s="2"/>
      <c r="P47" s="2"/>
      <c r="Q47" s="2"/>
      <c r="R47" s="2"/>
      <c r="S47" s="2"/>
      <c r="T47" s="2"/>
      <c r="U47" s="2"/>
      <c r="V47" s="2">
        <v>36</v>
      </c>
      <c r="W47" s="2">
        <f t="shared" ca="1" si="15"/>
        <v>22.134506428573534</v>
      </c>
      <c r="X47" s="2">
        <f t="shared" ca="1" si="16"/>
        <v>3.7423412692144432E-5</v>
      </c>
      <c r="Y47" s="2">
        <f t="shared" ca="1" si="17"/>
        <v>1.5501104295159194</v>
      </c>
      <c r="Z47" s="2">
        <f t="shared" ca="1" si="18"/>
        <v>1146.0482631784353</v>
      </c>
      <c r="AA47" s="2"/>
      <c r="AB47" s="2"/>
      <c r="AC47" s="2"/>
      <c r="AD47" s="2"/>
      <c r="AE47" s="9">
        <f t="shared" ca="1" si="4"/>
        <v>1169.7329174599374</v>
      </c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 valori</vt:lpstr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</dc:creator>
  <cp:lastModifiedBy>Luigino</cp:lastModifiedBy>
  <dcterms:created xsi:type="dcterms:W3CDTF">2017-08-05T06:50:33Z</dcterms:created>
  <dcterms:modified xsi:type="dcterms:W3CDTF">2021-10-23T11:30:13Z</dcterms:modified>
</cp:coreProperties>
</file>