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RAP 1 (2)" sheetId="2" r:id="rId1"/>
  </sheets>
  <definedNames>
    <definedName name="_xlnm.Print_Titles" localSheetId="0">'RAP 1 (2)'!$8:$10</definedName>
  </definedNames>
  <calcPr calcId="125725"/>
</workbook>
</file>

<file path=xl/calcChain.xml><?xml version="1.0" encoding="utf-8"?>
<calcChain xmlns="http://schemas.openxmlformats.org/spreadsheetml/2006/main">
  <c r="E18" i="2"/>
  <c r="E13"/>
  <c r="E77"/>
  <c r="E79"/>
  <c r="D29"/>
  <c r="D30"/>
  <c r="D31"/>
  <c r="D32"/>
  <c r="D33"/>
  <c r="D34"/>
  <c r="D35"/>
  <c r="D36"/>
  <c r="D37"/>
  <c r="D38"/>
  <c r="E37"/>
  <c r="E36" s="1"/>
  <c r="E34"/>
  <c r="E33" s="1"/>
  <c r="E31"/>
  <c r="E30" s="1"/>
  <c r="E29" l="1"/>
  <c r="G18" l="1"/>
  <c r="D16"/>
  <c r="D22"/>
  <c r="D24"/>
  <c r="D28"/>
  <c r="D45"/>
  <c r="D49"/>
  <c r="D50"/>
  <c r="D54"/>
  <c r="D55"/>
  <c r="D59"/>
  <c r="D60"/>
  <c r="D64"/>
  <c r="D65"/>
  <c r="D69"/>
  <c r="D70"/>
  <c r="D71"/>
  <c r="D72"/>
  <c r="D73"/>
  <c r="D77"/>
  <c r="D79"/>
  <c r="D81"/>
  <c r="D84"/>
  <c r="D85"/>
  <c r="D89"/>
  <c r="D93"/>
  <c r="D94"/>
  <c r="D97"/>
  <c r="D98"/>
  <c r="D100"/>
  <c r="D102"/>
  <c r="D18"/>
  <c r="D13"/>
  <c r="E22"/>
  <c r="E101"/>
  <c r="D101" s="1"/>
  <c r="E44"/>
  <c r="D44" s="1"/>
  <c r="E99" l="1"/>
  <c r="E48"/>
  <c r="E17"/>
  <c r="D17" s="1"/>
  <c r="E15"/>
  <c r="D15" s="1"/>
  <c r="E92"/>
  <c r="E76"/>
  <c r="D76" s="1"/>
  <c r="E78"/>
  <c r="D78" s="1"/>
  <c r="E88"/>
  <c r="E27"/>
  <c r="D99" l="1"/>
  <c r="E96"/>
  <c r="D96" s="1"/>
  <c r="E47"/>
  <c r="D48"/>
  <c r="E91"/>
  <c r="D92"/>
  <c r="E87"/>
  <c r="D88"/>
  <c r="E26"/>
  <c r="D27"/>
  <c r="E75"/>
  <c r="D75" s="1"/>
  <c r="E83"/>
  <c r="D83" s="1"/>
  <c r="E14"/>
  <c r="D14" s="1"/>
  <c r="E68"/>
  <c r="D68" s="1"/>
  <c r="E63"/>
  <c r="D63" s="1"/>
  <c r="E58"/>
  <c r="E53"/>
  <c r="D53" s="1"/>
  <c r="E46" l="1"/>
  <c r="D47"/>
  <c r="E90"/>
  <c r="D90" s="1"/>
  <c r="D91"/>
  <c r="E57"/>
  <c r="D57" s="1"/>
  <c r="D58"/>
  <c r="E86"/>
  <c r="D86" s="1"/>
  <c r="D87"/>
  <c r="E25"/>
  <c r="D25" s="1"/>
  <c r="D26"/>
  <c r="E12"/>
  <c r="E80"/>
  <c r="D80" s="1"/>
  <c r="E82"/>
  <c r="D82" s="1"/>
  <c r="E52"/>
  <c r="E62"/>
  <c r="E67"/>
  <c r="E56"/>
  <c r="D56" s="1"/>
  <c r="E43" l="1"/>
  <c r="D46"/>
  <c r="E61"/>
  <c r="D61" s="1"/>
  <c r="D62"/>
  <c r="E51"/>
  <c r="D51" s="1"/>
  <c r="D52"/>
  <c r="E66"/>
  <c r="D66" s="1"/>
  <c r="D67"/>
  <c r="E11"/>
  <c r="D11" s="1"/>
  <c r="D12"/>
  <c r="E74"/>
  <c r="D74" s="1"/>
  <c r="E21"/>
  <c r="D21" s="1"/>
  <c r="E42" l="1"/>
  <c r="D43"/>
  <c r="E41" l="1"/>
  <c r="D42"/>
  <c r="E23"/>
  <c r="D23" s="1"/>
  <c r="D41" l="1"/>
  <c r="E40"/>
  <c r="E20"/>
  <c r="D20" s="1"/>
  <c r="D40" l="1"/>
  <c r="E39"/>
  <c r="D39" s="1"/>
  <c r="E95"/>
  <c r="D95" s="1"/>
  <c r="E19" l="1"/>
  <c r="D19" s="1"/>
  <c r="E103" l="1"/>
  <c r="D103" s="1"/>
</calcChain>
</file>

<file path=xl/sharedStrings.xml><?xml version="1.0" encoding="utf-8"?>
<sst xmlns="http://schemas.openxmlformats.org/spreadsheetml/2006/main" count="145" uniqueCount="92">
  <si>
    <t>CONSILIUL JUDETEAN ARGES</t>
  </si>
  <si>
    <t>Nr. crt.</t>
  </si>
  <si>
    <t>DENUMIRE INDICATORI</t>
  </si>
  <si>
    <t>COD</t>
  </si>
  <si>
    <t xml:space="preserve">TOTAL </t>
  </si>
  <si>
    <t>SUBVENTII</t>
  </si>
  <si>
    <t>Subventii de la bugetul de stat</t>
  </si>
  <si>
    <t>SECTIUNEA DE FUNCTIONARE</t>
  </si>
  <si>
    <t>SECTIUNEA DE DEZVOLTARE</t>
  </si>
  <si>
    <t xml:space="preserve">TRANSPORTURI </t>
  </si>
  <si>
    <t xml:space="preserve">DRUMURI SI PODURI JUDETENE </t>
  </si>
  <si>
    <t>84.02.03.01</t>
  </si>
  <si>
    <t xml:space="preserve"> DEFICIT</t>
  </si>
  <si>
    <t>VENITURI - TOTAL</t>
  </si>
  <si>
    <t xml:space="preserve">TOTAL CHELTUIELI </t>
  </si>
  <si>
    <t xml:space="preserve">Cheltuieli cu bunuri si servicii </t>
  </si>
  <si>
    <t xml:space="preserve">TRIM IV </t>
  </si>
  <si>
    <t>INFLUENTE</t>
  </si>
  <si>
    <t>50.02</t>
  </si>
  <si>
    <t xml:space="preserve">mii lei </t>
  </si>
  <si>
    <t>AUTORITATI PUBLICE SI ACTIUNI EXTERNE</t>
  </si>
  <si>
    <t>51.02.01.03</t>
  </si>
  <si>
    <t xml:space="preserve">CHELTUIELI DE CAPITAL  </t>
  </si>
  <si>
    <t xml:space="preserve">ASIGURARI SI ASISTENTA SOCIALA </t>
  </si>
  <si>
    <t>UNITATEA DE ASISTENTA MEDICO-SOCIALA DEDULESTI</t>
  </si>
  <si>
    <t>VENITURILE SECTIUNII DE  FUNCTIONARE</t>
  </si>
  <si>
    <t>Subventii pentru finantarea drepturilor acordate persoanelor cu handicap</t>
  </si>
  <si>
    <t>.42.02.21</t>
  </si>
  <si>
    <t>.42.02</t>
  </si>
  <si>
    <t xml:space="preserve">SANATATE </t>
  </si>
  <si>
    <t>66.02.06.03</t>
  </si>
  <si>
    <t>VI Transferuri pt fin UMS</t>
  </si>
  <si>
    <t>51.01.39</t>
  </si>
  <si>
    <t xml:space="preserve">  I.             cheltuieli de personal</t>
  </si>
  <si>
    <t xml:space="preserve"> II.              cheltuieli materiale</t>
  </si>
  <si>
    <t>UNITATEA DE ASISTENTA MEDICO-SOCIALA  SUICI</t>
  </si>
  <si>
    <t xml:space="preserve">UNITATEA DE ASISTENTA MEDICO-SOCIALA RUCAR </t>
  </si>
  <si>
    <t>UNITATEA DE ASISTENTA MEDICO-SOCIALA  DOMNESTI</t>
  </si>
  <si>
    <t xml:space="preserve"> DIRECTIA GENERALA DE ASISTENTA SOCIALA SI PROTECTIA COPILULUI ARGES</t>
  </si>
  <si>
    <t>68.02.06</t>
  </si>
  <si>
    <t>Drepturi persoane cu handicap</t>
  </si>
  <si>
    <t xml:space="preserve">        Cheltuieli materiale - drepturi pers handicap</t>
  </si>
  <si>
    <t xml:space="preserve">        Asist. Soc.- drepturi pers cu handicap</t>
  </si>
  <si>
    <t>Ajutoare sociale in numerar</t>
  </si>
  <si>
    <t>57.02.01</t>
  </si>
  <si>
    <t xml:space="preserve">Ajutoare sociale in natura </t>
  </si>
  <si>
    <t>57.01.02</t>
  </si>
  <si>
    <t>Cheltuieli cu bunurile si serviciile</t>
  </si>
  <si>
    <t xml:space="preserve">  AN 2021</t>
  </si>
  <si>
    <t>LA BUGETUL LOCAL PE ANUL 2021</t>
  </si>
  <si>
    <t>ALTE INSTITUTII SI ACTIUNI SANITARE</t>
  </si>
  <si>
    <t>66.02.50.50</t>
  </si>
  <si>
    <t>51.01</t>
  </si>
  <si>
    <t>Actiuni de sanatate</t>
  </si>
  <si>
    <t>51.01.03</t>
  </si>
  <si>
    <t xml:space="preserve"> Cheltuieli cu bunuri si servicii</t>
  </si>
  <si>
    <t>UNITATEA DE ASISTENTA MEDICO-SOCIALA SUICI</t>
  </si>
  <si>
    <t>68.02.50.03</t>
  </si>
  <si>
    <t xml:space="preserve"> Transferuri din care:</t>
  </si>
  <si>
    <t>Cheltuieli de personal</t>
  </si>
  <si>
    <t>LOCUINTE SERVICII SI DEZVOLTARE PUBLICA</t>
  </si>
  <si>
    <t>SERVICIUL PUBLIC JUDETEAN SALVAMONT ARGES</t>
  </si>
  <si>
    <t>70.02.50</t>
  </si>
  <si>
    <t>Cheltuieli cu bunuri si servicii</t>
  </si>
  <si>
    <t>Plati efectuate in anii precedenti si recuperate in anul
 curent</t>
  </si>
  <si>
    <t>85.01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</si>
  <si>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</si>
  <si>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</si>
  <si>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</si>
  <si>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</si>
  <si>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>Transferuri curente, din care:</t>
  </si>
  <si>
    <t>Transferuri de capital - pt fin investitiilor la spitale</t>
  </si>
  <si>
    <t>51.02.12</t>
  </si>
  <si>
    <t xml:space="preserve">Spitalul de Boli Cronice si Geriatrie “Constantin Blaceanu Stolnici” Stefanesti </t>
  </si>
  <si>
    <t xml:space="preserve">Spitalul Judetean de Urgenta Pitesti </t>
  </si>
  <si>
    <t xml:space="preserve">ORDINE PUBLICA SI SIGURANTA NATIONALA </t>
  </si>
  <si>
    <t>INSPECTORATUL GENERAL PENTRU SITUATII DE URGENTA</t>
  </si>
  <si>
    <t>61.02.05.02</t>
  </si>
  <si>
    <t xml:space="preserve">INVATAMANT </t>
  </si>
  <si>
    <t>65.02</t>
  </si>
  <si>
    <t>CENTRUL SCOLAR DE EDUCATIE INCLUZIVA "SF. FILOFTEIA" STEFANESTI</t>
  </si>
  <si>
    <t>65.02.07.04.01</t>
  </si>
  <si>
    <t>CENTRUL DE  EDUCATIE INCLUZIVA "SF.  MARINA"CURTEA DE ARGES
 CURTEA DE ARGES</t>
  </si>
  <si>
    <t>65.02.07.04.04</t>
  </si>
  <si>
    <t>Burse</t>
  </si>
  <si>
    <t>59.01</t>
  </si>
  <si>
    <t>CENTRUL SCOLAR DE EDUCATIE INCLUZIVA "SF. NICOLAE" CAMPULUNG</t>
  </si>
  <si>
    <t>65.02.07.04.02</t>
  </si>
  <si>
    <r>
      <rPr>
        <b/>
        <sz val="12"/>
        <color theme="0"/>
        <rFont val="Times New Roman"/>
        <family val="1"/>
        <charset val="238"/>
      </rPr>
      <t>.</t>
    </r>
    <r>
      <rPr>
        <b/>
        <sz val="12"/>
        <rFont val="Times New Roman"/>
        <family val="1"/>
        <charset val="238"/>
      </rPr>
      <t>42.02</t>
    </r>
  </si>
  <si>
    <t>.59.01</t>
  </si>
  <si>
    <t>57.02</t>
  </si>
  <si>
    <t>ANEXA  nr.1 la H.C.J Argeș nr.298/23.11.2021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</si>
</sst>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Tahoma"/>
      <family val="2"/>
    </font>
    <font>
      <sz val="12"/>
      <name val="Arial"/>
      <family val="2"/>
      <charset val="238"/>
    </font>
    <font>
      <b/>
      <sz val="12"/>
      <color theme="0"/>
      <name val="Times New Roman"/>
      <family val="1"/>
      <charset val="238"/>
    </font>
    <font>
      <sz val="12"/>
      <name val="Times New Roman"/>
      <family val="1"/>
    </font>
    <font>
      <b/>
      <u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6" fillId="0" borderId="0"/>
  </cellStyleXfs>
  <cellXfs count="8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6" fillId="2" borderId="0" xfId="0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14" fillId="0" borderId="0" xfId="0" applyFont="1" applyFill="1"/>
    <xf numFmtId="0" fontId="10" fillId="2" borderId="0" xfId="0" applyFont="1" applyFill="1"/>
    <xf numFmtId="0" fontId="5" fillId="0" borderId="2" xfId="0" applyFont="1" applyFill="1" applyBorder="1" applyAlignment="1">
      <alignment horizontal="center"/>
    </xf>
    <xf numFmtId="0" fontId="1" fillId="0" borderId="5" xfId="0" applyFont="1" applyFill="1" applyBorder="1"/>
    <xf numFmtId="0" fontId="1" fillId="3" borderId="5" xfId="0" applyFont="1" applyFill="1" applyBorder="1"/>
    <xf numFmtId="16" fontId="1" fillId="0" borderId="5" xfId="0" applyNumberFormat="1" applyFont="1" applyFill="1" applyBorder="1"/>
    <xf numFmtId="4" fontId="5" fillId="2" borderId="0" xfId="0" applyNumberFormat="1" applyFont="1" applyFill="1" applyBorder="1"/>
    <xf numFmtId="0" fontId="1" fillId="2" borderId="5" xfId="0" applyFont="1" applyFill="1" applyBorder="1"/>
    <xf numFmtId="0" fontId="1" fillId="4" borderId="5" xfId="0" applyFont="1" applyFill="1" applyBorder="1"/>
    <xf numFmtId="0" fontId="1" fillId="5" borderId="4" xfId="0" applyFont="1" applyFill="1" applyBorder="1"/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5" xfId="0" applyFont="1" applyFill="1" applyBorder="1"/>
    <xf numFmtId="0" fontId="1" fillId="2" borderId="4" xfId="0" applyFont="1" applyFill="1" applyBorder="1"/>
    <xf numFmtId="0" fontId="15" fillId="0" borderId="5" xfId="0" applyFont="1" applyFill="1" applyBorder="1" applyAlignment="1">
      <alignment wrapText="1"/>
    </xf>
    <xf numFmtId="0" fontId="9" fillId="0" borderId="5" xfId="0" applyFont="1" applyFill="1" applyBorder="1"/>
    <xf numFmtId="2" fontId="15" fillId="2" borderId="5" xfId="0" applyNumberFormat="1" applyFont="1" applyFill="1" applyBorder="1" applyAlignment="1"/>
    <xf numFmtId="0" fontId="7" fillId="0" borderId="0" xfId="0" applyFont="1"/>
    <xf numFmtId="0" fontId="7" fillId="0" borderId="0" xfId="0" applyFont="1" applyAlignment="1">
      <alignment wrapText="1"/>
    </xf>
    <xf numFmtId="4" fontId="6" fillId="0" borderId="0" xfId="0" applyNumberFormat="1" applyFont="1" applyFill="1"/>
    <xf numFmtId="0" fontId="9" fillId="3" borderId="2" xfId="0" applyFont="1" applyFill="1" applyBorder="1" applyAlignment="1">
      <alignment horizontal="center"/>
    </xf>
    <xf numFmtId="0" fontId="7" fillId="5" borderId="6" xfId="0" applyFont="1" applyFill="1" applyBorder="1"/>
    <xf numFmtId="0" fontId="7" fillId="5" borderId="7" xfId="0" applyFont="1" applyFill="1" applyBorder="1" applyAlignment="1">
      <alignment horizontal="center"/>
    </xf>
    <xf numFmtId="4" fontId="7" fillId="5" borderId="5" xfId="0" applyNumberFormat="1" applyFont="1" applyFill="1" applyBorder="1"/>
    <xf numFmtId="0" fontId="7" fillId="0" borderId="3" xfId="0" applyFont="1" applyFill="1" applyBorder="1" applyAlignment="1">
      <alignment wrapText="1"/>
    </xf>
    <xf numFmtId="0" fontId="7" fillId="2" borderId="7" xfId="0" applyFont="1" applyFill="1" applyBorder="1" applyAlignment="1">
      <alignment horizontal="center"/>
    </xf>
    <xf numFmtId="4" fontId="7" fillId="2" borderId="5" xfId="0" applyNumberFormat="1" applyFont="1" applyFill="1" applyBorder="1"/>
    <xf numFmtId="3" fontId="15" fillId="2" borderId="8" xfId="0" applyNumberFormat="1" applyFont="1" applyFill="1" applyBorder="1" applyAlignment="1">
      <alignment wrapText="1"/>
    </xf>
    <xf numFmtId="0" fontId="17" fillId="2" borderId="5" xfId="3" applyFont="1" applyFill="1" applyBorder="1" applyAlignment="1">
      <alignment horizontal="left"/>
    </xf>
    <xf numFmtId="0" fontId="7" fillId="0" borderId="6" xfId="0" applyFont="1" applyFill="1" applyBorder="1"/>
    <xf numFmtId="0" fontId="15" fillId="0" borderId="3" xfId="0" applyFont="1" applyFill="1" applyBorder="1"/>
    <xf numFmtId="4" fontId="15" fillId="2" borderId="5" xfId="0" applyNumberFormat="1" applyFont="1" applyFill="1" applyBorder="1"/>
    <xf numFmtId="0" fontId="19" fillId="0" borderId="5" xfId="0" applyFont="1" applyFill="1" applyBorder="1" applyAlignment="1">
      <alignment horizontal="center"/>
    </xf>
    <xf numFmtId="0" fontId="7" fillId="6" borderId="3" xfId="0" applyFont="1" applyFill="1" applyBorder="1"/>
    <xf numFmtId="0" fontId="15" fillId="6" borderId="2" xfId="0" applyFont="1" applyFill="1" applyBorder="1" applyAlignment="1">
      <alignment horizontal="center"/>
    </xf>
    <xf numFmtId="0" fontId="7" fillId="5" borderId="5" xfId="0" applyFont="1" applyFill="1" applyBorder="1"/>
    <xf numFmtId="0" fontId="7" fillId="5" borderId="5" xfId="0" applyFont="1" applyFill="1" applyBorder="1" applyAlignment="1">
      <alignment horizontal="center"/>
    </xf>
    <xf numFmtId="0" fontId="7" fillId="3" borderId="3" xfId="0" applyFont="1" applyFill="1" applyBorder="1"/>
    <xf numFmtId="0" fontId="7" fillId="3" borderId="2" xfId="0" applyFont="1" applyFill="1" applyBorder="1" applyAlignment="1">
      <alignment horizontal="center"/>
    </xf>
    <xf numFmtId="4" fontId="7" fillId="3" borderId="5" xfId="0" applyNumberFormat="1" applyFont="1" applyFill="1" applyBorder="1"/>
    <xf numFmtId="0" fontId="7" fillId="2" borderId="2" xfId="0" applyFont="1" applyFill="1" applyBorder="1" applyAlignment="1">
      <alignment horizontal="center"/>
    </xf>
    <xf numFmtId="0" fontId="15" fillId="2" borderId="3" xfId="0" applyFont="1" applyFill="1" applyBorder="1"/>
    <xf numFmtId="0" fontId="15" fillId="2" borderId="2" xfId="0" applyFont="1" applyFill="1" applyBorder="1" applyAlignment="1">
      <alignment horizontal="center"/>
    </xf>
    <xf numFmtId="0" fontId="7" fillId="2" borderId="3" xfId="0" applyFont="1" applyFill="1" applyBorder="1"/>
    <xf numFmtId="0" fontId="15" fillId="2" borderId="5" xfId="0" applyFont="1" applyFill="1" applyBorder="1"/>
    <xf numFmtId="0" fontId="7" fillId="3" borderId="3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15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5" fillId="0" borderId="6" xfId="0" applyFont="1" applyFill="1" applyBorder="1"/>
    <xf numFmtId="0" fontId="7" fillId="0" borderId="3" xfId="0" applyFont="1" applyFill="1" applyBorder="1"/>
    <xf numFmtId="4" fontId="7" fillId="6" borderId="5" xfId="0" applyNumberFormat="1" applyFont="1" applyFill="1" applyBorder="1"/>
    <xf numFmtId="0" fontId="15" fillId="0" borderId="3" xfId="0" applyFont="1" applyFill="1" applyBorder="1" applyAlignment="1">
      <alignment wrapText="1"/>
    </xf>
    <xf numFmtId="0" fontId="20" fillId="4" borderId="5" xfId="0" applyFont="1" applyFill="1" applyBorder="1"/>
    <xf numFmtId="0" fontId="20" fillId="4" borderId="2" xfId="0" applyFont="1" applyFill="1" applyBorder="1" applyAlignment="1">
      <alignment horizontal="center"/>
    </xf>
    <xf numFmtId="4" fontId="20" fillId="4" borderId="5" xfId="0" applyNumberFormat="1" applyFont="1" applyFill="1" applyBorder="1"/>
    <xf numFmtId="0" fontId="21" fillId="0" borderId="2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6" borderId="1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1" fillId="6" borderId="2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5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</cellXfs>
  <cellStyles count="4">
    <cellStyle name="Normal" xfId="0" builtinId="0"/>
    <cellStyle name="Normal 2" xfId="1"/>
    <cellStyle name="Normal 3" xfId="2"/>
    <cellStyle name="Normal_Machete buget 99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4"/>
  <sheetViews>
    <sheetView tabSelected="1" zoomScale="118" zoomScaleNormal="118" workbookViewId="0">
      <pane xSplit="3" ySplit="11" topLeftCell="D37" activePane="bottomRight" state="frozen"/>
      <selection pane="topRight" activeCell="D1" sqref="D1"/>
      <selection pane="bottomLeft" activeCell="A12" sqref="A12"/>
      <selection pane="bottomRight" activeCell="C1" sqref="C1"/>
    </sheetView>
  </sheetViews>
  <sheetFormatPr defaultRowHeight="12.75"/>
  <cols>
    <col min="1" max="1" width="5.140625" style="5" customWidth="1"/>
    <col min="2" max="2" width="51.5703125" style="5" customWidth="1"/>
    <col min="3" max="3" width="11.28515625" style="13" customWidth="1"/>
    <col min="4" max="4" width="11.140625" style="5" customWidth="1"/>
    <col min="5" max="5" width="11" style="5" customWidth="1"/>
    <col min="6" max="6" width="10.28515625" style="5" bestFit="1" customWidth="1"/>
    <col min="7" max="7" width="10.140625" style="5" bestFit="1" customWidth="1"/>
    <col min="8" max="8" width="9.5703125" style="5" bestFit="1" customWidth="1"/>
    <col min="9" max="16384" width="9.140625" style="5"/>
  </cols>
  <sheetData>
    <row r="1" spans="1:6" s="2" customFormat="1">
      <c r="A1" s="1"/>
      <c r="B1" s="1" t="s">
        <v>0</v>
      </c>
      <c r="C1" s="1" t="s">
        <v>91</v>
      </c>
      <c r="D1" s="1"/>
    </row>
    <row r="2" spans="1:6" ht="18.75">
      <c r="A2" s="3"/>
      <c r="B2" s="80"/>
      <c r="C2" s="80"/>
      <c r="D2" s="4"/>
    </row>
    <row r="3" spans="1:6" ht="18.75">
      <c r="A3" s="3"/>
      <c r="B3" s="23"/>
      <c r="C3" s="6"/>
      <c r="D3" s="4"/>
      <c r="E3" s="4"/>
    </row>
    <row r="4" spans="1:6" ht="15.75">
      <c r="A4" s="24"/>
      <c r="B4" s="81" t="s">
        <v>17</v>
      </c>
      <c r="C4" s="81"/>
      <c r="D4" s="81"/>
      <c r="E4" s="81"/>
    </row>
    <row r="5" spans="1:6" ht="15.75">
      <c r="A5" s="81" t="s">
        <v>49</v>
      </c>
      <c r="B5" s="82"/>
      <c r="C5" s="82"/>
      <c r="D5" s="82"/>
      <c r="E5" s="82"/>
    </row>
    <row r="6" spans="1:6" ht="15.75">
      <c r="A6" s="81"/>
      <c r="B6" s="83"/>
      <c r="C6" s="83"/>
      <c r="D6" s="83"/>
      <c r="E6" s="83"/>
    </row>
    <row r="7" spans="1:6" ht="15.75">
      <c r="A7" s="7"/>
      <c r="B7" s="84"/>
      <c r="C7" s="85"/>
      <c r="D7" s="85"/>
      <c r="E7" s="85"/>
    </row>
    <row r="8" spans="1:6">
      <c r="A8" s="7"/>
      <c r="B8" s="8"/>
      <c r="C8" s="9"/>
      <c r="D8" s="4"/>
      <c r="E8" s="4" t="s">
        <v>19</v>
      </c>
    </row>
    <row r="9" spans="1:6" ht="28.5" customHeight="1">
      <c r="A9" s="76" t="s">
        <v>1</v>
      </c>
      <c r="B9" s="25" t="s">
        <v>2</v>
      </c>
      <c r="C9" s="26" t="s">
        <v>3</v>
      </c>
      <c r="D9" s="78" t="s">
        <v>48</v>
      </c>
      <c r="E9" s="79"/>
    </row>
    <row r="10" spans="1:6" ht="24.75" customHeight="1">
      <c r="A10" s="77"/>
      <c r="B10" s="27"/>
      <c r="C10" s="28"/>
      <c r="D10" s="29" t="s">
        <v>4</v>
      </c>
      <c r="E10" s="30" t="s">
        <v>16</v>
      </c>
      <c r="F10" s="10"/>
    </row>
    <row r="11" spans="1:6" ht="20.25" customHeight="1">
      <c r="A11" s="22"/>
      <c r="B11" s="39" t="s">
        <v>13</v>
      </c>
      <c r="C11" s="40"/>
      <c r="D11" s="41">
        <f>E11</f>
        <v>-12</v>
      </c>
      <c r="E11" s="41">
        <f>E12+E17</f>
        <v>-12</v>
      </c>
      <c r="F11" s="10"/>
    </row>
    <row r="12" spans="1:6" ht="24" customHeight="1">
      <c r="A12" s="31"/>
      <c r="B12" s="42" t="s">
        <v>25</v>
      </c>
      <c r="C12" s="43"/>
      <c r="D12" s="41">
        <f t="shared" ref="D12:D85" si="0">E12</f>
        <v>-92.49</v>
      </c>
      <c r="E12" s="44">
        <f>E13+E14</f>
        <v>-92.49</v>
      </c>
      <c r="F12" s="10"/>
    </row>
    <row r="13" spans="1:6" ht="52.5" customHeight="1">
      <c r="A13" s="31"/>
      <c r="B13" s="45" t="s">
        <v>66</v>
      </c>
      <c r="C13" s="46" t="s">
        <v>67</v>
      </c>
      <c r="D13" s="41">
        <f t="shared" si="0"/>
        <v>-80.489999999999995</v>
      </c>
      <c r="E13" s="44">
        <f>-3.3-6.19-71</f>
        <v>-80.489999999999995</v>
      </c>
      <c r="F13" s="10"/>
    </row>
    <row r="14" spans="1:6" ht="20.25" customHeight="1">
      <c r="A14" s="31"/>
      <c r="B14" s="47" t="s">
        <v>5</v>
      </c>
      <c r="C14" s="43" t="s">
        <v>88</v>
      </c>
      <c r="D14" s="41">
        <f t="shared" si="0"/>
        <v>-12</v>
      </c>
      <c r="E14" s="44">
        <f>E15</f>
        <v>-12</v>
      </c>
      <c r="F14" s="10"/>
    </row>
    <row r="15" spans="1:6" ht="20.25" customHeight="1">
      <c r="A15" s="31"/>
      <c r="B15" s="48" t="s">
        <v>6</v>
      </c>
      <c r="C15" s="43" t="s">
        <v>28</v>
      </c>
      <c r="D15" s="41">
        <f t="shared" si="0"/>
        <v>-12</v>
      </c>
      <c r="E15" s="49">
        <f>E16</f>
        <v>-12</v>
      </c>
      <c r="F15" s="10"/>
    </row>
    <row r="16" spans="1:6" ht="35.25" customHeight="1">
      <c r="A16" s="31"/>
      <c r="B16" s="32" t="s">
        <v>26</v>
      </c>
      <c r="C16" s="50" t="s">
        <v>27</v>
      </c>
      <c r="D16" s="41">
        <f t="shared" si="0"/>
        <v>-12</v>
      </c>
      <c r="E16" s="49">
        <v>-12</v>
      </c>
      <c r="F16" s="10"/>
    </row>
    <row r="17" spans="1:7" ht="19.5" customHeight="1">
      <c r="A17" s="31"/>
      <c r="B17" s="51" t="s">
        <v>8</v>
      </c>
      <c r="C17" s="52"/>
      <c r="D17" s="41">
        <f t="shared" si="0"/>
        <v>80.489999999999995</v>
      </c>
      <c r="E17" s="44">
        <f>E18</f>
        <v>80.489999999999995</v>
      </c>
      <c r="F17" s="10"/>
    </row>
    <row r="18" spans="1:7" ht="25.5" customHeight="1">
      <c r="A18" s="31"/>
      <c r="B18" s="34" t="s">
        <v>68</v>
      </c>
      <c r="C18" s="49" t="s">
        <v>69</v>
      </c>
      <c r="D18" s="41">
        <f t="shared" si="0"/>
        <v>80.489999999999995</v>
      </c>
      <c r="E18" s="49">
        <f>3.3+6.19+71</f>
        <v>80.489999999999995</v>
      </c>
      <c r="F18" s="10"/>
      <c r="G18" s="37">
        <f>E45+E79+E102</f>
        <v>80.489999999999995</v>
      </c>
    </row>
    <row r="19" spans="1:7" ht="17.25" customHeight="1">
      <c r="A19" s="20"/>
      <c r="B19" s="53" t="s">
        <v>14</v>
      </c>
      <c r="C19" s="54" t="s">
        <v>18</v>
      </c>
      <c r="D19" s="41">
        <f t="shared" si="0"/>
        <v>-12</v>
      </c>
      <c r="E19" s="41">
        <f>E20+E25+E39+E74+E90+E95</f>
        <v>-12</v>
      </c>
      <c r="F19" s="10"/>
    </row>
    <row r="20" spans="1:7" ht="17.25" customHeight="1">
      <c r="A20" s="20"/>
      <c r="B20" s="55" t="s">
        <v>20</v>
      </c>
      <c r="C20" s="38" t="s">
        <v>21</v>
      </c>
      <c r="D20" s="57">
        <f t="shared" si="0"/>
        <v>-399.19</v>
      </c>
      <c r="E20" s="57">
        <f>E23+E21</f>
        <v>-399.19</v>
      </c>
      <c r="F20" s="10"/>
    </row>
    <row r="21" spans="1:7" ht="17.25" customHeight="1">
      <c r="A21" s="20"/>
      <c r="B21" s="47" t="s">
        <v>7</v>
      </c>
      <c r="C21" s="58"/>
      <c r="D21" s="41">
        <f t="shared" si="0"/>
        <v>-399.19</v>
      </c>
      <c r="E21" s="44">
        <f>E22</f>
        <v>-399.19</v>
      </c>
      <c r="F21" s="10"/>
    </row>
    <row r="22" spans="1:7" ht="17.25" customHeight="1">
      <c r="A22" s="20"/>
      <c r="B22" s="59" t="s">
        <v>59</v>
      </c>
      <c r="C22" s="60">
        <v>10</v>
      </c>
      <c r="D22" s="41">
        <f t="shared" si="0"/>
        <v>-399.19</v>
      </c>
      <c r="E22" s="49">
        <f>-50-61-282-6.19</f>
        <v>-399.19</v>
      </c>
      <c r="F22" s="10"/>
    </row>
    <row r="23" spans="1:7" ht="17.25" hidden="1" customHeight="1">
      <c r="A23" s="20"/>
      <c r="B23" s="61" t="s">
        <v>8</v>
      </c>
      <c r="C23" s="60"/>
      <c r="D23" s="41">
        <f t="shared" si="0"/>
        <v>0</v>
      </c>
      <c r="E23" s="44">
        <f>E24</f>
        <v>0</v>
      </c>
      <c r="F23" s="10"/>
    </row>
    <row r="24" spans="1:7" ht="17.25" hidden="1" customHeight="1">
      <c r="A24" s="20"/>
      <c r="B24" s="62" t="s">
        <v>22</v>
      </c>
      <c r="C24" s="60">
        <v>70</v>
      </c>
      <c r="D24" s="41">
        <f t="shared" si="0"/>
        <v>0</v>
      </c>
      <c r="E24" s="44"/>
      <c r="F24" s="10"/>
    </row>
    <row r="25" spans="1:7" ht="31.5" customHeight="1">
      <c r="A25" s="20"/>
      <c r="B25" s="63" t="s">
        <v>75</v>
      </c>
      <c r="C25" s="56">
        <v>61.02</v>
      </c>
      <c r="D25" s="57">
        <f t="shared" si="0"/>
        <v>50</v>
      </c>
      <c r="E25" s="57">
        <f>E26</f>
        <v>50</v>
      </c>
      <c r="F25" s="10"/>
    </row>
    <row r="26" spans="1:7" ht="30" customHeight="1">
      <c r="A26" s="20"/>
      <c r="B26" s="64" t="s">
        <v>76</v>
      </c>
      <c r="C26" s="15" t="s">
        <v>77</v>
      </c>
      <c r="D26" s="41">
        <f t="shared" si="0"/>
        <v>50</v>
      </c>
      <c r="E26" s="44">
        <f>E27</f>
        <v>50</v>
      </c>
      <c r="F26" s="10"/>
    </row>
    <row r="27" spans="1:7" ht="17.25" customHeight="1">
      <c r="A27" s="20"/>
      <c r="B27" s="47" t="s">
        <v>7</v>
      </c>
      <c r="C27" s="65"/>
      <c r="D27" s="41">
        <f t="shared" si="0"/>
        <v>50</v>
      </c>
      <c r="E27" s="44">
        <f>E28</f>
        <v>50</v>
      </c>
      <c r="F27" s="10"/>
    </row>
    <row r="28" spans="1:7" ht="20.25" customHeight="1">
      <c r="A28" s="20"/>
      <c r="B28" s="48" t="s">
        <v>55</v>
      </c>
      <c r="C28" s="65">
        <v>20</v>
      </c>
      <c r="D28" s="41">
        <f t="shared" si="0"/>
        <v>50</v>
      </c>
      <c r="E28" s="49">
        <v>50</v>
      </c>
      <c r="F28" s="10"/>
    </row>
    <row r="29" spans="1:7" ht="17.25" customHeight="1">
      <c r="A29" s="20"/>
      <c r="B29" s="55" t="s">
        <v>78</v>
      </c>
      <c r="C29" s="56" t="s">
        <v>79</v>
      </c>
      <c r="D29" s="41">
        <f t="shared" si="0"/>
        <v>0</v>
      </c>
      <c r="E29" s="57">
        <f>E30+E33+E36</f>
        <v>0</v>
      </c>
      <c r="F29" s="10"/>
    </row>
    <row r="30" spans="1:7" ht="31.5" customHeight="1">
      <c r="A30" s="20"/>
      <c r="B30" s="64" t="s">
        <v>80</v>
      </c>
      <c r="C30" s="74" t="s">
        <v>81</v>
      </c>
      <c r="D30" s="41">
        <f t="shared" si="0"/>
        <v>2</v>
      </c>
      <c r="E30" s="44">
        <f>E31</f>
        <v>2</v>
      </c>
      <c r="F30" s="10"/>
    </row>
    <row r="31" spans="1:7" ht="17.25" customHeight="1">
      <c r="A31" s="20"/>
      <c r="B31" s="67" t="s">
        <v>7</v>
      </c>
      <c r="C31" s="65"/>
      <c r="D31" s="41">
        <f t="shared" si="0"/>
        <v>2</v>
      </c>
      <c r="E31" s="49">
        <f>E32</f>
        <v>2</v>
      </c>
      <c r="F31" s="10"/>
    </row>
    <row r="32" spans="1:7" ht="17.25" customHeight="1">
      <c r="A32" s="20"/>
      <c r="B32" s="48" t="s">
        <v>84</v>
      </c>
      <c r="C32" s="65" t="s">
        <v>85</v>
      </c>
      <c r="D32" s="41">
        <f t="shared" si="0"/>
        <v>2</v>
      </c>
      <c r="E32" s="49">
        <v>2</v>
      </c>
      <c r="F32" s="10"/>
    </row>
    <row r="33" spans="1:6" ht="44.25" customHeight="1">
      <c r="A33" s="20"/>
      <c r="B33" s="64" t="s">
        <v>82</v>
      </c>
      <c r="C33" s="75" t="s">
        <v>83</v>
      </c>
      <c r="D33" s="41">
        <f t="shared" si="0"/>
        <v>9</v>
      </c>
      <c r="E33" s="44">
        <f>E34</f>
        <v>9</v>
      </c>
      <c r="F33" s="10"/>
    </row>
    <row r="34" spans="1:6" ht="17.25" customHeight="1">
      <c r="A34" s="20"/>
      <c r="B34" s="67" t="s">
        <v>7</v>
      </c>
      <c r="C34" s="65"/>
      <c r="D34" s="41">
        <f t="shared" si="0"/>
        <v>9</v>
      </c>
      <c r="E34" s="49">
        <f>E35</f>
        <v>9</v>
      </c>
      <c r="F34" s="10"/>
    </row>
    <row r="35" spans="1:6" ht="17.25" customHeight="1">
      <c r="A35" s="20"/>
      <c r="B35" s="48" t="s">
        <v>84</v>
      </c>
      <c r="C35" s="65">
        <v>59.01</v>
      </c>
      <c r="D35" s="41">
        <f t="shared" si="0"/>
        <v>9</v>
      </c>
      <c r="E35" s="49">
        <v>9</v>
      </c>
      <c r="F35" s="10"/>
    </row>
    <row r="36" spans="1:6" ht="28.5" customHeight="1">
      <c r="A36" s="20"/>
      <c r="B36" s="64" t="s">
        <v>86</v>
      </c>
      <c r="C36" s="74" t="s">
        <v>87</v>
      </c>
      <c r="D36" s="41">
        <f t="shared" si="0"/>
        <v>-11</v>
      </c>
      <c r="E36" s="44">
        <f>E37</f>
        <v>-11</v>
      </c>
      <c r="F36" s="10"/>
    </row>
    <row r="37" spans="1:6" ht="17.25" customHeight="1">
      <c r="A37" s="20"/>
      <c r="B37" s="67" t="s">
        <v>7</v>
      </c>
      <c r="C37" s="65"/>
      <c r="D37" s="41">
        <f t="shared" si="0"/>
        <v>-11</v>
      </c>
      <c r="E37" s="49">
        <f>E38</f>
        <v>-11</v>
      </c>
      <c r="F37" s="10"/>
    </row>
    <row r="38" spans="1:6" ht="17.25" customHeight="1">
      <c r="A38" s="20"/>
      <c r="B38" s="48" t="s">
        <v>84</v>
      </c>
      <c r="C38" s="65" t="s">
        <v>89</v>
      </c>
      <c r="D38" s="41">
        <f t="shared" si="0"/>
        <v>-11</v>
      </c>
      <c r="E38" s="49">
        <v>-11</v>
      </c>
      <c r="F38" s="10"/>
    </row>
    <row r="39" spans="1:6" ht="17.25" customHeight="1">
      <c r="A39" s="20"/>
      <c r="B39" s="55" t="s">
        <v>29</v>
      </c>
      <c r="C39" s="56">
        <v>66.02</v>
      </c>
      <c r="D39" s="57">
        <f t="shared" si="0"/>
        <v>221</v>
      </c>
      <c r="E39" s="57">
        <f t="shared" ref="E39:E48" si="1">E40</f>
        <v>221</v>
      </c>
      <c r="F39" s="10"/>
    </row>
    <row r="40" spans="1:6" ht="17.25" customHeight="1">
      <c r="A40" s="33"/>
      <c r="B40" s="68" t="s">
        <v>50</v>
      </c>
      <c r="C40" s="65" t="s">
        <v>51</v>
      </c>
      <c r="D40" s="41">
        <f t="shared" si="0"/>
        <v>221</v>
      </c>
      <c r="E40" s="69">
        <f>E41+E44</f>
        <v>221</v>
      </c>
      <c r="F40" s="10"/>
    </row>
    <row r="41" spans="1:6" ht="17.25" customHeight="1">
      <c r="A41" s="33"/>
      <c r="B41" s="47" t="s">
        <v>7</v>
      </c>
      <c r="C41" s="65"/>
      <c r="D41" s="41">
        <f t="shared" si="0"/>
        <v>150</v>
      </c>
      <c r="E41" s="49">
        <f t="shared" si="1"/>
        <v>150</v>
      </c>
      <c r="F41" s="10"/>
    </row>
    <row r="42" spans="1:6" ht="13.5" customHeight="1">
      <c r="A42" s="33"/>
      <c r="B42" s="48" t="s">
        <v>70</v>
      </c>
      <c r="C42" s="66" t="s">
        <v>52</v>
      </c>
      <c r="D42" s="41">
        <f t="shared" si="0"/>
        <v>150</v>
      </c>
      <c r="E42" s="49">
        <f t="shared" si="1"/>
        <v>150</v>
      </c>
      <c r="F42" s="10"/>
    </row>
    <row r="43" spans="1:6" ht="16.5" customHeight="1">
      <c r="A43" s="33"/>
      <c r="B43" s="48" t="s">
        <v>53</v>
      </c>
      <c r="C43" s="66" t="s">
        <v>54</v>
      </c>
      <c r="D43" s="41">
        <f t="shared" si="0"/>
        <v>150</v>
      </c>
      <c r="E43" s="49">
        <f>E46</f>
        <v>150</v>
      </c>
      <c r="F43" s="10"/>
    </row>
    <row r="44" spans="1:6" ht="16.5" customHeight="1">
      <c r="A44" s="33"/>
      <c r="B44" s="68" t="s">
        <v>8</v>
      </c>
      <c r="C44" s="65"/>
      <c r="D44" s="41">
        <f t="shared" si="0"/>
        <v>71</v>
      </c>
      <c r="E44" s="49">
        <f>E45</f>
        <v>71</v>
      </c>
      <c r="F44" s="10"/>
    </row>
    <row r="45" spans="1:6" ht="16.5" customHeight="1">
      <c r="A45" s="33"/>
      <c r="B45" s="48" t="s">
        <v>71</v>
      </c>
      <c r="C45" s="65" t="s">
        <v>72</v>
      </c>
      <c r="D45" s="41">
        <f t="shared" si="0"/>
        <v>71</v>
      </c>
      <c r="E45" s="49">
        <v>71</v>
      </c>
      <c r="F45" s="10"/>
    </row>
    <row r="46" spans="1:6" ht="32.25" customHeight="1">
      <c r="A46" s="20"/>
      <c r="B46" s="36" t="s">
        <v>73</v>
      </c>
      <c r="C46" s="65" t="s">
        <v>51</v>
      </c>
      <c r="D46" s="41">
        <f t="shared" si="0"/>
        <v>150</v>
      </c>
      <c r="E46" s="44">
        <f t="shared" si="1"/>
        <v>150</v>
      </c>
      <c r="F46" s="10"/>
    </row>
    <row r="47" spans="1:6" ht="17.25" customHeight="1">
      <c r="A47" s="20"/>
      <c r="B47" s="47" t="s">
        <v>7</v>
      </c>
      <c r="C47" s="65"/>
      <c r="D47" s="41">
        <f t="shared" si="0"/>
        <v>150</v>
      </c>
      <c r="E47" s="44">
        <f t="shared" si="1"/>
        <v>150</v>
      </c>
      <c r="F47" s="10"/>
    </row>
    <row r="48" spans="1:6" ht="17.25" customHeight="1">
      <c r="A48" s="20"/>
      <c r="B48" s="48" t="s">
        <v>70</v>
      </c>
      <c r="C48" s="66" t="s">
        <v>52</v>
      </c>
      <c r="D48" s="41">
        <f t="shared" si="0"/>
        <v>150</v>
      </c>
      <c r="E48" s="49">
        <f t="shared" si="1"/>
        <v>150</v>
      </c>
      <c r="F48" s="10"/>
    </row>
    <row r="49" spans="1:6" ht="17.25" customHeight="1">
      <c r="A49" s="20"/>
      <c r="B49" s="48" t="s">
        <v>53</v>
      </c>
      <c r="C49" s="66" t="s">
        <v>54</v>
      </c>
      <c r="D49" s="41">
        <f t="shared" si="0"/>
        <v>150</v>
      </c>
      <c r="E49" s="49">
        <v>150</v>
      </c>
      <c r="F49" s="10"/>
    </row>
    <row r="50" spans="1:6" ht="1.5" hidden="1" customHeight="1">
      <c r="A50" s="20"/>
      <c r="B50" s="48" t="s">
        <v>34</v>
      </c>
      <c r="C50" s="65">
        <v>20</v>
      </c>
      <c r="D50" s="41">
        <f t="shared" si="0"/>
        <v>0</v>
      </c>
      <c r="E50" s="44">
        <v>0</v>
      </c>
      <c r="F50" s="10"/>
    </row>
    <row r="51" spans="1:6" ht="33" hidden="1" customHeight="1">
      <c r="A51" s="20"/>
      <c r="B51" s="64" t="s">
        <v>24</v>
      </c>
      <c r="C51" s="65" t="s">
        <v>30</v>
      </c>
      <c r="D51" s="41">
        <f t="shared" si="0"/>
        <v>0</v>
      </c>
      <c r="E51" s="44">
        <f t="shared" ref="E51:E52" si="2">E52</f>
        <v>0</v>
      </c>
      <c r="F51" s="10"/>
    </row>
    <row r="52" spans="1:6" ht="17.25" hidden="1" customHeight="1">
      <c r="A52" s="20"/>
      <c r="B52" s="47" t="s">
        <v>7</v>
      </c>
      <c r="C52" s="65"/>
      <c r="D52" s="41">
        <f t="shared" si="0"/>
        <v>0</v>
      </c>
      <c r="E52" s="44">
        <f t="shared" si="2"/>
        <v>0</v>
      </c>
      <c r="F52" s="10"/>
    </row>
    <row r="53" spans="1:6" ht="17.25" hidden="1" customHeight="1">
      <c r="A53" s="20"/>
      <c r="B53" s="48" t="s">
        <v>31</v>
      </c>
      <c r="C53" s="65" t="s">
        <v>32</v>
      </c>
      <c r="D53" s="41">
        <f t="shared" si="0"/>
        <v>0</v>
      </c>
      <c r="E53" s="44">
        <f>E54+E55</f>
        <v>0</v>
      </c>
      <c r="F53" s="10"/>
    </row>
    <row r="54" spans="1:6" ht="17.25" hidden="1" customHeight="1">
      <c r="A54" s="20"/>
      <c r="B54" s="48" t="s">
        <v>33</v>
      </c>
      <c r="C54" s="65">
        <v>10</v>
      </c>
      <c r="D54" s="41">
        <f t="shared" si="0"/>
        <v>0</v>
      </c>
      <c r="E54" s="44"/>
      <c r="F54" s="10"/>
    </row>
    <row r="55" spans="1:6" ht="17.25" hidden="1" customHeight="1">
      <c r="A55" s="20"/>
      <c r="B55" s="48" t="s">
        <v>34</v>
      </c>
      <c r="C55" s="65">
        <v>20</v>
      </c>
      <c r="D55" s="41">
        <f t="shared" si="0"/>
        <v>0</v>
      </c>
      <c r="E55" s="44"/>
      <c r="F55" s="10"/>
    </row>
    <row r="56" spans="1:6" ht="30.75" hidden="1" customHeight="1">
      <c r="A56" s="20"/>
      <c r="B56" s="42" t="s">
        <v>35</v>
      </c>
      <c r="C56" s="65" t="s">
        <v>30</v>
      </c>
      <c r="D56" s="41">
        <f t="shared" si="0"/>
        <v>0</v>
      </c>
      <c r="E56" s="44">
        <f t="shared" ref="E56:E57" si="3">E57</f>
        <v>0</v>
      </c>
      <c r="F56" s="10"/>
    </row>
    <row r="57" spans="1:6" ht="17.25" hidden="1" customHeight="1">
      <c r="A57" s="20"/>
      <c r="B57" s="47" t="s">
        <v>7</v>
      </c>
      <c r="C57" s="65"/>
      <c r="D57" s="41">
        <f t="shared" si="0"/>
        <v>0</v>
      </c>
      <c r="E57" s="44">
        <f t="shared" si="3"/>
        <v>0</v>
      </c>
      <c r="F57" s="10"/>
    </row>
    <row r="58" spans="1:6" ht="8.25" hidden="1" customHeight="1">
      <c r="A58" s="20"/>
      <c r="B58" s="48" t="s">
        <v>31</v>
      </c>
      <c r="C58" s="65" t="s">
        <v>32</v>
      </c>
      <c r="D58" s="41">
        <f t="shared" si="0"/>
        <v>0</v>
      </c>
      <c r="E58" s="44">
        <f>E59+E60</f>
        <v>0</v>
      </c>
      <c r="F58" s="10"/>
    </row>
    <row r="59" spans="1:6" ht="17.25" hidden="1" customHeight="1">
      <c r="A59" s="20"/>
      <c r="B59" s="48" t="s">
        <v>33</v>
      </c>
      <c r="C59" s="65">
        <v>10</v>
      </c>
      <c r="D59" s="41">
        <f t="shared" si="0"/>
        <v>0</v>
      </c>
      <c r="E59" s="44"/>
      <c r="F59" s="10"/>
    </row>
    <row r="60" spans="1:6" ht="17.25" hidden="1" customHeight="1">
      <c r="A60" s="20"/>
      <c r="B60" s="48" t="s">
        <v>34</v>
      </c>
      <c r="C60" s="65">
        <v>20</v>
      </c>
      <c r="D60" s="41">
        <f t="shared" si="0"/>
        <v>0</v>
      </c>
      <c r="E60" s="44"/>
      <c r="F60" s="10"/>
    </row>
    <row r="61" spans="1:6" ht="26.25" hidden="1" customHeight="1">
      <c r="A61" s="20"/>
      <c r="B61" s="64" t="s">
        <v>36</v>
      </c>
      <c r="C61" s="65" t="s">
        <v>30</v>
      </c>
      <c r="D61" s="41">
        <f t="shared" si="0"/>
        <v>0</v>
      </c>
      <c r="E61" s="44">
        <f t="shared" ref="E61:E62" si="4">E62</f>
        <v>0</v>
      </c>
      <c r="F61" s="10"/>
    </row>
    <row r="62" spans="1:6" ht="17.25" hidden="1" customHeight="1">
      <c r="A62" s="20"/>
      <c r="B62" s="47" t="s">
        <v>7</v>
      </c>
      <c r="C62" s="65"/>
      <c r="D62" s="41">
        <f t="shared" si="0"/>
        <v>0</v>
      </c>
      <c r="E62" s="44">
        <f t="shared" si="4"/>
        <v>0</v>
      </c>
      <c r="F62" s="10"/>
    </row>
    <row r="63" spans="1:6" ht="17.25" hidden="1" customHeight="1">
      <c r="A63" s="20"/>
      <c r="B63" s="48" t="s">
        <v>31</v>
      </c>
      <c r="C63" s="65" t="s">
        <v>32</v>
      </c>
      <c r="D63" s="41">
        <f t="shared" si="0"/>
        <v>0</v>
      </c>
      <c r="E63" s="44">
        <f>E64+E65</f>
        <v>0</v>
      </c>
      <c r="F63" s="10"/>
    </row>
    <row r="64" spans="1:6" ht="17.25" hidden="1" customHeight="1">
      <c r="A64" s="20"/>
      <c r="B64" s="48" t="s">
        <v>33</v>
      </c>
      <c r="C64" s="65">
        <v>10</v>
      </c>
      <c r="D64" s="41">
        <f t="shared" si="0"/>
        <v>0</v>
      </c>
      <c r="E64" s="44"/>
      <c r="F64" s="10"/>
    </row>
    <row r="65" spans="1:6" ht="17.25" hidden="1" customHeight="1">
      <c r="A65" s="20"/>
      <c r="B65" s="48" t="s">
        <v>34</v>
      </c>
      <c r="C65" s="65">
        <v>20</v>
      </c>
      <c r="D65" s="41">
        <f t="shared" si="0"/>
        <v>0</v>
      </c>
      <c r="E65" s="44"/>
      <c r="F65" s="10"/>
    </row>
    <row r="66" spans="1:6" ht="26.25" hidden="1" customHeight="1">
      <c r="A66" s="20"/>
      <c r="B66" s="64" t="s">
        <v>37</v>
      </c>
      <c r="C66" s="65" t="s">
        <v>30</v>
      </c>
      <c r="D66" s="41">
        <f t="shared" si="0"/>
        <v>0</v>
      </c>
      <c r="E66" s="44">
        <f t="shared" ref="E66:E67" si="5">E67</f>
        <v>0</v>
      </c>
      <c r="F66" s="10"/>
    </row>
    <row r="67" spans="1:6" ht="17.25" hidden="1" customHeight="1">
      <c r="A67" s="20"/>
      <c r="B67" s="67" t="s">
        <v>7</v>
      </c>
      <c r="C67" s="65"/>
      <c r="D67" s="41">
        <f t="shared" si="0"/>
        <v>0</v>
      </c>
      <c r="E67" s="44">
        <f t="shared" si="5"/>
        <v>0</v>
      </c>
      <c r="F67" s="10"/>
    </row>
    <row r="68" spans="1:6" ht="17.25" hidden="1" customHeight="1">
      <c r="A68" s="20"/>
      <c r="B68" s="48" t="s">
        <v>31</v>
      </c>
      <c r="C68" s="65" t="s">
        <v>32</v>
      </c>
      <c r="D68" s="41">
        <f t="shared" si="0"/>
        <v>0</v>
      </c>
      <c r="E68" s="44">
        <f>E69+E70</f>
        <v>0</v>
      </c>
      <c r="F68" s="10"/>
    </row>
    <row r="69" spans="1:6" ht="17.25" hidden="1" customHeight="1">
      <c r="A69" s="20"/>
      <c r="B69" s="48" t="s">
        <v>33</v>
      </c>
      <c r="C69" s="65">
        <v>10</v>
      </c>
      <c r="D69" s="41">
        <f t="shared" si="0"/>
        <v>0</v>
      </c>
      <c r="E69" s="44"/>
      <c r="F69" s="10"/>
    </row>
    <row r="70" spans="1:6" ht="17.25" hidden="1" customHeight="1">
      <c r="A70" s="20"/>
      <c r="B70" s="48" t="s">
        <v>34</v>
      </c>
      <c r="C70" s="65">
        <v>20</v>
      </c>
      <c r="D70" s="41">
        <f t="shared" si="0"/>
        <v>0</v>
      </c>
      <c r="E70" s="44"/>
      <c r="F70" s="10"/>
    </row>
    <row r="71" spans="1:6" ht="17.25" customHeight="1">
      <c r="A71" s="20"/>
      <c r="B71" s="35" t="s">
        <v>74</v>
      </c>
      <c r="C71" s="65" t="s">
        <v>51</v>
      </c>
      <c r="D71" s="41">
        <f t="shared" si="0"/>
        <v>71</v>
      </c>
      <c r="E71" s="44">
        <v>71</v>
      </c>
      <c r="F71" s="10"/>
    </row>
    <row r="72" spans="1:6" ht="17.25" customHeight="1">
      <c r="A72" s="20"/>
      <c r="B72" s="68" t="s">
        <v>8</v>
      </c>
      <c r="C72" s="65"/>
      <c r="D72" s="41">
        <f t="shared" si="0"/>
        <v>71</v>
      </c>
      <c r="E72" s="44">
        <v>71</v>
      </c>
      <c r="F72" s="10"/>
    </row>
    <row r="73" spans="1:6" ht="17.25" customHeight="1">
      <c r="A73" s="20"/>
      <c r="B73" s="48" t="s">
        <v>71</v>
      </c>
      <c r="C73" s="65" t="s">
        <v>72</v>
      </c>
      <c r="D73" s="41">
        <f t="shared" si="0"/>
        <v>71</v>
      </c>
      <c r="E73" s="49">
        <v>71</v>
      </c>
      <c r="F73" s="10"/>
    </row>
    <row r="74" spans="1:6" ht="17.25" customHeight="1">
      <c r="A74" s="17"/>
      <c r="B74" s="55" t="s">
        <v>23</v>
      </c>
      <c r="C74" s="56">
        <v>68.02</v>
      </c>
      <c r="D74" s="41">
        <f t="shared" si="0"/>
        <v>-172</v>
      </c>
      <c r="E74" s="57">
        <f>E75+E80+E86</f>
        <v>-172</v>
      </c>
      <c r="F74" s="10"/>
    </row>
    <row r="75" spans="1:6" ht="30" customHeight="1">
      <c r="A75" s="20"/>
      <c r="B75" s="42" t="s">
        <v>38</v>
      </c>
      <c r="C75" s="66" t="s">
        <v>39</v>
      </c>
      <c r="D75" s="41">
        <f t="shared" si="0"/>
        <v>0</v>
      </c>
      <c r="E75" s="44">
        <f>E76+E78</f>
        <v>0</v>
      </c>
      <c r="F75" s="10"/>
    </row>
    <row r="76" spans="1:6" ht="17.25" customHeight="1">
      <c r="A76" s="20"/>
      <c r="B76" s="47" t="s">
        <v>7</v>
      </c>
      <c r="C76" s="66"/>
      <c r="D76" s="41">
        <f t="shared" si="0"/>
        <v>-3.3</v>
      </c>
      <c r="E76" s="44">
        <f>E77</f>
        <v>-3.3</v>
      </c>
      <c r="F76" s="10"/>
    </row>
    <row r="77" spans="1:6" ht="17.25" customHeight="1">
      <c r="A77" s="20"/>
      <c r="B77" s="59" t="s">
        <v>47</v>
      </c>
      <c r="C77" s="66">
        <v>20</v>
      </c>
      <c r="D77" s="41">
        <f t="shared" si="0"/>
        <v>-3.3</v>
      </c>
      <c r="E77" s="49">
        <f>-3.3</f>
        <v>-3.3</v>
      </c>
      <c r="F77" s="10"/>
    </row>
    <row r="78" spans="1:6" ht="17.25" customHeight="1">
      <c r="A78" s="20"/>
      <c r="B78" s="61" t="s">
        <v>8</v>
      </c>
      <c r="C78" s="60"/>
      <c r="D78" s="41">
        <f t="shared" si="0"/>
        <v>3.3</v>
      </c>
      <c r="E78" s="44">
        <f>E79</f>
        <v>3.3</v>
      </c>
      <c r="F78" s="10"/>
    </row>
    <row r="79" spans="1:6" ht="17.25" customHeight="1">
      <c r="A79" s="20"/>
      <c r="B79" s="62" t="s">
        <v>22</v>
      </c>
      <c r="C79" s="60">
        <v>70</v>
      </c>
      <c r="D79" s="41">
        <f t="shared" si="0"/>
        <v>3.3</v>
      </c>
      <c r="E79" s="49">
        <f>3.3</f>
        <v>3.3</v>
      </c>
      <c r="F79" s="10"/>
    </row>
    <row r="80" spans="1:6" ht="17.25" customHeight="1">
      <c r="A80" s="20"/>
      <c r="B80" s="68" t="s">
        <v>40</v>
      </c>
      <c r="C80" s="66" t="s">
        <v>39</v>
      </c>
      <c r="D80" s="41">
        <f t="shared" si="0"/>
        <v>-12</v>
      </c>
      <c r="E80" s="44">
        <f>E83</f>
        <v>-12</v>
      </c>
      <c r="F80" s="10"/>
    </row>
    <row r="81" spans="1:6" ht="17.25" hidden="1" customHeight="1">
      <c r="A81" s="20"/>
      <c r="B81" s="48" t="s">
        <v>41</v>
      </c>
      <c r="C81" s="65">
        <v>20</v>
      </c>
      <c r="D81" s="41">
        <f t="shared" si="0"/>
        <v>0</v>
      </c>
      <c r="E81" s="44"/>
      <c r="F81" s="10"/>
    </row>
    <row r="82" spans="1:6" ht="17.25" customHeight="1">
      <c r="A82" s="20"/>
      <c r="B82" s="47" t="s">
        <v>7</v>
      </c>
      <c r="C82" s="65"/>
      <c r="D82" s="41">
        <f t="shared" si="0"/>
        <v>-12</v>
      </c>
      <c r="E82" s="49">
        <f>E83</f>
        <v>-12</v>
      </c>
      <c r="F82" s="10"/>
    </row>
    <row r="83" spans="1:6" ht="17.25" customHeight="1">
      <c r="A83" s="20"/>
      <c r="B83" s="48" t="s">
        <v>42</v>
      </c>
      <c r="C83" s="66" t="s">
        <v>90</v>
      </c>
      <c r="D83" s="41">
        <f t="shared" si="0"/>
        <v>-12</v>
      </c>
      <c r="E83" s="44">
        <f>E84+E85</f>
        <v>-12</v>
      </c>
      <c r="F83" s="10"/>
    </row>
    <row r="84" spans="1:6" ht="18.75" customHeight="1">
      <c r="A84" s="20"/>
      <c r="B84" s="48" t="s">
        <v>43</v>
      </c>
      <c r="C84" s="65" t="s">
        <v>44</v>
      </c>
      <c r="D84" s="41">
        <f t="shared" si="0"/>
        <v>-12</v>
      </c>
      <c r="E84" s="49">
        <v>-12</v>
      </c>
      <c r="F84" s="10"/>
    </row>
    <row r="85" spans="1:6" ht="0.75" customHeight="1">
      <c r="A85" s="20"/>
      <c r="B85" s="48" t="s">
        <v>45</v>
      </c>
      <c r="C85" s="65" t="s">
        <v>46</v>
      </c>
      <c r="D85" s="41">
        <f t="shared" si="0"/>
        <v>0</v>
      </c>
      <c r="E85" s="44"/>
      <c r="F85" s="10"/>
    </row>
    <row r="86" spans="1:6" ht="27.75" customHeight="1">
      <c r="A86" s="20"/>
      <c r="B86" s="64" t="s">
        <v>56</v>
      </c>
      <c r="C86" s="65" t="s">
        <v>57</v>
      </c>
      <c r="D86" s="41">
        <f t="shared" ref="D86:D103" si="6">E86</f>
        <v>-160</v>
      </c>
      <c r="E86" s="44">
        <f>E87</f>
        <v>-160</v>
      </c>
      <c r="F86" s="10"/>
    </row>
    <row r="87" spans="1:6" ht="17.25" customHeight="1">
      <c r="A87" s="20"/>
      <c r="B87" s="47" t="s">
        <v>7</v>
      </c>
      <c r="C87" s="65"/>
      <c r="D87" s="41">
        <f t="shared" si="6"/>
        <v>-160</v>
      </c>
      <c r="E87" s="44">
        <f>E88</f>
        <v>-160</v>
      </c>
      <c r="F87" s="10"/>
    </row>
    <row r="88" spans="1:6" ht="17.25" customHeight="1">
      <c r="A88" s="20"/>
      <c r="B88" s="48" t="s">
        <v>58</v>
      </c>
      <c r="C88" s="65" t="s">
        <v>32</v>
      </c>
      <c r="D88" s="41">
        <f t="shared" si="6"/>
        <v>-160</v>
      </c>
      <c r="E88" s="49">
        <f>E89</f>
        <v>-160</v>
      </c>
      <c r="F88" s="10"/>
    </row>
    <row r="89" spans="1:6" ht="17.25" customHeight="1">
      <c r="A89" s="20"/>
      <c r="B89" s="48" t="s">
        <v>59</v>
      </c>
      <c r="C89" s="65">
        <v>10</v>
      </c>
      <c r="D89" s="41">
        <f t="shared" si="6"/>
        <v>-160</v>
      </c>
      <c r="E89" s="49">
        <v>-160</v>
      </c>
      <c r="F89" s="10"/>
    </row>
    <row r="90" spans="1:6" ht="35.25" customHeight="1">
      <c r="A90" s="20"/>
      <c r="B90" s="63" t="s">
        <v>60</v>
      </c>
      <c r="C90" s="56">
        <v>70.02</v>
      </c>
      <c r="D90" s="57">
        <f t="shared" si="6"/>
        <v>0</v>
      </c>
      <c r="E90" s="57">
        <f>E91</f>
        <v>0</v>
      </c>
      <c r="F90" s="10"/>
    </row>
    <row r="91" spans="1:6" ht="30.75" customHeight="1">
      <c r="A91" s="20"/>
      <c r="B91" s="64" t="s">
        <v>61</v>
      </c>
      <c r="C91" s="66" t="s">
        <v>62</v>
      </c>
      <c r="D91" s="41">
        <f t="shared" si="6"/>
        <v>0</v>
      </c>
      <c r="E91" s="44">
        <f>E92</f>
        <v>0</v>
      </c>
      <c r="F91" s="10"/>
    </row>
    <row r="92" spans="1:6" ht="17.25" customHeight="1">
      <c r="A92" s="20"/>
      <c r="B92" s="47" t="s">
        <v>7</v>
      </c>
      <c r="C92" s="65"/>
      <c r="D92" s="41">
        <f t="shared" si="6"/>
        <v>0</v>
      </c>
      <c r="E92" s="49">
        <f>E93+E94</f>
        <v>0</v>
      </c>
      <c r="F92" s="10"/>
    </row>
    <row r="93" spans="1:6" ht="19.5" customHeight="1">
      <c r="A93" s="20"/>
      <c r="B93" s="48" t="s">
        <v>63</v>
      </c>
      <c r="C93" s="65">
        <v>20</v>
      </c>
      <c r="D93" s="41">
        <f t="shared" si="6"/>
        <v>10</v>
      </c>
      <c r="E93" s="49">
        <v>10</v>
      </c>
      <c r="F93" s="10"/>
    </row>
    <row r="94" spans="1:6" ht="30.75" customHeight="1">
      <c r="A94" s="20"/>
      <c r="B94" s="70" t="s">
        <v>64</v>
      </c>
      <c r="C94" s="65" t="s">
        <v>65</v>
      </c>
      <c r="D94" s="41">
        <f t="shared" si="6"/>
        <v>-10</v>
      </c>
      <c r="E94" s="44">
        <v>-10</v>
      </c>
      <c r="F94" s="10"/>
    </row>
    <row r="95" spans="1:6" ht="18.75" customHeight="1">
      <c r="A95" s="17"/>
      <c r="B95" s="55" t="s">
        <v>9</v>
      </c>
      <c r="C95" s="56">
        <v>84.02</v>
      </c>
      <c r="D95" s="41">
        <f t="shared" si="6"/>
        <v>288.19</v>
      </c>
      <c r="E95" s="57">
        <f t="shared" ref="E95" si="7">E96</f>
        <v>288.19</v>
      </c>
    </row>
    <row r="96" spans="1:6" ht="14.25" customHeight="1">
      <c r="A96" s="18"/>
      <c r="B96" s="68" t="s">
        <v>10</v>
      </c>
      <c r="C96" s="65" t="s">
        <v>11</v>
      </c>
      <c r="D96" s="41">
        <f t="shared" si="6"/>
        <v>288.19</v>
      </c>
      <c r="E96" s="44">
        <f>E99+E101</f>
        <v>288.19</v>
      </c>
    </row>
    <row r="97" spans="1:5" ht="16.5" hidden="1" customHeight="1">
      <c r="A97" s="16"/>
      <c r="B97" s="47" t="s">
        <v>7</v>
      </c>
      <c r="C97" s="65"/>
      <c r="D97" s="41">
        <f t="shared" si="6"/>
        <v>0</v>
      </c>
      <c r="E97" s="44"/>
    </row>
    <row r="98" spans="1:5" ht="14.25" hidden="1" customHeight="1">
      <c r="A98" s="16"/>
      <c r="B98" s="48" t="s">
        <v>15</v>
      </c>
      <c r="C98" s="65">
        <v>20</v>
      </c>
      <c r="D98" s="41">
        <f t="shared" si="6"/>
        <v>0</v>
      </c>
      <c r="E98" s="44"/>
    </row>
    <row r="99" spans="1:5" ht="17.25" customHeight="1">
      <c r="A99" s="16"/>
      <c r="B99" s="47" t="s">
        <v>7</v>
      </c>
      <c r="C99" s="66"/>
      <c r="D99" s="41">
        <f t="shared" si="6"/>
        <v>282</v>
      </c>
      <c r="E99" s="44">
        <f>E100</f>
        <v>282</v>
      </c>
    </row>
    <row r="100" spans="1:5" ht="18.75" customHeight="1">
      <c r="A100" s="16"/>
      <c r="B100" s="59" t="s">
        <v>47</v>
      </c>
      <c r="C100" s="66">
        <v>20</v>
      </c>
      <c r="D100" s="41">
        <f t="shared" si="6"/>
        <v>282</v>
      </c>
      <c r="E100" s="49">
        <v>282</v>
      </c>
    </row>
    <row r="101" spans="1:5" ht="18.75" customHeight="1">
      <c r="A101" s="16"/>
      <c r="B101" s="61" t="s">
        <v>8</v>
      </c>
      <c r="C101" s="60"/>
      <c r="D101" s="41">
        <f t="shared" si="6"/>
        <v>6.19</v>
      </c>
      <c r="E101" s="44">
        <f>E102</f>
        <v>6.19</v>
      </c>
    </row>
    <row r="102" spans="1:5" ht="18.75" customHeight="1">
      <c r="A102" s="16"/>
      <c r="B102" s="62" t="s">
        <v>22</v>
      </c>
      <c r="C102" s="60">
        <v>70</v>
      </c>
      <c r="D102" s="41">
        <f t="shared" si="6"/>
        <v>6.19</v>
      </c>
      <c r="E102" s="49">
        <v>6.19</v>
      </c>
    </row>
    <row r="103" spans="1:5" ht="18.75" customHeight="1">
      <c r="A103" s="21"/>
      <c r="B103" s="71" t="s">
        <v>12</v>
      </c>
      <c r="C103" s="72"/>
      <c r="D103" s="41">
        <f t="shared" si="6"/>
        <v>0</v>
      </c>
      <c r="E103" s="73">
        <f>E11-E19</f>
        <v>0</v>
      </c>
    </row>
    <row r="104" spans="1:5" ht="17.25" customHeight="1">
      <c r="A104" s="11"/>
      <c r="B104" s="12"/>
      <c r="C104" s="12"/>
      <c r="D104" s="14"/>
      <c r="E104" s="19"/>
    </row>
  </sheetData>
  <mergeCells count="7">
    <mergeCell ref="A9:A10"/>
    <mergeCell ref="D9:E9"/>
    <mergeCell ref="B2:C2"/>
    <mergeCell ref="B4:E4"/>
    <mergeCell ref="A5:E5"/>
    <mergeCell ref="A6:E6"/>
    <mergeCell ref="B7:E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RAP 1 (2)</vt:lpstr>
      <vt:lpstr>'RAP 1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2021-11-16T10:11:47Z</cp:lastPrinted>
  <dcterms:created xsi:type="dcterms:W3CDTF">2019-08-13T05:33:03Z</dcterms:created>
  <dcterms:modified xsi:type="dcterms:W3CDTF">2023-01-19T11:03:39Z</dcterms:modified>
</cp:coreProperties>
</file>