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71" i="1"/>
  <c r="D72"/>
  <c r="E20"/>
  <c r="E15"/>
  <c r="E12" s="1"/>
  <c r="E26"/>
  <c r="E39"/>
  <c r="D43"/>
  <c r="D44"/>
  <c r="E43"/>
  <c r="E42" s="1"/>
  <c r="E58"/>
  <c r="E57" s="1"/>
  <c r="E71"/>
  <c r="D17"/>
  <c r="D18"/>
  <c r="E16"/>
  <c r="D16" s="1"/>
  <c r="E17"/>
  <c r="E70"/>
  <c r="D14"/>
  <c r="E13"/>
  <c r="D13" s="1"/>
  <c r="E41" l="1"/>
  <c r="D42"/>
  <c r="D58"/>
  <c r="D51"/>
  <c r="D52"/>
  <c r="E40" l="1"/>
  <c r="D40" s="1"/>
  <c r="D41"/>
  <c r="F48"/>
  <c r="F47" s="1"/>
  <c r="F46" s="1"/>
  <c r="F53"/>
  <c r="F50" s="1"/>
  <c r="E21"/>
  <c r="D49"/>
  <c r="D54"/>
  <c r="D59"/>
  <c r="D61"/>
  <c r="D64"/>
  <c r="D66"/>
  <c r="D70"/>
  <c r="G45"/>
  <c r="H45"/>
  <c r="E48"/>
  <c r="E47" s="1"/>
  <c r="E53"/>
  <c r="E50" s="1"/>
  <c r="D50" s="1"/>
  <c r="D22"/>
  <c r="D25"/>
  <c r="D29"/>
  <c r="D30"/>
  <c r="D36"/>
  <c r="D37"/>
  <c r="D38"/>
  <c r="F12"/>
  <c r="G12"/>
  <c r="H12"/>
  <c r="H67"/>
  <c r="G68"/>
  <c r="G67" s="1"/>
  <c r="H68"/>
  <c r="F69"/>
  <c r="F68" s="1"/>
  <c r="G69"/>
  <c r="H69"/>
  <c r="E69"/>
  <c r="D48" l="1"/>
  <c r="D53"/>
  <c r="D68"/>
  <c r="E68"/>
  <c r="D69"/>
  <c r="D47"/>
  <c r="E46"/>
  <c r="F45"/>
  <c r="F39" s="1"/>
  <c r="F67"/>
  <c r="D46" l="1"/>
  <c r="E45"/>
  <c r="E67"/>
  <c r="D67" s="1"/>
  <c r="D45" l="1"/>
  <c r="D39"/>
  <c r="D20"/>
  <c r="F56"/>
  <c r="F55" s="1"/>
  <c r="G56"/>
  <c r="G55" s="1"/>
  <c r="H56"/>
  <c r="H55" s="1"/>
  <c r="F57"/>
  <c r="G57"/>
  <c r="H57"/>
  <c r="F60"/>
  <c r="G60"/>
  <c r="H60"/>
  <c r="G62"/>
  <c r="H62"/>
  <c r="F63"/>
  <c r="F62" s="1"/>
  <c r="G63"/>
  <c r="H63"/>
  <c r="F65"/>
  <c r="G65"/>
  <c r="H65"/>
  <c r="E63"/>
  <c r="D63" s="1"/>
  <c r="E65"/>
  <c r="D65" s="1"/>
  <c r="D57"/>
  <c r="E60"/>
  <c r="D60" s="1"/>
  <c r="E56" l="1"/>
  <c r="D56" s="1"/>
  <c r="D15"/>
  <c r="E62"/>
  <c r="D62" s="1"/>
  <c r="D12" l="1"/>
  <c r="E55"/>
  <c r="D55" s="1"/>
  <c r="F24"/>
  <c r="F23" s="1"/>
  <c r="G24"/>
  <c r="G23" s="1"/>
  <c r="H24"/>
  <c r="H23" s="1"/>
  <c r="E23"/>
  <c r="F33"/>
  <c r="F32" s="1"/>
  <c r="F31" s="1"/>
  <c r="H35"/>
  <c r="H34" s="1"/>
  <c r="H33" s="1"/>
  <c r="H32" s="1"/>
  <c r="H31" s="1"/>
  <c r="H28" s="1"/>
  <c r="H27" s="1"/>
  <c r="H26" s="1"/>
  <c r="G35"/>
  <c r="G34" s="1"/>
  <c r="G33" s="1"/>
  <c r="G32" s="1"/>
  <c r="G31" s="1"/>
  <c r="G28" s="1"/>
  <c r="G27" s="1"/>
  <c r="G26" s="1"/>
  <c r="F35"/>
  <c r="E35"/>
  <c r="E24"/>
  <c r="D24" s="1"/>
  <c r="H21"/>
  <c r="G21"/>
  <c r="F21"/>
  <c r="F27" l="1"/>
  <c r="F26" s="1"/>
  <c r="F28"/>
  <c r="F19"/>
  <c r="F11" s="1"/>
  <c r="H19"/>
  <c r="H11" s="1"/>
  <c r="D23"/>
  <c r="E19"/>
  <c r="G19"/>
  <c r="G11" s="1"/>
  <c r="E34"/>
  <c r="D34" s="1"/>
  <c r="D35"/>
  <c r="D21"/>
  <c r="F73" l="1"/>
  <c r="D19"/>
  <c r="E11"/>
  <c r="E33"/>
  <c r="D33" s="1"/>
  <c r="E32" l="1"/>
  <c r="D32" s="1"/>
  <c r="D11"/>
  <c r="E31" l="1"/>
  <c r="D31" l="1"/>
  <c r="E28"/>
  <c r="E27" s="1"/>
  <c r="D28" l="1"/>
  <c r="D27"/>
  <c r="D26" l="1"/>
  <c r="E73"/>
  <c r="D73" s="1"/>
</calcChain>
</file>

<file path=xl/sharedStrings.xml><?xml version="1.0" encoding="utf-8"?>
<sst xmlns="http://schemas.openxmlformats.org/spreadsheetml/2006/main" count="111" uniqueCount="88">
  <si>
    <t>CONSILIUL JUDETEAN ARGES</t>
  </si>
  <si>
    <t>INFLUENTE</t>
  </si>
  <si>
    <t xml:space="preserve">mii lei </t>
  </si>
  <si>
    <t>Nr. crt.</t>
  </si>
  <si>
    <t>DENUMIRE INDICATORI</t>
  </si>
  <si>
    <t>COD</t>
  </si>
  <si>
    <t>PROPUNERI</t>
  </si>
  <si>
    <t>TRIM</t>
  </si>
  <si>
    <t>ESTIMARI</t>
  </si>
  <si>
    <t>ANUL 2021</t>
  </si>
  <si>
    <t xml:space="preserve">TOTAL  VENITURI </t>
  </si>
  <si>
    <t>II</t>
  </si>
  <si>
    <t>SECTIUNEA DE DEZVOLTARE</t>
  </si>
  <si>
    <t xml:space="preserve">SUBVENTII  </t>
  </si>
  <si>
    <t>Subventii de la bugetul de stat  catre bugetele locale necesare  sustinerii derularii  proiectelor  finantate din fonduri externe nerambursabile  (FEN) postaderare aferente  perioadei de programare 2014-2020</t>
  </si>
  <si>
    <t>42.02.69</t>
  </si>
  <si>
    <t xml:space="preserve">Sume primite de la UE/alti donatori in contul platilor efectuate si prefinantari aferente cadrului financiar 2014-2020 </t>
  </si>
  <si>
    <t>48.02</t>
  </si>
  <si>
    <t>Fondul European de Dezvoltare Regionala</t>
  </si>
  <si>
    <t>48.02.01</t>
  </si>
  <si>
    <t xml:space="preserve">Sume primite in contul platilor efectuate in anul curent </t>
  </si>
  <si>
    <t>48.02. 01.01</t>
  </si>
  <si>
    <t xml:space="preserve">TOTAL CHELTUIELI </t>
  </si>
  <si>
    <t>AUTORITATI PUBLICE SI ACTIUNI EXTERNE</t>
  </si>
  <si>
    <t>Autoritati executive</t>
  </si>
  <si>
    <t>51.02 .03.01</t>
  </si>
  <si>
    <t>51.02. 01.03</t>
  </si>
  <si>
    <t>Proiecte cu finantare din fonduri externe nerambursabile aferente cadrului financiar 2014-2020</t>
  </si>
  <si>
    <t xml:space="preserve"> Programe din Fondul European de Dezvoltare Regionala</t>
  </si>
  <si>
    <t>58.01</t>
  </si>
  <si>
    <t>Finantare nationala</t>
  </si>
  <si>
    <t>58.01.01</t>
  </si>
  <si>
    <t xml:space="preserve">Finantare externa nerambursabila </t>
  </si>
  <si>
    <t>58.01.02</t>
  </si>
  <si>
    <t xml:space="preserve">Cheltuieli neeligibile </t>
  </si>
  <si>
    <t>58.01.03</t>
  </si>
  <si>
    <t>LA BUGETUL LOCAL PE ANUL 2021</t>
  </si>
  <si>
    <t>IV</t>
  </si>
  <si>
    <t>ANUL 2022</t>
  </si>
  <si>
    <t>ANUL 2023</t>
  </si>
  <si>
    <t>ANUL 2024</t>
  </si>
  <si>
    <t>VENITURILE SECTIUNII DE  FUNCTIONARE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</si>
  <si>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</si>
  <si>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</si>
  <si>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</si>
  <si>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</si>
  <si>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ASIGURARI SI ASISTENTA SOCIALA </t>
  </si>
  <si>
    <t xml:space="preserve"> DIRECTIA GENERALA DE ASISTENTA SOCIALA SI PROTECTIA COPILULUI ARGES</t>
  </si>
  <si>
    <t>68.02.06</t>
  </si>
  <si>
    <t>SECTIUNEA DE FUNCTIONARE</t>
  </si>
  <si>
    <t>Cheltuieli cu bunurile si serviciile</t>
  </si>
  <si>
    <t xml:space="preserve">CHELTUIELI DE CAPITAL  </t>
  </si>
  <si>
    <t>68.02.05</t>
  </si>
  <si>
    <t xml:space="preserve"> Proiect “Creșterea eficienței energetice a Spitalului de Recuperare Brădet ”- Cod SMIS: 114860</t>
  </si>
  <si>
    <t xml:space="preserve">TRANSPORTURI </t>
  </si>
  <si>
    <t xml:space="preserve">DRUMURI SI PODURI JUDETENE </t>
  </si>
  <si>
    <t>84.02.03.01</t>
  </si>
  <si>
    <t>Cheltuieli de personal</t>
  </si>
  <si>
    <t xml:space="preserve"> DEFICIT</t>
  </si>
  <si>
    <t xml:space="preserve">SANATATE </t>
  </si>
  <si>
    <t>ALTE INSTITUTII SI ACTIUNI SANITARE</t>
  </si>
  <si>
    <t>66.02.50.50</t>
  </si>
  <si>
    <t>Transferuri curente, din care:</t>
  </si>
  <si>
    <t>51.01</t>
  </si>
  <si>
    <t>Actiuni de sanatate</t>
  </si>
  <si>
    <t>51.01.03</t>
  </si>
  <si>
    <t>Transferuri de capital - pt fin investitiilor la spitale</t>
  </si>
  <si>
    <t>51.02.12</t>
  </si>
  <si>
    <t xml:space="preserve">SPITALUL DE BOLI CRONICE CALINESTI </t>
  </si>
  <si>
    <t xml:space="preserve">SPITALUL DE RECUPERARE BRADET </t>
  </si>
  <si>
    <t xml:space="preserve">COMPLEXUL DE LOCUINTE PROTEJATE BUZOESTI </t>
  </si>
  <si>
    <t xml:space="preserve">SUME DEFALCATE DIN TVA </t>
  </si>
  <si>
    <t>11.02.</t>
  </si>
  <si>
    <t xml:space="preserve">Sume def din TVA  pentru echilibrarea bugetelor locale </t>
  </si>
  <si>
    <t>11,02,06</t>
  </si>
  <si>
    <t>SUBVENTII</t>
  </si>
  <si>
    <t>00.17</t>
  </si>
  <si>
    <t>Subventii de la bugetul de stat</t>
  </si>
  <si>
    <t>42.02</t>
  </si>
  <si>
    <t>Subventii pt finantarea UAMS</t>
  </si>
  <si>
    <t>42.02.35</t>
  </si>
  <si>
    <t xml:space="preserve">UNITATI DE ASISTENTA MEDICO-SOCIALE </t>
  </si>
  <si>
    <t>66.02.06.03</t>
  </si>
  <si>
    <t>UNITATEA DE ASISTENTA MEDICO-SOCIALA SUICI</t>
  </si>
  <si>
    <t>Transferuri din bugetele locale pentru finantarea unitatilor de asistenta medico-sociala</t>
  </si>
  <si>
    <t>51.01.39</t>
  </si>
  <si>
    <t xml:space="preserve">                      </t>
  </si>
  <si>
    <t>Anexa nr.1 la la H.C.J nr.319/15.12.2021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</si>
</sst>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ahoma"/>
      <family val="2"/>
    </font>
    <font>
      <b/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name val="Times New Roman"/>
      <family val="1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5" fillId="0" borderId="0"/>
  </cellStyleXfs>
  <cellXfs count="12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2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right"/>
    </xf>
    <xf numFmtId="2" fontId="8" fillId="3" borderId="2" xfId="0" applyNumberFormat="1" applyFont="1" applyFill="1" applyBorder="1"/>
    <xf numFmtId="0" fontId="8" fillId="2" borderId="2" xfId="0" applyFont="1" applyFill="1" applyBorder="1" applyAlignment="1">
      <alignment horizontal="center"/>
    </xf>
    <xf numFmtId="2" fontId="9" fillId="2" borderId="2" xfId="0" applyNumberFormat="1" applyFont="1" applyFill="1" applyBorder="1"/>
    <xf numFmtId="0" fontId="8" fillId="4" borderId="2" xfId="0" applyFont="1" applyFill="1" applyBorder="1" applyAlignment="1">
      <alignment horizontal="center"/>
    </xf>
    <xf numFmtId="0" fontId="8" fillId="4" borderId="2" xfId="0" applyFont="1" applyFill="1" applyBorder="1"/>
    <xf numFmtId="2" fontId="9" fillId="4" borderId="2" xfId="0" applyNumberFormat="1" applyFont="1" applyFill="1" applyBorder="1" applyAlignment="1">
      <alignment horizontal="center"/>
    </xf>
    <xf numFmtId="2" fontId="8" fillId="4" borderId="2" xfId="0" applyNumberFormat="1" applyFont="1" applyFill="1" applyBorder="1"/>
    <xf numFmtId="0" fontId="8" fillId="2" borderId="2" xfId="0" applyFont="1" applyFill="1" applyBorder="1" applyAlignment="1">
      <alignment horizontal="left"/>
    </xf>
    <xf numFmtId="2" fontId="9" fillId="2" borderId="2" xfId="0" applyNumberFormat="1" applyFont="1" applyFill="1" applyBorder="1" applyAlignment="1">
      <alignment horizontal="center"/>
    </xf>
    <xf numFmtId="2" fontId="8" fillId="2" borderId="2" xfId="0" applyNumberFormat="1" applyFont="1" applyFill="1" applyBorder="1"/>
    <xf numFmtId="0" fontId="9" fillId="2" borderId="2" xfId="0" applyFont="1" applyFill="1" applyBorder="1" applyAlignment="1">
      <alignment horizontal="left" wrapText="1"/>
    </xf>
    <xf numFmtId="0" fontId="9" fillId="2" borderId="2" xfId="1" applyFont="1" applyFill="1" applyBorder="1" applyAlignment="1">
      <alignment horizontal="left"/>
    </xf>
    <xf numFmtId="2" fontId="12" fillId="2" borderId="2" xfId="0" applyNumberFormat="1" applyFont="1" applyFill="1" applyBorder="1"/>
    <xf numFmtId="49" fontId="8" fillId="2" borderId="2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16" fontId="8" fillId="2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0" fontId="10" fillId="0" borderId="2" xfId="0" applyFont="1" applyBorder="1"/>
    <xf numFmtId="2" fontId="9" fillId="2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2" fontId="8" fillId="3" borderId="2" xfId="0" applyNumberFormat="1" applyFont="1" applyFill="1" applyBorder="1" applyAlignment="1">
      <alignment horizontal="center" wrapText="1"/>
    </xf>
    <xf numFmtId="2" fontId="8" fillId="5" borderId="2" xfId="0" applyNumberFormat="1" applyFont="1" applyFill="1" applyBorder="1"/>
    <xf numFmtId="49" fontId="8" fillId="5" borderId="2" xfId="2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/>
    </xf>
    <xf numFmtId="2" fontId="9" fillId="5" borderId="2" xfId="0" applyNumberFormat="1" applyFont="1" applyFill="1" applyBorder="1"/>
    <xf numFmtId="0" fontId="9" fillId="2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center"/>
    </xf>
    <xf numFmtId="49" fontId="8" fillId="0" borderId="2" xfId="2" applyNumberFormat="1" applyFont="1" applyFill="1" applyBorder="1" applyAlignment="1">
      <alignment horizontal="left" vertical="center" wrapText="1"/>
    </xf>
    <xf numFmtId="0" fontId="8" fillId="0" borderId="2" xfId="0" applyFont="1" applyFill="1" applyBorder="1"/>
    <xf numFmtId="2" fontId="9" fillId="0" borderId="2" xfId="0" applyNumberFormat="1" applyFont="1" applyFill="1" applyBorder="1" applyAlignment="1">
      <alignment wrapText="1"/>
    </xf>
    <xf numFmtId="49" fontId="9" fillId="0" borderId="2" xfId="2" applyNumberFormat="1" applyFont="1" applyFill="1" applyBorder="1" applyAlignment="1">
      <alignment horizontal="left" vertical="center" wrapText="1"/>
    </xf>
    <xf numFmtId="0" fontId="9" fillId="2" borderId="2" xfId="0" applyFont="1" applyFill="1" applyBorder="1"/>
    <xf numFmtId="0" fontId="0" fillId="0" borderId="2" xfId="0" applyBorder="1"/>
    <xf numFmtId="0" fontId="0" fillId="5" borderId="2" xfId="0" applyFill="1" applyBorder="1"/>
    <xf numFmtId="4" fontId="13" fillId="5" borderId="2" xfId="0" applyNumberFormat="1" applyFont="1" applyFill="1" applyBorder="1"/>
    <xf numFmtId="4" fontId="13" fillId="2" borderId="2" xfId="0" applyNumberFormat="1" applyFont="1" applyFill="1" applyBorder="1"/>
    <xf numFmtId="0" fontId="8" fillId="6" borderId="2" xfId="0" applyFont="1" applyFill="1" applyBorder="1"/>
    <xf numFmtId="0" fontId="14" fillId="6" borderId="2" xfId="0" applyFont="1" applyFill="1" applyBorder="1"/>
    <xf numFmtId="0" fontId="14" fillId="6" borderId="6" xfId="0" applyFont="1" applyFill="1" applyBorder="1" applyAlignment="1">
      <alignment horizontal="center"/>
    </xf>
    <xf numFmtId="4" fontId="14" fillId="6" borderId="2" xfId="0" applyNumberFormat="1" applyFont="1" applyFill="1" applyBorder="1"/>
    <xf numFmtId="0" fontId="8" fillId="0" borderId="4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/>
    </xf>
    <xf numFmtId="2" fontId="9" fillId="2" borderId="2" xfId="0" applyNumberFormat="1" applyFont="1" applyFill="1" applyBorder="1" applyAlignment="1"/>
    <xf numFmtId="4" fontId="9" fillId="2" borderId="2" xfId="0" applyNumberFormat="1" applyFont="1" applyFill="1" applyBorder="1"/>
    <xf numFmtId="49" fontId="8" fillId="2" borderId="2" xfId="2" applyNumberFormat="1" applyFont="1" applyFill="1" applyBorder="1" applyAlignment="1">
      <alignment horizontal="left" vertical="center" wrapText="1"/>
    </xf>
    <xf numFmtId="0" fontId="8" fillId="0" borderId="7" xfId="0" applyFont="1" applyFill="1" applyBorder="1"/>
    <xf numFmtId="0" fontId="8" fillId="2" borderId="6" xfId="0" applyFont="1" applyFill="1" applyBorder="1" applyAlignment="1">
      <alignment horizontal="center"/>
    </xf>
    <xf numFmtId="0" fontId="9" fillId="2" borderId="4" xfId="0" applyFont="1" applyFill="1" applyBorder="1"/>
    <xf numFmtId="0" fontId="9" fillId="2" borderId="6" xfId="0" applyFont="1" applyFill="1" applyBorder="1" applyAlignment="1">
      <alignment horizontal="center"/>
    </xf>
    <xf numFmtId="0" fontId="8" fillId="5" borderId="4" xfId="0" applyFont="1" applyFill="1" applyBorder="1"/>
    <xf numFmtId="0" fontId="8" fillId="5" borderId="6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wrapText="1"/>
    </xf>
    <xf numFmtId="0" fontId="9" fillId="0" borderId="4" xfId="0" applyFont="1" applyFill="1" applyBorder="1"/>
    <xf numFmtId="0" fontId="8" fillId="0" borderId="6" xfId="0" applyFont="1" applyFill="1" applyBorder="1" applyAlignment="1">
      <alignment horizontal="center"/>
    </xf>
    <xf numFmtId="0" fontId="8" fillId="0" borderId="4" xfId="0" applyFont="1" applyFill="1" applyBorder="1"/>
    <xf numFmtId="0" fontId="15" fillId="0" borderId="2" xfId="0" applyFont="1" applyBorder="1"/>
    <xf numFmtId="0" fontId="8" fillId="2" borderId="4" xfId="0" applyFont="1" applyFill="1" applyBorder="1"/>
    <xf numFmtId="0" fontId="12" fillId="0" borderId="2" xfId="0" applyFont="1" applyBorder="1" applyAlignment="1">
      <alignment wrapText="1"/>
    </xf>
    <xf numFmtId="4" fontId="8" fillId="5" borderId="2" xfId="0" applyNumberFormat="1" applyFont="1" applyFill="1" applyBorder="1"/>
    <xf numFmtId="4" fontId="8" fillId="2" borderId="2" xfId="0" applyNumberFormat="1" applyFont="1" applyFill="1" applyBorder="1"/>
    <xf numFmtId="0" fontId="15" fillId="0" borderId="0" xfId="0" applyFont="1"/>
    <xf numFmtId="0" fontId="8" fillId="2" borderId="3" xfId="0" applyFont="1" applyFill="1" applyBorder="1" applyAlignment="1">
      <alignment horizontal="center"/>
    </xf>
    <xf numFmtId="3" fontId="9" fillId="2" borderId="8" xfId="0" applyNumberFormat="1" applyFont="1" applyFill="1" applyBorder="1" applyAlignment="1">
      <alignment wrapText="1"/>
    </xf>
    <xf numFmtId="0" fontId="5" fillId="2" borderId="3" xfId="1" applyFont="1" applyFill="1" applyBorder="1" applyAlignment="1">
      <alignment horizontal="left"/>
    </xf>
    <xf numFmtId="0" fontId="8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0" fillId="0" borderId="0" xfId="0" applyBorder="1"/>
    <xf numFmtId="0" fontId="9" fillId="0" borderId="2" xfId="0" applyFont="1" applyFill="1" applyBorder="1"/>
    <xf numFmtId="0" fontId="8" fillId="2" borderId="2" xfId="0" applyFont="1" applyFill="1" applyBorder="1"/>
    <xf numFmtId="0" fontId="16" fillId="0" borderId="4" xfId="0" applyFont="1" applyFill="1" applyBorder="1"/>
    <xf numFmtId="0" fontId="17" fillId="0" borderId="6" xfId="0" applyFont="1" applyFill="1" applyBorder="1" applyAlignment="1">
      <alignment horizontal="center"/>
    </xf>
    <xf numFmtId="0" fontId="17" fillId="0" borderId="4" xfId="0" applyFont="1" applyFill="1" applyBorder="1"/>
    <xf numFmtId="0" fontId="17" fillId="0" borderId="2" xfId="0" applyFont="1" applyFill="1" applyBorder="1"/>
    <xf numFmtId="0" fontId="16" fillId="0" borderId="4" xfId="0" applyFont="1" applyFill="1" applyBorder="1" applyAlignment="1">
      <alignment wrapText="1"/>
    </xf>
    <xf numFmtId="0" fontId="16" fillId="0" borderId="2" xfId="0" applyFont="1" applyFill="1" applyBorder="1" applyAlignment="1">
      <alignment wrapText="1"/>
    </xf>
    <xf numFmtId="0" fontId="17" fillId="0" borderId="2" xfId="0" applyFont="1" applyFill="1" applyBorder="1" applyAlignment="1">
      <alignment horizontal="center"/>
    </xf>
    <xf numFmtId="0" fontId="16" fillId="0" borderId="2" xfId="0" applyFont="1" applyFill="1" applyBorder="1"/>
    <xf numFmtId="0" fontId="17" fillId="0" borderId="2" xfId="0" applyFont="1" applyFill="1" applyBorder="1" applyAlignment="1">
      <alignment wrapText="1"/>
    </xf>
    <xf numFmtId="4" fontId="8" fillId="3" borderId="2" xfId="0" applyNumberFormat="1" applyFont="1" applyFill="1" applyBorder="1"/>
    <xf numFmtId="4" fontId="9" fillId="3" borderId="2" xfId="0" applyNumberFormat="1" applyFont="1" applyFill="1" applyBorder="1"/>
    <xf numFmtId="4" fontId="8" fillId="3" borderId="3" xfId="0" applyNumberFormat="1" applyFont="1" applyFill="1" applyBorder="1"/>
    <xf numFmtId="4" fontId="8" fillId="2" borderId="3" xfId="0" applyNumberFormat="1" applyFont="1" applyFill="1" applyBorder="1"/>
    <xf numFmtId="4" fontId="8" fillId="4" borderId="2" xfId="0" applyNumberFormat="1" applyFont="1" applyFill="1" applyBorder="1"/>
    <xf numFmtId="4" fontId="10" fillId="0" borderId="2" xfId="0" applyNumberFormat="1" applyFont="1" applyBorder="1"/>
    <xf numFmtId="4" fontId="9" fillId="5" borderId="2" xfId="0" applyNumberFormat="1" applyFont="1" applyFill="1" applyBorder="1"/>
    <xf numFmtId="4" fontId="8" fillId="5" borderId="6" xfId="0" applyNumberFormat="1" applyFont="1" applyFill="1" applyBorder="1" applyAlignment="1">
      <alignment horizontal="center"/>
    </xf>
    <xf numFmtId="4" fontId="8" fillId="2" borderId="6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right"/>
    </xf>
    <xf numFmtId="4" fontId="9" fillId="2" borderId="6" xfId="0" applyNumberFormat="1" applyFont="1" applyFill="1" applyBorder="1" applyAlignment="1">
      <alignment horizontal="right"/>
    </xf>
    <xf numFmtId="4" fontId="15" fillId="5" borderId="2" xfId="0" applyNumberFormat="1" applyFont="1" applyFill="1" applyBorder="1"/>
    <xf numFmtId="4" fontId="15" fillId="0" borderId="2" xfId="0" applyNumberFormat="1" applyFont="1" applyBorder="1"/>
    <xf numFmtId="4" fontId="9" fillId="2" borderId="3" xfId="0" applyNumberFormat="1" applyFont="1" applyFill="1" applyBorder="1"/>
    <xf numFmtId="4" fontId="10" fillId="2" borderId="2" xfId="0" applyNumberFormat="1" applyFont="1" applyFill="1" applyBorder="1"/>
    <xf numFmtId="0" fontId="6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</cellXfs>
  <cellStyles count="3">
    <cellStyle name="Normal" xfId="0" builtinId="0"/>
    <cellStyle name="Normal_Anexa F 140 146 10.07" xfId="2"/>
    <cellStyle name="Normal_Machete buget 9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3"/>
  <sheetViews>
    <sheetView tabSelected="1" workbookViewId="0">
      <selection activeCell="C1" sqref="C1"/>
    </sheetView>
  </sheetViews>
  <sheetFormatPr defaultRowHeight="15"/>
  <cols>
    <col min="1" max="1" width="4.85546875" customWidth="1"/>
    <col min="2" max="2" width="40.140625" customWidth="1"/>
    <col min="3" max="3" width="8" customWidth="1"/>
    <col min="4" max="4" width="9.28515625" customWidth="1"/>
    <col min="5" max="5" width="10.140625" customWidth="1"/>
    <col min="6" max="6" width="11.28515625" customWidth="1"/>
    <col min="7" max="7" width="8.7109375" hidden="1" customWidth="1"/>
    <col min="8" max="8" width="7.7109375" hidden="1" customWidth="1"/>
    <col min="9" max="9" width="9.140625" customWidth="1"/>
  </cols>
  <sheetData>
    <row r="1" spans="1:8" ht="15.75">
      <c r="A1" s="1"/>
      <c r="B1" s="1" t="s">
        <v>0</v>
      </c>
      <c r="C1" t="s">
        <v>87</v>
      </c>
      <c r="D1" s="2"/>
      <c r="E1" s="3"/>
    </row>
    <row r="2" spans="1:8" ht="18">
      <c r="A2" s="4"/>
      <c r="B2" s="5" t="s">
        <v>86</v>
      </c>
    </row>
    <row r="3" spans="1:8" ht="18">
      <c r="A3" s="4"/>
      <c r="B3" s="6"/>
      <c r="C3" s="7"/>
      <c r="D3" s="8"/>
    </row>
    <row r="4" spans="1:8" ht="18">
      <c r="A4" s="4"/>
      <c r="B4" s="6"/>
      <c r="C4" s="7"/>
      <c r="D4" s="9"/>
    </row>
    <row r="5" spans="1:8" ht="18">
      <c r="A5" s="115" t="s">
        <v>1</v>
      </c>
      <c r="B5" s="116"/>
      <c r="C5" s="116"/>
      <c r="D5" s="116"/>
    </row>
    <row r="6" spans="1:8" ht="15.75">
      <c r="A6" s="117" t="s">
        <v>36</v>
      </c>
      <c r="B6" s="118"/>
      <c r="C6" s="118"/>
      <c r="D6" s="118"/>
    </row>
    <row r="7" spans="1:8" ht="15.75">
      <c r="A7" s="10"/>
      <c r="B7" s="119"/>
      <c r="C7" s="116"/>
      <c r="D7" s="116"/>
    </row>
    <row r="8" spans="1:8">
      <c r="A8" s="10"/>
      <c r="B8" s="11"/>
      <c r="C8" s="12"/>
      <c r="D8" s="8" t="s">
        <v>2</v>
      </c>
    </row>
    <row r="9" spans="1:8" ht="23.25">
      <c r="A9" s="120" t="s">
        <v>3</v>
      </c>
      <c r="B9" s="13" t="s">
        <v>4</v>
      </c>
      <c r="C9" s="13" t="s">
        <v>5</v>
      </c>
      <c r="D9" s="14" t="s">
        <v>6</v>
      </c>
      <c r="E9" s="15" t="s">
        <v>7</v>
      </c>
      <c r="F9" s="15" t="s">
        <v>8</v>
      </c>
      <c r="G9" s="15" t="s">
        <v>8</v>
      </c>
      <c r="H9" s="15" t="s">
        <v>8</v>
      </c>
    </row>
    <row r="10" spans="1:8">
      <c r="A10" s="121"/>
      <c r="B10" s="16"/>
      <c r="C10" s="16"/>
      <c r="D10" s="17" t="s">
        <v>9</v>
      </c>
      <c r="E10" s="15" t="s">
        <v>37</v>
      </c>
      <c r="F10" s="15" t="s">
        <v>38</v>
      </c>
      <c r="G10" s="15" t="s">
        <v>39</v>
      </c>
      <c r="H10" s="15" t="s">
        <v>40</v>
      </c>
    </row>
    <row r="11" spans="1:8">
      <c r="A11" s="18"/>
      <c r="B11" s="18" t="s">
        <v>10</v>
      </c>
      <c r="C11" s="19"/>
      <c r="D11" s="100">
        <f>E11</f>
        <v>7090</v>
      </c>
      <c r="E11" s="100">
        <f>E19+E12</f>
        <v>7090</v>
      </c>
      <c r="F11" s="100">
        <f t="shared" ref="F11:H11" si="0">F19</f>
        <v>-490</v>
      </c>
      <c r="G11" s="20">
        <f t="shared" si="0"/>
        <v>0</v>
      </c>
      <c r="H11" s="20">
        <f t="shared" si="0"/>
        <v>0</v>
      </c>
    </row>
    <row r="12" spans="1:8">
      <c r="A12" s="21"/>
      <c r="B12" s="61" t="s">
        <v>41</v>
      </c>
      <c r="C12" s="62"/>
      <c r="D12" s="101">
        <f t="shared" ref="D12:D73" si="1">E12</f>
        <v>6243</v>
      </c>
      <c r="E12" s="81">
        <f>E15+E13+E16</f>
        <v>6243</v>
      </c>
      <c r="F12" s="81">
        <f t="shared" ref="F12:H12" si="2">F15</f>
        <v>0</v>
      </c>
      <c r="G12" s="29">
        <f t="shared" si="2"/>
        <v>0</v>
      </c>
      <c r="H12" s="29">
        <f t="shared" si="2"/>
        <v>0</v>
      </c>
    </row>
    <row r="13" spans="1:8">
      <c r="A13" s="21"/>
      <c r="B13" s="86" t="s">
        <v>71</v>
      </c>
      <c r="C13" s="47" t="s">
        <v>72</v>
      </c>
      <c r="D13" s="100">
        <f t="shared" si="1"/>
        <v>6500</v>
      </c>
      <c r="E13" s="81">
        <f>E14</f>
        <v>6500</v>
      </c>
      <c r="F13" s="81">
        <v>0</v>
      </c>
      <c r="G13" s="29"/>
      <c r="H13" s="29"/>
    </row>
    <row r="14" spans="1:8" ht="30" customHeight="1">
      <c r="A14" s="21"/>
      <c r="B14" s="87" t="s">
        <v>73</v>
      </c>
      <c r="C14" s="47" t="s">
        <v>74</v>
      </c>
      <c r="D14" s="101">
        <f t="shared" si="1"/>
        <v>6500</v>
      </c>
      <c r="E14" s="64">
        <v>6500</v>
      </c>
      <c r="F14" s="64">
        <v>0</v>
      </c>
      <c r="G14" s="29"/>
      <c r="H14" s="29"/>
    </row>
    <row r="15" spans="1:8" ht="43.5" customHeight="1">
      <c r="A15" s="83"/>
      <c r="B15" s="84" t="s">
        <v>42</v>
      </c>
      <c r="C15" s="85" t="s">
        <v>43</v>
      </c>
      <c r="D15" s="102">
        <f t="shared" si="1"/>
        <v>-357</v>
      </c>
      <c r="E15" s="113">
        <f>-16-8-145-188</f>
        <v>-357</v>
      </c>
      <c r="F15" s="113">
        <v>0</v>
      </c>
      <c r="G15" s="29"/>
      <c r="H15" s="29"/>
    </row>
    <row r="16" spans="1:8" ht="20.25" customHeight="1">
      <c r="A16" s="83"/>
      <c r="B16" s="91" t="s">
        <v>75</v>
      </c>
      <c r="C16" s="92" t="s">
        <v>76</v>
      </c>
      <c r="D16" s="102">
        <f t="shared" si="1"/>
        <v>100</v>
      </c>
      <c r="E16" s="103">
        <f>E17</f>
        <v>100</v>
      </c>
      <c r="F16" s="103">
        <v>0</v>
      </c>
      <c r="G16" s="29"/>
      <c r="H16" s="29"/>
    </row>
    <row r="17" spans="1:8" ht="21" customHeight="1">
      <c r="A17" s="83"/>
      <c r="B17" s="93" t="s">
        <v>77</v>
      </c>
      <c r="C17" s="92" t="s">
        <v>78</v>
      </c>
      <c r="D17" s="102">
        <f t="shared" si="1"/>
        <v>100</v>
      </c>
      <c r="E17" s="113">
        <f>E18</f>
        <v>100</v>
      </c>
      <c r="F17" s="113">
        <v>0</v>
      </c>
      <c r="G17" s="29"/>
      <c r="H17" s="29"/>
    </row>
    <row r="18" spans="1:8" ht="22.5" customHeight="1">
      <c r="A18" s="83"/>
      <c r="B18" s="94" t="s">
        <v>79</v>
      </c>
      <c r="C18" s="92" t="s">
        <v>80</v>
      </c>
      <c r="D18" s="102">
        <f t="shared" si="1"/>
        <v>100</v>
      </c>
      <c r="E18" s="113">
        <v>100</v>
      </c>
      <c r="F18" s="113">
        <v>0</v>
      </c>
      <c r="G18" s="29"/>
      <c r="H18" s="29"/>
    </row>
    <row r="19" spans="1:8">
      <c r="A19" s="23" t="s">
        <v>11</v>
      </c>
      <c r="B19" s="24" t="s">
        <v>12</v>
      </c>
      <c r="C19" s="25"/>
      <c r="D19" s="100">
        <f t="shared" si="1"/>
        <v>847</v>
      </c>
      <c r="E19" s="104">
        <f>E23+E21+E20</f>
        <v>847</v>
      </c>
      <c r="F19" s="104">
        <f t="shared" ref="F19:H19" si="3">F23+F21+F20</f>
        <v>-490</v>
      </c>
      <c r="G19" s="26">
        <f t="shared" si="3"/>
        <v>0</v>
      </c>
      <c r="H19" s="26">
        <f t="shared" si="3"/>
        <v>0</v>
      </c>
    </row>
    <row r="20" spans="1:8">
      <c r="A20" s="21"/>
      <c r="B20" s="63" t="s">
        <v>44</v>
      </c>
      <c r="C20" s="64" t="s">
        <v>45</v>
      </c>
      <c r="D20" s="100">
        <f t="shared" si="1"/>
        <v>357</v>
      </c>
      <c r="E20" s="81">
        <f>16+8+145+188</f>
        <v>357</v>
      </c>
      <c r="F20" s="81"/>
      <c r="G20" s="29"/>
      <c r="H20" s="29"/>
    </row>
    <row r="21" spans="1:8">
      <c r="A21" s="21"/>
      <c r="B21" s="27" t="s">
        <v>13</v>
      </c>
      <c r="C21" s="28">
        <v>42.02</v>
      </c>
      <c r="D21" s="100">
        <f t="shared" si="1"/>
        <v>65</v>
      </c>
      <c r="E21" s="81">
        <f>E22</f>
        <v>65</v>
      </c>
      <c r="F21" s="81">
        <f t="shared" ref="F21:H21" si="4">F22</f>
        <v>-65</v>
      </c>
      <c r="G21" s="29">
        <f t="shared" si="4"/>
        <v>0</v>
      </c>
      <c r="H21" s="29">
        <f t="shared" si="4"/>
        <v>0</v>
      </c>
    </row>
    <row r="22" spans="1:8" ht="66.75" customHeight="1">
      <c r="A22" s="21"/>
      <c r="B22" s="30" t="s">
        <v>14</v>
      </c>
      <c r="C22" s="31" t="s">
        <v>15</v>
      </c>
      <c r="D22" s="100">
        <f t="shared" si="1"/>
        <v>65</v>
      </c>
      <c r="E22" s="64">
        <v>65</v>
      </c>
      <c r="F22" s="114">
        <v>-65</v>
      </c>
      <c r="G22" s="32">
        <v>0</v>
      </c>
      <c r="H22" s="32">
        <v>0</v>
      </c>
    </row>
    <row r="23" spans="1:8" ht="41.25" customHeight="1">
      <c r="A23" s="21"/>
      <c r="B23" s="33" t="s">
        <v>16</v>
      </c>
      <c r="C23" s="34" t="s">
        <v>17</v>
      </c>
      <c r="D23" s="100">
        <f t="shared" si="1"/>
        <v>425</v>
      </c>
      <c r="E23" s="64">
        <f>E24</f>
        <v>425</v>
      </c>
      <c r="F23" s="64">
        <f>F24</f>
        <v>-425</v>
      </c>
      <c r="G23" s="22">
        <f t="shared" ref="F23:H24" si="5">G24</f>
        <v>0</v>
      </c>
      <c r="H23" s="22">
        <f t="shared" si="5"/>
        <v>0</v>
      </c>
    </row>
    <row r="24" spans="1:8" ht="20.25" customHeight="1">
      <c r="A24" s="35"/>
      <c r="B24" s="36" t="s">
        <v>18</v>
      </c>
      <c r="C24" s="28" t="s">
        <v>19</v>
      </c>
      <c r="D24" s="100">
        <f t="shared" si="1"/>
        <v>425</v>
      </c>
      <c r="E24" s="64">
        <f>E25</f>
        <v>425</v>
      </c>
      <c r="F24" s="64">
        <f t="shared" si="5"/>
        <v>-425</v>
      </c>
      <c r="G24" s="22">
        <f t="shared" si="5"/>
        <v>0</v>
      </c>
      <c r="H24" s="22">
        <f t="shared" si="5"/>
        <v>0</v>
      </c>
    </row>
    <row r="25" spans="1:8" ht="26.25">
      <c r="A25" s="21"/>
      <c r="B25" s="30" t="s">
        <v>20</v>
      </c>
      <c r="C25" s="38" t="s">
        <v>21</v>
      </c>
      <c r="D25" s="100">
        <f t="shared" si="1"/>
        <v>425</v>
      </c>
      <c r="E25" s="64">
        <v>425</v>
      </c>
      <c r="F25" s="105">
        <v>-425</v>
      </c>
      <c r="G25" s="37">
        <v>0</v>
      </c>
      <c r="H25" s="37">
        <v>0</v>
      </c>
    </row>
    <row r="26" spans="1:8" ht="26.25" customHeight="1">
      <c r="A26" s="18"/>
      <c r="B26" s="39" t="s">
        <v>22</v>
      </c>
      <c r="C26" s="40"/>
      <c r="D26" s="100">
        <f t="shared" si="1"/>
        <v>7090</v>
      </c>
      <c r="E26" s="100">
        <f>E27+E55+E67+E39</f>
        <v>7090</v>
      </c>
      <c r="F26" s="100">
        <f t="shared" ref="E26:H27" si="6">F27</f>
        <v>-490</v>
      </c>
      <c r="G26" s="20">
        <f t="shared" si="6"/>
        <v>0</v>
      </c>
      <c r="H26" s="20">
        <f t="shared" si="6"/>
        <v>0</v>
      </c>
    </row>
    <row r="27" spans="1:8">
      <c r="A27" s="41"/>
      <c r="B27" s="42" t="s">
        <v>23</v>
      </c>
      <c r="C27" s="43">
        <v>51.02</v>
      </c>
      <c r="D27" s="100">
        <f t="shared" si="1"/>
        <v>190</v>
      </c>
      <c r="E27" s="106">
        <f t="shared" si="6"/>
        <v>190</v>
      </c>
      <c r="F27" s="106">
        <f t="shared" si="6"/>
        <v>-490</v>
      </c>
      <c r="G27" s="44">
        <f t="shared" si="6"/>
        <v>0</v>
      </c>
      <c r="H27" s="44">
        <f t="shared" si="6"/>
        <v>0</v>
      </c>
    </row>
    <row r="28" spans="1:8" ht="26.25">
      <c r="A28" s="29"/>
      <c r="B28" s="65" t="s">
        <v>24</v>
      </c>
      <c r="C28" s="45" t="s">
        <v>25</v>
      </c>
      <c r="D28" s="100">
        <f t="shared" si="1"/>
        <v>190</v>
      </c>
      <c r="E28" s="64">
        <f>E31+E29</f>
        <v>190</v>
      </c>
      <c r="F28" s="64">
        <f>F31+F29</f>
        <v>-490</v>
      </c>
      <c r="G28" s="22">
        <f>G31</f>
        <v>0</v>
      </c>
      <c r="H28" s="22">
        <f>H31</f>
        <v>0</v>
      </c>
    </row>
    <row r="29" spans="1:8">
      <c r="A29" s="29"/>
      <c r="B29" s="66" t="s">
        <v>49</v>
      </c>
      <c r="C29" s="67"/>
      <c r="D29" s="100">
        <f t="shared" si="1"/>
        <v>-300</v>
      </c>
      <c r="E29" s="64">
        <v>-300</v>
      </c>
      <c r="F29" s="64">
        <v>0</v>
      </c>
      <c r="G29" s="22"/>
      <c r="H29" s="22"/>
    </row>
    <row r="30" spans="1:8">
      <c r="A30" s="29"/>
      <c r="B30" s="68" t="s">
        <v>57</v>
      </c>
      <c r="C30" s="69">
        <v>10</v>
      </c>
      <c r="D30" s="100">
        <f t="shared" si="1"/>
        <v>-300</v>
      </c>
      <c r="E30" s="64">
        <v>-300</v>
      </c>
      <c r="F30" s="64">
        <v>0</v>
      </c>
      <c r="G30" s="22"/>
      <c r="H30" s="22"/>
    </row>
    <row r="31" spans="1:8">
      <c r="A31" s="29"/>
      <c r="B31" s="46" t="s">
        <v>12</v>
      </c>
      <c r="C31" s="47"/>
      <c r="D31" s="100">
        <f t="shared" si="1"/>
        <v>490</v>
      </c>
      <c r="E31" s="64">
        <f>E32</f>
        <v>490</v>
      </c>
      <c r="F31" s="64">
        <f t="shared" ref="F31:H31" si="7">F32</f>
        <v>-490</v>
      </c>
      <c r="G31" s="22">
        <f t="shared" si="7"/>
        <v>0</v>
      </c>
      <c r="H31" s="22">
        <f t="shared" si="7"/>
        <v>0</v>
      </c>
    </row>
    <row r="32" spans="1:8" ht="38.25">
      <c r="A32" s="29"/>
      <c r="B32" s="48" t="s">
        <v>53</v>
      </c>
      <c r="C32" s="45" t="s">
        <v>26</v>
      </c>
      <c r="D32" s="100">
        <f t="shared" si="1"/>
        <v>490</v>
      </c>
      <c r="E32" s="81">
        <f t="shared" ref="E32:H34" si="8">E33</f>
        <v>490</v>
      </c>
      <c r="F32" s="81">
        <f t="shared" si="8"/>
        <v>-490</v>
      </c>
      <c r="G32" s="29">
        <f t="shared" si="8"/>
        <v>0</v>
      </c>
      <c r="H32" s="29">
        <f t="shared" si="8"/>
        <v>0</v>
      </c>
    </row>
    <row r="33" spans="1:8" ht="20.25" customHeight="1">
      <c r="A33" s="29"/>
      <c r="B33" s="49" t="s">
        <v>12</v>
      </c>
      <c r="C33" s="47"/>
      <c r="D33" s="100">
        <f t="shared" si="1"/>
        <v>490</v>
      </c>
      <c r="E33" s="64">
        <f t="shared" si="8"/>
        <v>490</v>
      </c>
      <c r="F33" s="64">
        <f t="shared" si="8"/>
        <v>-490</v>
      </c>
      <c r="G33" s="22">
        <f t="shared" si="8"/>
        <v>0</v>
      </c>
      <c r="H33" s="22">
        <f t="shared" si="8"/>
        <v>0</v>
      </c>
    </row>
    <row r="34" spans="1:8" ht="39">
      <c r="A34" s="29"/>
      <c r="B34" s="50" t="s">
        <v>27</v>
      </c>
      <c r="C34" s="47">
        <v>58</v>
      </c>
      <c r="D34" s="100">
        <f t="shared" si="1"/>
        <v>490</v>
      </c>
      <c r="E34" s="64">
        <f>E35</f>
        <v>490</v>
      </c>
      <c r="F34" s="64">
        <v>-490</v>
      </c>
      <c r="G34" s="22">
        <f t="shared" si="8"/>
        <v>0</v>
      </c>
      <c r="H34" s="22">
        <f t="shared" si="8"/>
        <v>0</v>
      </c>
    </row>
    <row r="35" spans="1:8" ht="26.25">
      <c r="A35" s="29"/>
      <c r="B35" s="30" t="s">
        <v>28</v>
      </c>
      <c r="C35" s="47" t="s">
        <v>29</v>
      </c>
      <c r="D35" s="100">
        <f t="shared" si="1"/>
        <v>490</v>
      </c>
      <c r="E35" s="64">
        <f>E36+E37+E38</f>
        <v>490</v>
      </c>
      <c r="F35" s="64">
        <f>F36+F37+F38</f>
        <v>0</v>
      </c>
      <c r="G35" s="22">
        <f>G36+G37+G38</f>
        <v>0</v>
      </c>
      <c r="H35" s="22">
        <f>H36+H37+H38</f>
        <v>0</v>
      </c>
    </row>
    <row r="36" spans="1:8">
      <c r="A36" s="29"/>
      <c r="B36" s="51" t="s">
        <v>30</v>
      </c>
      <c r="C36" s="47" t="s">
        <v>31</v>
      </c>
      <c r="D36" s="100">
        <f t="shared" si="1"/>
        <v>65</v>
      </c>
      <c r="E36" s="64">
        <v>65</v>
      </c>
      <c r="F36" s="64">
        <v>0</v>
      </c>
      <c r="G36" s="22">
        <v>0</v>
      </c>
      <c r="H36" s="22">
        <v>0</v>
      </c>
    </row>
    <row r="37" spans="1:8" ht="14.25" customHeight="1">
      <c r="A37" s="29"/>
      <c r="B37" s="30" t="s">
        <v>32</v>
      </c>
      <c r="C37" s="47" t="s">
        <v>33</v>
      </c>
      <c r="D37" s="100">
        <f t="shared" si="1"/>
        <v>425</v>
      </c>
      <c r="E37" s="64">
        <v>425</v>
      </c>
      <c r="F37" s="64">
        <v>0</v>
      </c>
      <c r="G37" s="22">
        <v>0</v>
      </c>
      <c r="H37" s="22">
        <v>0</v>
      </c>
    </row>
    <row r="38" spans="1:8" hidden="1">
      <c r="A38" s="29"/>
      <c r="B38" s="52" t="s">
        <v>34</v>
      </c>
      <c r="C38" s="47" t="s">
        <v>35</v>
      </c>
      <c r="D38" s="100">
        <f t="shared" si="1"/>
        <v>0</v>
      </c>
      <c r="E38" s="64"/>
      <c r="F38" s="64">
        <v>0</v>
      </c>
      <c r="G38" s="22">
        <v>0</v>
      </c>
      <c r="H38" s="22">
        <v>0</v>
      </c>
    </row>
    <row r="39" spans="1:8">
      <c r="A39" s="29"/>
      <c r="B39" s="70" t="s">
        <v>59</v>
      </c>
      <c r="C39" s="71">
        <v>66.02</v>
      </c>
      <c r="D39" s="100">
        <f t="shared" si="1"/>
        <v>100</v>
      </c>
      <c r="E39" s="107">
        <f>E45+E40</f>
        <v>100</v>
      </c>
      <c r="F39" s="107">
        <f>F45</f>
        <v>0</v>
      </c>
      <c r="G39" s="22"/>
      <c r="H39" s="22"/>
    </row>
    <row r="40" spans="1:8">
      <c r="A40" s="29"/>
      <c r="B40" s="95" t="s">
        <v>81</v>
      </c>
      <c r="C40" s="92" t="s">
        <v>82</v>
      </c>
      <c r="D40" s="100">
        <f t="shared" si="1"/>
        <v>100</v>
      </c>
      <c r="E40" s="108">
        <f>E41</f>
        <v>100</v>
      </c>
      <c r="F40" s="109">
        <v>0</v>
      </c>
      <c r="G40" s="22"/>
      <c r="H40" s="22"/>
    </row>
    <row r="41" spans="1:8" ht="26.25">
      <c r="A41" s="29"/>
      <c r="B41" s="96" t="s">
        <v>83</v>
      </c>
      <c r="C41" s="97" t="s">
        <v>82</v>
      </c>
      <c r="D41" s="100">
        <f t="shared" si="1"/>
        <v>100</v>
      </c>
      <c r="E41" s="108">
        <f>E42</f>
        <v>100</v>
      </c>
      <c r="F41" s="109">
        <v>0</v>
      </c>
      <c r="G41" s="22"/>
      <c r="H41" s="22"/>
    </row>
    <row r="42" spans="1:8">
      <c r="A42" s="29"/>
      <c r="B42" s="98" t="s">
        <v>49</v>
      </c>
      <c r="C42" s="97"/>
      <c r="D42" s="100">
        <f t="shared" si="1"/>
        <v>100</v>
      </c>
      <c r="E42" s="110">
        <f>E43</f>
        <v>100</v>
      </c>
      <c r="F42" s="109">
        <v>0</v>
      </c>
      <c r="G42" s="22"/>
      <c r="H42" s="22"/>
    </row>
    <row r="43" spans="1:8" ht="26.25">
      <c r="A43" s="29"/>
      <c r="B43" s="99" t="s">
        <v>84</v>
      </c>
      <c r="C43" s="97" t="s">
        <v>85</v>
      </c>
      <c r="D43" s="100">
        <f t="shared" si="1"/>
        <v>100</v>
      </c>
      <c r="E43" s="110">
        <f>E44</f>
        <v>100</v>
      </c>
      <c r="F43" s="109">
        <v>0</v>
      </c>
      <c r="G43" s="22"/>
      <c r="H43" s="22"/>
    </row>
    <row r="44" spans="1:8">
      <c r="A44" s="29"/>
      <c r="B44" s="94" t="s">
        <v>57</v>
      </c>
      <c r="C44" s="97">
        <v>10</v>
      </c>
      <c r="D44" s="100">
        <f t="shared" si="1"/>
        <v>100</v>
      </c>
      <c r="E44" s="110">
        <v>100</v>
      </c>
      <c r="F44" s="109">
        <v>0</v>
      </c>
      <c r="G44" s="22"/>
      <c r="H44" s="22"/>
    </row>
    <row r="45" spans="1:8">
      <c r="A45" s="29"/>
      <c r="B45" s="61" t="s">
        <v>60</v>
      </c>
      <c r="C45" s="72" t="s">
        <v>61</v>
      </c>
      <c r="D45" s="100">
        <f t="shared" si="1"/>
        <v>0</v>
      </c>
      <c r="E45" s="64">
        <f>E46+E50</f>
        <v>0</v>
      </c>
      <c r="F45" s="64">
        <f t="shared" ref="F45:H45" si="9">F46+F50</f>
        <v>0</v>
      </c>
      <c r="G45" s="22">
        <f t="shared" si="9"/>
        <v>0</v>
      </c>
      <c r="H45" s="22">
        <f t="shared" si="9"/>
        <v>0</v>
      </c>
    </row>
    <row r="46" spans="1:8">
      <c r="A46" s="29"/>
      <c r="B46" s="73" t="s">
        <v>69</v>
      </c>
      <c r="C46" s="72"/>
      <c r="D46" s="100">
        <f t="shared" si="1"/>
        <v>-245</v>
      </c>
      <c r="E46" s="64">
        <f t="shared" ref="E46:F48" si="10">E47</f>
        <v>-245</v>
      </c>
      <c r="F46" s="64">
        <f t="shared" si="10"/>
        <v>0</v>
      </c>
      <c r="G46" s="22"/>
      <c r="H46" s="22"/>
    </row>
    <row r="47" spans="1:8">
      <c r="A47" s="29"/>
      <c r="B47" s="66" t="s">
        <v>49</v>
      </c>
      <c r="C47" s="72"/>
      <c r="D47" s="100">
        <f t="shared" si="1"/>
        <v>-245</v>
      </c>
      <c r="E47" s="64">
        <f t="shared" si="10"/>
        <v>-245</v>
      </c>
      <c r="F47" s="64">
        <f t="shared" si="10"/>
        <v>0</v>
      </c>
      <c r="G47" s="22"/>
      <c r="H47" s="22"/>
    </row>
    <row r="48" spans="1:8">
      <c r="A48" s="29"/>
      <c r="B48" s="74" t="s">
        <v>62</v>
      </c>
      <c r="C48" s="72" t="s">
        <v>63</v>
      </c>
      <c r="D48" s="100">
        <f t="shared" si="1"/>
        <v>-245</v>
      </c>
      <c r="E48" s="64">
        <f t="shared" si="10"/>
        <v>-245</v>
      </c>
      <c r="F48" s="64">
        <f t="shared" si="10"/>
        <v>0</v>
      </c>
      <c r="G48" s="22"/>
      <c r="H48" s="22"/>
    </row>
    <row r="49" spans="1:8">
      <c r="A49" s="29"/>
      <c r="B49" s="74" t="s">
        <v>64</v>
      </c>
      <c r="C49" s="72" t="s">
        <v>65</v>
      </c>
      <c r="D49" s="100">
        <f t="shared" si="1"/>
        <v>-245</v>
      </c>
      <c r="E49" s="64">
        <v>-245</v>
      </c>
      <c r="F49" s="64">
        <v>0</v>
      </c>
      <c r="G49" s="22"/>
      <c r="H49" s="22"/>
    </row>
    <row r="50" spans="1:8">
      <c r="A50" s="29"/>
      <c r="B50" s="61" t="s">
        <v>68</v>
      </c>
      <c r="C50" s="75"/>
      <c r="D50" s="100">
        <f t="shared" si="1"/>
        <v>245</v>
      </c>
      <c r="E50" s="64">
        <f>E53+E51</f>
        <v>245</v>
      </c>
      <c r="F50" s="64">
        <f>F53</f>
        <v>0</v>
      </c>
      <c r="G50" s="22"/>
      <c r="H50" s="22"/>
    </row>
    <row r="51" spans="1:8">
      <c r="A51" s="29"/>
      <c r="B51" s="66" t="s">
        <v>49</v>
      </c>
      <c r="C51" s="75"/>
      <c r="D51" s="100">
        <f t="shared" si="1"/>
        <v>100</v>
      </c>
      <c r="E51" s="64">
        <v>100</v>
      </c>
      <c r="F51" s="64">
        <v>0</v>
      </c>
      <c r="G51" s="22"/>
      <c r="H51" s="22"/>
    </row>
    <row r="52" spans="1:8">
      <c r="A52" s="29"/>
      <c r="B52" s="74" t="s">
        <v>64</v>
      </c>
      <c r="C52" s="72" t="s">
        <v>65</v>
      </c>
      <c r="D52" s="100">
        <f t="shared" si="1"/>
        <v>100</v>
      </c>
      <c r="E52" s="64">
        <v>100</v>
      </c>
      <c r="F52" s="64">
        <v>0</v>
      </c>
      <c r="G52" s="22"/>
      <c r="H52" s="22"/>
    </row>
    <row r="53" spans="1:8">
      <c r="A53" s="29"/>
      <c r="B53" s="76" t="s">
        <v>12</v>
      </c>
      <c r="C53" s="72"/>
      <c r="D53" s="100">
        <f t="shared" si="1"/>
        <v>145</v>
      </c>
      <c r="E53" s="64">
        <f>E54</f>
        <v>145</v>
      </c>
      <c r="F53" s="64">
        <f>F54</f>
        <v>0</v>
      </c>
      <c r="G53" s="22"/>
      <c r="H53" s="22"/>
    </row>
    <row r="54" spans="1:8">
      <c r="A54" s="29"/>
      <c r="B54" s="74" t="s">
        <v>66</v>
      </c>
      <c r="C54" s="72" t="s">
        <v>67</v>
      </c>
      <c r="D54" s="100">
        <f t="shared" si="1"/>
        <v>145</v>
      </c>
      <c r="E54" s="64">
        <v>145</v>
      </c>
      <c r="F54" s="64">
        <v>0</v>
      </c>
      <c r="G54" s="22"/>
      <c r="H54" s="22"/>
    </row>
    <row r="55" spans="1:8">
      <c r="A55" s="77"/>
      <c r="B55" s="70" t="s">
        <v>46</v>
      </c>
      <c r="C55" s="71">
        <v>68.02</v>
      </c>
      <c r="D55" s="100">
        <f t="shared" si="1"/>
        <v>6312</v>
      </c>
      <c r="E55" s="111">
        <f>E56+E62</f>
        <v>6312</v>
      </c>
      <c r="F55" s="111">
        <f t="shared" ref="F55:H55" si="11">F56</f>
        <v>0</v>
      </c>
      <c r="G55" s="54">
        <f t="shared" si="11"/>
        <v>0</v>
      </c>
      <c r="H55" s="54">
        <f t="shared" si="11"/>
        <v>0</v>
      </c>
    </row>
    <row r="56" spans="1:8" ht="27" customHeight="1">
      <c r="A56" s="77"/>
      <c r="B56" s="61" t="s">
        <v>47</v>
      </c>
      <c r="C56" s="75" t="s">
        <v>48</v>
      </c>
      <c r="D56" s="100">
        <f t="shared" si="1"/>
        <v>6312</v>
      </c>
      <c r="E56" s="112">
        <f>E57+E60</f>
        <v>6312</v>
      </c>
      <c r="F56" s="112">
        <f t="shared" ref="F56:H56" si="12">F57+F60</f>
        <v>0</v>
      </c>
      <c r="G56" s="53">
        <f t="shared" si="12"/>
        <v>0</v>
      </c>
      <c r="H56" s="53">
        <f t="shared" si="12"/>
        <v>0</v>
      </c>
    </row>
    <row r="57" spans="1:8">
      <c r="A57" s="77"/>
      <c r="B57" s="66" t="s">
        <v>49</v>
      </c>
      <c r="C57" s="75"/>
      <c r="D57" s="100">
        <f t="shared" si="1"/>
        <v>6296</v>
      </c>
      <c r="E57" s="112">
        <f>E59+E58</f>
        <v>6296</v>
      </c>
      <c r="F57" s="112">
        <f t="shared" ref="F57:H57" si="13">F59</f>
        <v>0</v>
      </c>
      <c r="G57" s="53">
        <f t="shared" si="13"/>
        <v>0</v>
      </c>
      <c r="H57" s="53">
        <f t="shared" si="13"/>
        <v>0</v>
      </c>
    </row>
    <row r="58" spans="1:8">
      <c r="A58" s="77"/>
      <c r="B58" s="68" t="s">
        <v>57</v>
      </c>
      <c r="C58" s="69">
        <v>10</v>
      </c>
      <c r="D58" s="100">
        <f t="shared" si="1"/>
        <v>6312</v>
      </c>
      <c r="E58" s="112">
        <f>6500-188</f>
        <v>6312</v>
      </c>
      <c r="F58" s="112"/>
      <c r="G58" s="53"/>
      <c r="H58" s="53"/>
    </row>
    <row r="59" spans="1:8">
      <c r="A59" s="77"/>
      <c r="B59" s="68" t="s">
        <v>50</v>
      </c>
      <c r="C59" s="72">
        <v>20</v>
      </c>
      <c r="D59" s="100">
        <f t="shared" si="1"/>
        <v>-16</v>
      </c>
      <c r="E59" s="112">
        <v>-16</v>
      </c>
      <c r="F59" s="112">
        <v>0</v>
      </c>
      <c r="G59" s="53">
        <v>0</v>
      </c>
      <c r="H59" s="53">
        <v>0</v>
      </c>
    </row>
    <row r="60" spans="1:8">
      <c r="A60" s="77"/>
      <c r="B60" s="78" t="s">
        <v>12</v>
      </c>
      <c r="C60" s="69"/>
      <c r="D60" s="100">
        <f t="shared" si="1"/>
        <v>16</v>
      </c>
      <c r="E60" s="112">
        <f>E61</f>
        <v>16</v>
      </c>
      <c r="F60" s="112">
        <f t="shared" ref="F60:H60" si="14">F61</f>
        <v>0</v>
      </c>
      <c r="G60" s="53">
        <f t="shared" si="14"/>
        <v>0</v>
      </c>
      <c r="H60" s="53">
        <f t="shared" si="14"/>
        <v>0</v>
      </c>
    </row>
    <row r="61" spans="1:8">
      <c r="A61" s="77"/>
      <c r="B61" s="52" t="s">
        <v>51</v>
      </c>
      <c r="C61" s="69">
        <v>70</v>
      </c>
      <c r="D61" s="100">
        <f t="shared" si="1"/>
        <v>16</v>
      </c>
      <c r="E61" s="112">
        <v>16</v>
      </c>
      <c r="F61" s="112">
        <v>0</v>
      </c>
      <c r="G61" s="53">
        <v>0</v>
      </c>
      <c r="H61" s="53">
        <v>0</v>
      </c>
    </row>
    <row r="62" spans="1:8" ht="27" customHeight="1">
      <c r="A62" s="77"/>
      <c r="B62" s="79" t="s">
        <v>70</v>
      </c>
      <c r="C62" s="75" t="s">
        <v>52</v>
      </c>
      <c r="D62" s="100">
        <f t="shared" si="1"/>
        <v>0</v>
      </c>
      <c r="E62" s="112">
        <f>E63+E65</f>
        <v>0</v>
      </c>
      <c r="F62" s="112">
        <f t="shared" ref="F62:H62" si="15">F63+F65</f>
        <v>0</v>
      </c>
      <c r="G62" s="53">
        <f t="shared" si="15"/>
        <v>0</v>
      </c>
      <c r="H62" s="53">
        <f t="shared" si="15"/>
        <v>0</v>
      </c>
    </row>
    <row r="63" spans="1:8">
      <c r="A63" s="77"/>
      <c r="B63" s="66" t="s">
        <v>49</v>
      </c>
      <c r="C63" s="75"/>
      <c r="D63" s="100">
        <f t="shared" si="1"/>
        <v>-8</v>
      </c>
      <c r="E63" s="112">
        <f>E64</f>
        <v>-8</v>
      </c>
      <c r="F63" s="112">
        <f t="shared" ref="F63:H63" si="16">F64</f>
        <v>0</v>
      </c>
      <c r="G63" s="53">
        <f t="shared" si="16"/>
        <v>0</v>
      </c>
      <c r="H63" s="53">
        <f t="shared" si="16"/>
        <v>0</v>
      </c>
    </row>
    <row r="64" spans="1:8">
      <c r="A64" s="77"/>
      <c r="B64" s="68" t="s">
        <v>50</v>
      </c>
      <c r="C64" s="72">
        <v>20</v>
      </c>
      <c r="D64" s="100">
        <f t="shared" si="1"/>
        <v>-8</v>
      </c>
      <c r="E64" s="112">
        <v>-8</v>
      </c>
      <c r="F64" s="112">
        <v>0</v>
      </c>
      <c r="G64" s="53">
        <v>0</v>
      </c>
      <c r="H64" s="53">
        <v>0</v>
      </c>
    </row>
    <row r="65" spans="1:8">
      <c r="A65" s="77"/>
      <c r="B65" s="78" t="s">
        <v>12</v>
      </c>
      <c r="C65" s="69"/>
      <c r="D65" s="100">
        <f t="shared" si="1"/>
        <v>8</v>
      </c>
      <c r="E65" s="112">
        <f>E66</f>
        <v>8</v>
      </c>
      <c r="F65" s="112">
        <f t="shared" ref="F65:H65" si="17">F66</f>
        <v>0</v>
      </c>
      <c r="G65" s="53">
        <f t="shared" si="17"/>
        <v>0</v>
      </c>
      <c r="H65" s="53">
        <f t="shared" si="17"/>
        <v>0</v>
      </c>
    </row>
    <row r="66" spans="1:8">
      <c r="A66" s="77"/>
      <c r="B66" s="52" t="s">
        <v>51</v>
      </c>
      <c r="C66" s="69">
        <v>70</v>
      </c>
      <c r="D66" s="100">
        <f t="shared" si="1"/>
        <v>8</v>
      </c>
      <c r="E66" s="112">
        <v>8</v>
      </c>
      <c r="F66" s="112">
        <v>0</v>
      </c>
      <c r="G66" s="53">
        <v>0</v>
      </c>
      <c r="H66" s="53">
        <v>0</v>
      </c>
    </row>
    <row r="67" spans="1:8" ht="15.75">
      <c r="A67" s="77"/>
      <c r="B67" s="70" t="s">
        <v>54</v>
      </c>
      <c r="C67" s="71">
        <v>84.02</v>
      </c>
      <c r="D67" s="100">
        <f t="shared" si="1"/>
        <v>488</v>
      </c>
      <c r="E67" s="80">
        <f t="shared" ref="E67:H67" si="18">E68</f>
        <v>488</v>
      </c>
      <c r="F67" s="80">
        <f t="shared" si="18"/>
        <v>0</v>
      </c>
      <c r="G67" s="55">
        <f t="shared" si="18"/>
        <v>0</v>
      </c>
      <c r="H67" s="55">
        <f t="shared" si="18"/>
        <v>0</v>
      </c>
    </row>
    <row r="68" spans="1:8" ht="15" customHeight="1">
      <c r="A68" s="77"/>
      <c r="B68" s="61" t="s">
        <v>55</v>
      </c>
      <c r="C68" s="72" t="s">
        <v>56</v>
      </c>
      <c r="D68" s="100">
        <f t="shared" si="1"/>
        <v>488</v>
      </c>
      <c r="E68" s="81">
        <f>E69+E71</f>
        <v>488</v>
      </c>
      <c r="F68" s="81">
        <f>F69</f>
        <v>0</v>
      </c>
      <c r="G68" s="56">
        <f t="shared" ref="G68:H68" si="19">G69+G73</f>
        <v>0</v>
      </c>
      <c r="H68" s="56">
        <f t="shared" si="19"/>
        <v>0</v>
      </c>
    </row>
    <row r="69" spans="1:8" ht="15.75">
      <c r="A69" s="82"/>
      <c r="B69" s="89" t="s">
        <v>49</v>
      </c>
      <c r="C69" s="72"/>
      <c r="D69" s="101">
        <f t="shared" si="1"/>
        <v>300</v>
      </c>
      <c r="E69" s="64">
        <f>E70</f>
        <v>300</v>
      </c>
      <c r="F69" s="64">
        <f t="shared" ref="F69:H69" si="20">F70</f>
        <v>0</v>
      </c>
      <c r="G69" s="56">
        <f t="shared" si="20"/>
        <v>0</v>
      </c>
      <c r="H69" s="56">
        <f t="shared" si="20"/>
        <v>0</v>
      </c>
    </row>
    <row r="70" spans="1:8">
      <c r="A70" s="82"/>
      <c r="B70" s="52" t="s">
        <v>50</v>
      </c>
      <c r="C70" s="72">
        <v>20</v>
      </c>
      <c r="D70" s="101">
        <f t="shared" si="1"/>
        <v>300</v>
      </c>
      <c r="E70" s="64">
        <f>300</f>
        <v>300</v>
      </c>
      <c r="F70" s="112">
        <v>0</v>
      </c>
      <c r="G70" s="53">
        <v>0</v>
      </c>
      <c r="H70" s="53">
        <v>0</v>
      </c>
    </row>
    <row r="71" spans="1:8">
      <c r="A71" s="82"/>
      <c r="B71" s="90" t="s">
        <v>12</v>
      </c>
      <c r="C71" s="69"/>
      <c r="D71" s="101">
        <f t="shared" si="1"/>
        <v>188</v>
      </c>
      <c r="E71" s="64">
        <f>E72</f>
        <v>188</v>
      </c>
      <c r="F71" s="112">
        <v>0</v>
      </c>
      <c r="G71" s="88"/>
      <c r="H71" s="88"/>
    </row>
    <row r="72" spans="1:8">
      <c r="A72" s="82"/>
      <c r="B72" s="52" t="s">
        <v>51</v>
      </c>
      <c r="C72" s="69">
        <v>70</v>
      </c>
      <c r="D72" s="101">
        <f t="shared" si="1"/>
        <v>188</v>
      </c>
      <c r="E72" s="64">
        <v>188</v>
      </c>
      <c r="F72" s="112">
        <v>0</v>
      </c>
      <c r="G72" s="88"/>
      <c r="H72" s="88"/>
    </row>
    <row r="73" spans="1:8" ht="15.75">
      <c r="A73" s="57"/>
      <c r="B73" s="58" t="s">
        <v>58</v>
      </c>
      <c r="C73" s="59"/>
      <c r="D73" s="100">
        <f t="shared" si="1"/>
        <v>0</v>
      </c>
      <c r="E73" s="60">
        <f>E11-E26</f>
        <v>0</v>
      </c>
      <c r="F73" s="60">
        <f>F11-F26</f>
        <v>0</v>
      </c>
    </row>
  </sheetData>
  <mergeCells count="4">
    <mergeCell ref="A5:D5"/>
    <mergeCell ref="A6:D6"/>
    <mergeCell ref="B7:D7"/>
    <mergeCell ref="A9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2021-12-15T08:32:44Z</cp:lastPrinted>
  <dcterms:created xsi:type="dcterms:W3CDTF">2021-11-19T08:06:37Z</dcterms:created>
  <dcterms:modified xsi:type="dcterms:W3CDTF">2023-01-30T08:40:31Z</dcterms:modified>
</cp:coreProperties>
</file>