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odoro\Downloads\SEDINTE CJ FOARTE BUNE OLD\Anexe si H.A 28.03.2022\Anexe la H.C.J nr. 92 din 28.03.2022_P.32\"/>
    </mc:Choice>
  </mc:AlternateContent>
  <bookViews>
    <workbookView xWindow="0" yWindow="75" windowWidth="24240" windowHeight="12600"/>
  </bookViews>
  <sheets>
    <sheet name="Anexa 1" sheetId="1" r:id="rId1"/>
  </sheets>
  <definedNames>
    <definedName name="_xlnm.Print_Titles" localSheetId="0">'Anexa 1'!$9:$11</definedName>
  </definedNames>
  <calcPr calcId="162913"/>
</workbook>
</file>

<file path=xl/calcChain.xml><?xml version="1.0" encoding="utf-8"?>
<calcChain xmlns="http://schemas.openxmlformats.org/spreadsheetml/2006/main">
  <c r="D60" i="1" l="1"/>
  <c r="F15" i="1"/>
  <c r="F22" i="1"/>
  <c r="F21" i="1" s="1"/>
  <c r="F26" i="1"/>
  <c r="F25" i="1" s="1"/>
  <c r="F24" i="1" s="1"/>
  <c r="F30" i="1"/>
  <c r="F29" i="1" s="1"/>
  <c r="F28" i="1" s="1"/>
  <c r="F33" i="1"/>
  <c r="F34" i="1"/>
  <c r="F37" i="1"/>
  <c r="F36" i="1" s="1"/>
  <c r="F32" i="1" s="1"/>
  <c r="F42" i="1"/>
  <c r="F41" i="1" s="1"/>
  <c r="F40" i="1" s="1"/>
  <c r="F39" i="1" s="1"/>
  <c r="F48" i="1"/>
  <c r="F47" i="1" s="1"/>
  <c r="F46" i="1" s="1"/>
  <c r="F45" i="1" s="1"/>
  <c r="F54" i="1"/>
  <c r="F53" i="1" s="1"/>
  <c r="F52" i="1" s="1"/>
  <c r="F51" i="1" s="1"/>
  <c r="F61" i="1"/>
  <c r="F18" i="1"/>
  <c r="F17" i="1" s="1"/>
  <c r="F59" i="1"/>
  <c r="C78" i="1"/>
  <c r="F58" i="1" l="1"/>
  <c r="F57" i="1" s="1"/>
  <c r="F14" i="1"/>
  <c r="F20" i="1"/>
  <c r="C99" i="1"/>
  <c r="C91" i="1"/>
  <c r="C95" i="1"/>
  <c r="F13" i="1" l="1"/>
  <c r="C77" i="1"/>
  <c r="C76" i="1" s="1"/>
  <c r="L25" i="1"/>
  <c r="L24" i="1" s="1"/>
  <c r="H26" i="1"/>
  <c r="H25" i="1" s="1"/>
  <c r="H24" i="1" s="1"/>
  <c r="I26" i="1"/>
  <c r="I25" i="1" s="1"/>
  <c r="I24" i="1" s="1"/>
  <c r="J26" i="1"/>
  <c r="J25" i="1" s="1"/>
  <c r="J24" i="1" s="1"/>
  <c r="K26" i="1"/>
  <c r="K25" i="1" s="1"/>
  <c r="K24" i="1" s="1"/>
  <c r="L26" i="1"/>
  <c r="G26" i="1"/>
  <c r="G25" i="1" s="1"/>
  <c r="G24" i="1" s="1"/>
  <c r="D27" i="1"/>
  <c r="F67" i="1" l="1"/>
  <c r="D24" i="1"/>
  <c r="D25" i="1"/>
  <c r="D26" i="1"/>
  <c r="C84" i="1" l="1"/>
  <c r="C83" i="1" s="1"/>
  <c r="C82" i="1" s="1"/>
  <c r="C86" i="1"/>
  <c r="C87" i="1"/>
  <c r="C94" i="1"/>
  <c r="C89" i="1" s="1"/>
  <c r="C90" i="1"/>
  <c r="C72" i="1"/>
  <c r="C71" i="1" s="1"/>
  <c r="C98" i="1"/>
  <c r="I63" i="1"/>
  <c r="J63" i="1"/>
  <c r="K63" i="1"/>
  <c r="L63" i="1"/>
  <c r="H63" i="1"/>
  <c r="H65" i="1"/>
  <c r="I65" i="1"/>
  <c r="J65" i="1"/>
  <c r="K65" i="1"/>
  <c r="L65" i="1"/>
  <c r="G65" i="1"/>
  <c r="D16" i="1"/>
  <c r="D35" i="1"/>
  <c r="D38" i="1"/>
  <c r="D43" i="1"/>
  <c r="D44" i="1"/>
  <c r="D49" i="1"/>
  <c r="D50" i="1"/>
  <c r="D56" i="1"/>
  <c r="D66" i="1"/>
  <c r="H15" i="1"/>
  <c r="I15" i="1"/>
  <c r="J15" i="1"/>
  <c r="K15" i="1"/>
  <c r="L15" i="1"/>
  <c r="G15" i="1"/>
  <c r="E19" i="1"/>
  <c r="E18" i="1" s="1"/>
  <c r="E17" i="1" s="1"/>
  <c r="E14" i="1" s="1"/>
  <c r="E13" i="1" s="1"/>
  <c r="G19" i="1"/>
  <c r="H19" i="1"/>
  <c r="H18" i="1" s="1"/>
  <c r="H17" i="1" s="1"/>
  <c r="I19" i="1"/>
  <c r="I18" i="1" s="1"/>
  <c r="I17" i="1" s="1"/>
  <c r="J19" i="1"/>
  <c r="J18" i="1" s="1"/>
  <c r="J17" i="1" s="1"/>
  <c r="K19" i="1"/>
  <c r="K18" i="1" s="1"/>
  <c r="K17" i="1" s="1"/>
  <c r="L19" i="1"/>
  <c r="L18" i="1" s="1"/>
  <c r="L17" i="1" s="1"/>
  <c r="I55" i="1"/>
  <c r="I54" i="1" s="1"/>
  <c r="I53" i="1" s="1"/>
  <c r="I52" i="1" s="1"/>
  <c r="I51" i="1" s="1"/>
  <c r="H55" i="1"/>
  <c r="H54" i="1" s="1"/>
  <c r="H53" i="1" s="1"/>
  <c r="H52" i="1" s="1"/>
  <c r="H51" i="1" s="1"/>
  <c r="G55" i="1"/>
  <c r="G54" i="1" s="1"/>
  <c r="G53" i="1" s="1"/>
  <c r="G52" i="1" s="1"/>
  <c r="G51" i="1" s="1"/>
  <c r="L54" i="1"/>
  <c r="L53" i="1" s="1"/>
  <c r="L52" i="1" s="1"/>
  <c r="L51" i="1" s="1"/>
  <c r="K54" i="1"/>
  <c r="K53" i="1" s="1"/>
  <c r="K52" i="1" s="1"/>
  <c r="K51" i="1" s="1"/>
  <c r="J54" i="1"/>
  <c r="J53" i="1" s="1"/>
  <c r="J52" i="1" s="1"/>
  <c r="J51" i="1" s="1"/>
  <c r="E54" i="1"/>
  <c r="E53" i="1" s="1"/>
  <c r="E52" i="1" s="1"/>
  <c r="E51" i="1" s="1"/>
  <c r="L48" i="1"/>
  <c r="L47" i="1" s="1"/>
  <c r="L46" i="1" s="1"/>
  <c r="L45" i="1" s="1"/>
  <c r="K48" i="1"/>
  <c r="K47" i="1" s="1"/>
  <c r="K46" i="1" s="1"/>
  <c r="K45" i="1" s="1"/>
  <c r="J48" i="1"/>
  <c r="J47" i="1" s="1"/>
  <c r="J46" i="1" s="1"/>
  <c r="J45" i="1" s="1"/>
  <c r="I48" i="1"/>
  <c r="I47" i="1" s="1"/>
  <c r="I46" i="1" s="1"/>
  <c r="I45" i="1" s="1"/>
  <c r="H48" i="1"/>
  <c r="H47" i="1" s="1"/>
  <c r="H46" i="1" s="1"/>
  <c r="H45" i="1" s="1"/>
  <c r="G48" i="1"/>
  <c r="G47" i="1" s="1"/>
  <c r="G46" i="1" s="1"/>
  <c r="G45" i="1" s="1"/>
  <c r="E48" i="1"/>
  <c r="E47" i="1" s="1"/>
  <c r="E46" i="1" s="1"/>
  <c r="E45" i="1" s="1"/>
  <c r="L42" i="1"/>
  <c r="L41" i="1" s="1"/>
  <c r="L40" i="1" s="1"/>
  <c r="L39" i="1" s="1"/>
  <c r="K42" i="1"/>
  <c r="K41" i="1" s="1"/>
  <c r="K40" i="1" s="1"/>
  <c r="K39" i="1" s="1"/>
  <c r="J42" i="1"/>
  <c r="J41" i="1" s="1"/>
  <c r="J40" i="1" s="1"/>
  <c r="J39" i="1" s="1"/>
  <c r="I42" i="1"/>
  <c r="I41" i="1" s="1"/>
  <c r="I40" i="1" s="1"/>
  <c r="I39" i="1" s="1"/>
  <c r="H42" i="1"/>
  <c r="H41" i="1" s="1"/>
  <c r="H40" i="1" s="1"/>
  <c r="H39" i="1" s="1"/>
  <c r="G42" i="1"/>
  <c r="G41" i="1" s="1"/>
  <c r="G40" i="1" s="1"/>
  <c r="G39" i="1" s="1"/>
  <c r="E42" i="1"/>
  <c r="H30" i="1"/>
  <c r="H29" i="1" s="1"/>
  <c r="H28" i="1" s="1"/>
  <c r="I30" i="1"/>
  <c r="I29" i="1" s="1"/>
  <c r="I28" i="1" s="1"/>
  <c r="J30" i="1"/>
  <c r="J29" i="1" s="1"/>
  <c r="J28" i="1" s="1"/>
  <c r="K30" i="1"/>
  <c r="K29" i="1" s="1"/>
  <c r="K28" i="1" s="1"/>
  <c r="L30" i="1"/>
  <c r="L29" i="1" s="1"/>
  <c r="L28" i="1" s="1"/>
  <c r="G31" i="1"/>
  <c r="D31" i="1" s="1"/>
  <c r="H37" i="1"/>
  <c r="H36" i="1" s="1"/>
  <c r="I37" i="1"/>
  <c r="I36" i="1" s="1"/>
  <c r="J37" i="1"/>
  <c r="J36" i="1" s="1"/>
  <c r="K37" i="1"/>
  <c r="K36" i="1" s="1"/>
  <c r="L37" i="1"/>
  <c r="L36" i="1" s="1"/>
  <c r="G37" i="1"/>
  <c r="G36" i="1" s="1"/>
  <c r="H34" i="1"/>
  <c r="H33" i="1" s="1"/>
  <c r="I34" i="1"/>
  <c r="I33" i="1" s="1"/>
  <c r="J34" i="1"/>
  <c r="J33" i="1" s="1"/>
  <c r="K34" i="1"/>
  <c r="K33" i="1" s="1"/>
  <c r="L34" i="1"/>
  <c r="L33" i="1" s="1"/>
  <c r="G34" i="1"/>
  <c r="G33" i="1" s="1"/>
  <c r="G23" i="1"/>
  <c r="G22" i="1" s="1"/>
  <c r="G21" i="1" s="1"/>
  <c r="E59" i="1"/>
  <c r="E58" i="1" s="1"/>
  <c r="E57" i="1" s="1"/>
  <c r="G59" i="1"/>
  <c r="H59" i="1"/>
  <c r="H58" i="1" s="1"/>
  <c r="H57" i="1" s="1"/>
  <c r="I59" i="1"/>
  <c r="I58" i="1" s="1"/>
  <c r="I57" i="1" s="1"/>
  <c r="J59" i="1"/>
  <c r="J58" i="1" s="1"/>
  <c r="J57" i="1" s="1"/>
  <c r="K59" i="1"/>
  <c r="K58" i="1" s="1"/>
  <c r="K57" i="1" s="1"/>
  <c r="L59" i="1"/>
  <c r="L58" i="1" s="1"/>
  <c r="L57" i="1" s="1"/>
  <c r="E22" i="1"/>
  <c r="E21" i="1" s="1"/>
  <c r="H22" i="1"/>
  <c r="H21" i="1" s="1"/>
  <c r="I22" i="1"/>
  <c r="I21" i="1" s="1"/>
  <c r="J22" i="1"/>
  <c r="J21" i="1" s="1"/>
  <c r="K22" i="1"/>
  <c r="K21" i="1" s="1"/>
  <c r="L22" i="1"/>
  <c r="L21" i="1" s="1"/>
  <c r="G58" i="1" l="1"/>
  <c r="D59" i="1"/>
  <c r="G30" i="1"/>
  <c r="G29" i="1" s="1"/>
  <c r="G28" i="1" s="1"/>
  <c r="D19" i="1"/>
  <c r="G18" i="1"/>
  <c r="D51" i="1"/>
  <c r="I62" i="1"/>
  <c r="I61" i="1" s="1"/>
  <c r="D33" i="1"/>
  <c r="D39" i="1"/>
  <c r="C70" i="1"/>
  <c r="C69" i="1" s="1"/>
  <c r="D45" i="1"/>
  <c r="D48" i="1"/>
  <c r="D36" i="1"/>
  <c r="H62" i="1"/>
  <c r="H61" i="1" s="1"/>
  <c r="D21" i="1"/>
  <c r="D37" i="1"/>
  <c r="H14" i="1"/>
  <c r="H13" i="1" s="1"/>
  <c r="D52" i="1"/>
  <c r="J62" i="1"/>
  <c r="J61" i="1" s="1"/>
  <c r="D23" i="1"/>
  <c r="I14" i="1"/>
  <c r="I13" i="1" s="1"/>
  <c r="D53" i="1"/>
  <c r="D34" i="1"/>
  <c r="K62" i="1"/>
  <c r="K61" i="1" s="1"/>
  <c r="J14" i="1"/>
  <c r="J13" i="1" s="1"/>
  <c r="D54" i="1"/>
  <c r="L62" i="1"/>
  <c r="L61" i="1" s="1"/>
  <c r="K14" i="1"/>
  <c r="K13" i="1" s="1"/>
  <c r="D55" i="1"/>
  <c r="L14" i="1"/>
  <c r="L13" i="1" s="1"/>
  <c r="D42" i="1"/>
  <c r="D15" i="1"/>
  <c r="J32" i="1"/>
  <c r="I32" i="1"/>
  <c r="I20" i="1" s="1"/>
  <c r="H32" i="1"/>
  <c r="L32" i="1"/>
  <c r="K32" i="1"/>
  <c r="K20" i="1" s="1"/>
  <c r="D28" i="1"/>
  <c r="D29" i="1"/>
  <c r="D22" i="1"/>
  <c r="D47" i="1"/>
  <c r="D40" i="1"/>
  <c r="G32" i="1"/>
  <c r="D41" i="1"/>
  <c r="D46" i="1"/>
  <c r="D65" i="1"/>
  <c r="E41" i="1"/>
  <c r="E40" i="1" s="1"/>
  <c r="E39" i="1" s="1"/>
  <c r="J20" i="1" l="1"/>
  <c r="D30" i="1"/>
  <c r="H20" i="1"/>
  <c r="H67" i="1" s="1"/>
  <c r="G17" i="1"/>
  <c r="D18" i="1"/>
  <c r="G57" i="1"/>
  <c r="D57" i="1" s="1"/>
  <c r="D58" i="1"/>
  <c r="L67" i="1"/>
  <c r="L20" i="1"/>
  <c r="J67" i="1"/>
  <c r="I67" i="1"/>
  <c r="K67" i="1"/>
  <c r="D32" i="1"/>
  <c r="E20" i="1"/>
  <c r="E67" i="1" s="1"/>
  <c r="D63" i="1"/>
  <c r="D64" i="1"/>
  <c r="G62" i="1"/>
  <c r="D62" i="1" s="1"/>
  <c r="D17" i="1" l="1"/>
  <c r="G14" i="1"/>
  <c r="G61" i="1"/>
  <c r="D14" i="1" l="1"/>
  <c r="G13" i="1"/>
  <c r="D13" i="1" s="1"/>
  <c r="G20" i="1"/>
  <c r="D20" i="1" s="1"/>
  <c r="D61" i="1"/>
  <c r="D67" i="1" l="1"/>
  <c r="G67" i="1"/>
</calcChain>
</file>

<file path=xl/sharedStrings.xml><?xml version="1.0" encoding="utf-8"?>
<sst xmlns="http://schemas.openxmlformats.org/spreadsheetml/2006/main" count="125" uniqueCount="90">
  <si>
    <t>CONSILIUL JUDETEAN ARGES</t>
  </si>
  <si>
    <t>ANEXA 1</t>
  </si>
  <si>
    <t>INFLUENTE</t>
  </si>
  <si>
    <t>Nr. crt.</t>
  </si>
  <si>
    <t>DENUMIRE INDICATORI</t>
  </si>
  <si>
    <t>COD</t>
  </si>
  <si>
    <t>SECTIUNEA DE FUNCTIONARE</t>
  </si>
  <si>
    <t xml:space="preserve">TOTAL CHELTUIELI </t>
  </si>
  <si>
    <t>67.02</t>
  </si>
  <si>
    <t>51.01.01</t>
  </si>
  <si>
    <t>Cheltuieli curente</t>
  </si>
  <si>
    <t xml:space="preserve"> Transferuri </t>
  </si>
  <si>
    <t>I. cheltuieli de personal</t>
  </si>
  <si>
    <t>II. cheltuieli cu bunuri si servicii</t>
  </si>
  <si>
    <t>Trim III</t>
  </si>
  <si>
    <t>Trim IV</t>
  </si>
  <si>
    <t>ESTIMARI ANII</t>
  </si>
  <si>
    <t>mii lei</t>
  </si>
  <si>
    <t>Trim I</t>
  </si>
  <si>
    <t xml:space="preserve">TRIM. II </t>
  </si>
  <si>
    <t>LA BUGETUL LOCAL PE ANUL 2022</t>
  </si>
  <si>
    <t xml:space="preserve"> AN 2022</t>
  </si>
  <si>
    <t>CENTRUL CULTURAL JUDETEAN ARGES</t>
  </si>
  <si>
    <t>67.02.03.04</t>
  </si>
  <si>
    <t>SCOALA POPULARA DE ARTE SI MESERII PITESTI</t>
  </si>
  <si>
    <t>67.02.03.05</t>
  </si>
  <si>
    <t>CENTRUL JUDETEAN DE CULTURA SI ARTE ARGES</t>
  </si>
  <si>
    <t>AUTORITATI PUBLICE SI ACTIUNI EXTERNE</t>
  </si>
  <si>
    <t>51.02.01.03</t>
  </si>
  <si>
    <t>SECTIUNEA DE DEZVOLTARE</t>
  </si>
  <si>
    <t xml:space="preserve"> Cheltuieli de capital</t>
  </si>
  <si>
    <t xml:space="preserve">ASIGURARI SI ASIST. SOCIALA </t>
  </si>
  <si>
    <t>CAMIN PERSOANE VARSTNICE MOZACENI</t>
  </si>
  <si>
    <t>68.02.04</t>
  </si>
  <si>
    <t xml:space="preserve">TRANSPORTURI </t>
  </si>
  <si>
    <t xml:space="preserve">DRUMURI SI PODURI JUDETENE </t>
  </si>
  <si>
    <t>84.02.03.01</t>
  </si>
  <si>
    <t xml:space="preserve">Finantare din Excedentul bugetului local </t>
  </si>
  <si>
    <t xml:space="preserve">pentru finantarea SECTIUNII DE DEZVOLTARE </t>
  </si>
  <si>
    <t xml:space="preserve">Cap. 84.02 TRANSPORTURI </t>
  </si>
  <si>
    <t xml:space="preserve">Cheltuieli de capital </t>
  </si>
  <si>
    <t>BIBLIOTECA JUDETEANA "DINICU
 GOLESCU" ARGES</t>
  </si>
  <si>
    <t>67.02.03</t>
  </si>
  <si>
    <t xml:space="preserve">CULTURA, RECREERE SI RELIGIE </t>
  </si>
  <si>
    <t>Alte transferuri  de capital catre institutii publice</t>
  </si>
  <si>
    <t>51.02.29</t>
  </si>
  <si>
    <t>MUZEUL JUDETEAN ARGES</t>
  </si>
  <si>
    <t>67.02.03.02.01</t>
  </si>
  <si>
    <t>SANATATE</t>
  </si>
  <si>
    <t xml:space="preserve">SUME DEFALCATE DIN TVA </t>
  </si>
  <si>
    <t>11.02.</t>
  </si>
  <si>
    <t>Sume def din TVA  pentru drumuri</t>
  </si>
  <si>
    <t>11.02.05</t>
  </si>
  <si>
    <t xml:space="preserve">VENITURI PROPRII </t>
  </si>
  <si>
    <t>Venituri din prestari servicii si alte activitati</t>
  </si>
  <si>
    <t xml:space="preserve">Contributia de intretinere a persoanelor asistate </t>
  </si>
  <si>
    <t>33.02</t>
  </si>
  <si>
    <t>33.02.13</t>
  </si>
  <si>
    <t>VENITURI - TOTAL</t>
  </si>
  <si>
    <t>ALTE INSTITUTII SI ACTIUNI SANITARE</t>
  </si>
  <si>
    <t>66.02.50.50</t>
  </si>
  <si>
    <t>Transferuri de capital - pt fin investitiilor la spitale</t>
  </si>
  <si>
    <t>51.02.12</t>
  </si>
  <si>
    <t>EXCEDENT/DEFICIT</t>
  </si>
  <si>
    <t>Cheltuieli cu bunuri si servicii</t>
  </si>
  <si>
    <t>Cheltuieli de personal</t>
  </si>
  <si>
    <t>Achizitia a doua  grupuri de pompare necesare in sistemul de alimentare cu apa Mancioiu</t>
  </si>
  <si>
    <t>Expertiza tehnica a imobilului fost CDT situat in Bd. I.C. Bratianu, nr. 62</t>
  </si>
  <si>
    <t>Expertiza tehnica a imobilului fost Centrul de Transfuzie Sanguina Pitesti situat in Str. Negru Voda, nr. 43</t>
  </si>
  <si>
    <t>SPITALUL DE PSIHIATRIE VEDEA</t>
  </si>
  <si>
    <t xml:space="preserve">SPITALUL ORASENESC “REGELE CAROL I” COSTESTI </t>
  </si>
  <si>
    <t>Achizitia de aparatura medicala necesara sectiei ATI</t>
  </si>
  <si>
    <t xml:space="preserve"> Transferuri din care:</t>
  </si>
  <si>
    <t xml:space="preserve">ORDINE PUBLICA SI SIGURANTA NATIONALA </t>
  </si>
  <si>
    <t>INSPECTORATUL GENERAL PENTRU SITUATII DE URGENTA</t>
  </si>
  <si>
    <t>61.02.05.02</t>
  </si>
  <si>
    <t>Studii tehnice in vederea elaborarii documentatiei pentru  proiectul "Reabilitarea si eficientizarea energetica a Muzeului Judetean Arges"</t>
  </si>
  <si>
    <t>Studii tehnice in vederea elaborarii documentatiei pentru Proiectul ”Reabilitarea si eficientizarea energetica a Bibilotecii Judetene ”Dinicu Golescu” Arges”</t>
  </si>
  <si>
    <t>Documentatie de avizare a lucrarilor de interventie (D.A.L.I.) pentru Proiectul”Reabilitarea si eficientizarea energetica a Bibilotecii Judetene ”Dinicu Golescu” Arges”</t>
  </si>
  <si>
    <t>Documentatie de avizare a lucrarilor de interventie (D.A.L.I.) pentru proiectul "Reabilitarea si eficientizarea energetica a Muzeului Judetean Arges"</t>
  </si>
  <si>
    <t xml:space="preserve">Servicii de proiectare fazele: studii de teren, expertiza tehnica, DALI si elaborare  documentatii tehnice pentru obtinere CU,  avize /acorduri /autorizatii pentru obiectivul„Modernizare DJ 703 I  Merisani (DN 7 C - Km 12+450) – Musatesti – Bradulet - Bradet - Lac Vidraru (DN 7 C - Km 64+400), Km 53+580 – Km 61+055, L = 7,475 Km”  </t>
  </si>
  <si>
    <t xml:space="preserve">Servicii de verificare tehnica de calitate a proiectului tehnic si a detaliilor de executie pentru obiectivul  „Modernizare DJ 703 I  Merisani (DN 7 C - Km 12+450) – Musatesti – Bradulet - Bradet - Lac Vidraru (DN 7 C - Km 64+400), Km 53+580 – Km 61+055, L = 7,475 Km”  </t>
  </si>
  <si>
    <t>Expertiza tehnica, studii tehnice, releveu si DALI pentru obiectivul de investitii "Reabilitare termica cladire  Pavilionul 1- Spitalului de Psihiatrie "Sf.Maria" Vedea -Arges"</t>
  </si>
  <si>
    <t>Achizitie si montaj generator electric automat de minim 40KWA cu functionare continua</t>
  </si>
  <si>
    <t>Achizitie si montaj centrala termica de minim 30 KW cu functionare pe gaze naturale</t>
  </si>
  <si>
    <t>Achizitie si montaj centrala termica de minim 24 KW cu functionare pe energie electrica</t>
  </si>
  <si>
    <t xml:space="preserve"> Cheltuieli de capital -</t>
  </si>
  <si>
    <t>TRIM I</t>
  </si>
  <si>
    <t>67.02.03.30</t>
  </si>
  <si>
    <t>La H.C.J. nr. 92/28.03.2022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</si>
</sst>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4"/>
      <name val="Arial"/>
      <family val="2"/>
      <charset val="238"/>
    </font>
    <font>
      <b/>
      <u/>
      <sz val="14"/>
      <name val="Arial"/>
      <family val="2"/>
      <charset val="238"/>
    </font>
    <font>
      <b/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rgb="FF006100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rgb="FF006100"/>
      <name val="Times New Roman"/>
      <family val="1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b/>
      <sz val="10"/>
      <color rgb="FFFF0000"/>
      <name val="Arial"/>
      <family val="2"/>
      <charset val="238"/>
    </font>
    <font>
      <sz val="12"/>
      <color theme="1"/>
      <name val="Times New Roman"/>
      <family val="1"/>
      <charset val="238"/>
    </font>
    <font>
      <b/>
      <u/>
      <sz val="1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sz val="11"/>
      <name val="Times New Roman"/>
      <family val="1"/>
    </font>
    <font>
      <sz val="12"/>
      <name val="Times New Roman"/>
      <family val="1"/>
      <charset val="238"/>
    </font>
    <font>
      <sz val="11"/>
      <color rgb="FFFF0000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6EFCE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0" fontId="8" fillId="4" borderId="0" applyNumberFormat="0" applyBorder="0" applyAlignment="0" applyProtection="0"/>
    <xf numFmtId="0" fontId="14" fillId="0" borderId="0"/>
    <xf numFmtId="0" fontId="13" fillId="0" borderId="0"/>
  </cellStyleXfs>
  <cellXfs count="128">
    <xf numFmtId="0" fontId="0" fillId="0" borderId="0" xfId="0"/>
    <xf numFmtId="0" fontId="1" fillId="0" borderId="0" xfId="0" applyFont="1" applyFill="1"/>
    <xf numFmtId="0" fontId="3" fillId="0" borderId="0" xfId="0" applyFont="1" applyFill="1" applyBorder="1" applyAlignment="1">
      <alignment horizontal="center"/>
    </xf>
    <xf numFmtId="0" fontId="1" fillId="0" borderId="0" xfId="0" applyFont="1" applyFill="1" applyBorder="1"/>
    <xf numFmtId="0" fontId="9" fillId="0" borderId="0" xfId="0" applyFont="1"/>
    <xf numFmtId="0" fontId="6" fillId="0" borderId="0" xfId="0" applyFont="1" applyFill="1"/>
    <xf numFmtId="0" fontId="6" fillId="2" borderId="0" xfId="0" applyFont="1" applyFill="1" applyAlignment="1">
      <alignment horizontal="left"/>
    </xf>
    <xf numFmtId="0" fontId="7" fillId="0" borderId="0" xfId="0" applyFont="1" applyFill="1"/>
    <xf numFmtId="0" fontId="6" fillId="0" borderId="0" xfId="0" applyFont="1" applyFill="1" applyAlignment="1">
      <alignment horizontal="right"/>
    </xf>
    <xf numFmtId="0" fontId="6" fillId="2" borderId="0" xfId="0" applyFont="1" applyFill="1" applyAlignment="1">
      <alignment horizontal="center"/>
    </xf>
    <xf numFmtId="0" fontId="6" fillId="2" borderId="0" xfId="0" applyFont="1" applyFill="1"/>
    <xf numFmtId="0" fontId="7" fillId="0" borderId="0" xfId="0" applyFont="1" applyFill="1" applyBorder="1"/>
    <xf numFmtId="0" fontId="7" fillId="0" borderId="0" xfId="0" applyFont="1" applyFill="1" applyBorder="1" applyAlignment="1">
      <alignment horizontal="right"/>
    </xf>
    <xf numFmtId="0" fontId="6" fillId="0" borderId="2" xfId="0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6" fillId="2" borderId="3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10" fillId="0" borderId="2" xfId="0" applyFont="1" applyBorder="1" applyAlignment="1">
      <alignment horizontal="center" wrapText="1"/>
    </xf>
    <xf numFmtId="0" fontId="1" fillId="0" borderId="3" xfId="0" applyFont="1" applyFill="1" applyBorder="1" applyAlignment="1">
      <alignment wrapText="1"/>
    </xf>
    <xf numFmtId="0" fontId="6" fillId="2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wrapText="1"/>
    </xf>
    <xf numFmtId="0" fontId="12" fillId="3" borderId="2" xfId="0" applyFont="1" applyFill="1" applyBorder="1" applyAlignment="1">
      <alignment horizontal="center"/>
    </xf>
    <xf numFmtId="0" fontId="5" fillId="0" borderId="2" xfId="0" applyFont="1" applyFill="1" applyBorder="1"/>
    <xf numFmtId="0" fontId="12" fillId="0" borderId="2" xfId="0" applyFont="1" applyFill="1" applyBorder="1" applyAlignment="1">
      <alignment horizontal="center"/>
    </xf>
    <xf numFmtId="0" fontId="12" fillId="0" borderId="2" xfId="0" applyFont="1" applyFill="1" applyBorder="1"/>
    <xf numFmtId="0" fontId="5" fillId="3" borderId="2" xfId="0" applyFont="1" applyFill="1" applyBorder="1"/>
    <xf numFmtId="0" fontId="5" fillId="0" borderId="2" xfId="0" applyFont="1" applyFill="1" applyBorder="1" applyAlignment="1">
      <alignment horizontal="center"/>
    </xf>
    <xf numFmtId="0" fontId="13" fillId="0" borderId="0" xfId="0" applyFont="1" applyBorder="1" applyAlignment="1">
      <alignment wrapText="1"/>
    </xf>
    <xf numFmtId="0" fontId="13" fillId="0" borderId="0" xfId="0" applyFont="1" applyBorder="1" applyAlignment="1"/>
    <xf numFmtId="0" fontId="0" fillId="0" borderId="0" xfId="0" applyBorder="1" applyAlignment="1"/>
    <xf numFmtId="0" fontId="13" fillId="0" borderId="0" xfId="0" applyFont="1" applyFill="1" applyBorder="1" applyAlignment="1"/>
    <xf numFmtId="0" fontId="5" fillId="2" borderId="2" xfId="0" applyFont="1" applyFill="1" applyBorder="1" applyAlignment="1">
      <alignment wrapText="1"/>
    </xf>
    <xf numFmtId="0" fontId="5" fillId="2" borderId="2" xfId="0" applyFont="1" applyFill="1" applyBorder="1"/>
    <xf numFmtId="4" fontId="15" fillId="2" borderId="0" xfId="2" applyNumberFormat="1" applyFont="1" applyFill="1" applyBorder="1" applyAlignment="1">
      <alignment horizontal="right"/>
    </xf>
    <xf numFmtId="0" fontId="1" fillId="2" borderId="0" xfId="0" applyFont="1" applyFill="1" applyBorder="1" applyAlignment="1"/>
    <xf numFmtId="0" fontId="16" fillId="2" borderId="0" xfId="0" applyFont="1" applyFill="1" applyBorder="1" applyAlignment="1"/>
    <xf numFmtId="0" fontId="1" fillId="2" borderId="0" xfId="0" applyFont="1" applyFill="1" applyBorder="1"/>
    <xf numFmtId="0" fontId="5" fillId="8" borderId="2" xfId="0" applyFont="1" applyFill="1" applyBorder="1" applyAlignment="1">
      <alignment horizontal="center"/>
    </xf>
    <xf numFmtId="0" fontId="12" fillId="2" borderId="2" xfId="0" applyFont="1" applyFill="1" applyBorder="1" applyAlignment="1">
      <alignment horizontal="center"/>
    </xf>
    <xf numFmtId="0" fontId="5" fillId="8" borderId="2" xfId="0" applyFont="1" applyFill="1" applyBorder="1"/>
    <xf numFmtId="0" fontId="5" fillId="8" borderId="2" xfId="0" applyFont="1" applyFill="1" applyBorder="1" applyAlignment="1">
      <alignment wrapText="1"/>
    </xf>
    <xf numFmtId="0" fontId="5" fillId="9" borderId="2" xfId="0" applyFont="1" applyFill="1" applyBorder="1" applyAlignment="1">
      <alignment horizontal="center"/>
    </xf>
    <xf numFmtId="4" fontId="11" fillId="8" borderId="2" xfId="1" applyNumberFormat="1" applyFont="1" applyFill="1" applyBorder="1" applyAlignment="1">
      <alignment horizontal="right"/>
    </xf>
    <xf numFmtId="4" fontId="11" fillId="2" borderId="2" xfId="1" applyNumberFormat="1" applyFont="1" applyFill="1" applyBorder="1" applyAlignment="1">
      <alignment horizontal="right"/>
    </xf>
    <xf numFmtId="4" fontId="9" fillId="8" borderId="2" xfId="0" applyNumberFormat="1" applyFont="1" applyFill="1" applyBorder="1" applyAlignment="1">
      <alignment horizontal="right"/>
    </xf>
    <xf numFmtId="4" fontId="9" fillId="0" borderId="2" xfId="0" applyNumberFormat="1" applyFont="1" applyBorder="1" applyAlignment="1">
      <alignment horizontal="right"/>
    </xf>
    <xf numFmtId="4" fontId="10" fillId="0" borderId="2" xfId="0" applyNumberFormat="1" applyFont="1" applyBorder="1" applyAlignment="1">
      <alignment horizontal="right"/>
    </xf>
    <xf numFmtId="4" fontId="7" fillId="2" borderId="2" xfId="0" applyNumberFormat="1" applyFont="1" applyFill="1" applyBorder="1" applyAlignment="1">
      <alignment horizontal="right"/>
    </xf>
    <xf numFmtId="4" fontId="6" fillId="2" borderId="2" xfId="0" applyNumberFormat="1" applyFont="1" applyFill="1" applyBorder="1" applyAlignment="1">
      <alignment horizontal="right"/>
    </xf>
    <xf numFmtId="4" fontId="6" fillId="0" borderId="2" xfId="0" applyNumberFormat="1" applyFont="1" applyFill="1" applyBorder="1" applyAlignment="1">
      <alignment horizontal="right" vertical="center"/>
    </xf>
    <xf numFmtId="4" fontId="9" fillId="2" borderId="2" xfId="0" applyNumberFormat="1" applyFont="1" applyFill="1" applyBorder="1" applyAlignment="1">
      <alignment horizontal="right"/>
    </xf>
    <xf numFmtId="0" fontId="18" fillId="6" borderId="2" xfId="0" applyFont="1" applyFill="1" applyBorder="1" applyAlignment="1">
      <alignment wrapText="1"/>
    </xf>
    <xf numFmtId="0" fontId="18" fillId="5" borderId="2" xfId="0" applyFont="1" applyFill="1" applyBorder="1" applyAlignment="1"/>
    <xf numFmtId="0" fontId="9" fillId="0" borderId="2" xfId="2" applyFont="1" applyFill="1" applyBorder="1" applyAlignment="1">
      <alignment wrapText="1"/>
    </xf>
    <xf numFmtId="0" fontId="7" fillId="0" borderId="2" xfId="0" applyFont="1" applyFill="1" applyBorder="1"/>
    <xf numFmtId="0" fontId="6" fillId="2" borderId="2" xfId="0" applyFont="1" applyFill="1" applyBorder="1" applyAlignment="1">
      <alignment wrapText="1"/>
    </xf>
    <xf numFmtId="0" fontId="6" fillId="2" borderId="2" xfId="0" applyFont="1" applyFill="1" applyBorder="1"/>
    <xf numFmtId="0" fontId="10" fillId="7" borderId="2" xfId="2" applyFont="1" applyFill="1" applyBorder="1" applyAlignment="1">
      <alignment wrapText="1"/>
    </xf>
    <xf numFmtId="0" fontId="19" fillId="0" borderId="2" xfId="0" applyFont="1" applyBorder="1" applyAlignment="1">
      <alignment wrapText="1"/>
    </xf>
    <xf numFmtId="0" fontId="20" fillId="0" borderId="2" xfId="0" applyFont="1" applyBorder="1"/>
    <xf numFmtId="0" fontId="10" fillId="0" borderId="2" xfId="0" applyFont="1" applyBorder="1" applyAlignment="1">
      <alignment wrapText="1"/>
    </xf>
    <xf numFmtId="0" fontId="9" fillId="0" borderId="2" xfId="0" applyFont="1" applyBorder="1" applyAlignment="1">
      <alignment wrapText="1"/>
    </xf>
    <xf numFmtId="0" fontId="6" fillId="7" borderId="2" xfId="0" applyFont="1" applyFill="1" applyBorder="1" applyAlignment="1">
      <alignment wrapText="1"/>
    </xf>
    <xf numFmtId="0" fontId="6" fillId="7" borderId="2" xfId="0" applyFont="1" applyFill="1" applyBorder="1"/>
    <xf numFmtId="0" fontId="5" fillId="3" borderId="0" xfId="0" applyFont="1" applyFill="1" applyBorder="1" applyAlignment="1">
      <alignment horizontal="center"/>
    </xf>
    <xf numFmtId="0" fontId="12" fillId="2" borderId="2" xfId="0" applyFont="1" applyFill="1" applyBorder="1"/>
    <xf numFmtId="0" fontId="5" fillId="7" borderId="2" xfId="0" applyFont="1" applyFill="1" applyBorder="1" applyAlignment="1">
      <alignment wrapText="1"/>
    </xf>
    <xf numFmtId="0" fontId="5" fillId="7" borderId="2" xfId="0" applyFont="1" applyFill="1" applyBorder="1" applyAlignment="1">
      <alignment horizontal="center"/>
    </xf>
    <xf numFmtId="4" fontId="11" fillId="7" borderId="2" xfId="1" applyNumberFormat="1" applyFont="1" applyFill="1" applyBorder="1" applyAlignment="1">
      <alignment horizontal="right"/>
    </xf>
    <xf numFmtId="0" fontId="21" fillId="2" borderId="1" xfId="0" applyFont="1" applyFill="1" applyBorder="1" applyAlignment="1">
      <alignment wrapText="1"/>
    </xf>
    <xf numFmtId="4" fontId="22" fillId="2" borderId="1" xfId="0" applyNumberFormat="1" applyFont="1" applyFill="1" applyBorder="1" applyAlignment="1">
      <alignment horizontal="right"/>
    </xf>
    <xf numFmtId="4" fontId="17" fillId="2" borderId="1" xfId="0" applyNumberFormat="1" applyFont="1" applyFill="1" applyBorder="1" applyAlignment="1">
      <alignment horizontal="right"/>
    </xf>
    <xf numFmtId="4" fontId="7" fillId="0" borderId="2" xfId="0" applyNumberFormat="1" applyFont="1" applyBorder="1" applyAlignment="1"/>
    <xf numFmtId="4" fontId="7" fillId="0" borderId="2" xfId="0" applyNumberFormat="1" applyFont="1" applyBorder="1" applyAlignment="1">
      <alignment wrapText="1"/>
    </xf>
    <xf numFmtId="4" fontId="7" fillId="7" borderId="2" xfId="0" applyNumberFormat="1" applyFont="1" applyFill="1" applyBorder="1" applyAlignment="1">
      <alignment wrapText="1"/>
    </xf>
    <xf numFmtId="4" fontId="7" fillId="7" borderId="2" xfId="0" applyNumberFormat="1" applyFont="1" applyFill="1" applyBorder="1" applyAlignment="1"/>
    <xf numFmtId="4" fontId="6" fillId="7" borderId="2" xfId="0" applyNumberFormat="1" applyFont="1" applyFill="1" applyBorder="1" applyAlignment="1"/>
    <xf numFmtId="0" fontId="21" fillId="2" borderId="2" xfId="3" applyFont="1" applyFill="1" applyBorder="1" applyAlignment="1">
      <alignment horizontal="left" wrapText="1"/>
    </xf>
    <xf numFmtId="4" fontId="17" fillId="2" borderId="2" xfId="0" applyNumberFormat="1" applyFont="1" applyFill="1" applyBorder="1" applyAlignment="1">
      <alignment horizontal="right"/>
    </xf>
    <xf numFmtId="0" fontId="1" fillId="0" borderId="8" xfId="0" applyFont="1" applyFill="1" applyBorder="1" applyAlignment="1">
      <alignment wrapText="1"/>
    </xf>
    <xf numFmtId="0" fontId="5" fillId="3" borderId="4" xfId="0" applyFont="1" applyFill="1" applyBorder="1" applyAlignment="1">
      <alignment horizontal="center"/>
    </xf>
    <xf numFmtId="0" fontId="6" fillId="9" borderId="2" xfId="0" applyFont="1" applyFill="1" applyBorder="1" applyAlignment="1">
      <alignment horizontal="center" vertical="center"/>
    </xf>
    <xf numFmtId="4" fontId="6" fillId="9" borderId="2" xfId="0" applyNumberFormat="1" applyFont="1" applyFill="1" applyBorder="1" applyAlignment="1">
      <alignment horizontal="right" vertical="center" wrapText="1"/>
    </xf>
    <xf numFmtId="4" fontId="6" fillId="2" borderId="2" xfId="0" applyNumberFormat="1" applyFont="1" applyFill="1" applyBorder="1" applyAlignment="1">
      <alignment horizontal="right" vertical="center" wrapText="1"/>
    </xf>
    <xf numFmtId="4" fontId="6" fillId="0" borderId="2" xfId="0" applyNumberFormat="1" applyFont="1" applyFill="1" applyBorder="1" applyAlignment="1">
      <alignment horizontal="right" vertical="center" wrapText="1"/>
    </xf>
    <xf numFmtId="4" fontId="6" fillId="8" borderId="2" xfId="0" applyNumberFormat="1" applyFont="1" applyFill="1" applyBorder="1" applyAlignment="1">
      <alignment horizontal="right" vertical="center" wrapText="1"/>
    </xf>
    <xf numFmtId="2" fontId="11" fillId="2" borderId="2" xfId="1" applyNumberFormat="1" applyFont="1" applyFill="1" applyBorder="1" applyAlignment="1">
      <alignment horizontal="center" wrapText="1"/>
    </xf>
    <xf numFmtId="0" fontId="6" fillId="2" borderId="2" xfId="0" applyFont="1" applyFill="1" applyBorder="1" applyAlignment="1">
      <alignment horizontal="center" wrapText="1"/>
    </xf>
    <xf numFmtId="0" fontId="7" fillId="2" borderId="2" xfId="0" applyFont="1" applyFill="1" applyBorder="1" applyAlignment="1">
      <alignment horizontal="center"/>
    </xf>
    <xf numFmtId="0" fontId="7" fillId="2" borderId="2" xfId="0" applyFont="1" applyFill="1" applyBorder="1"/>
    <xf numFmtId="0" fontId="7" fillId="2" borderId="1" xfId="3" applyFont="1" applyFill="1" applyBorder="1" applyAlignment="1">
      <alignment wrapText="1"/>
    </xf>
    <xf numFmtId="0" fontId="17" fillId="2" borderId="1" xfId="0" applyFont="1" applyFill="1" applyBorder="1" applyAlignment="1">
      <alignment wrapText="1"/>
    </xf>
    <xf numFmtId="0" fontId="22" fillId="2" borderId="1" xfId="0" applyFont="1" applyFill="1" applyBorder="1" applyAlignment="1">
      <alignment wrapText="1"/>
    </xf>
    <xf numFmtId="0" fontId="7" fillId="9" borderId="2" xfId="1" applyFont="1" applyFill="1" applyBorder="1" applyAlignment="1">
      <alignment horizontal="center" wrapText="1"/>
    </xf>
    <xf numFmtId="2" fontId="7" fillId="9" borderId="2" xfId="1" applyNumberFormat="1" applyFont="1" applyFill="1" applyBorder="1" applyAlignment="1">
      <alignment horizontal="center" wrapText="1"/>
    </xf>
    <xf numFmtId="4" fontId="7" fillId="9" borderId="2" xfId="1" applyNumberFormat="1" applyFont="1" applyFill="1" applyBorder="1" applyAlignment="1">
      <alignment horizontal="right"/>
    </xf>
    <xf numFmtId="4" fontId="7" fillId="8" borderId="2" xfId="1" applyNumberFormat="1" applyFont="1" applyFill="1" applyBorder="1" applyAlignment="1">
      <alignment horizontal="right"/>
    </xf>
    <xf numFmtId="4" fontId="7" fillId="2" borderId="2" xfId="1" applyNumberFormat="1" applyFont="1" applyFill="1" applyBorder="1" applyAlignment="1">
      <alignment horizontal="right"/>
    </xf>
    <xf numFmtId="4" fontId="7" fillId="7" borderId="2" xfId="1" applyNumberFormat="1" applyFont="1" applyFill="1" applyBorder="1" applyAlignment="1">
      <alignment horizontal="right"/>
    </xf>
    <xf numFmtId="4" fontId="6" fillId="8" borderId="2" xfId="0" applyNumberFormat="1" applyFont="1" applyFill="1" applyBorder="1" applyAlignment="1">
      <alignment horizontal="right"/>
    </xf>
    <xf numFmtId="4" fontId="7" fillId="0" borderId="2" xfId="0" applyNumberFormat="1" applyFont="1" applyBorder="1" applyAlignment="1">
      <alignment horizontal="right"/>
    </xf>
    <xf numFmtId="0" fontId="6" fillId="0" borderId="0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 vertical="center" wrapText="1"/>
    </xf>
    <xf numFmtId="0" fontId="23" fillId="0" borderId="0" xfId="0" applyFont="1"/>
    <xf numFmtId="0" fontId="6" fillId="0" borderId="0" xfId="0" applyFont="1" applyFill="1" applyAlignment="1">
      <alignment horizontal="right"/>
    </xf>
    <xf numFmtId="0" fontId="6" fillId="0" borderId="0" xfId="0" applyFont="1" applyFill="1" applyBorder="1" applyAlignment="1">
      <alignment horizontal="center"/>
    </xf>
    <xf numFmtId="0" fontId="1" fillId="0" borderId="1" xfId="0" applyFont="1" applyFill="1" applyBorder="1" applyAlignment="1">
      <alignment wrapText="1"/>
    </xf>
    <xf numFmtId="0" fontId="1" fillId="0" borderId="3" xfId="0" applyFont="1" applyFill="1" applyBorder="1" applyAlignment="1">
      <alignment wrapText="1"/>
    </xf>
    <xf numFmtId="0" fontId="6" fillId="0" borderId="4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</cellXfs>
  <cellStyles count="4">
    <cellStyle name="Good" xfId="1" builtinId="26"/>
    <cellStyle name="Normal" xfId="0" builtinId="0"/>
    <cellStyle name="Normal 3" xfId="2"/>
    <cellStyle name="Normal 3 2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1"/>
  <sheetViews>
    <sheetView tabSelected="1" topLeftCell="B1" workbookViewId="0">
      <selection activeCell="J3" sqref="J3"/>
    </sheetView>
  </sheetViews>
  <sheetFormatPr defaultRowHeight="15" x14ac:dyDescent="0.25"/>
  <cols>
    <col min="1" max="1" width="1.5703125" hidden="1" customWidth="1"/>
    <col min="2" max="2" width="48.42578125" style="4" customWidth="1"/>
    <col min="3" max="4" width="11" style="4" customWidth="1"/>
    <col min="5" max="5" width="11" style="4" hidden="1" customWidth="1"/>
    <col min="6" max="6" width="11" style="4" customWidth="1"/>
    <col min="7" max="7" width="10" style="4" customWidth="1"/>
    <col min="8" max="8" width="9.85546875" style="4" customWidth="1"/>
    <col min="9" max="9" width="10.140625" style="4" customWidth="1"/>
    <col min="10" max="10" width="10.7109375" style="4" customWidth="1"/>
    <col min="11" max="11" width="10.85546875" style="4" customWidth="1"/>
    <col min="12" max="12" width="9.85546875" style="4" customWidth="1"/>
  </cols>
  <sheetData>
    <row r="1" spans="1:12" x14ac:dyDescent="0.25">
      <c r="A1" s="1"/>
      <c r="B1" s="5" t="s">
        <v>0</v>
      </c>
      <c r="C1" s="5"/>
      <c r="D1" s="6"/>
      <c r="E1" s="6"/>
      <c r="F1" s="6"/>
      <c r="J1" s="6" t="s">
        <v>1</v>
      </c>
      <c r="L1"/>
    </row>
    <row r="2" spans="1:12" ht="18" x14ac:dyDescent="0.25">
      <c r="A2" s="2"/>
      <c r="B2" s="108"/>
      <c r="C2" s="108"/>
      <c r="D2" s="7"/>
      <c r="E2" s="7"/>
      <c r="F2" s="7"/>
      <c r="J2" s="7" t="s">
        <v>89</v>
      </c>
      <c r="L2"/>
    </row>
    <row r="3" spans="1:12" ht="18" x14ac:dyDescent="0.25">
      <c r="A3" s="2"/>
      <c r="B3" s="8"/>
      <c r="C3" s="8"/>
      <c r="D3" s="9"/>
      <c r="E3" s="9"/>
      <c r="F3" s="9"/>
    </row>
    <row r="4" spans="1:12" ht="18" x14ac:dyDescent="0.25">
      <c r="A4" s="2"/>
      <c r="B4" s="8"/>
      <c r="C4" s="8"/>
      <c r="D4" s="10"/>
      <c r="E4" s="10"/>
      <c r="F4" s="10"/>
    </row>
    <row r="5" spans="1:12" ht="18" x14ac:dyDescent="0.25">
      <c r="A5" s="115" t="s">
        <v>2</v>
      </c>
      <c r="B5" s="115"/>
      <c r="C5" s="115"/>
      <c r="D5" s="115"/>
      <c r="E5" s="115"/>
      <c r="F5" s="115"/>
      <c r="G5" s="115"/>
      <c r="H5" s="115"/>
      <c r="I5" s="115"/>
      <c r="J5" s="115"/>
      <c r="K5" s="115"/>
      <c r="L5" s="115"/>
    </row>
    <row r="6" spans="1:12" ht="15.75" x14ac:dyDescent="0.25">
      <c r="A6" s="116" t="s">
        <v>20</v>
      </c>
      <c r="B6" s="116"/>
      <c r="C6" s="116"/>
      <c r="D6" s="116"/>
      <c r="E6" s="116"/>
      <c r="F6" s="116"/>
      <c r="G6" s="116"/>
      <c r="H6" s="116"/>
      <c r="I6" s="116"/>
      <c r="J6" s="116"/>
      <c r="K6" s="116"/>
      <c r="L6" s="116"/>
    </row>
    <row r="7" spans="1:12" x14ac:dyDescent="0.25">
      <c r="A7" s="3"/>
      <c r="B7" s="109"/>
      <c r="C7" s="109"/>
      <c r="D7" s="109"/>
      <c r="E7" s="16"/>
      <c r="F7" s="105"/>
    </row>
    <row r="8" spans="1:12" x14ac:dyDescent="0.25">
      <c r="A8" s="3"/>
      <c r="B8" s="11"/>
      <c r="C8" s="12"/>
      <c r="D8" s="9"/>
      <c r="E8" s="9"/>
      <c r="F8" s="9"/>
      <c r="K8" s="14" t="s">
        <v>17</v>
      </c>
    </row>
    <row r="9" spans="1:12" ht="15" customHeight="1" x14ac:dyDescent="0.25">
      <c r="A9" s="3"/>
      <c r="B9" s="123" t="s">
        <v>4</v>
      </c>
      <c r="C9" s="123" t="s">
        <v>5</v>
      </c>
      <c r="D9" s="117" t="s">
        <v>21</v>
      </c>
      <c r="E9" s="126" t="s">
        <v>18</v>
      </c>
      <c r="F9" s="126" t="s">
        <v>87</v>
      </c>
      <c r="G9" s="120" t="s">
        <v>19</v>
      </c>
      <c r="H9" s="117" t="s">
        <v>14</v>
      </c>
      <c r="I9" s="117" t="s">
        <v>15</v>
      </c>
      <c r="J9" s="112" t="s">
        <v>16</v>
      </c>
      <c r="K9" s="113"/>
      <c r="L9" s="114"/>
    </row>
    <row r="10" spans="1:12" ht="53.25" customHeight="1" x14ac:dyDescent="0.25">
      <c r="A10" s="110" t="s">
        <v>3</v>
      </c>
      <c r="B10" s="124"/>
      <c r="C10" s="124"/>
      <c r="D10" s="118"/>
      <c r="E10" s="127"/>
      <c r="F10" s="127"/>
      <c r="G10" s="121"/>
      <c r="H10" s="118"/>
      <c r="I10" s="118"/>
      <c r="J10" s="13">
        <v>2023</v>
      </c>
      <c r="K10" s="13">
        <v>2024</v>
      </c>
      <c r="L10" s="13">
        <v>2025</v>
      </c>
    </row>
    <row r="11" spans="1:12" ht="29.25" hidden="1" customHeight="1" x14ac:dyDescent="0.25">
      <c r="A11" s="111"/>
      <c r="B11" s="125"/>
      <c r="C11" s="125"/>
      <c r="D11" s="119"/>
      <c r="E11" s="15"/>
      <c r="F11" s="106"/>
      <c r="G11" s="122"/>
      <c r="H11" s="119"/>
      <c r="I11" s="119"/>
      <c r="J11" s="13">
        <v>2022</v>
      </c>
      <c r="K11" s="13">
        <v>2023</v>
      </c>
      <c r="L11" s="13">
        <v>2024</v>
      </c>
    </row>
    <row r="12" spans="1:12" ht="29.25" customHeight="1" x14ac:dyDescent="0.25">
      <c r="A12" s="20"/>
      <c r="B12" s="23"/>
      <c r="C12" s="23"/>
      <c r="D12" s="21"/>
      <c r="E12" s="21"/>
      <c r="F12" s="106"/>
      <c r="G12" s="22"/>
      <c r="H12" s="21"/>
      <c r="I12" s="21"/>
      <c r="J12" s="13"/>
      <c r="K12" s="13"/>
      <c r="L12" s="13"/>
    </row>
    <row r="13" spans="1:12" ht="29.25" customHeight="1" x14ac:dyDescent="0.25">
      <c r="A13" s="83"/>
      <c r="B13" s="45" t="s">
        <v>58</v>
      </c>
      <c r="C13" s="85"/>
      <c r="D13" s="86">
        <f>F13+G13+H13+I13</f>
        <v>-1205</v>
      </c>
      <c r="E13" s="86">
        <f t="shared" ref="E13:L13" si="0">E14</f>
        <v>0</v>
      </c>
      <c r="F13" s="86">
        <f t="shared" si="0"/>
        <v>50</v>
      </c>
      <c r="G13" s="86">
        <f t="shared" si="0"/>
        <v>50</v>
      </c>
      <c r="H13" s="86">
        <f t="shared" si="0"/>
        <v>-650</v>
      </c>
      <c r="I13" s="86">
        <f t="shared" si="0"/>
        <v>-655</v>
      </c>
      <c r="J13" s="86">
        <f t="shared" si="0"/>
        <v>232</v>
      </c>
      <c r="K13" s="86">
        <f t="shared" si="0"/>
        <v>232</v>
      </c>
      <c r="L13" s="86">
        <f t="shared" si="0"/>
        <v>232</v>
      </c>
    </row>
    <row r="14" spans="1:12" ht="20.25" customHeight="1" x14ac:dyDescent="0.25">
      <c r="A14" s="83"/>
      <c r="B14" s="13" t="s">
        <v>6</v>
      </c>
      <c r="C14" s="13"/>
      <c r="D14" s="87">
        <f>F14+G14+H14+I14</f>
        <v>-1205</v>
      </c>
      <c r="E14" s="87">
        <f t="shared" ref="E14:L14" si="1">E15+E17</f>
        <v>0</v>
      </c>
      <c r="F14" s="87">
        <f t="shared" si="1"/>
        <v>50</v>
      </c>
      <c r="G14" s="87">
        <f t="shared" si="1"/>
        <v>50</v>
      </c>
      <c r="H14" s="87">
        <f t="shared" si="1"/>
        <v>-650</v>
      </c>
      <c r="I14" s="87">
        <f t="shared" si="1"/>
        <v>-655</v>
      </c>
      <c r="J14" s="87">
        <f t="shared" si="1"/>
        <v>232</v>
      </c>
      <c r="K14" s="87">
        <f t="shared" si="1"/>
        <v>232</v>
      </c>
      <c r="L14" s="87">
        <f t="shared" si="1"/>
        <v>232</v>
      </c>
    </row>
    <row r="15" spans="1:12" ht="21.75" customHeight="1" x14ac:dyDescent="0.25">
      <c r="A15" s="83"/>
      <c r="B15" s="26" t="s">
        <v>49</v>
      </c>
      <c r="C15" s="27" t="s">
        <v>50</v>
      </c>
      <c r="D15" s="87">
        <f t="shared" ref="D15:D66" si="2">G15+H15+I15</f>
        <v>-1400</v>
      </c>
      <c r="E15" s="87"/>
      <c r="F15" s="88">
        <f>F16</f>
        <v>0</v>
      </c>
      <c r="G15" s="88">
        <f>G16</f>
        <v>0</v>
      </c>
      <c r="H15" s="88">
        <f t="shared" ref="H15:L15" si="3">H16</f>
        <v>-700</v>
      </c>
      <c r="I15" s="88">
        <f t="shared" si="3"/>
        <v>-700</v>
      </c>
      <c r="J15" s="88">
        <f t="shared" si="3"/>
        <v>0</v>
      </c>
      <c r="K15" s="88">
        <f t="shared" si="3"/>
        <v>0</v>
      </c>
      <c r="L15" s="88">
        <f t="shared" si="3"/>
        <v>0</v>
      </c>
    </row>
    <row r="16" spans="1:12" ht="17.25" customHeight="1" x14ac:dyDescent="0.25">
      <c r="A16" s="83"/>
      <c r="B16" s="26" t="s">
        <v>51</v>
      </c>
      <c r="C16" s="27" t="s">
        <v>52</v>
      </c>
      <c r="D16" s="87">
        <f t="shared" si="2"/>
        <v>-1400</v>
      </c>
      <c r="E16" s="87"/>
      <c r="F16" s="87">
        <v>0</v>
      </c>
      <c r="G16" s="88">
        <v>0</v>
      </c>
      <c r="H16" s="87">
        <v>-700</v>
      </c>
      <c r="I16" s="87">
        <v>-700</v>
      </c>
      <c r="J16" s="53">
        <v>0</v>
      </c>
      <c r="K16" s="53">
        <v>0</v>
      </c>
      <c r="L16" s="53">
        <v>0</v>
      </c>
    </row>
    <row r="17" spans="1:14" ht="21" customHeight="1" x14ac:dyDescent="0.25">
      <c r="A17" s="83"/>
      <c r="B17" s="26" t="s">
        <v>53</v>
      </c>
      <c r="C17" s="13"/>
      <c r="D17" s="87">
        <f>F17+G17+H17+I17</f>
        <v>195</v>
      </c>
      <c r="E17" s="87">
        <f t="shared" ref="E17:L17" si="4">E18</f>
        <v>0</v>
      </c>
      <c r="F17" s="87">
        <f t="shared" si="4"/>
        <v>50</v>
      </c>
      <c r="G17" s="87">
        <f t="shared" si="4"/>
        <v>50</v>
      </c>
      <c r="H17" s="87">
        <f t="shared" si="4"/>
        <v>50</v>
      </c>
      <c r="I17" s="87">
        <f t="shared" si="4"/>
        <v>45</v>
      </c>
      <c r="J17" s="87">
        <f t="shared" si="4"/>
        <v>232</v>
      </c>
      <c r="K17" s="87">
        <f t="shared" si="4"/>
        <v>232</v>
      </c>
      <c r="L17" s="87">
        <f t="shared" si="4"/>
        <v>232</v>
      </c>
    </row>
    <row r="18" spans="1:14" ht="18" customHeight="1" x14ac:dyDescent="0.25">
      <c r="A18" s="83"/>
      <c r="B18" s="26" t="s">
        <v>54</v>
      </c>
      <c r="C18" s="27" t="s">
        <v>56</v>
      </c>
      <c r="D18" s="87">
        <f>F18+G18+H18+I18</f>
        <v>195</v>
      </c>
      <c r="E18" s="87">
        <f t="shared" ref="E18:L18" si="5">E19</f>
        <v>0</v>
      </c>
      <c r="F18" s="87">
        <f t="shared" si="5"/>
        <v>50</v>
      </c>
      <c r="G18" s="87">
        <f t="shared" si="5"/>
        <v>50</v>
      </c>
      <c r="H18" s="87">
        <f t="shared" si="5"/>
        <v>50</v>
      </c>
      <c r="I18" s="87">
        <f t="shared" si="5"/>
        <v>45</v>
      </c>
      <c r="J18" s="87">
        <f t="shared" si="5"/>
        <v>232</v>
      </c>
      <c r="K18" s="87">
        <f t="shared" si="5"/>
        <v>232</v>
      </c>
      <c r="L18" s="87">
        <f t="shared" si="5"/>
        <v>232</v>
      </c>
    </row>
    <row r="19" spans="1:14" ht="17.25" customHeight="1" x14ac:dyDescent="0.25">
      <c r="A19" s="83"/>
      <c r="B19" s="28" t="s">
        <v>55</v>
      </c>
      <c r="C19" s="27" t="s">
        <v>57</v>
      </c>
      <c r="D19" s="87">
        <f>F19+G19+H19+I19</f>
        <v>195</v>
      </c>
      <c r="E19" s="87">
        <f t="shared" ref="E19:L19" si="6">E60</f>
        <v>0</v>
      </c>
      <c r="F19" s="87">
        <v>50</v>
      </c>
      <c r="G19" s="87">
        <f t="shared" si="6"/>
        <v>50</v>
      </c>
      <c r="H19" s="87">
        <f t="shared" si="6"/>
        <v>50</v>
      </c>
      <c r="I19" s="87">
        <f t="shared" si="6"/>
        <v>45</v>
      </c>
      <c r="J19" s="87">
        <f t="shared" si="6"/>
        <v>232</v>
      </c>
      <c r="K19" s="87">
        <f t="shared" si="6"/>
        <v>232</v>
      </c>
      <c r="L19" s="87">
        <f t="shared" si="6"/>
        <v>232</v>
      </c>
      <c r="N19" s="107"/>
    </row>
    <row r="20" spans="1:14" ht="31.5" customHeight="1" x14ac:dyDescent="0.25">
      <c r="A20" s="84"/>
      <c r="B20" s="97" t="s">
        <v>7</v>
      </c>
      <c r="C20" s="98"/>
      <c r="D20" s="86">
        <f>F20+G20+H20+I20</f>
        <v>345</v>
      </c>
      <c r="E20" s="99" t="e">
        <f>#REF!+E21+E57+E61</f>
        <v>#REF!</v>
      </c>
      <c r="F20" s="99">
        <f>F21+F28+F32+F57+F61+F24</f>
        <v>50</v>
      </c>
      <c r="G20" s="99">
        <f>G21+G28+G32+G57+G61+G24</f>
        <v>1600</v>
      </c>
      <c r="H20" s="99">
        <f t="shared" ref="H20:L20" si="7">H21+H28+H32+H57+H61+H24</f>
        <v>-650</v>
      </c>
      <c r="I20" s="99">
        <f t="shared" si="7"/>
        <v>-655</v>
      </c>
      <c r="J20" s="99">
        <f t="shared" si="7"/>
        <v>232</v>
      </c>
      <c r="K20" s="99">
        <f t="shared" si="7"/>
        <v>232</v>
      </c>
      <c r="L20" s="99">
        <f t="shared" si="7"/>
        <v>232</v>
      </c>
    </row>
    <row r="21" spans="1:14" ht="26.25" customHeight="1" x14ac:dyDescent="0.25">
      <c r="A21" s="84"/>
      <c r="B21" s="43" t="s">
        <v>27</v>
      </c>
      <c r="C21" s="41" t="s">
        <v>28</v>
      </c>
      <c r="D21" s="89">
        <f t="shared" si="2"/>
        <v>357</v>
      </c>
      <c r="E21" s="46">
        <f t="shared" ref="E21:L21" si="8">E22</f>
        <v>0</v>
      </c>
      <c r="F21" s="100">
        <f t="shared" si="8"/>
        <v>0</v>
      </c>
      <c r="G21" s="100">
        <f t="shared" si="8"/>
        <v>357</v>
      </c>
      <c r="H21" s="100">
        <f t="shared" si="8"/>
        <v>0</v>
      </c>
      <c r="I21" s="100">
        <f t="shared" si="8"/>
        <v>0</v>
      </c>
      <c r="J21" s="100">
        <f t="shared" si="8"/>
        <v>0</v>
      </c>
      <c r="K21" s="100">
        <f t="shared" si="8"/>
        <v>0</v>
      </c>
      <c r="L21" s="100">
        <f t="shared" si="8"/>
        <v>0</v>
      </c>
    </row>
    <row r="22" spans="1:14" ht="18.75" customHeight="1" x14ac:dyDescent="0.25">
      <c r="A22" s="84"/>
      <c r="B22" s="26" t="s">
        <v>29</v>
      </c>
      <c r="C22" s="90"/>
      <c r="D22" s="87">
        <f t="shared" si="2"/>
        <v>357</v>
      </c>
      <c r="E22" s="47">
        <f t="shared" ref="E22:L22" si="9">E23</f>
        <v>0</v>
      </c>
      <c r="F22" s="101">
        <f t="shared" si="9"/>
        <v>0</v>
      </c>
      <c r="G22" s="101">
        <f t="shared" si="9"/>
        <v>357</v>
      </c>
      <c r="H22" s="101">
        <f t="shared" si="9"/>
        <v>0</v>
      </c>
      <c r="I22" s="101">
        <f t="shared" si="9"/>
        <v>0</v>
      </c>
      <c r="J22" s="101">
        <f t="shared" si="9"/>
        <v>0</v>
      </c>
      <c r="K22" s="101">
        <f t="shared" si="9"/>
        <v>0</v>
      </c>
      <c r="L22" s="101">
        <f t="shared" si="9"/>
        <v>0</v>
      </c>
    </row>
    <row r="23" spans="1:14" ht="18" customHeight="1" x14ac:dyDescent="0.25">
      <c r="A23" s="84"/>
      <c r="B23" s="69" t="s">
        <v>30</v>
      </c>
      <c r="C23" s="42">
        <v>70</v>
      </c>
      <c r="D23" s="87">
        <f t="shared" si="2"/>
        <v>357</v>
      </c>
      <c r="E23" s="47"/>
      <c r="F23" s="101">
        <v>0</v>
      </c>
      <c r="G23" s="101">
        <f>175+132+50</f>
        <v>357</v>
      </c>
      <c r="H23" s="101">
        <v>0</v>
      </c>
      <c r="I23" s="101">
        <v>0</v>
      </c>
      <c r="J23" s="101">
        <v>0</v>
      </c>
      <c r="K23" s="101">
        <v>0</v>
      </c>
      <c r="L23" s="101">
        <v>0</v>
      </c>
    </row>
    <row r="24" spans="1:14" ht="18" customHeight="1" x14ac:dyDescent="0.25">
      <c r="A24" s="68"/>
      <c r="B24" s="70" t="s">
        <v>73</v>
      </c>
      <c r="C24" s="71">
        <v>61.02</v>
      </c>
      <c r="D24" s="87">
        <f t="shared" si="2"/>
        <v>141</v>
      </c>
      <c r="E24" s="72"/>
      <c r="F24" s="102">
        <f t="shared" ref="F24:G26" si="10">F25</f>
        <v>0</v>
      </c>
      <c r="G24" s="102">
        <f t="shared" si="10"/>
        <v>141</v>
      </c>
      <c r="H24" s="102">
        <f t="shared" ref="H24:L24" si="11">H25</f>
        <v>0</v>
      </c>
      <c r="I24" s="102">
        <f t="shared" si="11"/>
        <v>0</v>
      </c>
      <c r="J24" s="102">
        <f t="shared" si="11"/>
        <v>0</v>
      </c>
      <c r="K24" s="102">
        <f t="shared" si="11"/>
        <v>0</v>
      </c>
      <c r="L24" s="102">
        <f t="shared" si="11"/>
        <v>0</v>
      </c>
    </row>
    <row r="25" spans="1:14" ht="30.75" customHeight="1" x14ac:dyDescent="0.25">
      <c r="A25" s="68"/>
      <c r="B25" s="35" t="s">
        <v>74</v>
      </c>
      <c r="C25" s="27" t="s">
        <v>75</v>
      </c>
      <c r="D25" s="87">
        <f t="shared" si="2"/>
        <v>141</v>
      </c>
      <c r="E25" s="47"/>
      <c r="F25" s="101">
        <f t="shared" si="10"/>
        <v>0</v>
      </c>
      <c r="G25" s="101">
        <f t="shared" si="10"/>
        <v>141</v>
      </c>
      <c r="H25" s="101">
        <f t="shared" ref="H25:L25" si="12">H26</f>
        <v>0</v>
      </c>
      <c r="I25" s="101">
        <f t="shared" si="12"/>
        <v>0</v>
      </c>
      <c r="J25" s="101">
        <f t="shared" si="12"/>
        <v>0</v>
      </c>
      <c r="K25" s="101">
        <f t="shared" si="12"/>
        <v>0</v>
      </c>
      <c r="L25" s="101">
        <f t="shared" si="12"/>
        <v>0</v>
      </c>
    </row>
    <row r="26" spans="1:14" ht="22.5" customHeight="1" x14ac:dyDescent="0.25">
      <c r="A26" s="68"/>
      <c r="B26" s="26" t="s">
        <v>29</v>
      </c>
      <c r="C26" s="27"/>
      <c r="D26" s="87">
        <f t="shared" si="2"/>
        <v>141</v>
      </c>
      <c r="E26" s="47"/>
      <c r="F26" s="101">
        <f t="shared" si="10"/>
        <v>0</v>
      </c>
      <c r="G26" s="101">
        <f t="shared" si="10"/>
        <v>141</v>
      </c>
      <c r="H26" s="101">
        <f t="shared" ref="H26:L26" si="13">H27</f>
        <v>0</v>
      </c>
      <c r="I26" s="101">
        <f t="shared" si="13"/>
        <v>0</v>
      </c>
      <c r="J26" s="101">
        <f t="shared" si="13"/>
        <v>0</v>
      </c>
      <c r="K26" s="101">
        <f t="shared" si="13"/>
        <v>0</v>
      </c>
      <c r="L26" s="101">
        <f t="shared" si="13"/>
        <v>0</v>
      </c>
    </row>
    <row r="27" spans="1:14" ht="21" customHeight="1" x14ac:dyDescent="0.25">
      <c r="A27" s="68"/>
      <c r="B27" s="28" t="s">
        <v>30</v>
      </c>
      <c r="C27" s="27">
        <v>70</v>
      </c>
      <c r="D27" s="87">
        <f t="shared" si="2"/>
        <v>141</v>
      </c>
      <c r="E27" s="47"/>
      <c r="F27" s="101">
        <v>0</v>
      </c>
      <c r="G27" s="101">
        <v>141</v>
      </c>
      <c r="H27" s="101">
        <v>0</v>
      </c>
      <c r="I27" s="101">
        <v>0</v>
      </c>
      <c r="J27" s="101">
        <v>0</v>
      </c>
      <c r="K27" s="101">
        <v>0</v>
      </c>
      <c r="L27" s="101">
        <v>0</v>
      </c>
    </row>
    <row r="28" spans="1:14" ht="21.75" customHeight="1" x14ac:dyDescent="0.25">
      <c r="B28" s="43" t="s">
        <v>48</v>
      </c>
      <c r="C28" s="41">
        <v>66.02</v>
      </c>
      <c r="D28" s="89">
        <f t="shared" si="2"/>
        <v>302</v>
      </c>
      <c r="E28" s="48"/>
      <c r="F28" s="103">
        <f t="shared" ref="F28:G30" si="14">F29</f>
        <v>0</v>
      </c>
      <c r="G28" s="103">
        <f t="shared" si="14"/>
        <v>302</v>
      </c>
      <c r="H28" s="103">
        <f t="shared" ref="H28:L28" si="15">H29</f>
        <v>0</v>
      </c>
      <c r="I28" s="103">
        <f t="shared" si="15"/>
        <v>0</v>
      </c>
      <c r="J28" s="103">
        <f t="shared" si="15"/>
        <v>0</v>
      </c>
      <c r="K28" s="103">
        <f t="shared" si="15"/>
        <v>0</v>
      </c>
      <c r="L28" s="103">
        <f t="shared" si="15"/>
        <v>0</v>
      </c>
    </row>
    <row r="29" spans="1:14" ht="21.75" customHeight="1" x14ac:dyDescent="0.25">
      <c r="B29" s="26" t="s">
        <v>59</v>
      </c>
      <c r="C29" s="27" t="s">
        <v>60</v>
      </c>
      <c r="D29" s="87">
        <f t="shared" si="2"/>
        <v>302</v>
      </c>
      <c r="E29" s="49"/>
      <c r="F29" s="104">
        <f t="shared" si="14"/>
        <v>0</v>
      </c>
      <c r="G29" s="104">
        <f t="shared" si="14"/>
        <v>302</v>
      </c>
      <c r="H29" s="104">
        <f t="shared" ref="H29:L29" si="16">H30</f>
        <v>0</v>
      </c>
      <c r="I29" s="104">
        <f t="shared" si="16"/>
        <v>0</v>
      </c>
      <c r="J29" s="104">
        <f t="shared" si="16"/>
        <v>0</v>
      </c>
      <c r="K29" s="104">
        <f t="shared" si="16"/>
        <v>0</v>
      </c>
      <c r="L29" s="104">
        <f t="shared" si="16"/>
        <v>0</v>
      </c>
    </row>
    <row r="30" spans="1:14" ht="21.75" customHeight="1" x14ac:dyDescent="0.25">
      <c r="B30" s="26" t="s">
        <v>29</v>
      </c>
      <c r="C30" s="27"/>
      <c r="D30" s="87">
        <f t="shared" si="2"/>
        <v>302</v>
      </c>
      <c r="E30" s="49"/>
      <c r="F30" s="104">
        <f t="shared" si="14"/>
        <v>0</v>
      </c>
      <c r="G30" s="104">
        <f t="shared" si="14"/>
        <v>302</v>
      </c>
      <c r="H30" s="104">
        <f t="shared" ref="H30:L30" si="17">H31</f>
        <v>0</v>
      </c>
      <c r="I30" s="104">
        <f t="shared" si="17"/>
        <v>0</v>
      </c>
      <c r="J30" s="104">
        <f t="shared" si="17"/>
        <v>0</v>
      </c>
      <c r="K30" s="104">
        <f t="shared" si="17"/>
        <v>0</v>
      </c>
      <c r="L30" s="104">
        <f t="shared" si="17"/>
        <v>0</v>
      </c>
    </row>
    <row r="31" spans="1:14" ht="21.75" customHeight="1" x14ac:dyDescent="0.25">
      <c r="B31" s="28" t="s">
        <v>61</v>
      </c>
      <c r="C31" s="27" t="s">
        <v>62</v>
      </c>
      <c r="D31" s="87">
        <f t="shared" si="2"/>
        <v>302</v>
      </c>
      <c r="E31" s="49"/>
      <c r="F31" s="49">
        <v>0</v>
      </c>
      <c r="G31" s="104">
        <f>68+234</f>
        <v>302</v>
      </c>
      <c r="H31" s="104">
        <v>0</v>
      </c>
      <c r="I31" s="104">
        <v>0</v>
      </c>
      <c r="J31" s="104">
        <v>0</v>
      </c>
      <c r="K31" s="104">
        <v>0</v>
      </c>
      <c r="L31" s="104">
        <v>0</v>
      </c>
    </row>
    <row r="32" spans="1:14" ht="21.75" customHeight="1" x14ac:dyDescent="0.25">
      <c r="B32" s="44" t="s">
        <v>43</v>
      </c>
      <c r="C32" s="41" t="s">
        <v>8</v>
      </c>
      <c r="D32" s="89">
        <f t="shared" si="2"/>
        <v>611</v>
      </c>
      <c r="E32" s="48"/>
      <c r="F32" s="103">
        <f>F33+F36+F39+F45+F51</f>
        <v>0</v>
      </c>
      <c r="G32" s="103">
        <f>G33+G36+G39+G45+G51</f>
        <v>611</v>
      </c>
      <c r="H32" s="103">
        <f t="shared" ref="H32:L32" si="18">H33+H36+H39+H45+H51</f>
        <v>0</v>
      </c>
      <c r="I32" s="103">
        <f t="shared" si="18"/>
        <v>0</v>
      </c>
      <c r="J32" s="103">
        <f t="shared" si="18"/>
        <v>0</v>
      </c>
      <c r="K32" s="103">
        <f t="shared" si="18"/>
        <v>0</v>
      </c>
      <c r="L32" s="103">
        <f t="shared" si="18"/>
        <v>0</v>
      </c>
    </row>
    <row r="33" spans="2:12" ht="30" customHeight="1" x14ac:dyDescent="0.25">
      <c r="B33" s="35" t="s">
        <v>41</v>
      </c>
      <c r="C33" s="27" t="s">
        <v>42</v>
      </c>
      <c r="D33" s="87">
        <f t="shared" si="2"/>
        <v>317</v>
      </c>
      <c r="E33" s="49"/>
      <c r="F33" s="50">
        <f>F34</f>
        <v>0</v>
      </c>
      <c r="G33" s="50">
        <f>G34</f>
        <v>317</v>
      </c>
      <c r="H33" s="50">
        <f t="shared" ref="H33:L34" si="19">H34</f>
        <v>0</v>
      </c>
      <c r="I33" s="50">
        <f t="shared" si="19"/>
        <v>0</v>
      </c>
      <c r="J33" s="50">
        <f t="shared" si="19"/>
        <v>0</v>
      </c>
      <c r="K33" s="50">
        <f t="shared" si="19"/>
        <v>0</v>
      </c>
      <c r="L33" s="50">
        <f t="shared" si="19"/>
        <v>0</v>
      </c>
    </row>
    <row r="34" spans="2:12" ht="21.75" customHeight="1" x14ac:dyDescent="0.25">
      <c r="B34" s="26" t="s">
        <v>29</v>
      </c>
      <c r="C34" s="27"/>
      <c r="D34" s="87">
        <f t="shared" si="2"/>
        <v>317</v>
      </c>
      <c r="E34" s="49"/>
      <c r="F34" s="49">
        <f>F35</f>
        <v>0</v>
      </c>
      <c r="G34" s="49">
        <f>G35</f>
        <v>317</v>
      </c>
      <c r="H34" s="49">
        <f t="shared" si="19"/>
        <v>0</v>
      </c>
      <c r="I34" s="49">
        <f t="shared" si="19"/>
        <v>0</v>
      </c>
      <c r="J34" s="49">
        <f t="shared" si="19"/>
        <v>0</v>
      </c>
      <c r="K34" s="49">
        <f t="shared" si="19"/>
        <v>0</v>
      </c>
      <c r="L34" s="49">
        <f t="shared" si="19"/>
        <v>0</v>
      </c>
    </row>
    <row r="35" spans="2:12" ht="21.75" customHeight="1" x14ac:dyDescent="0.25">
      <c r="B35" s="28" t="s">
        <v>44</v>
      </c>
      <c r="C35" s="27" t="s">
        <v>45</v>
      </c>
      <c r="D35" s="87">
        <f t="shared" si="2"/>
        <v>317</v>
      </c>
      <c r="E35" s="49"/>
      <c r="F35" s="49">
        <v>0</v>
      </c>
      <c r="G35" s="49">
        <v>317</v>
      </c>
      <c r="H35" s="49">
        <v>0</v>
      </c>
      <c r="I35" s="49">
        <v>0</v>
      </c>
      <c r="J35" s="49">
        <v>0</v>
      </c>
      <c r="K35" s="49">
        <v>0</v>
      </c>
      <c r="L35" s="49">
        <v>0</v>
      </c>
    </row>
    <row r="36" spans="2:12" ht="21.75" customHeight="1" x14ac:dyDescent="0.25">
      <c r="B36" s="36" t="s">
        <v>46</v>
      </c>
      <c r="C36" s="27" t="s">
        <v>47</v>
      </c>
      <c r="D36" s="87">
        <f t="shared" si="2"/>
        <v>294</v>
      </c>
      <c r="E36" s="49"/>
      <c r="F36" s="50">
        <f>F37</f>
        <v>0</v>
      </c>
      <c r="G36" s="50">
        <f>G37</f>
        <v>294</v>
      </c>
      <c r="H36" s="50">
        <f t="shared" ref="H36:L36" si="20">H37</f>
        <v>0</v>
      </c>
      <c r="I36" s="50">
        <f t="shared" si="20"/>
        <v>0</v>
      </c>
      <c r="J36" s="50">
        <f t="shared" si="20"/>
        <v>0</v>
      </c>
      <c r="K36" s="50">
        <f t="shared" si="20"/>
        <v>0</v>
      </c>
      <c r="L36" s="50">
        <f t="shared" si="20"/>
        <v>0</v>
      </c>
    </row>
    <row r="37" spans="2:12" ht="21.75" customHeight="1" x14ac:dyDescent="0.25">
      <c r="B37" s="26" t="s">
        <v>29</v>
      </c>
      <c r="C37" s="27"/>
      <c r="D37" s="87">
        <f t="shared" si="2"/>
        <v>294</v>
      </c>
      <c r="E37" s="49"/>
      <c r="F37" s="49">
        <f>F38</f>
        <v>0</v>
      </c>
      <c r="G37" s="49">
        <f>G38</f>
        <v>294</v>
      </c>
      <c r="H37" s="49">
        <f t="shared" ref="H37:L37" si="21">H38</f>
        <v>0</v>
      </c>
      <c r="I37" s="49">
        <f t="shared" si="21"/>
        <v>0</v>
      </c>
      <c r="J37" s="49">
        <f t="shared" si="21"/>
        <v>0</v>
      </c>
      <c r="K37" s="49">
        <f t="shared" si="21"/>
        <v>0</v>
      </c>
      <c r="L37" s="49">
        <f t="shared" si="21"/>
        <v>0</v>
      </c>
    </row>
    <row r="38" spans="2:12" ht="21.75" customHeight="1" x14ac:dyDescent="0.25">
      <c r="B38" s="28" t="s">
        <v>44</v>
      </c>
      <c r="C38" s="27" t="s">
        <v>45</v>
      </c>
      <c r="D38" s="87">
        <f t="shared" si="2"/>
        <v>294</v>
      </c>
      <c r="E38" s="49"/>
      <c r="F38" s="49">
        <v>0</v>
      </c>
      <c r="G38" s="49">
        <v>294</v>
      </c>
      <c r="H38" s="49">
        <v>0</v>
      </c>
      <c r="I38" s="49">
        <v>0</v>
      </c>
      <c r="J38" s="49">
        <v>0</v>
      </c>
      <c r="K38" s="49">
        <v>0</v>
      </c>
      <c r="L38" s="49">
        <v>0</v>
      </c>
    </row>
    <row r="39" spans="2:12" ht="32.25" customHeight="1" x14ac:dyDescent="0.25">
      <c r="B39" s="91" t="s">
        <v>24</v>
      </c>
      <c r="C39" s="92" t="s">
        <v>25</v>
      </c>
      <c r="D39" s="87">
        <f t="shared" si="2"/>
        <v>-2465</v>
      </c>
      <c r="E39" s="51">
        <f t="shared" ref="E39:I41" si="22">E40</f>
        <v>0</v>
      </c>
      <c r="F39" s="52">
        <f t="shared" si="22"/>
        <v>0</v>
      </c>
      <c r="G39" s="52">
        <f t="shared" si="22"/>
        <v>-1265</v>
      </c>
      <c r="H39" s="52">
        <f t="shared" si="22"/>
        <v>-600</v>
      </c>
      <c r="I39" s="52">
        <f t="shared" si="22"/>
        <v>-600</v>
      </c>
      <c r="J39" s="50">
        <f>J40</f>
        <v>-2465</v>
      </c>
      <c r="K39" s="50">
        <f t="shared" ref="K39:L41" si="23">K40</f>
        <v>-2465</v>
      </c>
      <c r="L39" s="50">
        <f t="shared" si="23"/>
        <v>-2465</v>
      </c>
    </row>
    <row r="40" spans="2:12" ht="21" customHeight="1" x14ac:dyDescent="0.25">
      <c r="B40" s="60" t="s">
        <v>6</v>
      </c>
      <c r="C40" s="92"/>
      <c r="D40" s="87">
        <f t="shared" si="2"/>
        <v>-2465</v>
      </c>
      <c r="E40" s="51">
        <f t="shared" si="22"/>
        <v>0</v>
      </c>
      <c r="F40" s="51">
        <f t="shared" si="22"/>
        <v>0</v>
      </c>
      <c r="G40" s="51">
        <f t="shared" si="22"/>
        <v>-1265</v>
      </c>
      <c r="H40" s="51">
        <f t="shared" si="22"/>
        <v>-600</v>
      </c>
      <c r="I40" s="51">
        <f t="shared" si="22"/>
        <v>-600</v>
      </c>
      <c r="J40" s="49">
        <f>J41</f>
        <v>-2465</v>
      </c>
      <c r="K40" s="49">
        <f t="shared" si="23"/>
        <v>-2465</v>
      </c>
      <c r="L40" s="49">
        <f t="shared" si="23"/>
        <v>-2465</v>
      </c>
    </row>
    <row r="41" spans="2:12" ht="21.75" customHeight="1" x14ac:dyDescent="0.25">
      <c r="B41" s="93" t="s">
        <v>10</v>
      </c>
      <c r="C41" s="92"/>
      <c r="D41" s="87">
        <f t="shared" si="2"/>
        <v>-2465</v>
      </c>
      <c r="E41" s="51">
        <f t="shared" si="22"/>
        <v>0</v>
      </c>
      <c r="F41" s="51">
        <f t="shared" si="22"/>
        <v>0</v>
      </c>
      <c r="G41" s="51">
        <f t="shared" si="22"/>
        <v>-1265</v>
      </c>
      <c r="H41" s="51">
        <f t="shared" si="22"/>
        <v>-600</v>
      </c>
      <c r="I41" s="51">
        <f t="shared" si="22"/>
        <v>-600</v>
      </c>
      <c r="J41" s="49">
        <f>J42</f>
        <v>-2465</v>
      </c>
      <c r="K41" s="49">
        <f t="shared" si="23"/>
        <v>-2465</v>
      </c>
      <c r="L41" s="49">
        <f t="shared" si="23"/>
        <v>-2465</v>
      </c>
    </row>
    <row r="42" spans="2:12" ht="21.75" customHeight="1" x14ac:dyDescent="0.25">
      <c r="B42" s="93" t="s">
        <v>11</v>
      </c>
      <c r="C42" s="92" t="s">
        <v>9</v>
      </c>
      <c r="D42" s="87">
        <f t="shared" si="2"/>
        <v>-2465</v>
      </c>
      <c r="E42" s="51">
        <f>E43+E44</f>
        <v>0</v>
      </c>
      <c r="F42" s="51">
        <f t="shared" ref="F42:L42" si="24">F43+F44</f>
        <v>0</v>
      </c>
      <c r="G42" s="51">
        <f t="shared" si="24"/>
        <v>-1265</v>
      </c>
      <c r="H42" s="51">
        <f t="shared" si="24"/>
        <v>-600</v>
      </c>
      <c r="I42" s="51">
        <f t="shared" si="24"/>
        <v>-600</v>
      </c>
      <c r="J42" s="51">
        <f t="shared" si="24"/>
        <v>-2465</v>
      </c>
      <c r="K42" s="51">
        <f t="shared" si="24"/>
        <v>-2465</v>
      </c>
      <c r="L42" s="51">
        <f t="shared" si="24"/>
        <v>-2465</v>
      </c>
    </row>
    <row r="43" spans="2:12" ht="21.75" customHeight="1" x14ac:dyDescent="0.25">
      <c r="B43" s="93" t="s">
        <v>12</v>
      </c>
      <c r="C43" s="92">
        <v>10</v>
      </c>
      <c r="D43" s="87">
        <f t="shared" si="2"/>
        <v>-1665</v>
      </c>
      <c r="E43" s="51"/>
      <c r="F43" s="51">
        <v>0</v>
      </c>
      <c r="G43" s="51">
        <v>-865</v>
      </c>
      <c r="H43" s="49">
        <v>-420</v>
      </c>
      <c r="I43" s="49">
        <v>-380</v>
      </c>
      <c r="J43" s="49">
        <v>-1665</v>
      </c>
      <c r="K43" s="49">
        <v>-1665</v>
      </c>
      <c r="L43" s="49">
        <v>-1665</v>
      </c>
    </row>
    <row r="44" spans="2:12" ht="21.75" customHeight="1" x14ac:dyDescent="0.25">
      <c r="B44" s="93" t="s">
        <v>13</v>
      </c>
      <c r="C44" s="92">
        <v>20</v>
      </c>
      <c r="D44" s="87">
        <f t="shared" si="2"/>
        <v>-800</v>
      </c>
      <c r="E44" s="51"/>
      <c r="F44" s="51">
        <v>0</v>
      </c>
      <c r="G44" s="51">
        <v>-400</v>
      </c>
      <c r="H44" s="49">
        <v>-180</v>
      </c>
      <c r="I44" s="49">
        <v>-220</v>
      </c>
      <c r="J44" s="49">
        <v>-800</v>
      </c>
      <c r="K44" s="49">
        <v>-800</v>
      </c>
      <c r="L44" s="49">
        <v>-800</v>
      </c>
    </row>
    <row r="45" spans="2:12" ht="24" customHeight="1" x14ac:dyDescent="0.25">
      <c r="B45" s="91" t="s">
        <v>22</v>
      </c>
      <c r="C45" s="92" t="s">
        <v>23</v>
      </c>
      <c r="D45" s="87">
        <f t="shared" si="2"/>
        <v>-4300</v>
      </c>
      <c r="E45" s="51">
        <f t="shared" ref="E45:I47" si="25">E46</f>
        <v>0</v>
      </c>
      <c r="F45" s="52">
        <f t="shared" si="25"/>
        <v>0</v>
      </c>
      <c r="G45" s="52">
        <f t="shared" si="25"/>
        <v>-2150</v>
      </c>
      <c r="H45" s="52">
        <f t="shared" si="25"/>
        <v>-1075</v>
      </c>
      <c r="I45" s="52">
        <f t="shared" si="25"/>
        <v>-1075</v>
      </c>
      <c r="J45" s="50">
        <f>J46</f>
        <v>-4300</v>
      </c>
      <c r="K45" s="50">
        <f t="shared" ref="K45:L47" si="26">K46</f>
        <v>-4300</v>
      </c>
      <c r="L45" s="50">
        <f t="shared" si="26"/>
        <v>-4300</v>
      </c>
    </row>
    <row r="46" spans="2:12" ht="21.75" customHeight="1" x14ac:dyDescent="0.25">
      <c r="B46" s="60" t="s">
        <v>6</v>
      </c>
      <c r="C46" s="92"/>
      <c r="D46" s="87">
        <f t="shared" si="2"/>
        <v>-4300</v>
      </c>
      <c r="E46" s="51">
        <f t="shared" si="25"/>
        <v>0</v>
      </c>
      <c r="F46" s="51">
        <f t="shared" si="25"/>
        <v>0</v>
      </c>
      <c r="G46" s="51">
        <f t="shared" si="25"/>
        <v>-2150</v>
      </c>
      <c r="H46" s="51">
        <f t="shared" si="25"/>
        <v>-1075</v>
      </c>
      <c r="I46" s="51">
        <f t="shared" si="25"/>
        <v>-1075</v>
      </c>
      <c r="J46" s="49">
        <f>J47</f>
        <v>-4300</v>
      </c>
      <c r="K46" s="49">
        <f t="shared" si="26"/>
        <v>-4300</v>
      </c>
      <c r="L46" s="49">
        <f t="shared" si="26"/>
        <v>-4300</v>
      </c>
    </row>
    <row r="47" spans="2:12" ht="21.75" customHeight="1" x14ac:dyDescent="0.25">
      <c r="B47" s="93" t="s">
        <v>10</v>
      </c>
      <c r="C47" s="92"/>
      <c r="D47" s="87">
        <f t="shared" si="2"/>
        <v>-4300</v>
      </c>
      <c r="E47" s="51">
        <f t="shared" si="25"/>
        <v>0</v>
      </c>
      <c r="F47" s="51">
        <f t="shared" si="25"/>
        <v>0</v>
      </c>
      <c r="G47" s="51">
        <f t="shared" si="25"/>
        <v>-2150</v>
      </c>
      <c r="H47" s="51">
        <f t="shared" si="25"/>
        <v>-1075</v>
      </c>
      <c r="I47" s="51">
        <f t="shared" si="25"/>
        <v>-1075</v>
      </c>
      <c r="J47" s="49">
        <f>J48</f>
        <v>-4300</v>
      </c>
      <c r="K47" s="49">
        <f t="shared" si="26"/>
        <v>-4300</v>
      </c>
      <c r="L47" s="49">
        <f t="shared" si="26"/>
        <v>-4300</v>
      </c>
    </row>
    <row r="48" spans="2:12" ht="21.75" customHeight="1" x14ac:dyDescent="0.25">
      <c r="B48" s="93" t="s">
        <v>72</v>
      </c>
      <c r="C48" s="92" t="s">
        <v>9</v>
      </c>
      <c r="D48" s="87">
        <f t="shared" si="2"/>
        <v>-4300</v>
      </c>
      <c r="E48" s="51">
        <f>E49+E50</f>
        <v>0</v>
      </c>
      <c r="F48" s="51">
        <f t="shared" ref="F48:L48" si="27">F49+F50</f>
        <v>0</v>
      </c>
      <c r="G48" s="51">
        <f t="shared" si="27"/>
        <v>-2150</v>
      </c>
      <c r="H48" s="51">
        <f t="shared" si="27"/>
        <v>-1075</v>
      </c>
      <c r="I48" s="51">
        <f t="shared" si="27"/>
        <v>-1075</v>
      </c>
      <c r="J48" s="51">
        <f t="shared" si="27"/>
        <v>-4300</v>
      </c>
      <c r="K48" s="51">
        <f t="shared" si="27"/>
        <v>-4300</v>
      </c>
      <c r="L48" s="51">
        <f t="shared" si="27"/>
        <v>-4300</v>
      </c>
    </row>
    <row r="49" spans="2:12" ht="17.25" customHeight="1" x14ac:dyDescent="0.25">
      <c r="B49" s="93" t="s">
        <v>65</v>
      </c>
      <c r="C49" s="92">
        <v>10</v>
      </c>
      <c r="D49" s="87">
        <f t="shared" si="2"/>
        <v>-3300</v>
      </c>
      <c r="E49" s="51">
        <v>0</v>
      </c>
      <c r="F49" s="51">
        <v>0</v>
      </c>
      <c r="G49" s="51">
        <v>-1650</v>
      </c>
      <c r="H49" s="49">
        <v>-825</v>
      </c>
      <c r="I49" s="49">
        <v>-825</v>
      </c>
      <c r="J49" s="49">
        <v>-3300</v>
      </c>
      <c r="K49" s="49">
        <v>-3300</v>
      </c>
      <c r="L49" s="49">
        <v>-3300</v>
      </c>
    </row>
    <row r="50" spans="2:12" ht="18.75" customHeight="1" x14ac:dyDescent="0.25">
      <c r="B50" s="93" t="s">
        <v>64</v>
      </c>
      <c r="C50" s="92">
        <v>20</v>
      </c>
      <c r="D50" s="87">
        <f t="shared" si="2"/>
        <v>-1000</v>
      </c>
      <c r="E50" s="51">
        <v>0</v>
      </c>
      <c r="F50" s="51">
        <v>0</v>
      </c>
      <c r="G50" s="51">
        <v>-500</v>
      </c>
      <c r="H50" s="49">
        <v>-250</v>
      </c>
      <c r="I50" s="49">
        <v>-250</v>
      </c>
      <c r="J50" s="49">
        <v>-1000</v>
      </c>
      <c r="K50" s="49">
        <v>-1000</v>
      </c>
      <c r="L50" s="49">
        <v>-1000</v>
      </c>
    </row>
    <row r="51" spans="2:12" ht="29.25" customHeight="1" x14ac:dyDescent="0.25">
      <c r="B51" s="19" t="s">
        <v>26</v>
      </c>
      <c r="C51" s="18" t="s">
        <v>88</v>
      </c>
      <c r="D51" s="87">
        <f t="shared" si="2"/>
        <v>6765</v>
      </c>
      <c r="E51" s="52">
        <f t="shared" ref="E51:L53" si="28">E52</f>
        <v>0</v>
      </c>
      <c r="F51" s="52">
        <f t="shared" si="28"/>
        <v>0</v>
      </c>
      <c r="G51" s="52">
        <f t="shared" si="28"/>
        <v>3415</v>
      </c>
      <c r="H51" s="52">
        <f t="shared" si="28"/>
        <v>1675</v>
      </c>
      <c r="I51" s="52">
        <f t="shared" si="28"/>
        <v>1675</v>
      </c>
      <c r="J51" s="52">
        <f t="shared" si="28"/>
        <v>6765</v>
      </c>
      <c r="K51" s="52">
        <f t="shared" si="28"/>
        <v>6765</v>
      </c>
      <c r="L51" s="52">
        <f t="shared" si="28"/>
        <v>6765</v>
      </c>
    </row>
    <row r="52" spans="2:12" ht="19.5" customHeight="1" x14ac:dyDescent="0.25">
      <c r="B52" s="60" t="s">
        <v>6</v>
      </c>
      <c r="C52" s="92"/>
      <c r="D52" s="87">
        <f t="shared" si="2"/>
        <v>6765</v>
      </c>
      <c r="E52" s="49">
        <f t="shared" si="28"/>
        <v>0</v>
      </c>
      <c r="F52" s="49">
        <f t="shared" si="28"/>
        <v>0</v>
      </c>
      <c r="G52" s="49">
        <f t="shared" si="28"/>
        <v>3415</v>
      </c>
      <c r="H52" s="49">
        <f t="shared" si="28"/>
        <v>1675</v>
      </c>
      <c r="I52" s="49">
        <f t="shared" si="28"/>
        <v>1675</v>
      </c>
      <c r="J52" s="49">
        <f t="shared" si="28"/>
        <v>6765</v>
      </c>
      <c r="K52" s="49">
        <f t="shared" si="28"/>
        <v>6765</v>
      </c>
      <c r="L52" s="49">
        <f t="shared" si="28"/>
        <v>6765</v>
      </c>
    </row>
    <row r="53" spans="2:12" ht="17.25" customHeight="1" x14ac:dyDescent="0.25">
      <c r="B53" s="93" t="s">
        <v>10</v>
      </c>
      <c r="C53" s="92"/>
      <c r="D53" s="87">
        <f t="shared" si="2"/>
        <v>6765</v>
      </c>
      <c r="E53" s="49">
        <f t="shared" si="28"/>
        <v>0</v>
      </c>
      <c r="F53" s="49">
        <f t="shared" si="28"/>
        <v>0</v>
      </c>
      <c r="G53" s="49">
        <f t="shared" si="28"/>
        <v>3415</v>
      </c>
      <c r="H53" s="49">
        <f t="shared" si="28"/>
        <v>1675</v>
      </c>
      <c r="I53" s="49">
        <f t="shared" si="28"/>
        <v>1675</v>
      </c>
      <c r="J53" s="49">
        <f t="shared" si="28"/>
        <v>6765</v>
      </c>
      <c r="K53" s="49">
        <f t="shared" si="28"/>
        <v>6765</v>
      </c>
      <c r="L53" s="49">
        <f t="shared" si="28"/>
        <v>6765</v>
      </c>
    </row>
    <row r="54" spans="2:12" ht="13.5" customHeight="1" x14ac:dyDescent="0.25">
      <c r="B54" s="93" t="s">
        <v>72</v>
      </c>
      <c r="C54" s="92" t="s">
        <v>9</v>
      </c>
      <c r="D54" s="87">
        <f t="shared" si="2"/>
        <v>6765</v>
      </c>
      <c r="E54" s="49">
        <f t="shared" ref="E54:L54" si="29">E55+E56</f>
        <v>0</v>
      </c>
      <c r="F54" s="49">
        <f t="shared" si="29"/>
        <v>0</v>
      </c>
      <c r="G54" s="49">
        <f t="shared" si="29"/>
        <v>3415</v>
      </c>
      <c r="H54" s="49">
        <f t="shared" si="29"/>
        <v>1675</v>
      </c>
      <c r="I54" s="49">
        <f t="shared" si="29"/>
        <v>1675</v>
      </c>
      <c r="J54" s="49">
        <f t="shared" si="29"/>
        <v>6765</v>
      </c>
      <c r="K54" s="49">
        <f t="shared" si="29"/>
        <v>6765</v>
      </c>
      <c r="L54" s="49">
        <f t="shared" si="29"/>
        <v>6765</v>
      </c>
    </row>
    <row r="55" spans="2:12" ht="16.5" customHeight="1" x14ac:dyDescent="0.25">
      <c r="B55" s="93" t="s">
        <v>65</v>
      </c>
      <c r="C55" s="92">
        <v>10</v>
      </c>
      <c r="D55" s="87">
        <f t="shared" si="2"/>
        <v>4965</v>
      </c>
      <c r="E55" s="49"/>
      <c r="F55" s="49">
        <v>0</v>
      </c>
      <c r="G55" s="49">
        <f>865+1650</f>
        <v>2515</v>
      </c>
      <c r="H55" s="49">
        <f>420+825</f>
        <v>1245</v>
      </c>
      <c r="I55" s="49">
        <f>380+825</f>
        <v>1205</v>
      </c>
      <c r="J55" s="49">
        <v>4965</v>
      </c>
      <c r="K55" s="49">
        <v>4965</v>
      </c>
      <c r="L55" s="49">
        <v>4965</v>
      </c>
    </row>
    <row r="56" spans="2:12" ht="15" customHeight="1" x14ac:dyDescent="0.25">
      <c r="B56" s="93" t="s">
        <v>64</v>
      </c>
      <c r="C56" s="92">
        <v>20</v>
      </c>
      <c r="D56" s="87">
        <f t="shared" si="2"/>
        <v>1800</v>
      </c>
      <c r="E56" s="49"/>
      <c r="F56" s="49">
        <v>0</v>
      </c>
      <c r="G56" s="49">
        <v>900</v>
      </c>
      <c r="H56" s="49">
        <v>430</v>
      </c>
      <c r="I56" s="49">
        <v>470</v>
      </c>
      <c r="J56" s="49">
        <v>1800</v>
      </c>
      <c r="K56" s="49">
        <v>1800</v>
      </c>
      <c r="L56" s="49">
        <v>1800</v>
      </c>
    </row>
    <row r="57" spans="2:12" x14ac:dyDescent="0.25">
      <c r="B57" s="43" t="s">
        <v>31</v>
      </c>
      <c r="C57" s="41">
        <v>68.02</v>
      </c>
      <c r="D57" s="89">
        <f>F57+G57+H57+I57</f>
        <v>195</v>
      </c>
      <c r="E57" s="48">
        <f t="shared" ref="E57:L59" si="30">E58</f>
        <v>0</v>
      </c>
      <c r="F57" s="48">
        <f t="shared" si="30"/>
        <v>50</v>
      </c>
      <c r="G57" s="48">
        <f t="shared" si="30"/>
        <v>50</v>
      </c>
      <c r="H57" s="48">
        <f t="shared" si="30"/>
        <v>50</v>
      </c>
      <c r="I57" s="48">
        <f t="shared" si="30"/>
        <v>45</v>
      </c>
      <c r="J57" s="48">
        <f t="shared" si="30"/>
        <v>232</v>
      </c>
      <c r="K57" s="48">
        <f t="shared" si="30"/>
        <v>232</v>
      </c>
      <c r="L57" s="48">
        <f t="shared" si="30"/>
        <v>232</v>
      </c>
    </row>
    <row r="58" spans="2:12" x14ac:dyDescent="0.25">
      <c r="B58" s="24" t="s">
        <v>32</v>
      </c>
      <c r="C58" s="25" t="s">
        <v>33</v>
      </c>
      <c r="D58" s="87">
        <f>F58+G58+H58+I58</f>
        <v>195</v>
      </c>
      <c r="E58" s="49">
        <f t="shared" si="30"/>
        <v>0</v>
      </c>
      <c r="F58" s="49">
        <f t="shared" si="30"/>
        <v>50</v>
      </c>
      <c r="G58" s="49">
        <f t="shared" si="30"/>
        <v>50</v>
      </c>
      <c r="H58" s="49">
        <f t="shared" si="30"/>
        <v>50</v>
      </c>
      <c r="I58" s="49">
        <f t="shared" si="30"/>
        <v>45</v>
      </c>
      <c r="J58" s="49">
        <f t="shared" si="30"/>
        <v>232</v>
      </c>
      <c r="K58" s="49">
        <f t="shared" si="30"/>
        <v>232</v>
      </c>
      <c r="L58" s="49">
        <f t="shared" si="30"/>
        <v>232</v>
      </c>
    </row>
    <row r="59" spans="2:12" x14ac:dyDescent="0.25">
      <c r="B59" s="26" t="s">
        <v>6</v>
      </c>
      <c r="C59" s="27"/>
      <c r="D59" s="87">
        <f>F59+G59+H59+I59</f>
        <v>195</v>
      </c>
      <c r="E59" s="49">
        <f t="shared" si="30"/>
        <v>0</v>
      </c>
      <c r="F59" s="49">
        <f t="shared" si="30"/>
        <v>50</v>
      </c>
      <c r="G59" s="49">
        <f t="shared" si="30"/>
        <v>50</v>
      </c>
      <c r="H59" s="49">
        <f t="shared" si="30"/>
        <v>50</v>
      </c>
      <c r="I59" s="49">
        <f t="shared" si="30"/>
        <v>45</v>
      </c>
      <c r="J59" s="49">
        <f t="shared" si="30"/>
        <v>232</v>
      </c>
      <c r="K59" s="49">
        <f t="shared" si="30"/>
        <v>232</v>
      </c>
      <c r="L59" s="49">
        <f t="shared" si="30"/>
        <v>232</v>
      </c>
    </row>
    <row r="60" spans="2:12" x14ac:dyDescent="0.25">
      <c r="B60" s="28" t="s">
        <v>64</v>
      </c>
      <c r="C60" s="27">
        <v>20</v>
      </c>
      <c r="D60" s="87">
        <f>F60+G60+H60+I60</f>
        <v>195</v>
      </c>
      <c r="E60" s="49"/>
      <c r="F60" s="104">
        <v>50</v>
      </c>
      <c r="G60" s="49">
        <v>50</v>
      </c>
      <c r="H60" s="49">
        <v>50</v>
      </c>
      <c r="I60" s="49">
        <v>45</v>
      </c>
      <c r="J60" s="49">
        <v>232</v>
      </c>
      <c r="K60" s="49">
        <v>232</v>
      </c>
      <c r="L60" s="49">
        <v>232</v>
      </c>
    </row>
    <row r="61" spans="2:12" x14ac:dyDescent="0.25">
      <c r="B61" s="43" t="s">
        <v>34</v>
      </c>
      <c r="C61" s="41">
        <v>84.02</v>
      </c>
      <c r="D61" s="89">
        <f t="shared" si="2"/>
        <v>-1261</v>
      </c>
      <c r="E61" s="48"/>
      <c r="F61" s="48">
        <f>F62</f>
        <v>0</v>
      </c>
      <c r="G61" s="48">
        <f>G62</f>
        <v>139</v>
      </c>
      <c r="H61" s="48">
        <f t="shared" ref="H61:L61" si="31">H62</f>
        <v>-700</v>
      </c>
      <c r="I61" s="48">
        <f t="shared" si="31"/>
        <v>-700</v>
      </c>
      <c r="J61" s="48">
        <f t="shared" si="31"/>
        <v>0</v>
      </c>
      <c r="K61" s="48">
        <f t="shared" si="31"/>
        <v>0</v>
      </c>
      <c r="L61" s="48">
        <f t="shared" si="31"/>
        <v>0</v>
      </c>
    </row>
    <row r="62" spans="2:12" x14ac:dyDescent="0.25">
      <c r="B62" s="29" t="s">
        <v>35</v>
      </c>
      <c r="C62" s="25" t="s">
        <v>36</v>
      </c>
      <c r="D62" s="87">
        <f t="shared" si="2"/>
        <v>-1261</v>
      </c>
      <c r="E62" s="49"/>
      <c r="F62" s="49">
        <v>0</v>
      </c>
      <c r="G62" s="49">
        <f>G63+G65</f>
        <v>139</v>
      </c>
      <c r="H62" s="49">
        <f t="shared" ref="H62:L62" si="32">H63+H65</f>
        <v>-700</v>
      </c>
      <c r="I62" s="49">
        <f t="shared" si="32"/>
        <v>-700</v>
      </c>
      <c r="J62" s="49">
        <f t="shared" si="32"/>
        <v>0</v>
      </c>
      <c r="K62" s="49">
        <f t="shared" si="32"/>
        <v>0</v>
      </c>
      <c r="L62" s="49">
        <f t="shared" si="32"/>
        <v>0</v>
      </c>
    </row>
    <row r="63" spans="2:12" ht="17.25" customHeight="1" x14ac:dyDescent="0.25">
      <c r="B63" s="60" t="s">
        <v>6</v>
      </c>
      <c r="C63" s="42"/>
      <c r="D63" s="87">
        <f t="shared" si="2"/>
        <v>-1400</v>
      </c>
      <c r="E63" s="54"/>
      <c r="F63" s="54">
        <v>0</v>
      </c>
      <c r="G63" s="54">
        <v>0</v>
      </c>
      <c r="H63" s="54">
        <f>H64</f>
        <v>-700</v>
      </c>
      <c r="I63" s="54">
        <f t="shared" ref="I63:L63" si="33">I64</f>
        <v>-700</v>
      </c>
      <c r="J63" s="54">
        <f t="shared" si="33"/>
        <v>0</v>
      </c>
      <c r="K63" s="54">
        <f t="shared" si="33"/>
        <v>0</v>
      </c>
      <c r="L63" s="54">
        <f t="shared" si="33"/>
        <v>0</v>
      </c>
    </row>
    <row r="64" spans="2:12" ht="18" customHeight="1" x14ac:dyDescent="0.25">
      <c r="B64" s="93" t="s">
        <v>64</v>
      </c>
      <c r="C64" s="42">
        <v>20</v>
      </c>
      <c r="D64" s="87">
        <f t="shared" si="2"/>
        <v>-1400</v>
      </c>
      <c r="E64" s="54"/>
      <c r="F64" s="54">
        <v>0</v>
      </c>
      <c r="G64" s="54">
        <v>0</v>
      </c>
      <c r="H64" s="54">
        <v>-700</v>
      </c>
      <c r="I64" s="54">
        <v>-700</v>
      </c>
      <c r="J64" s="54">
        <v>0</v>
      </c>
      <c r="K64" s="54">
        <v>0</v>
      </c>
      <c r="L64" s="54">
        <v>0</v>
      </c>
    </row>
    <row r="65" spans="2:12" x14ac:dyDescent="0.25">
      <c r="B65" s="26" t="s">
        <v>29</v>
      </c>
      <c r="C65" s="30"/>
      <c r="D65" s="87">
        <f t="shared" si="2"/>
        <v>139</v>
      </c>
      <c r="E65" s="49"/>
      <c r="F65" s="49">
        <v>0</v>
      </c>
      <c r="G65" s="49">
        <f>G66</f>
        <v>139</v>
      </c>
      <c r="H65" s="49">
        <f t="shared" ref="H65:L65" si="34">H66</f>
        <v>0</v>
      </c>
      <c r="I65" s="49">
        <f t="shared" si="34"/>
        <v>0</v>
      </c>
      <c r="J65" s="49">
        <f t="shared" si="34"/>
        <v>0</v>
      </c>
      <c r="K65" s="49">
        <f t="shared" si="34"/>
        <v>0</v>
      </c>
      <c r="L65" s="49">
        <f t="shared" si="34"/>
        <v>0</v>
      </c>
    </row>
    <row r="66" spans="2:12" ht="16.5" customHeight="1" x14ac:dyDescent="0.25">
      <c r="B66" s="28" t="s">
        <v>86</v>
      </c>
      <c r="C66" s="27">
        <v>70</v>
      </c>
      <c r="D66" s="87">
        <f t="shared" si="2"/>
        <v>139</v>
      </c>
      <c r="E66" s="49"/>
      <c r="F66" s="49">
        <v>0</v>
      </c>
      <c r="G66" s="49">
        <v>139</v>
      </c>
      <c r="H66" s="49">
        <v>0</v>
      </c>
      <c r="I66" s="49">
        <v>0</v>
      </c>
      <c r="J66" s="49">
        <v>0</v>
      </c>
      <c r="K66" s="49">
        <v>0</v>
      </c>
      <c r="L66" s="49">
        <v>0</v>
      </c>
    </row>
    <row r="67" spans="2:12" x14ac:dyDescent="0.25">
      <c r="B67" s="17" t="s">
        <v>63</v>
      </c>
      <c r="C67" s="17"/>
      <c r="D67" s="49">
        <f>D13-D20</f>
        <v>-1550</v>
      </c>
      <c r="E67" s="49" t="e">
        <f t="shared" ref="E67:L67" si="35">E13-E20</f>
        <v>#REF!</v>
      </c>
      <c r="F67" s="49">
        <f t="shared" si="35"/>
        <v>0</v>
      </c>
      <c r="G67" s="49">
        <f t="shared" si="35"/>
        <v>-1550</v>
      </c>
      <c r="H67" s="49">
        <f t="shared" si="35"/>
        <v>0</v>
      </c>
      <c r="I67" s="49">
        <f t="shared" si="35"/>
        <v>0</v>
      </c>
      <c r="J67" s="49">
        <f t="shared" si="35"/>
        <v>0</v>
      </c>
      <c r="K67" s="49">
        <f t="shared" si="35"/>
        <v>0</v>
      </c>
      <c r="L67" s="49">
        <f t="shared" si="35"/>
        <v>0</v>
      </c>
    </row>
    <row r="69" spans="2:12" x14ac:dyDescent="0.25">
      <c r="B69" s="55" t="s">
        <v>37</v>
      </c>
      <c r="C69" s="77">
        <f>C70</f>
        <v>1550</v>
      </c>
      <c r="D69" s="31"/>
      <c r="E69" s="31"/>
      <c r="F69" s="31"/>
      <c r="G69" s="31"/>
      <c r="H69" s="31"/>
      <c r="I69" s="31"/>
      <c r="J69" s="31"/>
      <c r="K69" s="31"/>
      <c r="L69" s="31"/>
    </row>
    <row r="70" spans="2:12" x14ac:dyDescent="0.25">
      <c r="B70" s="56" t="s">
        <v>38</v>
      </c>
      <c r="C70" s="76">
        <f>C71+C82+C89+C98+C76</f>
        <v>1550</v>
      </c>
      <c r="D70" s="32"/>
      <c r="E70" s="32"/>
      <c r="F70" s="32"/>
      <c r="G70" s="32"/>
      <c r="H70" s="32"/>
      <c r="I70" s="32"/>
      <c r="J70" s="32"/>
      <c r="K70" s="32"/>
      <c r="L70" s="32"/>
    </row>
    <row r="71" spans="2:12" x14ac:dyDescent="0.25">
      <c r="B71" s="67" t="s">
        <v>27</v>
      </c>
      <c r="C71" s="78">
        <f>C72</f>
        <v>357</v>
      </c>
      <c r="D71" s="31"/>
      <c r="E71" s="31"/>
      <c r="F71" s="31"/>
      <c r="G71" s="31"/>
      <c r="H71" s="31"/>
      <c r="I71" s="31"/>
      <c r="J71" s="31"/>
      <c r="K71" s="31"/>
      <c r="L71" s="31"/>
    </row>
    <row r="72" spans="2:12" x14ac:dyDescent="0.25">
      <c r="B72" s="57" t="s">
        <v>40</v>
      </c>
      <c r="C72" s="76">
        <f>C73+C74+C75</f>
        <v>357</v>
      </c>
      <c r="D72" s="32"/>
      <c r="E72" s="32"/>
      <c r="F72" s="32"/>
      <c r="G72" s="32"/>
      <c r="H72" s="32"/>
      <c r="I72" s="32"/>
      <c r="J72" s="32"/>
      <c r="K72" s="32"/>
      <c r="L72" s="33"/>
    </row>
    <row r="73" spans="2:12" ht="30" x14ac:dyDescent="0.25">
      <c r="B73" s="62" t="s">
        <v>66</v>
      </c>
      <c r="C73" s="76">
        <v>175</v>
      </c>
      <c r="D73" s="32"/>
      <c r="E73" s="32"/>
      <c r="F73" s="32"/>
      <c r="G73" s="32"/>
      <c r="H73" s="32"/>
      <c r="I73" s="32"/>
      <c r="J73" s="32"/>
      <c r="K73" s="32"/>
      <c r="L73" s="33"/>
    </row>
    <row r="74" spans="2:12" ht="30" x14ac:dyDescent="0.25">
      <c r="B74" s="62" t="s">
        <v>67</v>
      </c>
      <c r="C74" s="76">
        <v>132</v>
      </c>
      <c r="D74" s="32"/>
      <c r="E74" s="32"/>
      <c r="F74" s="32"/>
      <c r="G74" s="32"/>
      <c r="H74" s="32"/>
      <c r="I74" s="32"/>
      <c r="J74" s="32"/>
      <c r="K74" s="32"/>
      <c r="L74" s="33"/>
    </row>
    <row r="75" spans="2:12" ht="33.75" customHeight="1" x14ac:dyDescent="0.25">
      <c r="B75" s="62" t="s">
        <v>68</v>
      </c>
      <c r="C75" s="76">
        <v>50</v>
      </c>
      <c r="D75" s="32"/>
      <c r="E75" s="32"/>
      <c r="F75" s="32"/>
      <c r="G75" s="32"/>
      <c r="H75" s="32"/>
      <c r="I75" s="32"/>
      <c r="J75" s="32"/>
      <c r="K75" s="32"/>
      <c r="L75" s="33"/>
    </row>
    <row r="76" spans="2:12" ht="22.5" customHeight="1" x14ac:dyDescent="0.25">
      <c r="B76" s="70" t="s">
        <v>73</v>
      </c>
      <c r="C76" s="79">
        <f>C77</f>
        <v>141</v>
      </c>
      <c r="D76" s="32"/>
      <c r="E76" s="32"/>
      <c r="F76" s="32"/>
      <c r="G76" s="32"/>
      <c r="H76" s="32"/>
      <c r="I76" s="32"/>
      <c r="J76" s="32"/>
      <c r="K76" s="32"/>
      <c r="L76" s="33"/>
    </row>
    <row r="77" spans="2:12" ht="33.75" customHeight="1" x14ac:dyDescent="0.25">
      <c r="B77" s="35" t="s">
        <v>74</v>
      </c>
      <c r="C77" s="76">
        <f>C78</f>
        <v>141</v>
      </c>
      <c r="D77" s="32"/>
      <c r="E77" s="32"/>
      <c r="F77" s="32"/>
      <c r="G77" s="32"/>
      <c r="H77" s="32"/>
      <c r="I77" s="32"/>
      <c r="J77" s="32"/>
      <c r="K77" s="32"/>
      <c r="L77" s="33"/>
    </row>
    <row r="78" spans="2:12" ht="18" customHeight="1" x14ac:dyDescent="0.25">
      <c r="B78" s="57" t="s">
        <v>40</v>
      </c>
      <c r="C78" s="76">
        <f>C79+C80+C81</f>
        <v>141</v>
      </c>
      <c r="D78" s="32"/>
      <c r="E78" s="32"/>
      <c r="F78" s="32"/>
      <c r="G78" s="32"/>
      <c r="H78" s="32"/>
      <c r="I78" s="32"/>
      <c r="J78" s="32"/>
      <c r="K78" s="32"/>
      <c r="L78" s="33"/>
    </row>
    <row r="79" spans="2:12" ht="32.25" customHeight="1" x14ac:dyDescent="0.25">
      <c r="B79" s="95" t="s">
        <v>83</v>
      </c>
      <c r="C79" s="75">
        <v>130</v>
      </c>
      <c r="D79" s="32"/>
      <c r="E79" s="32"/>
      <c r="F79" s="32"/>
      <c r="G79" s="32"/>
      <c r="H79" s="32"/>
      <c r="I79" s="32"/>
      <c r="J79" s="32"/>
      <c r="K79" s="32"/>
      <c r="L79" s="33"/>
    </row>
    <row r="80" spans="2:12" ht="32.25" customHeight="1" x14ac:dyDescent="0.25">
      <c r="B80" s="96" t="s">
        <v>84</v>
      </c>
      <c r="C80" s="75">
        <v>6</v>
      </c>
      <c r="D80" s="32"/>
      <c r="E80" s="32"/>
      <c r="F80" s="32"/>
      <c r="G80" s="32"/>
      <c r="H80" s="32"/>
      <c r="I80" s="32"/>
      <c r="J80" s="32"/>
      <c r="K80" s="32"/>
      <c r="L80" s="33"/>
    </row>
    <row r="81" spans="2:12" ht="32.25" customHeight="1" x14ac:dyDescent="0.25">
      <c r="B81" s="96" t="s">
        <v>85</v>
      </c>
      <c r="C81" s="75">
        <v>5</v>
      </c>
      <c r="D81" s="32"/>
      <c r="E81" s="32"/>
      <c r="F81" s="32"/>
      <c r="G81" s="32"/>
      <c r="H81" s="32"/>
      <c r="I81" s="32"/>
      <c r="J81" s="32"/>
      <c r="K81" s="32"/>
      <c r="L81" s="33"/>
    </row>
    <row r="82" spans="2:12" ht="19.5" customHeight="1" x14ac:dyDescent="0.25">
      <c r="B82" s="67" t="s">
        <v>48</v>
      </c>
      <c r="C82" s="79">
        <f>C83+C86</f>
        <v>302</v>
      </c>
      <c r="D82" s="32"/>
      <c r="E82" s="32"/>
      <c r="F82" s="32"/>
      <c r="G82" s="32"/>
      <c r="H82" s="32"/>
      <c r="I82" s="32"/>
      <c r="J82" s="32"/>
      <c r="K82" s="32"/>
      <c r="L82" s="33"/>
    </row>
    <row r="83" spans="2:12" x14ac:dyDescent="0.25">
      <c r="B83" s="63" t="s">
        <v>69</v>
      </c>
      <c r="C83" s="76">
        <f>C84</f>
        <v>68</v>
      </c>
      <c r="D83" s="32"/>
      <c r="E83" s="32"/>
      <c r="F83" s="32"/>
      <c r="G83" s="32"/>
      <c r="H83" s="32"/>
      <c r="I83" s="32"/>
      <c r="J83" s="32"/>
      <c r="K83" s="32"/>
      <c r="L83" s="33"/>
    </row>
    <row r="84" spans="2:12" x14ac:dyDescent="0.25">
      <c r="B84" s="58" t="s">
        <v>61</v>
      </c>
      <c r="C84" s="76">
        <f>C85</f>
        <v>68</v>
      </c>
      <c r="D84" s="32"/>
      <c r="E84" s="32"/>
      <c r="F84" s="32"/>
      <c r="G84" s="32"/>
      <c r="H84" s="32"/>
      <c r="I84" s="32"/>
      <c r="J84" s="32"/>
      <c r="K84" s="32"/>
      <c r="L84" s="33"/>
    </row>
    <row r="85" spans="2:12" ht="60" x14ac:dyDescent="0.25">
      <c r="B85" s="94" t="s">
        <v>82</v>
      </c>
      <c r="C85" s="76">
        <v>68</v>
      </c>
      <c r="D85" s="32"/>
      <c r="E85" s="32"/>
      <c r="F85" s="32"/>
      <c r="G85" s="32"/>
      <c r="H85" s="32"/>
      <c r="I85" s="32"/>
      <c r="J85" s="32"/>
      <c r="K85" s="32"/>
      <c r="L85" s="33"/>
    </row>
    <row r="86" spans="2:12" ht="33.75" customHeight="1" x14ac:dyDescent="0.25">
      <c r="B86" s="64" t="s">
        <v>70</v>
      </c>
      <c r="C86" s="76">
        <f>C87</f>
        <v>234</v>
      </c>
      <c r="D86" s="32"/>
      <c r="E86" s="32"/>
      <c r="F86" s="32"/>
      <c r="G86" s="32"/>
      <c r="H86" s="32"/>
      <c r="I86" s="32"/>
      <c r="J86" s="32"/>
      <c r="K86" s="32"/>
      <c r="L86" s="33"/>
    </row>
    <row r="87" spans="2:12" x14ac:dyDescent="0.25">
      <c r="B87" s="58" t="s">
        <v>61</v>
      </c>
      <c r="C87" s="76">
        <f>C88</f>
        <v>234</v>
      </c>
      <c r="D87" s="32"/>
      <c r="E87" s="32"/>
      <c r="F87" s="32"/>
      <c r="G87" s="32"/>
      <c r="H87" s="32"/>
      <c r="I87" s="32"/>
      <c r="J87" s="32"/>
      <c r="K87" s="32"/>
      <c r="L87" s="33"/>
    </row>
    <row r="88" spans="2:12" x14ac:dyDescent="0.25">
      <c r="B88" s="65" t="s">
        <v>71</v>
      </c>
      <c r="C88" s="76">
        <v>234</v>
      </c>
      <c r="D88" s="32"/>
      <c r="E88" s="32"/>
      <c r="F88" s="32"/>
      <c r="G88" s="32"/>
      <c r="H88" s="32"/>
      <c r="I88" s="32"/>
      <c r="J88" s="32"/>
      <c r="K88" s="32"/>
      <c r="L88" s="33"/>
    </row>
    <row r="89" spans="2:12" ht="21" customHeight="1" x14ac:dyDescent="0.25">
      <c r="B89" s="66" t="s">
        <v>43</v>
      </c>
      <c r="C89" s="80">
        <f>C90+C94</f>
        <v>611</v>
      </c>
      <c r="D89" s="32"/>
      <c r="E89" s="32"/>
      <c r="F89" s="32"/>
      <c r="G89" s="32"/>
      <c r="H89" s="32"/>
      <c r="I89" s="32"/>
      <c r="J89" s="32"/>
      <c r="K89" s="32"/>
      <c r="L89" s="33"/>
    </row>
    <row r="90" spans="2:12" ht="29.25" x14ac:dyDescent="0.25">
      <c r="B90" s="59" t="s">
        <v>41</v>
      </c>
      <c r="C90" s="76">
        <f>C91</f>
        <v>317</v>
      </c>
      <c r="D90" s="32"/>
      <c r="E90" s="32"/>
      <c r="F90" s="32"/>
      <c r="G90" s="32"/>
      <c r="H90" s="32"/>
      <c r="I90" s="32"/>
      <c r="J90" s="32"/>
      <c r="K90" s="32"/>
      <c r="L90" s="33"/>
    </row>
    <row r="91" spans="2:12" x14ac:dyDescent="0.25">
      <c r="B91" s="58" t="s">
        <v>44</v>
      </c>
      <c r="C91" s="76">
        <f>C92+C93</f>
        <v>317</v>
      </c>
      <c r="D91" s="32"/>
      <c r="E91" s="32"/>
      <c r="F91" s="32"/>
      <c r="G91" s="32"/>
      <c r="H91" s="32"/>
      <c r="I91" s="32"/>
      <c r="J91" s="32"/>
      <c r="K91" s="32"/>
      <c r="L91" s="33"/>
    </row>
    <row r="92" spans="2:12" ht="47.25" customHeight="1" x14ac:dyDescent="0.25">
      <c r="B92" s="73" t="s">
        <v>77</v>
      </c>
      <c r="C92" s="74">
        <v>160</v>
      </c>
      <c r="D92" s="32"/>
      <c r="E92" s="32"/>
      <c r="F92" s="32"/>
      <c r="G92" s="32"/>
      <c r="H92" s="32"/>
      <c r="I92" s="32"/>
      <c r="J92" s="32"/>
      <c r="K92" s="32"/>
      <c r="L92" s="33"/>
    </row>
    <row r="93" spans="2:12" ht="56.25" customHeight="1" x14ac:dyDescent="0.25">
      <c r="B93" s="73" t="s">
        <v>78</v>
      </c>
      <c r="C93" s="75">
        <v>157</v>
      </c>
      <c r="D93" s="32"/>
      <c r="E93" s="32"/>
      <c r="F93" s="32"/>
      <c r="G93" s="32"/>
      <c r="H93" s="32"/>
      <c r="I93" s="32"/>
      <c r="J93" s="32"/>
      <c r="K93" s="32"/>
      <c r="L93" s="33"/>
    </row>
    <row r="94" spans="2:12" x14ac:dyDescent="0.25">
      <c r="B94" s="60" t="s">
        <v>46</v>
      </c>
      <c r="C94" s="76">
        <f>C95</f>
        <v>294</v>
      </c>
      <c r="D94" s="32"/>
      <c r="E94" s="32"/>
      <c r="F94" s="32"/>
      <c r="G94" s="32"/>
      <c r="H94" s="32"/>
      <c r="I94" s="32"/>
      <c r="J94" s="32"/>
      <c r="K94" s="32"/>
      <c r="L94" s="33"/>
    </row>
    <row r="95" spans="2:12" x14ac:dyDescent="0.25">
      <c r="B95" s="58" t="s">
        <v>44</v>
      </c>
      <c r="C95" s="76">
        <f>C96+C97</f>
        <v>294</v>
      </c>
      <c r="D95" s="32"/>
      <c r="E95" s="32"/>
      <c r="F95" s="32"/>
      <c r="G95" s="32"/>
      <c r="H95" s="32"/>
      <c r="I95" s="32"/>
      <c r="J95" s="32"/>
      <c r="K95" s="32"/>
      <c r="L95" s="33"/>
    </row>
    <row r="96" spans="2:12" ht="45" x14ac:dyDescent="0.25">
      <c r="B96" s="73" t="s">
        <v>76</v>
      </c>
      <c r="C96" s="76">
        <v>159</v>
      </c>
      <c r="D96" s="32"/>
      <c r="E96" s="32"/>
      <c r="F96" s="32"/>
      <c r="G96" s="32"/>
      <c r="H96" s="32"/>
      <c r="I96" s="32"/>
      <c r="J96" s="32"/>
      <c r="K96" s="32"/>
      <c r="L96" s="33"/>
    </row>
    <row r="97" spans="2:12" ht="43.5" customHeight="1" x14ac:dyDescent="0.25">
      <c r="B97" s="73" t="s">
        <v>79</v>
      </c>
      <c r="C97" s="76">
        <v>135</v>
      </c>
      <c r="D97" s="32"/>
      <c r="E97" s="32"/>
      <c r="F97" s="32"/>
      <c r="G97" s="32"/>
      <c r="H97" s="32"/>
      <c r="I97" s="32"/>
      <c r="J97" s="32"/>
      <c r="K97" s="32"/>
      <c r="L97" s="33"/>
    </row>
    <row r="98" spans="2:12" ht="42.75" customHeight="1" x14ac:dyDescent="0.25">
      <c r="B98" s="61" t="s">
        <v>39</v>
      </c>
      <c r="C98" s="80">
        <f>C99</f>
        <v>139</v>
      </c>
      <c r="D98" s="32"/>
      <c r="E98" s="32"/>
      <c r="F98" s="32"/>
      <c r="G98" s="32"/>
      <c r="H98" s="32"/>
      <c r="I98" s="32"/>
      <c r="J98" s="32"/>
      <c r="K98" s="32"/>
      <c r="L98" s="33"/>
    </row>
    <row r="99" spans="2:12" x14ac:dyDescent="0.25">
      <c r="B99" s="57" t="s">
        <v>40</v>
      </c>
      <c r="C99" s="76">
        <f>C100+C101</f>
        <v>139</v>
      </c>
      <c r="D99" s="37"/>
      <c r="E99" s="38"/>
      <c r="F99" s="38"/>
      <c r="G99" s="37"/>
      <c r="H99" s="38"/>
      <c r="I99" s="39"/>
      <c r="J99" s="38"/>
      <c r="K99" s="38"/>
      <c r="L99" s="40"/>
    </row>
    <row r="100" spans="2:12" ht="105" x14ac:dyDescent="0.25">
      <c r="B100" s="81" t="s">
        <v>80</v>
      </c>
      <c r="C100" s="82">
        <v>125</v>
      </c>
      <c r="D100" s="32"/>
      <c r="E100" s="32"/>
      <c r="F100" s="32"/>
      <c r="G100" s="32"/>
      <c r="H100" s="32"/>
      <c r="I100" s="32"/>
      <c r="J100" s="32"/>
      <c r="K100" s="32"/>
      <c r="L100" s="34"/>
    </row>
    <row r="101" spans="2:12" ht="107.25" customHeight="1" x14ac:dyDescent="0.25">
      <c r="B101" s="81" t="s">
        <v>81</v>
      </c>
      <c r="C101" s="82">
        <v>14</v>
      </c>
      <c r="D101" s="31"/>
      <c r="E101" s="31"/>
      <c r="F101" s="31"/>
      <c r="G101" s="31"/>
      <c r="H101" s="31"/>
      <c r="I101" s="31"/>
      <c r="J101" s="31"/>
      <c r="K101" s="31"/>
      <c r="L101" s="31"/>
    </row>
  </sheetData>
  <mergeCells count="14">
    <mergeCell ref="B2:C2"/>
    <mergeCell ref="B7:D7"/>
    <mergeCell ref="A10:A11"/>
    <mergeCell ref="J9:L9"/>
    <mergeCell ref="A5:L5"/>
    <mergeCell ref="A6:L6"/>
    <mergeCell ref="D9:D11"/>
    <mergeCell ref="G9:G11"/>
    <mergeCell ref="H9:H11"/>
    <mergeCell ref="I9:I11"/>
    <mergeCell ref="C9:C11"/>
    <mergeCell ref="B9:B11"/>
    <mergeCell ref="E9:E10"/>
    <mergeCell ref="F9:F10"/>
  </mergeCells>
  <pageMargins left="0.47244094488188981" right="0.51181102362204722" top="0.43307086614173229" bottom="0.51181102362204722" header="0.31496062992125984" footer="0.31496062992125984"/>
  <pageSetup paperSize="9" scale="90" orientation="landscape" r:id="rId1"/>
  <headerFoot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Anexa 1</vt:lpstr>
      <vt:lpstr>'Anexa 1'!Print_Titles</vt:lpstr>
    </vt:vector>
  </TitlesOfParts>
  <Company>Consiliul Judetean Arges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larisa</dc:creator>
  <cp:lastModifiedBy>Teodor Olteanu </cp:lastModifiedBy>
  <cp:lastPrinted>2022-03-28T05:26:01Z</cp:lastPrinted>
  <dcterms:created xsi:type="dcterms:W3CDTF">2020-09-07T10:07:37Z</dcterms:created>
  <dcterms:modified xsi:type="dcterms:W3CDTF">2022-12-28T11:26:20Z</dcterms:modified>
</cp:coreProperties>
</file>